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Excel price generators\"/>
    </mc:Choice>
  </mc:AlternateContent>
  <xr:revisionPtr revIDLastSave="0" documentId="13_ncr:1_{D4ECFAD8-D97A-43D0-94EB-1A8EF1FB30B2}" xr6:coauthVersionLast="47" xr6:coauthVersionMax="47" xr10:uidLastSave="{00000000-0000-0000-0000-000000000000}"/>
  <bookViews>
    <workbookView xWindow="-120" yWindow="-120" windowWidth="24240" windowHeight="13020" xr2:uid="{1E0F3B04-7B2C-48BF-908B-A0B8283F9F86}"/>
  </bookViews>
  <sheets>
    <sheet name="Classic Deluxe Watch Tower #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20" i="1"/>
  <c r="C22" i="1"/>
  <c r="C21" i="1"/>
  <c r="C19" i="1"/>
  <c r="C18" i="1"/>
  <c r="C17" i="1"/>
  <c r="C16" i="1"/>
  <c r="C15" i="1"/>
  <c r="C13" i="1"/>
  <c r="C12" i="1"/>
  <c r="C11" i="1"/>
  <c r="C10" i="1"/>
  <c r="C9" i="1"/>
  <c r="C8" i="1"/>
  <c r="C6" i="1"/>
  <c r="C23" i="1" l="1"/>
  <c r="E7" i="1" s="1"/>
  <c r="C24" i="1" l="1"/>
  <c r="C25" i="1" s="1"/>
  <c r="E8" i="1"/>
  <c r="E9" i="1" l="1"/>
  <c r="E10" i="1" s="1"/>
  <c r="E11" i="1" s="1"/>
  <c r="E12" i="1" s="1"/>
  <c r="E14" i="1" l="1"/>
  <c r="E15" i="1" s="1"/>
  <c r="E16" i="1" s="1"/>
</calcChain>
</file>

<file path=xl/sharedStrings.xml><?xml version="1.0" encoding="utf-8"?>
<sst xmlns="http://schemas.openxmlformats.org/spreadsheetml/2006/main" count="40" uniqueCount="40">
  <si>
    <r>
      <rPr>
        <sz val="20"/>
        <color indexed="8"/>
        <rFont val="Cooper Black"/>
        <family val="1"/>
      </rPr>
      <t>Homestead Outdoor Woodcrafts</t>
    </r>
    <r>
      <rPr>
        <sz val="11"/>
        <color indexed="8"/>
        <rFont val="Cooper Black"/>
        <family val="1"/>
      </rPr>
      <t xml:space="preserve">
</t>
    </r>
    <r>
      <rPr>
        <sz val="14"/>
        <color indexed="8"/>
        <rFont val="Cooper Black"/>
        <family val="1"/>
      </rPr>
      <t xml:space="preserve"> 8390 Hwy 64, Bolivar, TN 38008</t>
    </r>
    <r>
      <rPr>
        <sz val="11"/>
        <color indexed="8"/>
        <rFont val="Cooper Black"/>
        <family val="1"/>
      </rPr>
      <t xml:space="preserve">
731-658-4906
731-609-1746</t>
    </r>
  </si>
  <si>
    <t>RTO Rent Payment Worksheet</t>
  </si>
  <si>
    <t xml:space="preserve">Customer Name: </t>
  </si>
  <si>
    <t xml:space="preserve">Customer Phone: </t>
  </si>
  <si>
    <t>Classic Deluxe Watch Tower</t>
  </si>
  <si>
    <t>Quatity</t>
  </si>
  <si>
    <t>Price</t>
  </si>
  <si>
    <t>Base Price:</t>
  </si>
  <si>
    <t>Rent to Own 36 Months</t>
  </si>
  <si>
    <t>Options:</t>
  </si>
  <si>
    <t>Sales Price</t>
  </si>
  <si>
    <t>3 Position Attachment 7'</t>
  </si>
  <si>
    <t>Down Payment</t>
  </si>
  <si>
    <t>3 Position Attachment 8'</t>
  </si>
  <si>
    <t>Tax on Dep</t>
  </si>
  <si>
    <t>4 Position Attachment 7'</t>
  </si>
  <si>
    <t>Net Down Payment</t>
  </si>
  <si>
    <t>4 Position Attachment 8'</t>
  </si>
  <si>
    <t>RTO Amount</t>
  </si>
  <si>
    <t>Replace a swing with horse glider</t>
  </si>
  <si>
    <t>Payment</t>
  </si>
  <si>
    <t>Tax  Factor</t>
  </si>
  <si>
    <t>Gang Plank</t>
  </si>
  <si>
    <t>Tax Amount</t>
  </si>
  <si>
    <t>Gang Plank with ladder</t>
  </si>
  <si>
    <t>Monthly Payment</t>
  </si>
  <si>
    <t>Rock Wall</t>
  </si>
  <si>
    <t>Total Cost</t>
  </si>
  <si>
    <t>Chalk Board</t>
  </si>
  <si>
    <t>Infant Seat</t>
  </si>
  <si>
    <t>5' Turbo Slide</t>
  </si>
  <si>
    <t>Tic Tac Toe Board</t>
  </si>
  <si>
    <t>Dinner Bell</t>
  </si>
  <si>
    <t>Subtotal</t>
  </si>
  <si>
    <t>Tax</t>
  </si>
  <si>
    <t>Total</t>
  </si>
  <si>
    <t xml:space="preserve">Notes: </t>
  </si>
  <si>
    <t>It was nice meeting you today. I want you to be happy with your playcenter.</t>
  </si>
  <si>
    <t>End Ladder Swing Attachment</t>
  </si>
  <si>
    <t>Monkey Bars (no swings)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</si>
</sst>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ooper Black"/>
      <family val="1"/>
    </font>
    <font>
      <sz val="20"/>
      <color indexed="8"/>
      <name val="Cooper Black"/>
      <family val="1"/>
    </font>
    <font>
      <sz val="11"/>
      <color indexed="8"/>
      <name val="Cooper Black"/>
      <family val="1"/>
    </font>
    <font>
      <sz val="14"/>
      <color indexed="8"/>
      <name val="Cooper Black"/>
      <family val="1"/>
    </font>
    <font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Broadway"/>
      <family val="5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7" fillId="0" borderId="5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8" fillId="0" borderId="6" xfId="0" applyFont="1" applyBorder="1"/>
    <xf numFmtId="3" fontId="0" fillId="0" borderId="7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7" fillId="0" borderId="7" xfId="0" applyFont="1" applyBorder="1"/>
    <xf numFmtId="3" fontId="0" fillId="3" borderId="6" xfId="0" applyNumberFormat="1" applyFill="1" applyBorder="1"/>
    <xf numFmtId="164" fontId="0" fillId="3" borderId="9" xfId="0" applyNumberFormat="1" applyFill="1" applyBorder="1"/>
    <xf numFmtId="0" fontId="7" fillId="0" borderId="11" xfId="0" applyFont="1" applyBorder="1"/>
    <xf numFmtId="3" fontId="0" fillId="0" borderId="6" xfId="0" applyNumberFormat="1" applyBorder="1"/>
    <xf numFmtId="164" fontId="0" fillId="0" borderId="9" xfId="0" applyNumberFormat="1" applyBorder="1"/>
    <xf numFmtId="164" fontId="7" fillId="0" borderId="12" xfId="0" applyNumberFormat="1" applyFont="1" applyBorder="1"/>
    <xf numFmtId="0" fontId="7" fillId="0" borderId="12" xfId="0" applyFont="1" applyBorder="1"/>
    <xf numFmtId="0" fontId="0" fillId="0" borderId="11" xfId="0" applyBorder="1"/>
    <xf numFmtId="164" fontId="0" fillId="0" borderId="6" xfId="0" applyNumberFormat="1" applyBorder="1"/>
    <xf numFmtId="0" fontId="0" fillId="0" borderId="6" xfId="0" applyBorder="1"/>
    <xf numFmtId="164" fontId="7" fillId="0" borderId="6" xfId="0" applyNumberFormat="1" applyFont="1" applyBorder="1"/>
    <xf numFmtId="0" fontId="7" fillId="0" borderId="6" xfId="0" applyFont="1" applyBorder="1"/>
    <xf numFmtId="10" fontId="10" fillId="0" borderId="6" xfId="1" applyNumberFormat="1" applyFont="1" applyBorder="1"/>
    <xf numFmtId="164" fontId="7" fillId="3" borderId="6" xfId="0" applyNumberFormat="1" applyFont="1" applyFill="1" applyBorder="1"/>
    <xf numFmtId="0" fontId="7" fillId="4" borderId="6" xfId="0" applyFont="1" applyFill="1" applyBorder="1"/>
    <xf numFmtId="164" fontId="0" fillId="4" borderId="6" xfId="0" applyNumberFormat="1" applyFill="1" applyBorder="1"/>
    <xf numFmtId="0" fontId="0" fillId="0" borderId="13" xfId="0" applyBorder="1"/>
    <xf numFmtId="3" fontId="0" fillId="0" borderId="14" xfId="0" applyNumberFormat="1" applyBorder="1"/>
    <xf numFmtId="164" fontId="0" fillId="0" borderId="15" xfId="0" applyNumberFormat="1" applyBorder="1"/>
    <xf numFmtId="0" fontId="7" fillId="0" borderId="0" xfId="0" applyFont="1"/>
    <xf numFmtId="3" fontId="7" fillId="0" borderId="0" xfId="0" applyNumberFormat="1" applyFont="1"/>
    <xf numFmtId="164" fontId="1" fillId="0" borderId="0" xfId="0" applyNumberFormat="1" applyFont="1"/>
    <xf numFmtId="3" fontId="0" fillId="0" borderId="0" xfId="0" applyNumberFormat="1"/>
    <xf numFmtId="164" fontId="0" fillId="0" borderId="16" xfId="0" applyNumberFormat="1" applyBorder="1"/>
    <xf numFmtId="0" fontId="1" fillId="0" borderId="0" xfId="0" applyFont="1"/>
    <xf numFmtId="3" fontId="1" fillId="0" borderId="0" xfId="0" applyNumberFormat="1" applyFont="1"/>
    <xf numFmtId="0" fontId="0" fillId="0" borderId="17" xfId="0" applyBorder="1"/>
    <xf numFmtId="0" fontId="11" fillId="0" borderId="17" xfId="0" applyFont="1" applyBorder="1"/>
    <xf numFmtId="0" fontId="7" fillId="0" borderId="17" xfId="0" applyFont="1" applyBorder="1"/>
    <xf numFmtId="0" fontId="0" fillId="0" borderId="18" xfId="0" applyBorder="1"/>
    <xf numFmtId="0" fontId="2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6">
    <dxf>
      <numFmt numFmtId="164" formatCode="&quot;$&quot;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4F8F36-CBC4-4A8A-9174-3E94B95A0D3A}" name="Table167" displayName="Table167" ref="A5:C22" totalsRowShown="0" headerRowBorderDxfId="5" tableBorderDxfId="4" totalsRowBorderDxfId="3">
  <autoFilter ref="A5:C22" xr:uid="{47DE75DE-1D22-49AA-9543-A229CE8E1F61}"/>
  <tableColumns count="3">
    <tableColumn id="1" xr3:uid="{884ACA7D-FB99-475C-A9B2-06FE3C246B84}" name="Classic Deluxe Watch Tower" dataDxfId="2"/>
    <tableColumn id="2" xr3:uid="{4D24C391-8ADD-430D-8800-7EA896E79E46}" name="Quatity" dataDxfId="1"/>
    <tableColumn id="3" xr3:uid="{26AB7374-F18A-4CD8-B4A8-9802F473B97F}" name="Price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EABE3-E251-4F39-9CFF-9E98600ECA09}">
  <dimension ref="A1:I32"/>
  <sheetViews>
    <sheetView tabSelected="1" workbookViewId="0">
      <selection activeCell="A14" sqref="A14"/>
    </sheetView>
  </sheetViews>
  <sheetFormatPr defaultRowHeight="15" x14ac:dyDescent="0.25"/>
  <cols>
    <col min="1" max="1" width="36.7109375" customWidth="1"/>
    <col min="2" max="2" width="11" style="31" customWidth="1"/>
    <col min="3" max="3" width="11" customWidth="1"/>
    <col min="4" max="4" width="3.7109375" customWidth="1"/>
    <col min="5" max="5" width="16.85546875" bestFit="1" customWidth="1"/>
    <col min="6" max="6" width="18.42578125" bestFit="1" customWidth="1"/>
    <col min="7" max="7" width="4.85546875" customWidth="1"/>
    <col min="8" max="8" width="18" bestFit="1" customWidth="1"/>
    <col min="9" max="9" width="9.140625" bestFit="1" customWidth="1"/>
    <col min="257" max="257" width="36.7109375" customWidth="1"/>
    <col min="258" max="259" width="11" customWidth="1"/>
    <col min="260" max="260" width="3.7109375" customWidth="1"/>
    <col min="261" max="261" width="16.85546875" bestFit="1" customWidth="1"/>
    <col min="262" max="262" width="18.42578125" bestFit="1" customWidth="1"/>
    <col min="263" max="263" width="4.85546875" customWidth="1"/>
    <col min="264" max="264" width="18" bestFit="1" customWidth="1"/>
    <col min="513" max="513" width="36.7109375" customWidth="1"/>
    <col min="514" max="515" width="11" customWidth="1"/>
    <col min="516" max="516" width="3.7109375" customWidth="1"/>
    <col min="517" max="517" width="16.85546875" bestFit="1" customWidth="1"/>
    <col min="518" max="518" width="18.42578125" bestFit="1" customWidth="1"/>
    <col min="519" max="519" width="4.85546875" customWidth="1"/>
    <col min="520" max="520" width="18" bestFit="1" customWidth="1"/>
    <col min="769" max="769" width="36.7109375" customWidth="1"/>
    <col min="770" max="771" width="11" customWidth="1"/>
    <col min="772" max="772" width="3.7109375" customWidth="1"/>
    <col min="773" max="773" width="16.85546875" bestFit="1" customWidth="1"/>
    <col min="774" max="774" width="18.42578125" bestFit="1" customWidth="1"/>
    <col min="775" max="775" width="4.85546875" customWidth="1"/>
    <col min="776" max="776" width="18" bestFit="1" customWidth="1"/>
    <col min="1025" max="1025" width="36.7109375" customWidth="1"/>
    <col min="1026" max="1027" width="11" customWidth="1"/>
    <col min="1028" max="1028" width="3.7109375" customWidth="1"/>
    <col min="1029" max="1029" width="16.85546875" bestFit="1" customWidth="1"/>
    <col min="1030" max="1030" width="18.42578125" bestFit="1" customWidth="1"/>
    <col min="1031" max="1031" width="4.85546875" customWidth="1"/>
    <col min="1032" max="1032" width="18" bestFit="1" customWidth="1"/>
    <col min="1281" max="1281" width="36.7109375" customWidth="1"/>
    <col min="1282" max="1283" width="11" customWidth="1"/>
    <col min="1284" max="1284" width="3.7109375" customWidth="1"/>
    <col min="1285" max="1285" width="16.85546875" bestFit="1" customWidth="1"/>
    <col min="1286" max="1286" width="18.42578125" bestFit="1" customWidth="1"/>
    <col min="1287" max="1287" width="4.85546875" customWidth="1"/>
    <col min="1288" max="1288" width="18" bestFit="1" customWidth="1"/>
    <col min="1537" max="1537" width="36.7109375" customWidth="1"/>
    <col min="1538" max="1539" width="11" customWidth="1"/>
    <col min="1540" max="1540" width="3.7109375" customWidth="1"/>
    <col min="1541" max="1541" width="16.85546875" bestFit="1" customWidth="1"/>
    <col min="1542" max="1542" width="18.42578125" bestFit="1" customWidth="1"/>
    <col min="1543" max="1543" width="4.85546875" customWidth="1"/>
    <col min="1544" max="1544" width="18" bestFit="1" customWidth="1"/>
    <col min="1793" max="1793" width="36.7109375" customWidth="1"/>
    <col min="1794" max="1795" width="11" customWidth="1"/>
    <col min="1796" max="1796" width="3.7109375" customWidth="1"/>
    <col min="1797" max="1797" width="16.85546875" bestFit="1" customWidth="1"/>
    <col min="1798" max="1798" width="18.42578125" bestFit="1" customWidth="1"/>
    <col min="1799" max="1799" width="4.85546875" customWidth="1"/>
    <col min="1800" max="1800" width="18" bestFit="1" customWidth="1"/>
    <col min="2049" max="2049" width="36.7109375" customWidth="1"/>
    <col min="2050" max="2051" width="11" customWidth="1"/>
    <col min="2052" max="2052" width="3.7109375" customWidth="1"/>
    <col min="2053" max="2053" width="16.85546875" bestFit="1" customWidth="1"/>
    <col min="2054" max="2054" width="18.42578125" bestFit="1" customWidth="1"/>
    <col min="2055" max="2055" width="4.85546875" customWidth="1"/>
    <col min="2056" max="2056" width="18" bestFit="1" customWidth="1"/>
    <col min="2305" max="2305" width="36.7109375" customWidth="1"/>
    <col min="2306" max="2307" width="11" customWidth="1"/>
    <col min="2308" max="2308" width="3.7109375" customWidth="1"/>
    <col min="2309" max="2309" width="16.85546875" bestFit="1" customWidth="1"/>
    <col min="2310" max="2310" width="18.42578125" bestFit="1" customWidth="1"/>
    <col min="2311" max="2311" width="4.85546875" customWidth="1"/>
    <col min="2312" max="2312" width="18" bestFit="1" customWidth="1"/>
    <col min="2561" max="2561" width="36.7109375" customWidth="1"/>
    <col min="2562" max="2563" width="11" customWidth="1"/>
    <col min="2564" max="2564" width="3.7109375" customWidth="1"/>
    <col min="2565" max="2565" width="16.85546875" bestFit="1" customWidth="1"/>
    <col min="2566" max="2566" width="18.42578125" bestFit="1" customWidth="1"/>
    <col min="2567" max="2567" width="4.85546875" customWidth="1"/>
    <col min="2568" max="2568" width="18" bestFit="1" customWidth="1"/>
    <col min="2817" max="2817" width="36.7109375" customWidth="1"/>
    <col min="2818" max="2819" width="11" customWidth="1"/>
    <col min="2820" max="2820" width="3.7109375" customWidth="1"/>
    <col min="2821" max="2821" width="16.85546875" bestFit="1" customWidth="1"/>
    <col min="2822" max="2822" width="18.42578125" bestFit="1" customWidth="1"/>
    <col min="2823" max="2823" width="4.85546875" customWidth="1"/>
    <col min="2824" max="2824" width="18" bestFit="1" customWidth="1"/>
    <col min="3073" max="3073" width="36.7109375" customWidth="1"/>
    <col min="3074" max="3075" width="11" customWidth="1"/>
    <col min="3076" max="3076" width="3.7109375" customWidth="1"/>
    <col min="3077" max="3077" width="16.85546875" bestFit="1" customWidth="1"/>
    <col min="3078" max="3078" width="18.42578125" bestFit="1" customWidth="1"/>
    <col min="3079" max="3079" width="4.85546875" customWidth="1"/>
    <col min="3080" max="3080" width="18" bestFit="1" customWidth="1"/>
    <col min="3329" max="3329" width="36.7109375" customWidth="1"/>
    <col min="3330" max="3331" width="11" customWidth="1"/>
    <col min="3332" max="3332" width="3.7109375" customWidth="1"/>
    <col min="3333" max="3333" width="16.85546875" bestFit="1" customWidth="1"/>
    <col min="3334" max="3334" width="18.42578125" bestFit="1" customWidth="1"/>
    <col min="3335" max="3335" width="4.85546875" customWidth="1"/>
    <col min="3336" max="3336" width="18" bestFit="1" customWidth="1"/>
    <col min="3585" max="3585" width="36.7109375" customWidth="1"/>
    <col min="3586" max="3587" width="11" customWidth="1"/>
    <col min="3588" max="3588" width="3.7109375" customWidth="1"/>
    <col min="3589" max="3589" width="16.85546875" bestFit="1" customWidth="1"/>
    <col min="3590" max="3590" width="18.42578125" bestFit="1" customWidth="1"/>
    <col min="3591" max="3591" width="4.85546875" customWidth="1"/>
    <col min="3592" max="3592" width="18" bestFit="1" customWidth="1"/>
    <col min="3841" max="3841" width="36.7109375" customWidth="1"/>
    <col min="3842" max="3843" width="11" customWidth="1"/>
    <col min="3844" max="3844" width="3.7109375" customWidth="1"/>
    <col min="3845" max="3845" width="16.85546875" bestFit="1" customWidth="1"/>
    <col min="3846" max="3846" width="18.42578125" bestFit="1" customWidth="1"/>
    <col min="3847" max="3847" width="4.85546875" customWidth="1"/>
    <col min="3848" max="3848" width="18" bestFit="1" customWidth="1"/>
    <col min="4097" max="4097" width="36.7109375" customWidth="1"/>
    <col min="4098" max="4099" width="11" customWidth="1"/>
    <col min="4100" max="4100" width="3.7109375" customWidth="1"/>
    <col min="4101" max="4101" width="16.85546875" bestFit="1" customWidth="1"/>
    <col min="4102" max="4102" width="18.42578125" bestFit="1" customWidth="1"/>
    <col min="4103" max="4103" width="4.85546875" customWidth="1"/>
    <col min="4104" max="4104" width="18" bestFit="1" customWidth="1"/>
    <col min="4353" max="4353" width="36.7109375" customWidth="1"/>
    <col min="4354" max="4355" width="11" customWidth="1"/>
    <col min="4356" max="4356" width="3.7109375" customWidth="1"/>
    <col min="4357" max="4357" width="16.85546875" bestFit="1" customWidth="1"/>
    <col min="4358" max="4358" width="18.42578125" bestFit="1" customWidth="1"/>
    <col min="4359" max="4359" width="4.85546875" customWidth="1"/>
    <col min="4360" max="4360" width="18" bestFit="1" customWidth="1"/>
    <col min="4609" max="4609" width="36.7109375" customWidth="1"/>
    <col min="4610" max="4611" width="11" customWidth="1"/>
    <col min="4612" max="4612" width="3.7109375" customWidth="1"/>
    <col min="4613" max="4613" width="16.85546875" bestFit="1" customWidth="1"/>
    <col min="4614" max="4614" width="18.42578125" bestFit="1" customWidth="1"/>
    <col min="4615" max="4615" width="4.85546875" customWidth="1"/>
    <col min="4616" max="4616" width="18" bestFit="1" customWidth="1"/>
    <col min="4865" max="4865" width="36.7109375" customWidth="1"/>
    <col min="4866" max="4867" width="11" customWidth="1"/>
    <col min="4868" max="4868" width="3.7109375" customWidth="1"/>
    <col min="4869" max="4869" width="16.85546875" bestFit="1" customWidth="1"/>
    <col min="4870" max="4870" width="18.42578125" bestFit="1" customWidth="1"/>
    <col min="4871" max="4871" width="4.85546875" customWidth="1"/>
    <col min="4872" max="4872" width="18" bestFit="1" customWidth="1"/>
    <col min="5121" max="5121" width="36.7109375" customWidth="1"/>
    <col min="5122" max="5123" width="11" customWidth="1"/>
    <col min="5124" max="5124" width="3.7109375" customWidth="1"/>
    <col min="5125" max="5125" width="16.85546875" bestFit="1" customWidth="1"/>
    <col min="5126" max="5126" width="18.42578125" bestFit="1" customWidth="1"/>
    <col min="5127" max="5127" width="4.85546875" customWidth="1"/>
    <col min="5128" max="5128" width="18" bestFit="1" customWidth="1"/>
    <col min="5377" max="5377" width="36.7109375" customWidth="1"/>
    <col min="5378" max="5379" width="11" customWidth="1"/>
    <col min="5380" max="5380" width="3.7109375" customWidth="1"/>
    <col min="5381" max="5381" width="16.85546875" bestFit="1" customWidth="1"/>
    <col min="5382" max="5382" width="18.42578125" bestFit="1" customWidth="1"/>
    <col min="5383" max="5383" width="4.85546875" customWidth="1"/>
    <col min="5384" max="5384" width="18" bestFit="1" customWidth="1"/>
    <col min="5633" max="5633" width="36.7109375" customWidth="1"/>
    <col min="5634" max="5635" width="11" customWidth="1"/>
    <col min="5636" max="5636" width="3.7109375" customWidth="1"/>
    <col min="5637" max="5637" width="16.85546875" bestFit="1" customWidth="1"/>
    <col min="5638" max="5638" width="18.42578125" bestFit="1" customWidth="1"/>
    <col min="5639" max="5639" width="4.85546875" customWidth="1"/>
    <col min="5640" max="5640" width="18" bestFit="1" customWidth="1"/>
    <col min="5889" max="5889" width="36.7109375" customWidth="1"/>
    <col min="5890" max="5891" width="11" customWidth="1"/>
    <col min="5892" max="5892" width="3.7109375" customWidth="1"/>
    <col min="5893" max="5893" width="16.85546875" bestFit="1" customWidth="1"/>
    <col min="5894" max="5894" width="18.42578125" bestFit="1" customWidth="1"/>
    <col min="5895" max="5895" width="4.85546875" customWidth="1"/>
    <col min="5896" max="5896" width="18" bestFit="1" customWidth="1"/>
    <col min="6145" max="6145" width="36.7109375" customWidth="1"/>
    <col min="6146" max="6147" width="11" customWidth="1"/>
    <col min="6148" max="6148" width="3.7109375" customWidth="1"/>
    <col min="6149" max="6149" width="16.85546875" bestFit="1" customWidth="1"/>
    <col min="6150" max="6150" width="18.42578125" bestFit="1" customWidth="1"/>
    <col min="6151" max="6151" width="4.85546875" customWidth="1"/>
    <col min="6152" max="6152" width="18" bestFit="1" customWidth="1"/>
    <col min="6401" max="6401" width="36.7109375" customWidth="1"/>
    <col min="6402" max="6403" width="11" customWidth="1"/>
    <col min="6404" max="6404" width="3.7109375" customWidth="1"/>
    <col min="6405" max="6405" width="16.85546875" bestFit="1" customWidth="1"/>
    <col min="6406" max="6406" width="18.42578125" bestFit="1" customWidth="1"/>
    <col min="6407" max="6407" width="4.85546875" customWidth="1"/>
    <col min="6408" max="6408" width="18" bestFit="1" customWidth="1"/>
    <col min="6657" max="6657" width="36.7109375" customWidth="1"/>
    <col min="6658" max="6659" width="11" customWidth="1"/>
    <col min="6660" max="6660" width="3.7109375" customWidth="1"/>
    <col min="6661" max="6661" width="16.85546875" bestFit="1" customWidth="1"/>
    <col min="6662" max="6662" width="18.42578125" bestFit="1" customWidth="1"/>
    <col min="6663" max="6663" width="4.85546875" customWidth="1"/>
    <col min="6664" max="6664" width="18" bestFit="1" customWidth="1"/>
    <col min="6913" max="6913" width="36.7109375" customWidth="1"/>
    <col min="6914" max="6915" width="11" customWidth="1"/>
    <col min="6916" max="6916" width="3.7109375" customWidth="1"/>
    <col min="6917" max="6917" width="16.85546875" bestFit="1" customWidth="1"/>
    <col min="6918" max="6918" width="18.42578125" bestFit="1" customWidth="1"/>
    <col min="6919" max="6919" width="4.85546875" customWidth="1"/>
    <col min="6920" max="6920" width="18" bestFit="1" customWidth="1"/>
    <col min="7169" max="7169" width="36.7109375" customWidth="1"/>
    <col min="7170" max="7171" width="11" customWidth="1"/>
    <col min="7172" max="7172" width="3.7109375" customWidth="1"/>
    <col min="7173" max="7173" width="16.85546875" bestFit="1" customWidth="1"/>
    <col min="7174" max="7174" width="18.42578125" bestFit="1" customWidth="1"/>
    <col min="7175" max="7175" width="4.85546875" customWidth="1"/>
    <col min="7176" max="7176" width="18" bestFit="1" customWidth="1"/>
    <col min="7425" max="7425" width="36.7109375" customWidth="1"/>
    <col min="7426" max="7427" width="11" customWidth="1"/>
    <col min="7428" max="7428" width="3.7109375" customWidth="1"/>
    <col min="7429" max="7429" width="16.85546875" bestFit="1" customWidth="1"/>
    <col min="7430" max="7430" width="18.42578125" bestFit="1" customWidth="1"/>
    <col min="7431" max="7431" width="4.85546875" customWidth="1"/>
    <col min="7432" max="7432" width="18" bestFit="1" customWidth="1"/>
    <col min="7681" max="7681" width="36.7109375" customWidth="1"/>
    <col min="7682" max="7683" width="11" customWidth="1"/>
    <col min="7684" max="7684" width="3.7109375" customWidth="1"/>
    <col min="7685" max="7685" width="16.85546875" bestFit="1" customWidth="1"/>
    <col min="7686" max="7686" width="18.42578125" bestFit="1" customWidth="1"/>
    <col min="7687" max="7687" width="4.85546875" customWidth="1"/>
    <col min="7688" max="7688" width="18" bestFit="1" customWidth="1"/>
    <col min="7937" max="7937" width="36.7109375" customWidth="1"/>
    <col min="7938" max="7939" width="11" customWidth="1"/>
    <col min="7940" max="7940" width="3.7109375" customWidth="1"/>
    <col min="7941" max="7941" width="16.85546875" bestFit="1" customWidth="1"/>
    <col min="7942" max="7942" width="18.42578125" bestFit="1" customWidth="1"/>
    <col min="7943" max="7943" width="4.85546875" customWidth="1"/>
    <col min="7944" max="7944" width="18" bestFit="1" customWidth="1"/>
    <col min="8193" max="8193" width="36.7109375" customWidth="1"/>
    <col min="8194" max="8195" width="11" customWidth="1"/>
    <col min="8196" max="8196" width="3.7109375" customWidth="1"/>
    <col min="8197" max="8197" width="16.85546875" bestFit="1" customWidth="1"/>
    <col min="8198" max="8198" width="18.42578125" bestFit="1" customWidth="1"/>
    <col min="8199" max="8199" width="4.85546875" customWidth="1"/>
    <col min="8200" max="8200" width="18" bestFit="1" customWidth="1"/>
    <col min="8449" max="8449" width="36.7109375" customWidth="1"/>
    <col min="8450" max="8451" width="11" customWidth="1"/>
    <col min="8452" max="8452" width="3.7109375" customWidth="1"/>
    <col min="8453" max="8453" width="16.85546875" bestFit="1" customWidth="1"/>
    <col min="8454" max="8454" width="18.42578125" bestFit="1" customWidth="1"/>
    <col min="8455" max="8455" width="4.85546875" customWidth="1"/>
    <col min="8456" max="8456" width="18" bestFit="1" customWidth="1"/>
    <col min="8705" max="8705" width="36.7109375" customWidth="1"/>
    <col min="8706" max="8707" width="11" customWidth="1"/>
    <col min="8708" max="8708" width="3.7109375" customWidth="1"/>
    <col min="8709" max="8709" width="16.85546875" bestFit="1" customWidth="1"/>
    <col min="8710" max="8710" width="18.42578125" bestFit="1" customWidth="1"/>
    <col min="8711" max="8711" width="4.85546875" customWidth="1"/>
    <col min="8712" max="8712" width="18" bestFit="1" customWidth="1"/>
    <col min="8961" max="8961" width="36.7109375" customWidth="1"/>
    <col min="8962" max="8963" width="11" customWidth="1"/>
    <col min="8964" max="8964" width="3.7109375" customWidth="1"/>
    <col min="8965" max="8965" width="16.85546875" bestFit="1" customWidth="1"/>
    <col min="8966" max="8966" width="18.42578125" bestFit="1" customWidth="1"/>
    <col min="8967" max="8967" width="4.85546875" customWidth="1"/>
    <col min="8968" max="8968" width="18" bestFit="1" customWidth="1"/>
    <col min="9217" max="9217" width="36.7109375" customWidth="1"/>
    <col min="9218" max="9219" width="11" customWidth="1"/>
    <col min="9220" max="9220" width="3.7109375" customWidth="1"/>
    <col min="9221" max="9221" width="16.85546875" bestFit="1" customWidth="1"/>
    <col min="9222" max="9222" width="18.42578125" bestFit="1" customWidth="1"/>
    <col min="9223" max="9223" width="4.85546875" customWidth="1"/>
    <col min="9224" max="9224" width="18" bestFit="1" customWidth="1"/>
    <col min="9473" max="9473" width="36.7109375" customWidth="1"/>
    <col min="9474" max="9475" width="11" customWidth="1"/>
    <col min="9476" max="9476" width="3.7109375" customWidth="1"/>
    <col min="9477" max="9477" width="16.85546875" bestFit="1" customWidth="1"/>
    <col min="9478" max="9478" width="18.42578125" bestFit="1" customWidth="1"/>
    <col min="9479" max="9479" width="4.85546875" customWidth="1"/>
    <col min="9480" max="9480" width="18" bestFit="1" customWidth="1"/>
    <col min="9729" max="9729" width="36.7109375" customWidth="1"/>
    <col min="9730" max="9731" width="11" customWidth="1"/>
    <col min="9732" max="9732" width="3.7109375" customWidth="1"/>
    <col min="9733" max="9733" width="16.85546875" bestFit="1" customWidth="1"/>
    <col min="9734" max="9734" width="18.42578125" bestFit="1" customWidth="1"/>
    <col min="9735" max="9735" width="4.85546875" customWidth="1"/>
    <col min="9736" max="9736" width="18" bestFit="1" customWidth="1"/>
    <col min="9985" max="9985" width="36.7109375" customWidth="1"/>
    <col min="9986" max="9987" width="11" customWidth="1"/>
    <col min="9988" max="9988" width="3.7109375" customWidth="1"/>
    <col min="9989" max="9989" width="16.85546875" bestFit="1" customWidth="1"/>
    <col min="9990" max="9990" width="18.42578125" bestFit="1" customWidth="1"/>
    <col min="9991" max="9991" width="4.85546875" customWidth="1"/>
    <col min="9992" max="9992" width="18" bestFit="1" customWidth="1"/>
    <col min="10241" max="10241" width="36.7109375" customWidth="1"/>
    <col min="10242" max="10243" width="11" customWidth="1"/>
    <col min="10244" max="10244" width="3.7109375" customWidth="1"/>
    <col min="10245" max="10245" width="16.85546875" bestFit="1" customWidth="1"/>
    <col min="10246" max="10246" width="18.42578125" bestFit="1" customWidth="1"/>
    <col min="10247" max="10247" width="4.85546875" customWidth="1"/>
    <col min="10248" max="10248" width="18" bestFit="1" customWidth="1"/>
    <col min="10497" max="10497" width="36.7109375" customWidth="1"/>
    <col min="10498" max="10499" width="11" customWidth="1"/>
    <col min="10500" max="10500" width="3.7109375" customWidth="1"/>
    <col min="10501" max="10501" width="16.85546875" bestFit="1" customWidth="1"/>
    <col min="10502" max="10502" width="18.42578125" bestFit="1" customWidth="1"/>
    <col min="10503" max="10503" width="4.85546875" customWidth="1"/>
    <col min="10504" max="10504" width="18" bestFit="1" customWidth="1"/>
    <col min="10753" max="10753" width="36.7109375" customWidth="1"/>
    <col min="10754" max="10755" width="11" customWidth="1"/>
    <col min="10756" max="10756" width="3.7109375" customWidth="1"/>
    <col min="10757" max="10757" width="16.85546875" bestFit="1" customWidth="1"/>
    <col min="10758" max="10758" width="18.42578125" bestFit="1" customWidth="1"/>
    <col min="10759" max="10759" width="4.85546875" customWidth="1"/>
    <col min="10760" max="10760" width="18" bestFit="1" customWidth="1"/>
    <col min="11009" max="11009" width="36.7109375" customWidth="1"/>
    <col min="11010" max="11011" width="11" customWidth="1"/>
    <col min="11012" max="11012" width="3.7109375" customWidth="1"/>
    <col min="11013" max="11013" width="16.85546875" bestFit="1" customWidth="1"/>
    <col min="11014" max="11014" width="18.42578125" bestFit="1" customWidth="1"/>
    <col min="11015" max="11015" width="4.85546875" customWidth="1"/>
    <col min="11016" max="11016" width="18" bestFit="1" customWidth="1"/>
    <col min="11265" max="11265" width="36.7109375" customWidth="1"/>
    <col min="11266" max="11267" width="11" customWidth="1"/>
    <col min="11268" max="11268" width="3.7109375" customWidth="1"/>
    <col min="11269" max="11269" width="16.85546875" bestFit="1" customWidth="1"/>
    <col min="11270" max="11270" width="18.42578125" bestFit="1" customWidth="1"/>
    <col min="11271" max="11271" width="4.85546875" customWidth="1"/>
    <col min="11272" max="11272" width="18" bestFit="1" customWidth="1"/>
    <col min="11521" max="11521" width="36.7109375" customWidth="1"/>
    <col min="11522" max="11523" width="11" customWidth="1"/>
    <col min="11524" max="11524" width="3.7109375" customWidth="1"/>
    <col min="11525" max="11525" width="16.85546875" bestFit="1" customWidth="1"/>
    <col min="11526" max="11526" width="18.42578125" bestFit="1" customWidth="1"/>
    <col min="11527" max="11527" width="4.85546875" customWidth="1"/>
    <col min="11528" max="11528" width="18" bestFit="1" customWidth="1"/>
    <col min="11777" max="11777" width="36.7109375" customWidth="1"/>
    <col min="11778" max="11779" width="11" customWidth="1"/>
    <col min="11780" max="11780" width="3.7109375" customWidth="1"/>
    <col min="11781" max="11781" width="16.85546875" bestFit="1" customWidth="1"/>
    <col min="11782" max="11782" width="18.42578125" bestFit="1" customWidth="1"/>
    <col min="11783" max="11783" width="4.85546875" customWidth="1"/>
    <col min="11784" max="11784" width="18" bestFit="1" customWidth="1"/>
    <col min="12033" max="12033" width="36.7109375" customWidth="1"/>
    <col min="12034" max="12035" width="11" customWidth="1"/>
    <col min="12036" max="12036" width="3.7109375" customWidth="1"/>
    <col min="12037" max="12037" width="16.85546875" bestFit="1" customWidth="1"/>
    <col min="12038" max="12038" width="18.42578125" bestFit="1" customWidth="1"/>
    <col min="12039" max="12039" width="4.85546875" customWidth="1"/>
    <col min="12040" max="12040" width="18" bestFit="1" customWidth="1"/>
    <col min="12289" max="12289" width="36.7109375" customWidth="1"/>
    <col min="12290" max="12291" width="11" customWidth="1"/>
    <col min="12292" max="12292" width="3.7109375" customWidth="1"/>
    <col min="12293" max="12293" width="16.85546875" bestFit="1" customWidth="1"/>
    <col min="12294" max="12294" width="18.42578125" bestFit="1" customWidth="1"/>
    <col min="12295" max="12295" width="4.85546875" customWidth="1"/>
    <col min="12296" max="12296" width="18" bestFit="1" customWidth="1"/>
    <col min="12545" max="12545" width="36.7109375" customWidth="1"/>
    <col min="12546" max="12547" width="11" customWidth="1"/>
    <col min="12548" max="12548" width="3.7109375" customWidth="1"/>
    <col min="12549" max="12549" width="16.85546875" bestFit="1" customWidth="1"/>
    <col min="12550" max="12550" width="18.42578125" bestFit="1" customWidth="1"/>
    <col min="12551" max="12551" width="4.85546875" customWidth="1"/>
    <col min="12552" max="12552" width="18" bestFit="1" customWidth="1"/>
    <col min="12801" max="12801" width="36.7109375" customWidth="1"/>
    <col min="12802" max="12803" width="11" customWidth="1"/>
    <col min="12804" max="12804" width="3.7109375" customWidth="1"/>
    <col min="12805" max="12805" width="16.85546875" bestFit="1" customWidth="1"/>
    <col min="12806" max="12806" width="18.42578125" bestFit="1" customWidth="1"/>
    <col min="12807" max="12807" width="4.85546875" customWidth="1"/>
    <col min="12808" max="12808" width="18" bestFit="1" customWidth="1"/>
    <col min="13057" max="13057" width="36.7109375" customWidth="1"/>
    <col min="13058" max="13059" width="11" customWidth="1"/>
    <col min="13060" max="13060" width="3.7109375" customWidth="1"/>
    <col min="13061" max="13061" width="16.85546875" bestFit="1" customWidth="1"/>
    <col min="13062" max="13062" width="18.42578125" bestFit="1" customWidth="1"/>
    <col min="13063" max="13063" width="4.85546875" customWidth="1"/>
    <col min="13064" max="13064" width="18" bestFit="1" customWidth="1"/>
    <col min="13313" max="13313" width="36.7109375" customWidth="1"/>
    <col min="13314" max="13315" width="11" customWidth="1"/>
    <col min="13316" max="13316" width="3.7109375" customWidth="1"/>
    <col min="13317" max="13317" width="16.85546875" bestFit="1" customWidth="1"/>
    <col min="13318" max="13318" width="18.42578125" bestFit="1" customWidth="1"/>
    <col min="13319" max="13319" width="4.85546875" customWidth="1"/>
    <col min="13320" max="13320" width="18" bestFit="1" customWidth="1"/>
    <col min="13569" max="13569" width="36.7109375" customWidth="1"/>
    <col min="13570" max="13571" width="11" customWidth="1"/>
    <col min="13572" max="13572" width="3.7109375" customWidth="1"/>
    <col min="13573" max="13573" width="16.85546875" bestFit="1" customWidth="1"/>
    <col min="13574" max="13574" width="18.42578125" bestFit="1" customWidth="1"/>
    <col min="13575" max="13575" width="4.85546875" customWidth="1"/>
    <col min="13576" max="13576" width="18" bestFit="1" customWidth="1"/>
    <col min="13825" max="13825" width="36.7109375" customWidth="1"/>
    <col min="13826" max="13827" width="11" customWidth="1"/>
    <col min="13828" max="13828" width="3.7109375" customWidth="1"/>
    <col min="13829" max="13829" width="16.85546875" bestFit="1" customWidth="1"/>
    <col min="13830" max="13830" width="18.42578125" bestFit="1" customWidth="1"/>
    <col min="13831" max="13831" width="4.85546875" customWidth="1"/>
    <col min="13832" max="13832" width="18" bestFit="1" customWidth="1"/>
    <col min="14081" max="14081" width="36.7109375" customWidth="1"/>
    <col min="14082" max="14083" width="11" customWidth="1"/>
    <col min="14084" max="14084" width="3.7109375" customWidth="1"/>
    <col min="14085" max="14085" width="16.85546875" bestFit="1" customWidth="1"/>
    <col min="14086" max="14086" width="18.42578125" bestFit="1" customWidth="1"/>
    <col min="14087" max="14087" width="4.85546875" customWidth="1"/>
    <col min="14088" max="14088" width="18" bestFit="1" customWidth="1"/>
    <col min="14337" max="14337" width="36.7109375" customWidth="1"/>
    <col min="14338" max="14339" width="11" customWidth="1"/>
    <col min="14340" max="14340" width="3.7109375" customWidth="1"/>
    <col min="14341" max="14341" width="16.85546875" bestFit="1" customWidth="1"/>
    <col min="14342" max="14342" width="18.42578125" bestFit="1" customWidth="1"/>
    <col min="14343" max="14343" width="4.85546875" customWidth="1"/>
    <col min="14344" max="14344" width="18" bestFit="1" customWidth="1"/>
    <col min="14593" max="14593" width="36.7109375" customWidth="1"/>
    <col min="14594" max="14595" width="11" customWidth="1"/>
    <col min="14596" max="14596" width="3.7109375" customWidth="1"/>
    <col min="14597" max="14597" width="16.85546875" bestFit="1" customWidth="1"/>
    <col min="14598" max="14598" width="18.42578125" bestFit="1" customWidth="1"/>
    <col min="14599" max="14599" width="4.85546875" customWidth="1"/>
    <col min="14600" max="14600" width="18" bestFit="1" customWidth="1"/>
    <col min="14849" max="14849" width="36.7109375" customWidth="1"/>
    <col min="14850" max="14851" width="11" customWidth="1"/>
    <col min="14852" max="14852" width="3.7109375" customWidth="1"/>
    <col min="14853" max="14853" width="16.85546875" bestFit="1" customWidth="1"/>
    <col min="14854" max="14854" width="18.42578125" bestFit="1" customWidth="1"/>
    <col min="14855" max="14855" width="4.85546875" customWidth="1"/>
    <col min="14856" max="14856" width="18" bestFit="1" customWidth="1"/>
    <col min="15105" max="15105" width="36.7109375" customWidth="1"/>
    <col min="15106" max="15107" width="11" customWidth="1"/>
    <col min="15108" max="15108" width="3.7109375" customWidth="1"/>
    <col min="15109" max="15109" width="16.85546875" bestFit="1" customWidth="1"/>
    <col min="15110" max="15110" width="18.42578125" bestFit="1" customWidth="1"/>
    <col min="15111" max="15111" width="4.85546875" customWidth="1"/>
    <col min="15112" max="15112" width="18" bestFit="1" customWidth="1"/>
    <col min="15361" max="15361" width="36.7109375" customWidth="1"/>
    <col min="15362" max="15363" width="11" customWidth="1"/>
    <col min="15364" max="15364" width="3.7109375" customWidth="1"/>
    <col min="15365" max="15365" width="16.85546875" bestFit="1" customWidth="1"/>
    <col min="15366" max="15366" width="18.42578125" bestFit="1" customWidth="1"/>
    <col min="15367" max="15367" width="4.85546875" customWidth="1"/>
    <col min="15368" max="15368" width="18" bestFit="1" customWidth="1"/>
    <col min="15617" max="15617" width="36.7109375" customWidth="1"/>
    <col min="15618" max="15619" width="11" customWidth="1"/>
    <col min="15620" max="15620" width="3.7109375" customWidth="1"/>
    <col min="15621" max="15621" width="16.85546875" bestFit="1" customWidth="1"/>
    <col min="15622" max="15622" width="18.42578125" bestFit="1" customWidth="1"/>
    <col min="15623" max="15623" width="4.85546875" customWidth="1"/>
    <col min="15624" max="15624" width="18" bestFit="1" customWidth="1"/>
    <col min="15873" max="15873" width="36.7109375" customWidth="1"/>
    <col min="15874" max="15875" width="11" customWidth="1"/>
    <col min="15876" max="15876" width="3.7109375" customWidth="1"/>
    <col min="15877" max="15877" width="16.85546875" bestFit="1" customWidth="1"/>
    <col min="15878" max="15878" width="18.42578125" bestFit="1" customWidth="1"/>
    <col min="15879" max="15879" width="4.85546875" customWidth="1"/>
    <col min="15880" max="15880" width="18" bestFit="1" customWidth="1"/>
    <col min="16129" max="16129" width="36.7109375" customWidth="1"/>
    <col min="16130" max="16131" width="11" customWidth="1"/>
    <col min="16132" max="16132" width="3.7109375" customWidth="1"/>
    <col min="16133" max="16133" width="16.85546875" bestFit="1" customWidth="1"/>
    <col min="16134" max="16134" width="18.42578125" bestFit="1" customWidth="1"/>
    <col min="16135" max="16135" width="4.85546875" customWidth="1"/>
    <col min="16136" max="16136" width="18" bestFit="1" customWidth="1"/>
  </cols>
  <sheetData>
    <row r="1" spans="1:9" ht="53.25" customHeight="1" thickBo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1"/>
    </row>
    <row r="2" spans="1:9" ht="31.5" customHeight="1" thickBot="1" x14ac:dyDescent="0.3">
      <c r="A2" s="40" t="s">
        <v>1</v>
      </c>
      <c r="B2" s="41"/>
      <c r="C2" s="41"/>
      <c r="D2" s="41"/>
      <c r="E2" s="41"/>
      <c r="F2" s="41"/>
      <c r="G2" s="41"/>
      <c r="H2" s="42"/>
    </row>
    <row r="3" spans="1:9" ht="32.25" customHeight="1" x14ac:dyDescent="0.25">
      <c r="A3" s="2" t="s">
        <v>2</v>
      </c>
      <c r="B3" s="3"/>
      <c r="C3" s="3"/>
      <c r="D3" s="1"/>
      <c r="E3" s="2" t="s">
        <v>3</v>
      </c>
      <c r="F3" s="4"/>
      <c r="G3" s="4"/>
      <c r="H3" s="4"/>
    </row>
    <row r="5" spans="1:9" ht="15" customHeight="1" thickBot="1" x14ac:dyDescent="0.3">
      <c r="A5" s="5" t="s">
        <v>4</v>
      </c>
      <c r="B5" s="6" t="s">
        <v>5</v>
      </c>
      <c r="C5" s="7" t="s">
        <v>6</v>
      </c>
    </row>
    <row r="6" spans="1:9" ht="15" customHeight="1" thickBot="1" x14ac:dyDescent="0.3">
      <c r="A6" s="8" t="s">
        <v>7</v>
      </c>
      <c r="B6" s="9">
        <v>1</v>
      </c>
      <c r="C6" s="10">
        <f>SUM(B6*2880)</f>
        <v>2880</v>
      </c>
      <c r="E6" s="43" t="s">
        <v>8</v>
      </c>
      <c r="F6" s="44"/>
    </row>
    <row r="7" spans="1:9" ht="15" customHeight="1" x14ac:dyDescent="0.25">
      <c r="A7" s="11" t="s">
        <v>9</v>
      </c>
      <c r="B7" s="12"/>
      <c r="C7" s="13"/>
      <c r="E7" s="14">
        <f>C23</f>
        <v>2880</v>
      </c>
      <c r="F7" s="15" t="s">
        <v>10</v>
      </c>
    </row>
    <row r="8" spans="1:9" x14ac:dyDescent="0.25">
      <c r="A8" s="16" t="s">
        <v>11</v>
      </c>
      <c r="B8" s="12"/>
      <c r="C8" s="13">
        <f>SUM(B8*580)</f>
        <v>0</v>
      </c>
      <c r="E8" s="17">
        <f>PRODUCT(E7,0.1)</f>
        <v>288</v>
      </c>
      <c r="F8" s="18" t="s">
        <v>12</v>
      </c>
    </row>
    <row r="9" spans="1:9" x14ac:dyDescent="0.25">
      <c r="A9" s="16" t="s">
        <v>13</v>
      </c>
      <c r="B9" s="12"/>
      <c r="C9" s="13">
        <f>SUM(B9*600)</f>
        <v>0</v>
      </c>
      <c r="E9" s="17">
        <f>SUM(E8*0.0975)</f>
        <v>28.080000000000002</v>
      </c>
      <c r="F9" s="18" t="s">
        <v>14</v>
      </c>
    </row>
    <row r="10" spans="1:9" x14ac:dyDescent="0.25">
      <c r="A10" s="16" t="s">
        <v>15</v>
      </c>
      <c r="B10" s="12"/>
      <c r="C10" s="13">
        <f>SUM(B10*660)</f>
        <v>0</v>
      </c>
      <c r="E10" s="17">
        <f>SUM(E8-E9)</f>
        <v>259.92</v>
      </c>
      <c r="F10" s="18" t="s">
        <v>16</v>
      </c>
    </row>
    <row r="11" spans="1:9" x14ac:dyDescent="0.25">
      <c r="A11" s="16" t="s">
        <v>17</v>
      </c>
      <c r="B11" s="12"/>
      <c r="C11" s="13">
        <f>SUM(B11*680)</f>
        <v>0</v>
      </c>
      <c r="E11" s="19">
        <f>SUM(E7-E10)</f>
        <v>2620.08</v>
      </c>
      <c r="F11" s="20" t="s">
        <v>18</v>
      </c>
    </row>
    <row r="12" spans="1:9" x14ac:dyDescent="0.25">
      <c r="A12" s="16" t="s">
        <v>19</v>
      </c>
      <c r="B12" s="12"/>
      <c r="C12" s="13">
        <f>SUM(B12*150)</f>
        <v>0</v>
      </c>
      <c r="E12" s="17">
        <f>SUM(E11/19.8)</f>
        <v>132.32727272727271</v>
      </c>
      <c r="F12" s="18" t="s">
        <v>20</v>
      </c>
    </row>
    <row r="13" spans="1:9" x14ac:dyDescent="0.25">
      <c r="A13" s="16" t="s">
        <v>38</v>
      </c>
      <c r="B13" s="12"/>
      <c r="C13" s="13">
        <f>SUM(B13*1200)</f>
        <v>0</v>
      </c>
      <c r="E13" s="21">
        <v>9.7500000000000003E-2</v>
      </c>
      <c r="F13" s="18" t="s">
        <v>21</v>
      </c>
    </row>
    <row r="14" spans="1:9" x14ac:dyDescent="0.25">
      <c r="A14" s="16" t="s">
        <v>39</v>
      </c>
      <c r="B14" s="12"/>
      <c r="C14" s="13">
        <f>SUM(B14*450)</f>
        <v>0</v>
      </c>
      <c r="E14" s="17">
        <f>SUM(E12*0.0975)</f>
        <v>12.90190909090909</v>
      </c>
      <c r="F14" s="18" t="s">
        <v>23</v>
      </c>
    </row>
    <row r="15" spans="1:9" x14ac:dyDescent="0.25">
      <c r="A15" s="16" t="s">
        <v>22</v>
      </c>
      <c r="B15" s="12"/>
      <c r="C15" s="13">
        <f>SUM(B15*650)</f>
        <v>0</v>
      </c>
      <c r="E15" s="22">
        <f>SUM(E12+E14)</f>
        <v>145.22918181818181</v>
      </c>
      <c r="F15" s="23" t="s">
        <v>25</v>
      </c>
    </row>
    <row r="16" spans="1:9" x14ac:dyDescent="0.25">
      <c r="A16" s="16" t="s">
        <v>24</v>
      </c>
      <c r="B16" s="12"/>
      <c r="C16" s="13">
        <f>SUM(B16*700)</f>
        <v>0</v>
      </c>
      <c r="E16" s="24">
        <f>SUM(E15*36+E8)</f>
        <v>5516.2505454545453</v>
      </c>
      <c r="F16" s="18" t="s">
        <v>27</v>
      </c>
    </row>
    <row r="17" spans="1:6" x14ac:dyDescent="0.25">
      <c r="A17" s="16" t="s">
        <v>26</v>
      </c>
      <c r="B17" s="12"/>
      <c r="C17" s="13">
        <f>SUM(B17*475)</f>
        <v>0</v>
      </c>
    </row>
    <row r="18" spans="1:6" x14ac:dyDescent="0.25">
      <c r="A18" s="16" t="s">
        <v>28</v>
      </c>
      <c r="B18" s="12"/>
      <c r="C18" s="13">
        <f>SUM(B18*30)</f>
        <v>0</v>
      </c>
    </row>
    <row r="19" spans="1:6" x14ac:dyDescent="0.25">
      <c r="A19" s="16" t="s">
        <v>29</v>
      </c>
      <c r="B19" s="12"/>
      <c r="C19" s="13">
        <f>SUM(B19*40)</f>
        <v>0</v>
      </c>
    </row>
    <row r="20" spans="1:6" x14ac:dyDescent="0.25">
      <c r="A20" s="16" t="s">
        <v>30</v>
      </c>
      <c r="B20" s="12"/>
      <c r="C20" s="13">
        <f>SUM(B20*1200)</f>
        <v>0</v>
      </c>
    </row>
    <row r="21" spans="1:6" x14ac:dyDescent="0.25">
      <c r="A21" s="16" t="s">
        <v>31</v>
      </c>
      <c r="B21" s="12"/>
      <c r="C21" s="13">
        <f>SUM(B21*40)</f>
        <v>0</v>
      </c>
    </row>
    <row r="22" spans="1:6" x14ac:dyDescent="0.25">
      <c r="A22" s="25" t="s">
        <v>32</v>
      </c>
      <c r="B22" s="26"/>
      <c r="C22" s="27">
        <f>SUM(B22*30)</f>
        <v>0</v>
      </c>
    </row>
    <row r="23" spans="1:6" x14ac:dyDescent="0.25">
      <c r="A23" s="28" t="s">
        <v>33</v>
      </c>
      <c r="B23" s="29"/>
      <c r="C23" s="30">
        <f>SUM(C6:C22)</f>
        <v>2880</v>
      </c>
    </row>
    <row r="24" spans="1:6" ht="15.75" thickBot="1" x14ac:dyDescent="0.3">
      <c r="A24" t="s">
        <v>34</v>
      </c>
      <c r="C24" s="32">
        <f>SUM(C23*0.0975)</f>
        <v>280.8</v>
      </c>
    </row>
    <row r="25" spans="1:6" ht="15.75" thickTop="1" x14ac:dyDescent="0.25">
      <c r="A25" s="33" t="s">
        <v>35</v>
      </c>
      <c r="B25" s="34"/>
      <c r="C25" s="30">
        <f>SUM(C23,C24)</f>
        <v>3160.8</v>
      </c>
      <c r="D25" s="4"/>
      <c r="E25" s="4"/>
      <c r="F25" s="4"/>
    </row>
    <row r="26" spans="1:6" x14ac:dyDescent="0.25">
      <c r="B26"/>
      <c r="D26" s="4"/>
      <c r="E26" s="35"/>
      <c r="F26" s="35"/>
    </row>
    <row r="27" spans="1:6" x14ac:dyDescent="0.25">
      <c r="A27" s="4" t="s">
        <v>36</v>
      </c>
      <c r="B27" s="4"/>
      <c r="C27" s="4"/>
      <c r="D27" s="4"/>
    </row>
    <row r="28" spans="1:6" x14ac:dyDescent="0.25">
      <c r="A28" s="36" t="s">
        <v>37</v>
      </c>
      <c r="B28" s="35"/>
      <c r="C28" s="35"/>
      <c r="D28" s="4"/>
      <c r="E28" s="35"/>
      <c r="F28" s="35"/>
    </row>
    <row r="29" spans="1:6" x14ac:dyDescent="0.25">
      <c r="B29"/>
      <c r="E29" s="38"/>
    </row>
    <row r="30" spans="1:6" x14ac:dyDescent="0.25">
      <c r="A30" s="37"/>
      <c r="B30" s="35"/>
      <c r="C30" s="35"/>
    </row>
    <row r="31" spans="1:6" x14ac:dyDescent="0.25">
      <c r="B31"/>
    </row>
    <row r="32" spans="1:6" x14ac:dyDescent="0.25">
      <c r="B32"/>
    </row>
  </sheetData>
  <mergeCells count="3">
    <mergeCell ref="A1:H1"/>
    <mergeCell ref="A2:H2"/>
    <mergeCell ref="E6:F6"/>
  </mergeCell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Classic Deluxe Watch Tower #3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Mast</dc:creator>
  <cp:lastModifiedBy>Merlin Mast</cp:lastModifiedBy>
  <dcterms:created xsi:type="dcterms:W3CDTF">2024-02-21T02:52:49Z</dcterms:created>
  <dcterms:modified xsi:type="dcterms:W3CDTF">2025-02-24T23:08:04Z</dcterms:modified>
</cp:coreProperties>
</file>