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Ptarmigan Ski Club\Budgets\"/>
    </mc:Choice>
  </mc:AlternateContent>
  <xr:revisionPtr revIDLastSave="0" documentId="13_ncr:1_{6AF54F26-7CEA-4554-BC69-BB26CA0B45F6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2017-2018" sheetId="5" r:id="rId1"/>
    <sheet name="2018-2019" sheetId="6" r:id="rId2"/>
    <sheet name="2019-2020" sheetId="7" r:id="rId3"/>
    <sheet name="2020-2021" sheetId="8" r:id="rId4"/>
    <sheet name="2021-2022" sheetId="9" r:id="rId5"/>
    <sheet name="2022-2023" sheetId="10" r:id="rId6"/>
  </sheets>
  <definedNames>
    <definedName name="_xlnm.Print_Area" localSheetId="0">'2017-2018'!$B:$I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" i="10" l="1"/>
  <c r="G36" i="10"/>
  <c r="C46" i="10"/>
  <c r="B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C25" i="10"/>
  <c r="H5" i="10" s="1"/>
  <c r="B25" i="10"/>
  <c r="H16" i="10"/>
  <c r="C13" i="10"/>
  <c r="H6" i="10" s="1"/>
  <c r="B13" i="10"/>
  <c r="C46" i="9"/>
  <c r="B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H32" i="9"/>
  <c r="G32" i="9"/>
  <c r="D32" i="9"/>
  <c r="D31" i="9"/>
  <c r="C25" i="9"/>
  <c r="H5" i="9" s="1"/>
  <c r="B25" i="9"/>
  <c r="H16" i="9"/>
  <c r="C13" i="9"/>
  <c r="B13" i="9"/>
  <c r="H5" i="8"/>
  <c r="B13" i="8"/>
  <c r="C13" i="8"/>
  <c r="H6" i="8" s="1"/>
  <c r="H16" i="8"/>
  <c r="B25" i="8"/>
  <c r="C25" i="8"/>
  <c r="D31" i="8"/>
  <c r="D32" i="8"/>
  <c r="G32" i="8"/>
  <c r="H32" i="8"/>
  <c r="H8" i="8" s="1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B46" i="8"/>
  <c r="C46" i="8"/>
  <c r="B13" i="7"/>
  <c r="C13" i="7"/>
  <c r="H6" i="7" s="1"/>
  <c r="H16" i="7"/>
  <c r="B25" i="7"/>
  <c r="C25" i="7"/>
  <c r="H5" i="7" s="1"/>
  <c r="D31" i="7"/>
  <c r="D32" i="7"/>
  <c r="G32" i="7"/>
  <c r="H32" i="7"/>
  <c r="H8" i="7" s="1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B46" i="7"/>
  <c r="C46" i="7"/>
  <c r="H5" i="6"/>
  <c r="B13" i="6"/>
  <c r="C13" i="6"/>
  <c r="H6" i="6" s="1"/>
  <c r="H16" i="6"/>
  <c r="B25" i="6"/>
  <c r="C25" i="6"/>
  <c r="D31" i="6"/>
  <c r="D32" i="6"/>
  <c r="G32" i="6"/>
  <c r="H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B46" i="6"/>
  <c r="C46" i="6"/>
  <c r="C13" i="5"/>
  <c r="D13" i="5"/>
  <c r="I6" i="5" s="1"/>
  <c r="I16" i="5"/>
  <c r="C25" i="5"/>
  <c r="D25" i="5"/>
  <c r="I5" i="5" s="1"/>
  <c r="H28" i="5"/>
  <c r="I28" i="5"/>
  <c r="I8" i="5" s="1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C46" i="5"/>
  <c r="D46" i="5"/>
  <c r="H8" i="10" l="1"/>
  <c r="D46" i="10"/>
  <c r="H7" i="10" s="1"/>
  <c r="D46" i="7"/>
  <c r="H7" i="7" s="1"/>
  <c r="D46" i="6"/>
  <c r="H7" i="6" s="1"/>
  <c r="D46" i="8"/>
  <c r="H7" i="8" s="1"/>
  <c r="E46" i="5"/>
  <c r="I7" i="5" s="1"/>
  <c r="I9" i="5" s="1"/>
  <c r="H8" i="6"/>
  <c r="H9" i="6" s="1"/>
  <c r="D46" i="9"/>
  <c r="H7" i="9" s="1"/>
  <c r="H8" i="9"/>
  <c r="H9" i="7"/>
  <c r="H9" i="8"/>
  <c r="H9" i="10" l="1"/>
  <c r="H9" i="9"/>
</calcChain>
</file>

<file path=xl/sharedStrings.xml><?xml version="1.0" encoding="utf-8"?>
<sst xmlns="http://schemas.openxmlformats.org/spreadsheetml/2006/main" count="393" uniqueCount="98">
  <si>
    <t>Item</t>
    <phoneticPr fontId="2" type="noConversion"/>
  </si>
  <si>
    <t>Expense</t>
    <phoneticPr fontId="2" type="noConversion"/>
  </si>
  <si>
    <t>Income</t>
    <phoneticPr fontId="2" type="noConversion"/>
  </si>
  <si>
    <t>Miscellaneous Expenses/Income</t>
    <phoneticPr fontId="2" type="noConversion"/>
  </si>
  <si>
    <t>Meeting Costs</t>
    <phoneticPr fontId="2" type="noConversion"/>
  </si>
  <si>
    <t>Miscellaneous</t>
    <phoneticPr fontId="2" type="noConversion"/>
  </si>
  <si>
    <t>Total:</t>
    <phoneticPr fontId="2" type="noConversion"/>
  </si>
  <si>
    <t>Revenue Means</t>
    <phoneticPr fontId="2" type="noConversion"/>
  </si>
  <si>
    <t>Planned</t>
    <phoneticPr fontId="2" type="noConversion"/>
  </si>
  <si>
    <t>Actual</t>
    <phoneticPr fontId="2" type="noConversion"/>
  </si>
  <si>
    <t>Membership</t>
    <phoneticPr fontId="2" type="noConversion"/>
  </si>
  <si>
    <t>50/50 Tickets</t>
    <phoneticPr fontId="2" type="noConversion"/>
  </si>
  <si>
    <t>Events</t>
    <phoneticPr fontId="2" type="noConversion"/>
  </si>
  <si>
    <t>Event</t>
    <phoneticPr fontId="2" type="noConversion"/>
  </si>
  <si>
    <t>Expense</t>
    <phoneticPr fontId="2" type="noConversion"/>
  </si>
  <si>
    <t>Income</t>
    <phoneticPr fontId="2" type="noConversion"/>
  </si>
  <si>
    <t>Total P/L</t>
    <phoneticPr fontId="2" type="noConversion"/>
  </si>
  <si>
    <t>EVENTS:</t>
    <phoneticPr fontId="2" type="noConversion"/>
  </si>
  <si>
    <t>Income</t>
    <phoneticPr fontId="2" type="noConversion"/>
  </si>
  <si>
    <t>Expenses</t>
    <phoneticPr fontId="2" type="noConversion"/>
  </si>
  <si>
    <t>Checking</t>
    <phoneticPr fontId="2" type="noConversion"/>
  </si>
  <si>
    <t>Money Market</t>
    <phoneticPr fontId="2" type="noConversion"/>
  </si>
  <si>
    <t>Fixed CD 2</t>
    <phoneticPr fontId="2" type="noConversion"/>
  </si>
  <si>
    <t>Expense</t>
    <phoneticPr fontId="2" type="noConversion"/>
  </si>
  <si>
    <t>Planned</t>
    <phoneticPr fontId="2" type="noConversion"/>
  </si>
  <si>
    <t>Actual</t>
    <phoneticPr fontId="2" type="noConversion"/>
  </si>
  <si>
    <t>Newsletter</t>
    <phoneticPr fontId="2" type="noConversion"/>
  </si>
  <si>
    <t>Eastern PA Ski Council</t>
    <phoneticPr fontId="2" type="noConversion"/>
  </si>
  <si>
    <t>Website</t>
    <phoneticPr fontId="2" type="noConversion"/>
  </si>
  <si>
    <t>INCOME:</t>
    <phoneticPr fontId="2" type="noConversion"/>
  </si>
  <si>
    <t>EXPENSES:</t>
    <phoneticPr fontId="2" type="noConversion"/>
  </si>
  <si>
    <t>Spring Fling</t>
  </si>
  <si>
    <t>Summer Picnic</t>
  </si>
  <si>
    <t>Sub &amp; Movie</t>
  </si>
  <si>
    <t>Holiday Happy Hour</t>
  </si>
  <si>
    <t>January Ski Party/Mtg</t>
  </si>
  <si>
    <t>Febuary Ski Party</t>
  </si>
  <si>
    <t>Spring Banquet</t>
  </si>
  <si>
    <t>Miscellaneous</t>
  </si>
  <si>
    <t>Special Olympics</t>
  </si>
  <si>
    <t>MVP</t>
  </si>
  <si>
    <t>Total:</t>
  </si>
  <si>
    <t>Fixed CD 1</t>
  </si>
  <si>
    <t>Octoberfest</t>
  </si>
  <si>
    <t>Clam Bake</t>
  </si>
  <si>
    <t>Winter Expo</t>
  </si>
  <si>
    <t>Swim Party</t>
  </si>
  <si>
    <t>EPSC-basket</t>
  </si>
  <si>
    <t>CLUB
OPERAT IONS</t>
  </si>
  <si>
    <t>Events</t>
  </si>
  <si>
    <t>2017-2018 Summary</t>
  </si>
  <si>
    <t>BANK
ACCOUNTS</t>
  </si>
  <si>
    <t>Ptarmigan Ski Club - Budget, Income and Expenses</t>
  </si>
  <si>
    <t>Student Ski Sponsor400.00</t>
  </si>
  <si>
    <t>General Liability</t>
  </si>
  <si>
    <t>2018-2019</t>
  </si>
  <si>
    <t>Student Ski Sponsor</t>
  </si>
  <si>
    <t>Ski Passes</t>
  </si>
  <si>
    <t>Habitat for Humanity100.00</t>
  </si>
  <si>
    <t xml:space="preserve">Habitat </t>
  </si>
  <si>
    <t>EPSC</t>
  </si>
  <si>
    <t>Speakers/SWAP gifts</t>
  </si>
  <si>
    <t>Money Market</t>
  </si>
  <si>
    <t>X-mas gift</t>
  </si>
  <si>
    <t>Miscellaneous Expenses193.10</t>
  </si>
  <si>
    <t xml:space="preserve">MVP </t>
  </si>
  <si>
    <t>2019-2020</t>
  </si>
  <si>
    <t>Misc. Expenses</t>
  </si>
  <si>
    <t>Golf</t>
  </si>
  <si>
    <t>Summary</t>
  </si>
  <si>
    <t>Miscellaneous Expenses/Income</t>
  </si>
  <si>
    <t>Chili Cookoff</t>
  </si>
  <si>
    <t>HHH Raffle</t>
  </si>
  <si>
    <t>Baseball tickets</t>
  </si>
  <si>
    <t>2020-2021</t>
  </si>
  <si>
    <t>Donation</t>
  </si>
  <si>
    <t>EPSC golf tourniment Bronze</t>
  </si>
  <si>
    <t>Ptarmigan Shot glasses</t>
  </si>
  <si>
    <t>Outdoor Christmas Event</t>
  </si>
  <si>
    <t>Interest</t>
  </si>
  <si>
    <t>2021-2022</t>
  </si>
  <si>
    <t>Shopping Bags</t>
  </si>
  <si>
    <t>Can/Bottle Kozi</t>
  </si>
  <si>
    <t>Ptarmigan Sho Glasses ($236.38)</t>
  </si>
  <si>
    <t>Holiday Party</t>
  </si>
  <si>
    <t>Spring Banquet (2022)</t>
  </si>
  <si>
    <t>Spring Banquet (2021)</t>
  </si>
  <si>
    <t>Dippity-Do-Duh</t>
  </si>
  <si>
    <t>Student Ski Sponsor ($674)</t>
  </si>
  <si>
    <t>X-mas gifts</t>
  </si>
  <si>
    <t xml:space="preserve"> </t>
  </si>
  <si>
    <t>Checks</t>
  </si>
  <si>
    <t>Ski Trip Advertising</t>
  </si>
  <si>
    <t>Golf Tourniment</t>
  </si>
  <si>
    <t>Appetizer Meeting</t>
  </si>
  <si>
    <t>Bl. Mtn. Chair</t>
  </si>
  <si>
    <t>Ski scholarships ($3278) left</t>
  </si>
  <si>
    <t>AS OF 03/28/2023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</si>
</sst>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b/>
      <sz val="10"/>
      <name val="Arial"/>
    </font>
    <font>
      <sz val="8"/>
      <name val="Verdana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AF4E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5" fillId="0" borderId="0" xfId="0" applyFont="1" applyAlignment="1">
      <alignment vertical="center"/>
    </xf>
    <xf numFmtId="44" fontId="5" fillId="0" borderId="0" xfId="1" applyFont="1" applyFill="1" applyBorder="1" applyAlignment="1" applyProtection="1">
      <alignment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4" fontId="7" fillId="2" borderId="2" xfId="1" applyFont="1" applyFill="1" applyBorder="1" applyAlignment="1" applyProtection="1">
      <alignment horizontal="center" vertical="center"/>
    </xf>
    <xf numFmtId="44" fontId="7" fillId="2" borderId="3" xfId="1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  <protection locked="0"/>
    </xf>
    <xf numFmtId="44" fontId="7" fillId="0" borderId="5" xfId="1" applyFont="1" applyFill="1" applyBorder="1" applyAlignment="1" applyProtection="1">
      <alignment vertical="center"/>
      <protection locked="0"/>
    </xf>
    <xf numFmtId="44" fontId="7" fillId="0" borderId="6" xfId="1" applyFont="1" applyFill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44" fontId="7" fillId="0" borderId="8" xfId="1" applyFont="1" applyFill="1" applyBorder="1" applyAlignment="1" applyProtection="1">
      <alignment vertical="center"/>
      <protection locked="0"/>
    </xf>
    <xf numFmtId="44" fontId="7" fillId="0" borderId="9" xfId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44" fontId="7" fillId="0" borderId="13" xfId="1" applyFont="1" applyFill="1" applyBorder="1" applyAlignment="1" applyProtection="1">
      <alignment vertical="center"/>
      <protection locked="0"/>
    </xf>
    <xf numFmtId="44" fontId="7" fillId="0" borderId="13" xfId="0" applyNumberFormat="1" applyFont="1" applyBorder="1" applyAlignment="1" applyProtection="1">
      <alignment vertical="center"/>
      <protection locked="0"/>
    </xf>
    <xf numFmtId="44" fontId="7" fillId="0" borderId="9" xfId="0" applyNumberFormat="1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44" fontId="7" fillId="0" borderId="15" xfId="1" applyFont="1" applyFill="1" applyBorder="1" applyAlignment="1" applyProtection="1">
      <alignment horizontal="left" vertical="center"/>
      <protection locked="0"/>
    </xf>
    <xf numFmtId="44" fontId="7" fillId="0" borderId="3" xfId="1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>
      <alignment horizontal="right" vertical="center"/>
    </xf>
    <xf numFmtId="44" fontId="7" fillId="2" borderId="17" xfId="1" applyFont="1" applyFill="1" applyBorder="1" applyAlignment="1" applyProtection="1">
      <alignment horizontal="left" vertical="center"/>
    </xf>
    <xf numFmtId="44" fontId="7" fillId="2" borderId="18" xfId="1" applyFont="1" applyFill="1" applyBorder="1" applyAlignment="1" applyProtection="1">
      <alignment horizontal="left" vertical="center"/>
    </xf>
    <xf numFmtId="0" fontId="7" fillId="2" borderId="19" xfId="0" applyFont="1" applyFill="1" applyBorder="1" applyAlignment="1" applyProtection="1">
      <alignment vertical="center"/>
      <protection locked="0"/>
    </xf>
    <xf numFmtId="44" fontId="7" fillId="2" borderId="20" xfId="0" applyNumberFormat="1" applyFont="1" applyFill="1" applyBorder="1" applyAlignment="1">
      <alignment vertical="center"/>
    </xf>
    <xf numFmtId="0" fontId="7" fillId="2" borderId="12" xfId="0" applyFont="1" applyFill="1" applyBorder="1" applyAlignment="1" applyProtection="1">
      <alignment vertical="center"/>
      <protection locked="0"/>
    </xf>
    <xf numFmtId="44" fontId="7" fillId="2" borderId="9" xfId="0" applyNumberFormat="1" applyFont="1" applyFill="1" applyBorder="1" applyAlignment="1">
      <alignment vertical="center"/>
    </xf>
    <xf numFmtId="0" fontId="7" fillId="2" borderId="21" xfId="0" applyFont="1" applyFill="1" applyBorder="1" applyAlignment="1" applyProtection="1">
      <alignment vertical="center"/>
      <protection locked="0"/>
    </xf>
    <xf numFmtId="44" fontId="7" fillId="2" borderId="22" xfId="0" applyNumberFormat="1" applyFont="1" applyFill="1" applyBorder="1" applyAlignment="1">
      <alignment vertical="center"/>
    </xf>
    <xf numFmtId="0" fontId="8" fillId="2" borderId="23" xfId="0" applyFont="1" applyFill="1" applyBorder="1" applyAlignment="1">
      <alignment horizontal="right" vertical="center"/>
    </xf>
    <xf numFmtId="44" fontId="7" fillId="2" borderId="18" xfId="0" applyNumberFormat="1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9" xfId="0" applyFont="1" applyBorder="1" applyAlignment="1" applyProtection="1">
      <alignment vertical="center"/>
      <protection locked="0"/>
    </xf>
    <xf numFmtId="44" fontId="7" fillId="0" borderId="20" xfId="1" applyFont="1" applyFill="1" applyBorder="1" applyAlignment="1" applyProtection="1">
      <alignment vertical="center"/>
      <protection locked="0"/>
    </xf>
    <xf numFmtId="0" fontId="7" fillId="0" borderId="25" xfId="0" applyFont="1" applyBorder="1" applyAlignment="1" applyProtection="1">
      <alignment vertical="center"/>
      <protection locked="0"/>
    </xf>
    <xf numFmtId="0" fontId="7" fillId="0" borderId="26" xfId="0" applyFont="1" applyBorder="1" applyAlignment="1" applyProtection="1">
      <alignment vertical="center"/>
      <protection locked="0"/>
    </xf>
    <xf numFmtId="44" fontId="7" fillId="0" borderId="3" xfId="0" applyNumberFormat="1" applyFont="1" applyBorder="1" applyAlignment="1" applyProtection="1">
      <alignment vertical="center"/>
      <protection locked="0"/>
    </xf>
    <xf numFmtId="0" fontId="8" fillId="2" borderId="27" xfId="0" applyFont="1" applyFill="1" applyBorder="1" applyAlignment="1">
      <alignment horizontal="right" vertical="center"/>
    </xf>
    <xf numFmtId="44" fontId="7" fillId="2" borderId="28" xfId="0" applyNumberFormat="1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44" fontId="7" fillId="0" borderId="32" xfId="1" applyFont="1" applyFill="1" applyBorder="1" applyAlignment="1" applyProtection="1">
      <alignment vertical="center"/>
      <protection locked="0"/>
    </xf>
    <xf numFmtId="44" fontId="7" fillId="0" borderId="24" xfId="1" applyFont="1" applyFill="1" applyBorder="1" applyAlignment="1" applyProtection="1">
      <alignment vertical="center"/>
      <protection locked="0"/>
    </xf>
    <xf numFmtId="44" fontId="7" fillId="0" borderId="33" xfId="1" applyFont="1" applyFill="1" applyBorder="1" applyAlignment="1" applyProtection="1">
      <alignment vertical="center"/>
      <protection locked="0"/>
    </xf>
    <xf numFmtId="44" fontId="7" fillId="0" borderId="34" xfId="1" applyFont="1" applyFill="1" applyBorder="1" applyAlignment="1" applyProtection="1">
      <alignment vertical="center"/>
      <protection locked="0"/>
    </xf>
    <xf numFmtId="44" fontId="7" fillId="0" borderId="33" xfId="0" applyNumberFormat="1" applyFont="1" applyBorder="1" applyAlignment="1" applyProtection="1">
      <alignment vertical="center"/>
      <protection locked="0"/>
    </xf>
    <xf numFmtId="44" fontId="7" fillId="0" borderId="35" xfId="0" applyNumberFormat="1" applyFont="1" applyBorder="1" applyAlignment="1" applyProtection="1">
      <alignment vertical="center"/>
      <protection locked="0"/>
    </xf>
    <xf numFmtId="44" fontId="7" fillId="0" borderId="36" xfId="0" applyNumberFormat="1" applyFont="1" applyBorder="1" applyAlignment="1" applyProtection="1">
      <alignment vertical="center"/>
      <protection locked="0"/>
    </xf>
    <xf numFmtId="44" fontId="7" fillId="2" borderId="37" xfId="1" applyFont="1" applyFill="1" applyBorder="1" applyAlignment="1" applyProtection="1">
      <alignment vertical="center"/>
    </xf>
    <xf numFmtId="44" fontId="7" fillId="2" borderId="18" xfId="1" applyFont="1" applyFill="1" applyBorder="1" applyAlignment="1" applyProtection="1">
      <alignment vertical="center"/>
    </xf>
    <xf numFmtId="44" fontId="7" fillId="0" borderId="38" xfId="1" applyFont="1" applyFill="1" applyBorder="1" applyAlignment="1" applyProtection="1">
      <alignment vertical="center"/>
      <protection locked="0"/>
    </xf>
    <xf numFmtId="44" fontId="7" fillId="0" borderId="22" xfId="1" applyFont="1" applyFill="1" applyBorder="1" applyAlignment="1" applyProtection="1">
      <alignment vertical="center"/>
      <protection locked="0"/>
    </xf>
    <xf numFmtId="0" fontId="7" fillId="0" borderId="39" xfId="0" applyFont="1" applyBorder="1" applyAlignment="1" applyProtection="1">
      <alignment vertical="center"/>
      <protection locked="0"/>
    </xf>
    <xf numFmtId="44" fontId="7" fillId="0" borderId="40" xfId="1" applyFont="1" applyFill="1" applyBorder="1" applyAlignment="1" applyProtection="1">
      <alignment vertical="center"/>
      <protection locked="0"/>
    </xf>
    <xf numFmtId="44" fontId="7" fillId="0" borderId="41" xfId="1" applyFont="1" applyFill="1" applyBorder="1" applyAlignment="1" applyProtection="1">
      <alignment vertical="center"/>
      <protection locked="0"/>
    </xf>
    <xf numFmtId="44" fontId="7" fillId="2" borderId="15" xfId="1" applyFont="1" applyFill="1" applyBorder="1" applyAlignment="1" applyProtection="1">
      <alignment horizontal="center" vertical="center"/>
    </xf>
    <xf numFmtId="44" fontId="7" fillId="2" borderId="42" xfId="1" applyFont="1" applyFill="1" applyBorder="1" applyAlignment="1" applyProtection="1">
      <alignment vertical="center"/>
    </xf>
    <xf numFmtId="44" fontId="7" fillId="2" borderId="43" xfId="1" applyFont="1" applyFill="1" applyBorder="1" applyAlignment="1" applyProtection="1">
      <alignment vertical="center"/>
    </xf>
    <xf numFmtId="44" fontId="7" fillId="0" borderId="35" xfId="1" applyFont="1" applyFill="1" applyBorder="1" applyAlignment="1" applyProtection="1">
      <alignment vertical="center"/>
      <protection locked="0"/>
    </xf>
    <xf numFmtId="44" fontId="7" fillId="0" borderId="8" xfId="0" applyNumberFormat="1" applyFont="1" applyBorder="1" applyAlignment="1" applyProtection="1">
      <alignment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44" fontId="7" fillId="0" borderId="38" xfId="0" applyNumberFormat="1" applyFont="1" applyBorder="1" applyAlignment="1" applyProtection="1">
      <alignment vertical="center"/>
      <protection locked="0"/>
    </xf>
    <xf numFmtId="44" fontId="7" fillId="2" borderId="44" xfId="1" applyFont="1" applyFill="1" applyBorder="1" applyAlignment="1" applyProtection="1">
      <alignment vertical="center"/>
    </xf>
    <xf numFmtId="44" fontId="7" fillId="2" borderId="37" xfId="1" applyFont="1" applyFill="1" applyBorder="1" applyAlignment="1" applyProtection="1">
      <alignment horizontal="left" vertical="center"/>
    </xf>
    <xf numFmtId="8" fontId="7" fillId="0" borderId="13" xfId="1" applyNumberFormat="1" applyFont="1" applyFill="1" applyBorder="1" applyAlignment="1" applyProtection="1">
      <alignment vertical="center"/>
      <protection locked="0"/>
    </xf>
    <xf numFmtId="44" fontId="7" fillId="2" borderId="45" xfId="1" applyFont="1" applyFill="1" applyBorder="1" applyAlignment="1" applyProtection="1">
      <alignment vertical="center"/>
    </xf>
    <xf numFmtId="0" fontId="5" fillId="0" borderId="0" xfId="0" applyFont="1" applyProtection="1">
      <protection locked="0"/>
    </xf>
    <xf numFmtId="0" fontId="7" fillId="2" borderId="19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0" fillId="0" borderId="13" xfId="0" applyBorder="1" applyProtection="1">
      <protection locked="0"/>
    </xf>
    <xf numFmtId="0" fontId="7" fillId="3" borderId="12" xfId="0" applyFont="1" applyFill="1" applyBorder="1" applyAlignment="1">
      <alignment vertical="center"/>
    </xf>
    <xf numFmtId="44" fontId="7" fillId="3" borderId="3" xfId="1" applyFont="1" applyFill="1" applyBorder="1" applyAlignment="1" applyProtection="1">
      <alignment horizontal="left" vertical="center"/>
    </xf>
    <xf numFmtId="0" fontId="7" fillId="0" borderId="4" xfId="0" applyFont="1" applyBorder="1" applyProtection="1">
      <protection locked="0"/>
    </xf>
    <xf numFmtId="44" fontId="7" fillId="0" borderId="13" xfId="0" applyNumberFormat="1" applyFont="1" applyBorder="1" applyProtection="1">
      <protection locked="0"/>
    </xf>
    <xf numFmtId="44" fontId="7" fillId="0" borderId="46" xfId="1" applyFont="1" applyFill="1" applyBorder="1" applyAlignment="1" applyProtection="1">
      <alignment vertical="center"/>
      <protection locked="0"/>
    </xf>
    <xf numFmtId="44" fontId="7" fillId="2" borderId="47" xfId="1" applyFont="1" applyFill="1" applyBorder="1" applyAlignment="1" applyProtection="1">
      <alignment horizontal="left" vertical="center"/>
    </xf>
    <xf numFmtId="44" fontId="7" fillId="2" borderId="47" xfId="1" applyFont="1" applyFill="1" applyBorder="1" applyAlignment="1" applyProtection="1">
      <alignment vertical="center"/>
    </xf>
    <xf numFmtId="44" fontId="7" fillId="2" borderId="48" xfId="1" applyFont="1" applyFill="1" applyBorder="1" applyAlignment="1" applyProtection="1">
      <alignment vertical="center"/>
    </xf>
    <xf numFmtId="44" fontId="7" fillId="2" borderId="49" xfId="1" applyFont="1" applyFill="1" applyBorder="1" applyAlignment="1" applyProtection="1">
      <alignment vertical="center"/>
    </xf>
    <xf numFmtId="44" fontId="7" fillId="2" borderId="50" xfId="1" applyFont="1" applyFill="1" applyBorder="1" applyAlignment="1" applyProtection="1">
      <alignment vertical="center"/>
    </xf>
    <xf numFmtId="44" fontId="7" fillId="2" borderId="51" xfId="1" applyFont="1" applyFill="1" applyBorder="1" applyAlignment="1" applyProtection="1">
      <alignment vertical="center"/>
    </xf>
    <xf numFmtId="0" fontId="7" fillId="2" borderId="52" xfId="0" applyFont="1" applyFill="1" applyBorder="1" applyAlignment="1">
      <alignment horizontal="center" vertical="center"/>
    </xf>
    <xf numFmtId="44" fontId="7" fillId="2" borderId="53" xfId="1" applyFont="1" applyFill="1" applyBorder="1" applyAlignment="1" applyProtection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vertical="center"/>
    </xf>
    <xf numFmtId="0" fontId="7" fillId="2" borderId="66" xfId="0" applyFont="1" applyFill="1" applyBorder="1" applyAlignment="1">
      <alignment horizontal="center" vertical="center"/>
    </xf>
    <xf numFmtId="0" fontId="7" fillId="0" borderId="67" xfId="0" applyFont="1" applyBorder="1" applyAlignment="1" applyProtection="1">
      <alignment vertical="center"/>
      <protection locked="0"/>
    </xf>
    <xf numFmtId="44" fontId="7" fillId="0" borderId="68" xfId="1" applyFont="1" applyFill="1" applyBorder="1" applyAlignment="1" applyProtection="1">
      <alignment vertical="center"/>
      <protection locked="0"/>
    </xf>
    <xf numFmtId="0" fontId="7" fillId="0" borderId="69" xfId="0" applyFont="1" applyBorder="1" applyAlignment="1" applyProtection="1">
      <alignment vertical="center"/>
      <protection locked="0"/>
    </xf>
    <xf numFmtId="44" fontId="7" fillId="0" borderId="34" xfId="0" applyNumberFormat="1" applyFont="1" applyBorder="1" applyAlignment="1" applyProtection="1">
      <alignment vertical="center"/>
      <protection locked="0"/>
    </xf>
    <xf numFmtId="44" fontId="7" fillId="0" borderId="6" xfId="0" applyNumberFormat="1" applyFont="1" applyBorder="1" applyAlignment="1" applyProtection="1">
      <alignment vertical="center"/>
      <protection locked="0"/>
    </xf>
    <xf numFmtId="0" fontId="5" fillId="0" borderId="69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0" fontId="7" fillId="0" borderId="69" xfId="0" applyFont="1" applyBorder="1"/>
    <xf numFmtId="44" fontId="10" fillId="2" borderId="18" xfId="1" applyFont="1" applyFill="1" applyBorder="1" applyAlignment="1" applyProtection="1">
      <alignment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9" fillId="2" borderId="60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9" fillId="2" borderId="61" xfId="0" applyFont="1" applyFill="1" applyBorder="1" applyAlignment="1">
      <alignment horizontal="center" vertical="center" wrapText="1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64" xfId="0" applyFont="1" applyFill="1" applyBorder="1" applyAlignment="1">
      <alignment horizontal="center" vertical="center"/>
    </xf>
    <xf numFmtId="0" fontId="3" fillId="5" borderId="62" xfId="0" applyFont="1" applyFill="1" applyBorder="1" applyAlignment="1">
      <alignment horizontal="center" vertical="center"/>
    </xf>
    <xf numFmtId="0" fontId="3" fillId="5" borderId="63" xfId="0" applyFont="1" applyFill="1" applyBorder="1" applyAlignment="1">
      <alignment horizontal="center" vertical="center"/>
    </xf>
    <xf numFmtId="0" fontId="3" fillId="5" borderId="64" xfId="0" applyFont="1" applyFill="1" applyBorder="1" applyAlignment="1">
      <alignment horizontal="center" vertical="center"/>
    </xf>
    <xf numFmtId="0" fontId="3" fillId="6" borderId="62" xfId="0" applyFont="1" applyFill="1" applyBorder="1" applyAlignment="1">
      <alignment horizontal="center" vertical="center"/>
    </xf>
    <xf numFmtId="0" fontId="3" fillId="6" borderId="63" xfId="0" applyFont="1" applyFill="1" applyBorder="1" applyAlignment="1">
      <alignment horizontal="center" vertical="center"/>
    </xf>
    <xf numFmtId="0" fontId="3" fillId="6" borderId="64" xfId="0" applyFont="1" applyFill="1" applyBorder="1" applyAlignment="1">
      <alignment horizontal="center" vertical="center"/>
    </xf>
    <xf numFmtId="0" fontId="3" fillId="7" borderId="62" xfId="0" applyFont="1" applyFill="1" applyBorder="1" applyAlignment="1">
      <alignment horizontal="center" vertical="center"/>
    </xf>
    <xf numFmtId="0" fontId="3" fillId="7" borderId="63" xfId="0" applyFont="1" applyFill="1" applyBorder="1" applyAlignment="1">
      <alignment horizontal="center" vertical="center"/>
    </xf>
    <xf numFmtId="0" fontId="3" fillId="7" borderId="64" xfId="0" applyFont="1" applyFill="1" applyBorder="1" applyAlignment="1">
      <alignment horizontal="center" vertical="center"/>
    </xf>
    <xf numFmtId="0" fontId="3" fillId="8" borderId="62" xfId="0" applyFont="1" applyFill="1" applyBorder="1" applyAlignment="1">
      <alignment horizontal="center" vertical="center"/>
    </xf>
    <xf numFmtId="0" fontId="3" fillId="8" borderId="63" xfId="0" applyFont="1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3" fillId="8" borderId="54" xfId="0" applyFont="1" applyFill="1" applyBorder="1" applyAlignment="1">
      <alignment horizontal="center" vertical="center"/>
    </xf>
    <xf numFmtId="0" fontId="3" fillId="8" borderId="55" xfId="0" applyFont="1" applyFill="1" applyBorder="1" applyAlignment="1">
      <alignment horizontal="center" vertical="center"/>
    </xf>
    <xf numFmtId="0" fontId="3" fillId="8" borderId="56" xfId="0" applyFont="1" applyFill="1" applyBorder="1" applyAlignment="1">
      <alignment horizontal="center" vertical="center"/>
    </xf>
    <xf numFmtId="14" fontId="4" fillId="0" borderId="57" xfId="0" applyNumberFormat="1" applyFont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6"/>
  <sheetViews>
    <sheetView topLeftCell="A28" zoomScaleNormal="100" workbookViewId="0">
      <selection activeCell="K10" sqref="K10"/>
    </sheetView>
  </sheetViews>
  <sheetFormatPr defaultColWidth="10.88671875" defaultRowHeight="20.100000000000001" customHeight="1" x14ac:dyDescent="0.25"/>
  <cols>
    <col min="1" max="1" width="6.109375" style="1" customWidth="1"/>
    <col min="2" max="2" width="22.88671875" style="1" customWidth="1"/>
    <col min="3" max="3" width="15" style="1" customWidth="1"/>
    <col min="4" max="4" width="14.44140625" style="1" customWidth="1"/>
    <col min="5" max="5" width="12.88671875" style="1" customWidth="1"/>
    <col min="6" max="6" width="4.33203125" style="1" customWidth="1"/>
    <col min="7" max="7" width="18.6640625" style="1" customWidth="1"/>
    <col min="8" max="8" width="14.44140625" style="1" customWidth="1"/>
    <col min="9" max="9" width="14.33203125" style="1" customWidth="1"/>
    <col min="10" max="16384" width="10.88671875" style="1"/>
  </cols>
  <sheetData>
    <row r="1" spans="2:9" ht="38.25" customHeight="1" thickTop="1" x14ac:dyDescent="0.25">
      <c r="B1" s="103" t="s">
        <v>52</v>
      </c>
      <c r="C1" s="104"/>
      <c r="D1" s="104"/>
      <c r="E1" s="104"/>
      <c r="F1" s="104"/>
      <c r="G1" s="104"/>
      <c r="H1" s="104"/>
      <c r="I1" s="105"/>
    </row>
    <row r="2" spans="2:9" ht="38.25" customHeight="1" thickBot="1" x14ac:dyDescent="0.3">
      <c r="B2" s="106" t="s">
        <v>55</v>
      </c>
      <c r="C2" s="107"/>
      <c r="D2" s="107"/>
      <c r="E2" s="107"/>
      <c r="F2" s="107"/>
      <c r="G2" s="107"/>
      <c r="H2" s="107"/>
      <c r="I2" s="108"/>
    </row>
    <row r="3" spans="2:9" ht="19.5" customHeight="1" thickTop="1" thickBot="1" x14ac:dyDescent="0.3"/>
    <row r="4" spans="2:9" ht="21.75" customHeight="1" thickBot="1" x14ac:dyDescent="0.3">
      <c r="B4" s="115" t="s">
        <v>30</v>
      </c>
      <c r="C4" s="116"/>
      <c r="D4" s="117"/>
      <c r="G4" s="118" t="s">
        <v>50</v>
      </c>
      <c r="H4" s="119"/>
      <c r="I4" s="120"/>
    </row>
    <row r="5" spans="2:9" ht="20.100000000000001" customHeight="1" thickBot="1" x14ac:dyDescent="0.3">
      <c r="B5" s="4" t="s">
        <v>23</v>
      </c>
      <c r="C5" s="5" t="s">
        <v>24</v>
      </c>
      <c r="D5" s="6" t="s">
        <v>25</v>
      </c>
      <c r="G5" s="109" t="s">
        <v>48</v>
      </c>
      <c r="H5" s="25" t="s">
        <v>18</v>
      </c>
      <c r="I5" s="26">
        <f>D25</f>
        <v>647</v>
      </c>
    </row>
    <row r="6" spans="2:9" ht="20.100000000000001" customHeight="1" thickTop="1" x14ac:dyDescent="0.25">
      <c r="B6" s="7" t="s">
        <v>26</v>
      </c>
      <c r="C6" s="8">
        <v>150</v>
      </c>
      <c r="D6" s="9">
        <v>41.25</v>
      </c>
      <c r="G6" s="110"/>
      <c r="H6" s="27" t="s">
        <v>19</v>
      </c>
      <c r="I6" s="28">
        <f>D13</f>
        <v>116.25</v>
      </c>
    </row>
    <row r="7" spans="2:9" ht="20.100000000000001" customHeight="1" x14ac:dyDescent="0.25">
      <c r="B7" s="10" t="s">
        <v>27</v>
      </c>
      <c r="C7" s="11">
        <v>75</v>
      </c>
      <c r="D7" s="12">
        <v>75</v>
      </c>
      <c r="G7" s="110"/>
      <c r="H7" s="27" t="s">
        <v>49</v>
      </c>
      <c r="I7" s="28">
        <f>E46</f>
        <v>-254.80999999999995</v>
      </c>
    </row>
    <row r="8" spans="2:9" ht="20.100000000000001" customHeight="1" thickBot="1" x14ac:dyDescent="0.3">
      <c r="B8" s="15" t="s">
        <v>28</v>
      </c>
      <c r="C8" s="11">
        <v>300</v>
      </c>
      <c r="D8" s="12"/>
      <c r="G8" s="110"/>
      <c r="H8" s="29" t="s">
        <v>38</v>
      </c>
      <c r="I8" s="30">
        <f>I28-H28</f>
        <v>-2093.4499999999998</v>
      </c>
    </row>
    <row r="9" spans="2:9" ht="20.100000000000001" customHeight="1" thickTop="1" thickBot="1" x14ac:dyDescent="0.3">
      <c r="B9" s="14" t="s">
        <v>4</v>
      </c>
      <c r="C9" s="11">
        <v>1500</v>
      </c>
      <c r="D9" s="12"/>
      <c r="G9" s="111"/>
      <c r="H9" s="31" t="s">
        <v>41</v>
      </c>
      <c r="I9" s="32">
        <f>I5-I6+I7+I8</f>
        <v>-1817.5099999999998</v>
      </c>
    </row>
    <row r="10" spans="2:9" ht="20.100000000000001" customHeight="1" thickBot="1" x14ac:dyDescent="0.3">
      <c r="B10" s="15" t="s">
        <v>5</v>
      </c>
      <c r="C10" s="16">
        <v>2000</v>
      </c>
      <c r="D10" s="12"/>
      <c r="G10" s="33"/>
      <c r="H10" s="34"/>
      <c r="I10" s="35"/>
    </row>
    <row r="11" spans="2:9" ht="20.100000000000001" customHeight="1" x14ac:dyDescent="0.25">
      <c r="B11" s="15"/>
      <c r="C11" s="17"/>
      <c r="D11" s="18"/>
      <c r="G11" s="109" t="s">
        <v>51</v>
      </c>
      <c r="H11" s="36" t="s">
        <v>20</v>
      </c>
      <c r="I11" s="37">
        <v>9424.01</v>
      </c>
    </row>
    <row r="12" spans="2:9" ht="20.100000000000001" customHeight="1" thickBot="1" x14ac:dyDescent="0.3">
      <c r="B12" s="19"/>
      <c r="C12" s="20"/>
      <c r="D12" s="21"/>
      <c r="G12" s="127"/>
      <c r="H12" s="38" t="s">
        <v>21</v>
      </c>
      <c r="I12" s="12">
        <v>4023.18</v>
      </c>
    </row>
    <row r="13" spans="2:9" ht="20.100000000000001" customHeight="1" thickTop="1" thickBot="1" x14ac:dyDescent="0.3">
      <c r="B13" s="22" t="s">
        <v>6</v>
      </c>
      <c r="C13" s="23">
        <f>SUM(C6:C12)</f>
        <v>4025</v>
      </c>
      <c r="D13" s="24">
        <f>SUM(D6:D12)</f>
        <v>116.25</v>
      </c>
      <c r="G13" s="127"/>
      <c r="H13" s="38" t="s">
        <v>42</v>
      </c>
      <c r="I13" s="12">
        <v>2250.91</v>
      </c>
    </row>
    <row r="14" spans="2:9" ht="20.100000000000001" customHeight="1" x14ac:dyDescent="0.25">
      <c r="G14" s="127"/>
      <c r="H14" s="38" t="s">
        <v>22</v>
      </c>
      <c r="I14" s="12">
        <v>2385.39</v>
      </c>
    </row>
    <row r="15" spans="2:9" ht="21.75" customHeight="1" thickBot="1" x14ac:dyDescent="0.3">
      <c r="G15" s="127"/>
      <c r="H15" s="39"/>
      <c r="I15" s="40"/>
    </row>
    <row r="16" spans="2:9" ht="20.100000000000001" customHeight="1" thickTop="1" thickBot="1" x14ac:dyDescent="0.3">
      <c r="G16" s="128"/>
      <c r="H16" s="41" t="s">
        <v>41</v>
      </c>
      <c r="I16" s="42">
        <f>SUM(I11:I15)</f>
        <v>18083.490000000002</v>
      </c>
    </row>
    <row r="17" spans="2:9" ht="20.100000000000001" customHeight="1" thickBot="1" x14ac:dyDescent="0.3">
      <c r="B17" s="121" t="s">
        <v>29</v>
      </c>
      <c r="C17" s="122"/>
      <c r="D17" s="123"/>
    </row>
    <row r="18" spans="2:9" ht="20.100000000000001" customHeight="1" thickBot="1" x14ac:dyDescent="0.3">
      <c r="B18" s="4" t="s">
        <v>7</v>
      </c>
      <c r="C18" s="5" t="s">
        <v>8</v>
      </c>
      <c r="D18" s="6" t="s">
        <v>9</v>
      </c>
    </row>
    <row r="19" spans="2:9" ht="20.100000000000001" customHeight="1" thickTop="1" thickBot="1" x14ac:dyDescent="0.3">
      <c r="B19" s="7" t="s">
        <v>10</v>
      </c>
      <c r="C19" s="8">
        <v>2900</v>
      </c>
      <c r="D19" s="9">
        <v>647</v>
      </c>
      <c r="G19" s="124" t="s">
        <v>3</v>
      </c>
      <c r="H19" s="125"/>
      <c r="I19" s="126"/>
    </row>
    <row r="20" spans="2:9" ht="20.100000000000001" customHeight="1" thickBot="1" x14ac:dyDescent="0.3">
      <c r="B20" s="10" t="s">
        <v>11</v>
      </c>
      <c r="C20" s="11">
        <v>500</v>
      </c>
      <c r="D20" s="12"/>
      <c r="G20" s="43" t="s">
        <v>0</v>
      </c>
      <c r="H20" s="44" t="s">
        <v>1</v>
      </c>
      <c r="I20" s="45" t="s">
        <v>2</v>
      </c>
    </row>
    <row r="21" spans="2:9" ht="20.100000000000001" customHeight="1" thickTop="1" x14ac:dyDescent="0.25">
      <c r="B21" s="57" t="s">
        <v>12</v>
      </c>
      <c r="C21" s="58">
        <v>1500</v>
      </c>
      <c r="D21" s="59"/>
      <c r="G21" s="7" t="s">
        <v>39</v>
      </c>
      <c r="H21" s="46">
        <v>1000</v>
      </c>
      <c r="I21" s="47"/>
    </row>
    <row r="22" spans="2:9" ht="20.100000000000001" customHeight="1" x14ac:dyDescent="0.25">
      <c r="B22" s="15"/>
      <c r="C22" s="17"/>
      <c r="D22" s="18"/>
      <c r="G22" s="10" t="s">
        <v>47</v>
      </c>
      <c r="H22" s="16">
        <v>50</v>
      </c>
      <c r="I22" s="48"/>
    </row>
    <row r="23" spans="2:9" ht="20.100000000000001" customHeight="1" x14ac:dyDescent="0.25">
      <c r="B23" s="15"/>
      <c r="C23" s="17"/>
      <c r="D23" s="18"/>
      <c r="G23" s="7" t="s">
        <v>40</v>
      </c>
      <c r="H23" s="49">
        <v>200</v>
      </c>
      <c r="I23" s="47"/>
    </row>
    <row r="24" spans="2:9" ht="20.100000000000001" customHeight="1" thickBot="1" x14ac:dyDescent="0.3">
      <c r="B24" s="13" t="s">
        <v>38</v>
      </c>
      <c r="C24" s="55"/>
      <c r="D24" s="56"/>
      <c r="G24" s="10" t="s">
        <v>58</v>
      </c>
      <c r="H24" s="69">
        <v>100</v>
      </c>
      <c r="I24" s="48"/>
    </row>
    <row r="25" spans="2:9" ht="20.100000000000001" customHeight="1" thickTop="1" thickBot="1" x14ac:dyDescent="0.3">
      <c r="B25" s="22" t="s">
        <v>41</v>
      </c>
      <c r="C25" s="23">
        <f>SUM(C19:C24)</f>
        <v>4900</v>
      </c>
      <c r="D25" s="24">
        <f>SUM(D19:D24)</f>
        <v>647</v>
      </c>
      <c r="G25" s="10" t="s">
        <v>57</v>
      </c>
      <c r="H25" s="16"/>
      <c r="I25" s="48">
        <v>21.55</v>
      </c>
    </row>
    <row r="26" spans="2:9" ht="20.100000000000001" customHeight="1" x14ac:dyDescent="0.25">
      <c r="C26" s="2"/>
      <c r="D26" s="2"/>
      <c r="E26" s="3"/>
      <c r="G26" s="10" t="s">
        <v>53</v>
      </c>
      <c r="H26" s="17">
        <v>400</v>
      </c>
      <c r="I26" s="50"/>
    </row>
    <row r="27" spans="2:9" ht="21.75" customHeight="1" thickBot="1" x14ac:dyDescent="0.3">
      <c r="G27" s="13" t="s">
        <v>54</v>
      </c>
      <c r="H27" s="51">
        <v>365</v>
      </c>
      <c r="I27" s="52"/>
    </row>
    <row r="28" spans="2:9" ht="20.100000000000001" customHeight="1" thickTop="1" thickBot="1" x14ac:dyDescent="0.3">
      <c r="G28" s="31" t="s">
        <v>41</v>
      </c>
      <c r="H28" s="53">
        <f>SUM(H21:H27)</f>
        <v>2115</v>
      </c>
      <c r="I28" s="54">
        <f>SUM(I21:I27)</f>
        <v>21.55</v>
      </c>
    </row>
    <row r="29" spans="2:9" ht="20.100000000000001" customHeight="1" thickBot="1" x14ac:dyDescent="0.3">
      <c r="B29" s="112" t="s">
        <v>17</v>
      </c>
      <c r="C29" s="113"/>
      <c r="D29" s="113"/>
      <c r="E29" s="114"/>
    </row>
    <row r="30" spans="2:9" ht="20.100000000000001" customHeight="1" thickBot="1" x14ac:dyDescent="0.3">
      <c r="B30" s="4" t="s">
        <v>13</v>
      </c>
      <c r="C30" s="5" t="s">
        <v>14</v>
      </c>
      <c r="D30" s="60" t="s">
        <v>15</v>
      </c>
      <c r="E30" s="45" t="s">
        <v>16</v>
      </c>
    </row>
    <row r="31" spans="2:9" ht="20.100000000000001" customHeight="1" thickTop="1" x14ac:dyDescent="0.25">
      <c r="B31" s="7" t="s">
        <v>31</v>
      </c>
      <c r="C31" s="8">
        <v>797.87</v>
      </c>
      <c r="D31" s="46">
        <v>1064</v>
      </c>
      <c r="E31" s="61">
        <f>D31-C31</f>
        <v>266.13</v>
      </c>
    </row>
    <row r="32" spans="2:9" ht="20.100000000000001" customHeight="1" x14ac:dyDescent="0.25">
      <c r="B32" s="10" t="s">
        <v>32</v>
      </c>
      <c r="C32" s="11">
        <v>458.94</v>
      </c>
      <c r="D32" s="16">
        <v>710</v>
      </c>
      <c r="E32" s="62">
        <f t="shared" ref="E32:E45" si="0">D32-C32</f>
        <v>251.06</v>
      </c>
    </row>
    <row r="33" spans="2:5" ht="20.100000000000001" customHeight="1" x14ac:dyDescent="0.25">
      <c r="B33" s="10" t="s">
        <v>46</v>
      </c>
      <c r="C33" s="11"/>
      <c r="D33" s="16"/>
      <c r="E33" s="62">
        <f t="shared" si="0"/>
        <v>0</v>
      </c>
    </row>
    <row r="34" spans="2:5" ht="20.100000000000001" customHeight="1" x14ac:dyDescent="0.25">
      <c r="B34" s="10" t="s">
        <v>44</v>
      </c>
      <c r="C34" s="11">
        <v>1342</v>
      </c>
      <c r="D34" s="16">
        <v>1270</v>
      </c>
      <c r="E34" s="62">
        <f t="shared" si="0"/>
        <v>-72</v>
      </c>
    </row>
    <row r="35" spans="2:5" ht="20.100000000000001" customHeight="1" x14ac:dyDescent="0.25">
      <c r="B35" s="10" t="s">
        <v>43</v>
      </c>
      <c r="C35" s="11"/>
      <c r="D35" s="63"/>
      <c r="E35" s="62">
        <f t="shared" si="0"/>
        <v>0</v>
      </c>
    </row>
    <row r="36" spans="2:5" ht="20.100000000000001" customHeight="1" x14ac:dyDescent="0.25">
      <c r="B36" s="10" t="s">
        <v>33</v>
      </c>
      <c r="C36" s="11"/>
      <c r="D36" s="16"/>
      <c r="E36" s="62">
        <f t="shared" si="0"/>
        <v>0</v>
      </c>
    </row>
    <row r="37" spans="2:5" ht="20.100000000000001" customHeight="1" x14ac:dyDescent="0.25">
      <c r="B37" s="10" t="s">
        <v>45</v>
      </c>
      <c r="C37" s="11"/>
      <c r="D37" s="16"/>
      <c r="E37" s="62">
        <f t="shared" si="0"/>
        <v>0</v>
      </c>
    </row>
    <row r="38" spans="2:5" ht="20.100000000000001" customHeight="1" x14ac:dyDescent="0.25">
      <c r="B38" s="10" t="s">
        <v>34</v>
      </c>
      <c r="C38" s="11">
        <v>500</v>
      </c>
      <c r="D38" s="16"/>
      <c r="E38" s="62">
        <f t="shared" si="0"/>
        <v>-500</v>
      </c>
    </row>
    <row r="39" spans="2:5" ht="20.100000000000001" customHeight="1" x14ac:dyDescent="0.25">
      <c r="B39" s="10" t="s">
        <v>35</v>
      </c>
      <c r="C39" s="11"/>
      <c r="D39" s="16"/>
      <c r="E39" s="62">
        <f t="shared" si="0"/>
        <v>0</v>
      </c>
    </row>
    <row r="40" spans="2:5" ht="20.100000000000001" customHeight="1" x14ac:dyDescent="0.25">
      <c r="B40" s="10" t="s">
        <v>36</v>
      </c>
      <c r="C40" s="11"/>
      <c r="D40" s="11"/>
      <c r="E40" s="62">
        <f t="shared" si="0"/>
        <v>0</v>
      </c>
    </row>
    <row r="41" spans="2:5" ht="20.100000000000001" customHeight="1" x14ac:dyDescent="0.25">
      <c r="B41" s="15" t="s">
        <v>37</v>
      </c>
      <c r="C41" s="16">
        <v>200</v>
      </c>
      <c r="D41" s="11"/>
      <c r="E41" s="62">
        <f t="shared" si="0"/>
        <v>-200</v>
      </c>
    </row>
    <row r="42" spans="2:5" ht="20.100000000000001" customHeight="1" x14ac:dyDescent="0.25">
      <c r="B42" s="15"/>
      <c r="C42" s="17"/>
      <c r="D42" s="64"/>
      <c r="E42" s="62">
        <f t="shared" si="0"/>
        <v>0</v>
      </c>
    </row>
    <row r="43" spans="2:5" ht="20.100000000000001" customHeight="1" x14ac:dyDescent="0.25">
      <c r="B43" s="15"/>
      <c r="C43" s="17"/>
      <c r="D43" s="64"/>
      <c r="E43" s="62">
        <f t="shared" si="0"/>
        <v>0</v>
      </c>
    </row>
    <row r="44" spans="2:5" ht="20.100000000000001" customHeight="1" x14ac:dyDescent="0.25">
      <c r="B44" s="15"/>
      <c r="C44" s="17"/>
      <c r="D44" s="64"/>
      <c r="E44" s="62">
        <f t="shared" si="0"/>
        <v>0</v>
      </c>
    </row>
    <row r="45" spans="2:5" ht="20.100000000000001" customHeight="1" thickBot="1" x14ac:dyDescent="0.3">
      <c r="B45" s="65"/>
      <c r="C45" s="51"/>
      <c r="D45" s="66"/>
      <c r="E45" s="67">
        <f t="shared" si="0"/>
        <v>0</v>
      </c>
    </row>
    <row r="46" spans="2:5" ht="20.100000000000001" customHeight="1" thickTop="1" thickBot="1" x14ac:dyDescent="0.3">
      <c r="B46" s="22" t="s">
        <v>41</v>
      </c>
      <c r="C46" s="23">
        <f>SUM(C31:C45)</f>
        <v>3298.81</v>
      </c>
      <c r="D46" s="68">
        <f>SUM(D31:D45)</f>
        <v>3044</v>
      </c>
      <c r="E46" s="24">
        <f>SUM(E31:E45)</f>
        <v>-254.80999999999995</v>
      </c>
    </row>
  </sheetData>
  <sheetProtection password="C32E" sheet="1"/>
  <mergeCells count="9">
    <mergeCell ref="B1:I1"/>
    <mergeCell ref="B2:I2"/>
    <mergeCell ref="G5:G9"/>
    <mergeCell ref="B29:E29"/>
    <mergeCell ref="B4:D4"/>
    <mergeCell ref="G4:I4"/>
    <mergeCell ref="B17:D17"/>
    <mergeCell ref="G19:I19"/>
    <mergeCell ref="G11:G16"/>
  </mergeCells>
  <phoneticPr fontId="2" type="noConversion"/>
  <printOptions horizontalCentered="1"/>
  <pageMargins left="0.75" right="0.75" top="0" bottom="0.5" header="0" footer="0.5"/>
  <pageSetup scale="76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9"/>
  <sheetViews>
    <sheetView topLeftCell="A22" zoomScaleNormal="100" workbookViewId="0">
      <selection sqref="A1:IV65536"/>
    </sheetView>
  </sheetViews>
  <sheetFormatPr defaultRowHeight="13.2" x14ac:dyDescent="0.25"/>
  <cols>
    <col min="1" max="1" width="22.33203125" customWidth="1"/>
    <col min="2" max="2" width="17.44140625" customWidth="1"/>
    <col min="3" max="3" width="17.33203125" customWidth="1"/>
    <col min="4" max="4" width="16.5546875" customWidth="1"/>
    <col min="5" max="5" width="18.109375" customWidth="1"/>
    <col min="6" max="6" width="21.109375" customWidth="1"/>
    <col min="7" max="7" width="14.5546875" customWidth="1"/>
    <col min="8" max="8" width="16.88671875" customWidth="1"/>
  </cols>
  <sheetData>
    <row r="1" spans="1:8" ht="21.6" thickTop="1" x14ac:dyDescent="0.25">
      <c r="A1" s="103" t="s">
        <v>52</v>
      </c>
      <c r="B1" s="104"/>
      <c r="C1" s="104"/>
      <c r="D1" s="104"/>
      <c r="E1" s="104"/>
      <c r="F1" s="104"/>
      <c r="G1" s="104"/>
      <c r="H1" s="105"/>
    </row>
    <row r="2" spans="1:8" ht="21.6" thickBot="1" x14ac:dyDescent="0.3">
      <c r="A2" s="106" t="s">
        <v>55</v>
      </c>
      <c r="B2" s="107"/>
      <c r="C2" s="107"/>
      <c r="D2" s="107"/>
      <c r="E2" s="107"/>
      <c r="F2" s="107"/>
      <c r="G2" s="107"/>
      <c r="H2" s="108"/>
    </row>
    <row r="3" spans="1:8" ht="14.4" thickTop="1" thickBot="1" x14ac:dyDescent="0.3">
      <c r="A3" s="1"/>
      <c r="B3" s="1"/>
      <c r="D3" s="1"/>
      <c r="E3" s="1"/>
      <c r="F3" s="1"/>
      <c r="G3" s="1"/>
      <c r="H3" s="1"/>
    </row>
    <row r="4" spans="1:8" ht="16.2" thickBot="1" x14ac:dyDescent="0.3">
      <c r="A4" s="115" t="s">
        <v>30</v>
      </c>
      <c r="B4" s="116"/>
      <c r="C4" s="117"/>
      <c r="D4" s="1"/>
      <c r="E4" s="1"/>
      <c r="F4" s="118"/>
      <c r="G4" s="119"/>
      <c r="H4" s="120"/>
    </row>
    <row r="5" spans="1:8" ht="15" customHeight="1" thickBot="1" x14ac:dyDescent="0.3">
      <c r="A5" s="4" t="s">
        <v>1</v>
      </c>
      <c r="B5" s="5" t="s">
        <v>8</v>
      </c>
      <c r="C5" s="6" t="s">
        <v>9</v>
      </c>
      <c r="D5" s="1"/>
      <c r="E5" s="1"/>
      <c r="F5" s="109" t="s">
        <v>48</v>
      </c>
      <c r="G5" s="72" t="s">
        <v>2</v>
      </c>
      <c r="H5" s="26">
        <f>C25</f>
        <v>3553</v>
      </c>
    </row>
    <row r="6" spans="1:8" ht="15" customHeight="1" thickTop="1" x14ac:dyDescent="0.25">
      <c r="A6" s="7" t="s">
        <v>26</v>
      </c>
      <c r="B6" s="8">
        <v>150</v>
      </c>
      <c r="C6" s="9">
        <v>75.25</v>
      </c>
      <c r="D6" s="1"/>
      <c r="E6" s="1"/>
      <c r="F6" s="110"/>
      <c r="G6" s="73" t="s">
        <v>19</v>
      </c>
      <c r="H6" s="28">
        <f>C13</f>
        <v>2800.1</v>
      </c>
    </row>
    <row r="7" spans="1:8" ht="14.25" customHeight="1" x14ac:dyDescent="0.25">
      <c r="A7" s="10" t="s">
        <v>27</v>
      </c>
      <c r="B7" s="11">
        <v>75</v>
      </c>
      <c r="C7" s="12">
        <v>75</v>
      </c>
      <c r="D7" s="1"/>
      <c r="E7" s="1"/>
      <c r="F7" s="110"/>
      <c r="G7" s="73" t="s">
        <v>49</v>
      </c>
      <c r="H7" s="28">
        <f>D46</f>
        <v>-150.0299999999998</v>
      </c>
    </row>
    <row r="8" spans="1:8" ht="15" customHeight="1" thickBot="1" x14ac:dyDescent="0.3">
      <c r="A8" s="15" t="s">
        <v>28</v>
      </c>
      <c r="B8" s="11">
        <v>350</v>
      </c>
      <c r="C8" s="12">
        <v>275.85000000000002</v>
      </c>
      <c r="D8" s="1"/>
      <c r="E8" s="1"/>
      <c r="F8" s="110"/>
      <c r="G8" s="74" t="s">
        <v>38</v>
      </c>
      <c r="H8" s="30">
        <f>H32-G32</f>
        <v>-1325.97</v>
      </c>
    </row>
    <row r="9" spans="1:8" ht="15.75" customHeight="1" thickTop="1" thickBot="1" x14ac:dyDescent="0.3">
      <c r="A9" s="14" t="s">
        <v>4</v>
      </c>
      <c r="B9" s="11">
        <v>1525</v>
      </c>
      <c r="C9" s="12">
        <v>2009</v>
      </c>
      <c r="D9" s="1"/>
      <c r="E9" s="1"/>
      <c r="F9" s="111"/>
      <c r="G9" s="31" t="s">
        <v>41</v>
      </c>
      <c r="H9" s="32">
        <f>H5-H6+H7+H8</f>
        <v>-723.09999999999968</v>
      </c>
    </row>
    <row r="10" spans="1:8" ht="14.4" thickBot="1" x14ac:dyDescent="0.3">
      <c r="A10" s="76" t="s">
        <v>54</v>
      </c>
      <c r="B10" s="77">
        <v>365</v>
      </c>
      <c r="C10" s="12">
        <v>365</v>
      </c>
      <c r="D10" s="1"/>
      <c r="E10" s="1"/>
      <c r="F10" s="33"/>
      <c r="G10" s="34"/>
      <c r="H10" s="35"/>
    </row>
    <row r="11" spans="1:8" ht="14.25" customHeight="1" x14ac:dyDescent="0.25">
      <c r="A11" s="15"/>
      <c r="B11" s="17"/>
      <c r="C11" s="18"/>
      <c r="D11" s="1"/>
      <c r="E11" s="1"/>
      <c r="F11" s="109" t="s">
        <v>51</v>
      </c>
      <c r="G11" s="36" t="s">
        <v>20</v>
      </c>
      <c r="H11" s="37">
        <v>8805.76</v>
      </c>
    </row>
    <row r="12" spans="1:8" ht="15" customHeight="1" thickBot="1" x14ac:dyDescent="0.3">
      <c r="A12" s="78" t="s">
        <v>38</v>
      </c>
      <c r="B12" s="16">
        <v>2000</v>
      </c>
      <c r="C12" s="79"/>
      <c r="D12" s="1"/>
      <c r="E12" s="1"/>
      <c r="F12" s="127"/>
      <c r="G12" s="38" t="s">
        <v>62</v>
      </c>
      <c r="H12" s="12">
        <v>4024.52</v>
      </c>
    </row>
    <row r="13" spans="1:8" ht="15.75" customHeight="1" thickTop="1" thickBot="1" x14ac:dyDescent="0.3">
      <c r="A13" s="22" t="s">
        <v>6</v>
      </c>
      <c r="B13" s="23">
        <f>SUM(B6:B12)</f>
        <v>4465</v>
      </c>
      <c r="C13" s="24">
        <f>SUM(C6:C12)</f>
        <v>2800.1</v>
      </c>
      <c r="D13" s="1"/>
      <c r="E13" s="1"/>
      <c r="F13" s="127"/>
      <c r="G13" s="38" t="s">
        <v>42</v>
      </c>
      <c r="H13" s="12">
        <v>2250.91</v>
      </c>
    </row>
    <row r="14" spans="1:8" ht="14.25" customHeight="1" x14ac:dyDescent="0.25">
      <c r="A14" s="1"/>
      <c r="B14" s="1"/>
      <c r="C14" s="1"/>
      <c r="D14" s="1"/>
      <c r="E14" s="1"/>
      <c r="F14" s="127"/>
      <c r="G14" s="38" t="s">
        <v>22</v>
      </c>
      <c r="H14" s="12">
        <v>2385.39</v>
      </c>
    </row>
    <row r="15" spans="1:8" ht="15" customHeight="1" thickBot="1" x14ac:dyDescent="0.3">
      <c r="A15" s="1"/>
      <c r="B15" s="1"/>
      <c r="C15" s="1"/>
      <c r="D15" s="1"/>
      <c r="E15" s="1"/>
      <c r="F15" s="127"/>
      <c r="G15" s="39"/>
      <c r="H15" s="40"/>
    </row>
    <row r="16" spans="1:8" ht="15.75" customHeight="1" thickTop="1" thickBot="1" x14ac:dyDescent="0.3">
      <c r="A16" s="1"/>
      <c r="B16" s="1"/>
      <c r="C16" s="1"/>
      <c r="D16" s="1"/>
      <c r="E16" s="1"/>
      <c r="F16" s="128"/>
      <c r="G16" s="41" t="s">
        <v>41</v>
      </c>
      <c r="H16" s="42">
        <f>SUM(H11:H15)</f>
        <v>17466.580000000002</v>
      </c>
    </row>
    <row r="17" spans="1:10" ht="16.2" thickBot="1" x14ac:dyDescent="0.3">
      <c r="A17" s="121" t="s">
        <v>29</v>
      </c>
      <c r="B17" s="122"/>
      <c r="C17" s="123"/>
      <c r="D17" s="75"/>
      <c r="E17" s="1"/>
      <c r="F17" s="1"/>
      <c r="G17" s="1"/>
      <c r="H17" s="1"/>
    </row>
    <row r="18" spans="1:10" ht="14.4" thickBot="1" x14ac:dyDescent="0.3">
      <c r="A18" s="4" t="s">
        <v>7</v>
      </c>
      <c r="B18" s="5" t="s">
        <v>8</v>
      </c>
      <c r="C18" s="6" t="s">
        <v>9</v>
      </c>
      <c r="D18" s="75"/>
      <c r="E18" s="1"/>
      <c r="F18" s="1"/>
      <c r="G18" s="1"/>
      <c r="H18" s="1"/>
    </row>
    <row r="19" spans="1:10" ht="16.8" thickTop="1" thickBot="1" x14ac:dyDescent="0.3">
      <c r="A19" s="7" t="s">
        <v>10</v>
      </c>
      <c r="B19" s="8">
        <v>2900</v>
      </c>
      <c r="C19" s="9">
        <v>2988</v>
      </c>
      <c r="D19" s="1"/>
      <c r="E19" s="1"/>
      <c r="F19" s="124" t="s">
        <v>3</v>
      </c>
      <c r="G19" s="125"/>
      <c r="H19" s="126"/>
    </row>
    <row r="20" spans="1:10" ht="14.4" thickBot="1" x14ac:dyDescent="0.3">
      <c r="A20" s="10" t="s">
        <v>11</v>
      </c>
      <c r="B20" s="11">
        <v>500</v>
      </c>
      <c r="C20" s="12">
        <v>565</v>
      </c>
      <c r="D20" s="1"/>
      <c r="E20" s="1"/>
      <c r="F20" s="43" t="s">
        <v>0</v>
      </c>
      <c r="G20" s="44" t="s">
        <v>1</v>
      </c>
      <c r="H20" s="45" t="s">
        <v>2</v>
      </c>
    </row>
    <row r="21" spans="1:10" ht="14.4" thickTop="1" x14ac:dyDescent="0.25">
      <c r="A21" s="57" t="s">
        <v>12</v>
      </c>
      <c r="B21" s="58">
        <v>1500</v>
      </c>
      <c r="C21" s="59"/>
      <c r="D21" s="1"/>
      <c r="E21" s="1"/>
      <c r="F21" s="7" t="s">
        <v>39</v>
      </c>
      <c r="G21" s="46">
        <v>500</v>
      </c>
      <c r="H21" s="47"/>
    </row>
    <row r="22" spans="1:10" ht="13.8" x14ac:dyDescent="0.25">
      <c r="A22" s="15"/>
      <c r="B22" s="17"/>
      <c r="C22" s="18"/>
      <c r="D22" s="1"/>
      <c r="E22" s="1"/>
      <c r="F22" s="10" t="s">
        <v>59</v>
      </c>
      <c r="G22" s="16">
        <v>100</v>
      </c>
      <c r="H22" s="48"/>
    </row>
    <row r="23" spans="1:10" ht="13.8" x14ac:dyDescent="0.25">
      <c r="A23" s="15"/>
      <c r="B23" s="17"/>
      <c r="C23" s="18"/>
      <c r="D23" s="1"/>
      <c r="E23" s="1"/>
      <c r="F23" s="7" t="s">
        <v>60</v>
      </c>
      <c r="G23" s="49">
        <v>50</v>
      </c>
      <c r="H23" s="47"/>
    </row>
    <row r="24" spans="1:10" ht="14.4" thickBot="1" x14ac:dyDescent="0.3">
      <c r="A24" s="13"/>
      <c r="B24" s="55"/>
      <c r="C24" s="56"/>
      <c r="D24" s="1"/>
      <c r="E24" s="1"/>
      <c r="F24" s="10" t="s">
        <v>61</v>
      </c>
      <c r="G24" s="16">
        <v>25</v>
      </c>
      <c r="H24" s="48"/>
    </row>
    <row r="25" spans="1:10" ht="15.6" thickTop="1" thickBot="1" x14ac:dyDescent="0.3">
      <c r="A25" s="22" t="s">
        <v>41</v>
      </c>
      <c r="B25" s="23">
        <f>SUM(B19:B24)</f>
        <v>4900</v>
      </c>
      <c r="C25" s="24">
        <f>SUM(C19:C24)</f>
        <v>3553</v>
      </c>
      <c r="D25" s="1"/>
      <c r="E25" s="1"/>
      <c r="F25" s="10" t="s">
        <v>57</v>
      </c>
      <c r="G25" s="16"/>
      <c r="H25" s="48">
        <v>21.55</v>
      </c>
    </row>
    <row r="26" spans="1:10" ht="13.8" x14ac:dyDescent="0.25">
      <c r="A26" s="1"/>
      <c r="B26" s="2"/>
      <c r="C26" s="2"/>
      <c r="D26" s="3"/>
      <c r="E26" s="1"/>
      <c r="F26" s="10" t="s">
        <v>56</v>
      </c>
      <c r="G26" s="17">
        <v>200</v>
      </c>
      <c r="H26" s="50"/>
    </row>
    <row r="27" spans="1:10" ht="13.8" x14ac:dyDescent="0.25">
      <c r="A27" s="1"/>
      <c r="B27" s="1"/>
      <c r="C27" s="1"/>
      <c r="D27" s="1"/>
      <c r="E27" s="1"/>
      <c r="F27" s="13" t="s">
        <v>65</v>
      </c>
      <c r="G27" s="51">
        <v>188.22</v>
      </c>
      <c r="H27" s="52"/>
    </row>
    <row r="28" spans="1:10" ht="14.4" thickBot="1" x14ac:dyDescent="0.3">
      <c r="A28" s="1"/>
      <c r="B28" s="1"/>
      <c r="C28" s="1"/>
      <c r="D28" s="1"/>
      <c r="E28" s="1"/>
      <c r="F28" s="13" t="s">
        <v>63</v>
      </c>
      <c r="G28" s="51">
        <v>50</v>
      </c>
      <c r="H28" s="52"/>
      <c r="J28" s="71"/>
    </row>
    <row r="29" spans="1:10" ht="16.2" thickBot="1" x14ac:dyDescent="0.3">
      <c r="A29" s="112" t="s">
        <v>17</v>
      </c>
      <c r="B29" s="113"/>
      <c r="C29" s="113"/>
      <c r="D29" s="114"/>
      <c r="E29" s="1"/>
      <c r="F29" s="13" t="s">
        <v>64</v>
      </c>
      <c r="G29" s="51">
        <v>234.3</v>
      </c>
      <c r="H29" s="52"/>
    </row>
    <row r="30" spans="1:10" ht="14.4" thickBot="1" x14ac:dyDescent="0.3">
      <c r="A30" s="4" t="s">
        <v>13</v>
      </c>
      <c r="B30" s="5" t="s">
        <v>1</v>
      </c>
      <c r="C30" s="60" t="s">
        <v>2</v>
      </c>
      <c r="D30" s="45" t="s">
        <v>16</v>
      </c>
      <c r="E30" s="1"/>
      <c r="F30" s="13"/>
      <c r="G30" s="51"/>
      <c r="H30" s="52"/>
    </row>
    <row r="31" spans="1:10" ht="15" thickTop="1" thickBot="1" x14ac:dyDescent="0.3">
      <c r="A31" s="7" t="s">
        <v>31</v>
      </c>
      <c r="B31" s="8">
        <v>797.87</v>
      </c>
      <c r="C31" s="46">
        <v>1064</v>
      </c>
      <c r="D31" s="61">
        <f>C31-B31</f>
        <v>266.13</v>
      </c>
      <c r="E31" s="1"/>
      <c r="F31" s="13"/>
      <c r="G31" s="51"/>
      <c r="H31" s="52"/>
    </row>
    <row r="32" spans="1:10" ht="15.6" thickTop="1" thickBot="1" x14ac:dyDescent="0.3">
      <c r="A32" s="10" t="s">
        <v>32</v>
      </c>
      <c r="B32" s="11">
        <v>458.94</v>
      </c>
      <c r="C32" s="16">
        <v>710</v>
      </c>
      <c r="D32" s="62">
        <f t="shared" ref="D32:D45" si="0">C32-B32</f>
        <v>251.06</v>
      </c>
      <c r="E32" s="1"/>
      <c r="F32" s="22"/>
      <c r="G32" s="53">
        <f>SUM(G21:G31)</f>
        <v>1347.52</v>
      </c>
      <c r="H32" s="70">
        <f>SUM(H21:H31)</f>
        <v>21.55</v>
      </c>
    </row>
    <row r="33" spans="1:8" ht="13.8" x14ac:dyDescent="0.25">
      <c r="A33" s="10" t="s">
        <v>46</v>
      </c>
      <c r="B33" s="11"/>
      <c r="C33" s="16"/>
      <c r="D33" s="62">
        <f t="shared" si="0"/>
        <v>0</v>
      </c>
      <c r="E33" s="1"/>
      <c r="F33" s="1"/>
      <c r="G33" s="1"/>
      <c r="H33" s="1"/>
    </row>
    <row r="34" spans="1:8" ht="13.8" x14ac:dyDescent="0.25">
      <c r="A34" s="10" t="s">
        <v>44</v>
      </c>
      <c r="B34" s="11">
        <v>1342</v>
      </c>
      <c r="C34" s="16">
        <v>1270</v>
      </c>
      <c r="D34" s="62">
        <f t="shared" si="0"/>
        <v>-72</v>
      </c>
      <c r="E34" s="1"/>
      <c r="F34" s="1"/>
      <c r="G34" s="1"/>
      <c r="H34" s="1"/>
    </row>
    <row r="35" spans="1:8" ht="13.8" x14ac:dyDescent="0.25">
      <c r="A35" s="10" t="s">
        <v>43</v>
      </c>
      <c r="B35" s="11">
        <v>1069.98</v>
      </c>
      <c r="C35" s="63">
        <v>1360</v>
      </c>
      <c r="D35" s="62">
        <f t="shared" si="0"/>
        <v>290.02</v>
      </c>
      <c r="E35" s="1"/>
      <c r="F35" s="1"/>
      <c r="G35" s="1"/>
      <c r="H35" s="1"/>
    </row>
    <row r="36" spans="1:8" ht="13.8" x14ac:dyDescent="0.25">
      <c r="A36" s="10" t="s">
        <v>33</v>
      </c>
      <c r="B36" s="11">
        <v>248.57</v>
      </c>
      <c r="C36" s="16">
        <v>200</v>
      </c>
      <c r="D36" s="62">
        <f t="shared" si="0"/>
        <v>-48.569999999999993</v>
      </c>
      <c r="E36" s="1"/>
      <c r="F36" s="1"/>
      <c r="G36" s="1"/>
      <c r="H36" s="1"/>
    </row>
    <row r="37" spans="1:8" ht="13.8" x14ac:dyDescent="0.25">
      <c r="A37" s="10" t="s">
        <v>45</v>
      </c>
      <c r="B37" s="11"/>
      <c r="C37" s="16"/>
      <c r="D37" s="62">
        <f t="shared" si="0"/>
        <v>0</v>
      </c>
      <c r="E37" s="1"/>
      <c r="F37" s="1"/>
      <c r="G37" s="1"/>
      <c r="H37" s="1"/>
    </row>
    <row r="38" spans="1:8" ht="13.8" x14ac:dyDescent="0.25">
      <c r="A38" s="10" t="s">
        <v>34</v>
      </c>
      <c r="B38" s="11">
        <v>4525.99</v>
      </c>
      <c r="C38" s="16">
        <v>3420</v>
      </c>
      <c r="D38" s="62">
        <f t="shared" si="0"/>
        <v>-1105.9899999999998</v>
      </c>
      <c r="E38" s="1"/>
      <c r="F38" s="1"/>
      <c r="G38" s="1"/>
      <c r="H38" s="1"/>
    </row>
    <row r="39" spans="1:8" ht="13.8" x14ac:dyDescent="0.25">
      <c r="A39" s="10" t="s">
        <v>35</v>
      </c>
      <c r="B39" s="11"/>
      <c r="C39" s="16"/>
      <c r="D39" s="62">
        <f t="shared" si="0"/>
        <v>0</v>
      </c>
      <c r="E39" s="1"/>
      <c r="F39" s="1"/>
      <c r="G39" s="1"/>
      <c r="H39" s="1"/>
    </row>
    <row r="40" spans="1:8" ht="13.8" x14ac:dyDescent="0.25">
      <c r="A40" s="10" t="s">
        <v>36</v>
      </c>
      <c r="B40" s="11">
        <v>339.84</v>
      </c>
      <c r="C40" s="11">
        <v>330</v>
      </c>
      <c r="D40" s="62">
        <f t="shared" si="0"/>
        <v>-9.839999999999975</v>
      </c>
      <c r="E40" s="1"/>
      <c r="F40" s="1"/>
      <c r="G40" s="1"/>
      <c r="H40" s="1"/>
    </row>
    <row r="41" spans="1:8" ht="13.8" x14ac:dyDescent="0.25">
      <c r="A41" s="15" t="s">
        <v>37</v>
      </c>
      <c r="B41" s="16">
        <v>2492.84</v>
      </c>
      <c r="C41" s="11">
        <v>2772</v>
      </c>
      <c r="D41" s="62">
        <f t="shared" si="0"/>
        <v>279.15999999999985</v>
      </c>
      <c r="E41" s="1"/>
      <c r="F41" s="1"/>
      <c r="G41" s="1"/>
      <c r="H41" s="1"/>
    </row>
    <row r="42" spans="1:8" ht="13.8" x14ac:dyDescent="0.25">
      <c r="A42" s="15"/>
      <c r="B42" s="17"/>
      <c r="C42" s="64"/>
      <c r="D42" s="62">
        <f t="shared" si="0"/>
        <v>0</v>
      </c>
      <c r="E42" s="1"/>
      <c r="F42" s="1"/>
      <c r="G42" s="1"/>
      <c r="H42" s="1"/>
    </row>
    <row r="43" spans="1:8" ht="13.8" x14ac:dyDescent="0.25">
      <c r="A43" s="15"/>
      <c r="B43" s="17"/>
      <c r="C43" s="64"/>
      <c r="D43" s="62">
        <f t="shared" si="0"/>
        <v>0</v>
      </c>
      <c r="E43" s="1"/>
      <c r="F43" s="1"/>
      <c r="G43" s="1"/>
      <c r="H43" s="1"/>
    </row>
    <row r="44" spans="1:8" ht="13.8" x14ac:dyDescent="0.25">
      <c r="A44" s="15"/>
      <c r="B44" s="17"/>
      <c r="C44" s="64"/>
      <c r="D44" s="62">
        <f t="shared" si="0"/>
        <v>0</v>
      </c>
      <c r="E44" s="1"/>
      <c r="F44" s="1"/>
      <c r="G44" s="1"/>
      <c r="H44" s="1"/>
    </row>
    <row r="45" spans="1:8" ht="14.4" thickBot="1" x14ac:dyDescent="0.3">
      <c r="A45" s="65"/>
      <c r="B45" s="51"/>
      <c r="C45" s="66"/>
      <c r="D45" s="67">
        <f t="shared" si="0"/>
        <v>0</v>
      </c>
      <c r="E45" s="1"/>
      <c r="F45" s="1"/>
      <c r="G45" s="1"/>
      <c r="H45" s="1"/>
    </row>
    <row r="46" spans="1:8" ht="15.6" thickTop="1" thickBot="1" x14ac:dyDescent="0.3">
      <c r="A46" s="22" t="s">
        <v>41</v>
      </c>
      <c r="B46" s="23">
        <f>SUM(B31:B45)</f>
        <v>11276.03</v>
      </c>
      <c r="C46" s="68">
        <f>SUM(C31:C45)</f>
        <v>11126</v>
      </c>
      <c r="D46" s="24">
        <f>SUM(D31:D45)</f>
        <v>-150.0299999999998</v>
      </c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</sheetData>
  <sheetProtection password="C32E" sheet="1"/>
  <mergeCells count="9">
    <mergeCell ref="A17:C17"/>
    <mergeCell ref="F19:H19"/>
    <mergeCell ref="A29:D29"/>
    <mergeCell ref="A1:H1"/>
    <mergeCell ref="A2:H2"/>
    <mergeCell ref="A4:C4"/>
    <mergeCell ref="F4:H4"/>
    <mergeCell ref="F5:F9"/>
    <mergeCell ref="F11:F16"/>
  </mergeCells>
  <pageMargins left="0.7" right="0.7" top="0.75" bottom="0.75" header="0.3" footer="0.3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9"/>
  <sheetViews>
    <sheetView topLeftCell="A25" zoomScaleNormal="100" workbookViewId="0">
      <selection activeCell="B41" sqref="B41"/>
    </sheetView>
  </sheetViews>
  <sheetFormatPr defaultRowHeight="13.2" x14ac:dyDescent="0.25"/>
  <cols>
    <col min="1" max="1" width="20" customWidth="1"/>
    <col min="2" max="2" width="18.44140625" customWidth="1"/>
    <col min="3" max="3" width="18.6640625" customWidth="1"/>
    <col min="4" max="4" width="14.44140625" customWidth="1"/>
    <col min="6" max="6" width="29.6640625" customWidth="1"/>
    <col min="7" max="7" width="18.88671875" customWidth="1"/>
    <col min="8" max="8" width="25" customWidth="1"/>
  </cols>
  <sheetData>
    <row r="1" spans="1:8" ht="21.6" thickTop="1" x14ac:dyDescent="0.25">
      <c r="A1" s="103" t="s">
        <v>52</v>
      </c>
      <c r="B1" s="104"/>
      <c r="C1" s="104"/>
      <c r="D1" s="104"/>
      <c r="E1" s="104"/>
      <c r="F1" s="104"/>
      <c r="G1" s="104"/>
      <c r="H1" s="105"/>
    </row>
    <row r="2" spans="1:8" ht="21.6" thickBot="1" x14ac:dyDescent="0.3">
      <c r="A2" s="106" t="s">
        <v>66</v>
      </c>
      <c r="B2" s="107"/>
      <c r="C2" s="107"/>
      <c r="D2" s="107"/>
      <c r="E2" s="107"/>
      <c r="F2" s="107"/>
      <c r="G2" s="107"/>
      <c r="H2" s="108"/>
    </row>
    <row r="3" spans="1:8" ht="14.4" thickTop="1" thickBot="1" x14ac:dyDescent="0.3">
      <c r="A3" s="1"/>
      <c r="B3" s="1"/>
      <c r="D3" s="1"/>
      <c r="E3" s="1"/>
      <c r="F3" s="1"/>
      <c r="G3" s="1"/>
      <c r="H3" s="1"/>
    </row>
    <row r="4" spans="1:8" ht="16.2" thickBot="1" x14ac:dyDescent="0.3">
      <c r="A4" s="115" t="s">
        <v>30</v>
      </c>
      <c r="B4" s="116"/>
      <c r="C4" s="117"/>
      <c r="D4" s="1"/>
      <c r="E4" s="1"/>
      <c r="F4" s="118" t="s">
        <v>69</v>
      </c>
      <c r="G4" s="119"/>
      <c r="H4" s="120"/>
    </row>
    <row r="5" spans="1:8" ht="15" customHeight="1" thickBot="1" x14ac:dyDescent="0.3">
      <c r="A5" s="4" t="s">
        <v>1</v>
      </c>
      <c r="B5" s="5" t="s">
        <v>8</v>
      </c>
      <c r="C5" s="6" t="s">
        <v>9</v>
      </c>
      <c r="D5" s="1"/>
      <c r="E5" s="1"/>
      <c r="F5" s="109" t="s">
        <v>48</v>
      </c>
      <c r="G5" s="72" t="s">
        <v>2</v>
      </c>
      <c r="H5" s="26">
        <f>C25</f>
        <v>3532</v>
      </c>
    </row>
    <row r="6" spans="1:8" ht="15" customHeight="1" thickTop="1" x14ac:dyDescent="0.25">
      <c r="A6" s="7" t="s">
        <v>26</v>
      </c>
      <c r="B6" s="8">
        <v>150</v>
      </c>
      <c r="C6" s="9">
        <v>138.88</v>
      </c>
      <c r="D6" s="1"/>
      <c r="E6" s="1"/>
      <c r="F6" s="110"/>
      <c r="G6" s="73" t="s">
        <v>19</v>
      </c>
      <c r="H6" s="28">
        <f>C13</f>
        <v>3010.34</v>
      </c>
    </row>
    <row r="7" spans="1:8" ht="14.25" customHeight="1" x14ac:dyDescent="0.25">
      <c r="A7" s="10" t="s">
        <v>27</v>
      </c>
      <c r="B7" s="11">
        <v>75</v>
      </c>
      <c r="C7" s="12">
        <v>75</v>
      </c>
      <c r="D7" s="1"/>
      <c r="E7" s="1"/>
      <c r="F7" s="110"/>
      <c r="G7" s="73" t="s">
        <v>49</v>
      </c>
      <c r="H7" s="28">
        <f>D46</f>
        <v>7545.08</v>
      </c>
    </row>
    <row r="8" spans="1:8" ht="15" customHeight="1" thickBot="1" x14ac:dyDescent="0.3">
      <c r="A8" s="15" t="s">
        <v>28</v>
      </c>
      <c r="B8" s="11">
        <v>350</v>
      </c>
      <c r="C8" s="12">
        <v>279.20999999999998</v>
      </c>
      <c r="D8" s="1"/>
      <c r="E8" s="1"/>
      <c r="F8" s="110"/>
      <c r="G8" s="74" t="s">
        <v>38</v>
      </c>
      <c r="H8" s="30">
        <f>H32-G32</f>
        <v>-3733.99</v>
      </c>
    </row>
    <row r="9" spans="1:8" ht="15.75" customHeight="1" thickTop="1" thickBot="1" x14ac:dyDescent="0.3">
      <c r="A9" s="14" t="s">
        <v>4</v>
      </c>
      <c r="B9" s="11">
        <v>2000</v>
      </c>
      <c r="C9" s="12">
        <v>2152.25</v>
      </c>
      <c r="D9" s="1"/>
      <c r="E9" s="1"/>
      <c r="F9" s="111"/>
      <c r="G9" s="31" t="s">
        <v>41</v>
      </c>
      <c r="H9" s="32">
        <f>H5-H6+H7+H8</f>
        <v>4332.75</v>
      </c>
    </row>
    <row r="10" spans="1:8" ht="14.4" thickBot="1" x14ac:dyDescent="0.3">
      <c r="A10" s="80" t="s">
        <v>54</v>
      </c>
      <c r="B10" s="81">
        <v>365</v>
      </c>
      <c r="C10" s="12">
        <v>365</v>
      </c>
      <c r="D10" s="1"/>
      <c r="E10" s="1"/>
      <c r="F10" s="33"/>
      <c r="G10" s="34"/>
      <c r="H10" s="35"/>
    </row>
    <row r="11" spans="1:8" ht="14.25" customHeight="1" x14ac:dyDescent="0.25">
      <c r="A11" s="15"/>
      <c r="B11" s="17"/>
      <c r="C11" s="18"/>
      <c r="D11" s="1"/>
      <c r="E11" s="1"/>
      <c r="F11" s="109" t="s">
        <v>51</v>
      </c>
      <c r="G11" s="36" t="s">
        <v>20</v>
      </c>
      <c r="H11" s="37">
        <v>8544.4599999999991</v>
      </c>
    </row>
    <row r="12" spans="1:8" ht="15" customHeight="1" thickBot="1" x14ac:dyDescent="0.3">
      <c r="A12" s="78" t="s">
        <v>38</v>
      </c>
      <c r="B12" s="16">
        <v>2000</v>
      </c>
      <c r="C12" s="79"/>
      <c r="D12" s="1"/>
      <c r="E12" s="1"/>
      <c r="F12" s="127"/>
      <c r="G12" s="38" t="s">
        <v>62</v>
      </c>
      <c r="H12" s="12">
        <v>8027.1</v>
      </c>
    </row>
    <row r="13" spans="1:8" ht="15.75" customHeight="1" thickTop="1" thickBot="1" x14ac:dyDescent="0.3">
      <c r="A13" s="22" t="s">
        <v>6</v>
      </c>
      <c r="B13" s="23">
        <f>SUM(B6:B12)</f>
        <v>4940</v>
      </c>
      <c r="C13" s="24">
        <f>SUM(C6:C12)</f>
        <v>3010.34</v>
      </c>
      <c r="D13" s="1"/>
      <c r="E13" s="1"/>
      <c r="F13" s="127"/>
      <c r="G13" s="38" t="s">
        <v>42</v>
      </c>
      <c r="H13" s="12">
        <v>2257.6799999999998</v>
      </c>
    </row>
    <row r="14" spans="1:8" ht="14.25" customHeight="1" x14ac:dyDescent="0.25">
      <c r="A14" s="1"/>
      <c r="B14" s="1"/>
      <c r="C14" s="1"/>
      <c r="D14" s="1"/>
      <c r="E14" s="1"/>
      <c r="F14" s="127"/>
      <c r="G14" s="38" t="s">
        <v>22</v>
      </c>
      <c r="H14" s="12">
        <v>2391.48</v>
      </c>
    </row>
    <row r="15" spans="1:8" ht="15" customHeight="1" thickBot="1" x14ac:dyDescent="0.3">
      <c r="A15" s="1"/>
      <c r="B15" s="1"/>
      <c r="C15" s="1"/>
      <c r="D15" s="1"/>
      <c r="E15" s="1"/>
      <c r="F15" s="127"/>
      <c r="G15" s="39"/>
      <c r="H15" s="40"/>
    </row>
    <row r="16" spans="1:8" ht="15.75" customHeight="1" thickTop="1" thickBot="1" x14ac:dyDescent="0.3">
      <c r="A16" s="1"/>
      <c r="B16" s="1"/>
      <c r="C16" s="1"/>
      <c r="D16" s="1"/>
      <c r="E16" s="1"/>
      <c r="F16" s="128"/>
      <c r="G16" s="41" t="s">
        <v>41</v>
      </c>
      <c r="H16" s="42">
        <f>SUM(H11:H15)</f>
        <v>21220.719999999998</v>
      </c>
    </row>
    <row r="17" spans="1:8" ht="16.2" thickBot="1" x14ac:dyDescent="0.3">
      <c r="A17" s="121" t="s">
        <v>29</v>
      </c>
      <c r="B17" s="122"/>
      <c r="C17" s="123"/>
      <c r="D17" s="75"/>
      <c r="E17" s="1"/>
      <c r="F17" s="1"/>
      <c r="G17" s="1"/>
      <c r="H17" s="1"/>
    </row>
    <row r="18" spans="1:8" ht="14.4" thickBot="1" x14ac:dyDescent="0.3">
      <c r="A18" s="4" t="s">
        <v>7</v>
      </c>
      <c r="B18" s="5" t="s">
        <v>8</v>
      </c>
      <c r="C18" s="6" t="s">
        <v>9</v>
      </c>
      <c r="D18" s="75"/>
      <c r="E18" s="1"/>
      <c r="F18" s="1"/>
      <c r="G18" s="1"/>
      <c r="H18" s="1"/>
    </row>
    <row r="19" spans="1:8" ht="16.8" thickTop="1" thickBot="1" x14ac:dyDescent="0.3">
      <c r="A19" s="7" t="s">
        <v>10</v>
      </c>
      <c r="B19" s="8">
        <v>2900</v>
      </c>
      <c r="C19" s="9">
        <v>2999</v>
      </c>
      <c r="D19" s="1"/>
      <c r="E19" s="1"/>
      <c r="F19" s="124" t="s">
        <v>70</v>
      </c>
      <c r="G19" s="125"/>
      <c r="H19" s="126"/>
    </row>
    <row r="20" spans="1:8" ht="14.4" thickBot="1" x14ac:dyDescent="0.3">
      <c r="A20" s="10" t="s">
        <v>11</v>
      </c>
      <c r="B20" s="11">
        <v>500</v>
      </c>
      <c r="C20" s="12">
        <v>533</v>
      </c>
      <c r="D20" s="1"/>
      <c r="E20" s="1"/>
      <c r="F20" s="43" t="s">
        <v>0</v>
      </c>
      <c r="G20" s="44" t="s">
        <v>1</v>
      </c>
      <c r="H20" s="45" t="s">
        <v>2</v>
      </c>
    </row>
    <row r="21" spans="1:8" ht="14.4" thickTop="1" x14ac:dyDescent="0.25">
      <c r="A21" s="57" t="s">
        <v>12</v>
      </c>
      <c r="B21" s="58">
        <v>1500</v>
      </c>
      <c r="C21" s="59"/>
      <c r="D21" s="1"/>
      <c r="E21" s="1"/>
      <c r="F21" s="7" t="s">
        <v>39</v>
      </c>
      <c r="G21" s="46">
        <v>2000</v>
      </c>
      <c r="H21" s="47"/>
    </row>
    <row r="22" spans="1:8" ht="13.8" x14ac:dyDescent="0.25">
      <c r="A22" s="15"/>
      <c r="B22" s="17"/>
      <c r="C22" s="18"/>
      <c r="D22" s="1"/>
      <c r="E22" s="1"/>
      <c r="F22" s="10" t="s">
        <v>59</v>
      </c>
      <c r="G22" s="16"/>
      <c r="H22" s="48"/>
    </row>
    <row r="23" spans="1:8" ht="13.8" x14ac:dyDescent="0.25">
      <c r="A23" s="15"/>
      <c r="B23" s="17"/>
      <c r="C23" s="18"/>
      <c r="D23" s="1"/>
      <c r="E23" s="1"/>
      <c r="F23" s="7" t="s">
        <v>60</v>
      </c>
      <c r="G23" s="49"/>
      <c r="H23" s="47"/>
    </row>
    <row r="24" spans="1:8" ht="14.4" thickBot="1" x14ac:dyDescent="0.3">
      <c r="A24" s="13"/>
      <c r="B24" s="55"/>
      <c r="C24" s="56"/>
      <c r="D24" s="1"/>
      <c r="E24" s="1"/>
      <c r="F24" s="10" t="s">
        <v>61</v>
      </c>
      <c r="G24" s="16">
        <v>125</v>
      </c>
      <c r="H24" s="48"/>
    </row>
    <row r="25" spans="1:8" ht="15.6" thickTop="1" thickBot="1" x14ac:dyDescent="0.3">
      <c r="A25" s="22" t="s">
        <v>41</v>
      </c>
      <c r="B25" s="23">
        <f>SUM(B19:B24)</f>
        <v>4900</v>
      </c>
      <c r="C25" s="24">
        <f>SUM(C19:C24)</f>
        <v>3532</v>
      </c>
      <c r="D25" s="1"/>
      <c r="E25" s="1"/>
      <c r="F25" s="10" t="s">
        <v>71</v>
      </c>
      <c r="G25" s="16">
        <v>218.95</v>
      </c>
      <c r="H25" s="48"/>
    </row>
    <row r="26" spans="1:8" ht="13.8" x14ac:dyDescent="0.25">
      <c r="A26" s="1"/>
      <c r="B26" s="2"/>
      <c r="C26" s="2"/>
      <c r="D26" s="3"/>
      <c r="E26" s="1"/>
      <c r="F26" s="10" t="s">
        <v>56</v>
      </c>
      <c r="G26" s="17">
        <v>799</v>
      </c>
      <c r="H26" s="50"/>
    </row>
    <row r="27" spans="1:8" ht="13.8" x14ac:dyDescent="0.25">
      <c r="A27" s="1"/>
      <c r="B27" s="1"/>
      <c r="C27" s="1"/>
      <c r="D27" s="1"/>
      <c r="E27" s="1"/>
      <c r="F27" s="13" t="s">
        <v>65</v>
      </c>
      <c r="G27" s="51">
        <v>110.5</v>
      </c>
      <c r="H27" s="52"/>
    </row>
    <row r="28" spans="1:8" ht="14.4" thickBot="1" x14ac:dyDescent="0.3">
      <c r="A28" s="1"/>
      <c r="B28" s="1"/>
      <c r="C28" s="1"/>
      <c r="D28" s="1"/>
      <c r="E28" s="1"/>
      <c r="F28" s="13" t="s">
        <v>63</v>
      </c>
      <c r="G28" s="51">
        <v>50</v>
      </c>
      <c r="H28" s="52"/>
    </row>
    <row r="29" spans="1:8" ht="16.2" thickBot="1" x14ac:dyDescent="0.3">
      <c r="A29" s="112" t="s">
        <v>17</v>
      </c>
      <c r="B29" s="113"/>
      <c r="C29" s="113"/>
      <c r="D29" s="114"/>
      <c r="E29" s="1"/>
      <c r="F29" s="13" t="s">
        <v>67</v>
      </c>
      <c r="G29" s="51">
        <v>233.54</v>
      </c>
      <c r="H29" s="52"/>
    </row>
    <row r="30" spans="1:8" ht="14.4" thickBot="1" x14ac:dyDescent="0.3">
      <c r="A30" s="4" t="s">
        <v>13</v>
      </c>
      <c r="B30" s="5" t="s">
        <v>1</v>
      </c>
      <c r="C30" s="5" t="s">
        <v>2</v>
      </c>
      <c r="D30" s="89" t="s">
        <v>16</v>
      </c>
      <c r="E30" s="1"/>
      <c r="F30" s="13" t="s">
        <v>72</v>
      </c>
      <c r="G30" s="51"/>
      <c r="H30" s="52">
        <v>267</v>
      </c>
    </row>
    <row r="31" spans="1:8" ht="15" thickTop="1" thickBot="1" x14ac:dyDescent="0.3">
      <c r="A31" s="7" t="s">
        <v>31</v>
      </c>
      <c r="B31" s="8">
        <v>716.51</v>
      </c>
      <c r="C31" s="82">
        <v>852</v>
      </c>
      <c r="D31" s="85">
        <f>C31-B31</f>
        <v>135.49</v>
      </c>
      <c r="E31" s="1"/>
      <c r="F31" s="13" t="s">
        <v>73</v>
      </c>
      <c r="G31" s="51">
        <v>464</v>
      </c>
      <c r="H31" s="52"/>
    </row>
    <row r="32" spans="1:8" ht="15.6" thickTop="1" thickBot="1" x14ac:dyDescent="0.3">
      <c r="A32" s="10" t="s">
        <v>32</v>
      </c>
      <c r="B32" s="11">
        <v>691.93</v>
      </c>
      <c r="C32" s="11">
        <v>672</v>
      </c>
      <c r="D32" s="88">
        <f t="shared" ref="D32:D45" si="0">C32-B32</f>
        <v>-19.92999999999995</v>
      </c>
      <c r="E32" s="1"/>
      <c r="F32" s="22"/>
      <c r="G32" s="84">
        <f>SUM(G21:G31)</f>
        <v>4000.99</v>
      </c>
      <c r="H32" s="70">
        <f>SUM(H21:H31)</f>
        <v>267</v>
      </c>
    </row>
    <row r="33" spans="1:8" ht="13.8" x14ac:dyDescent="0.25">
      <c r="A33" s="10"/>
      <c r="B33" s="11"/>
      <c r="C33" s="11"/>
      <c r="D33" s="88">
        <f t="shared" si="0"/>
        <v>0</v>
      </c>
      <c r="E33" s="1"/>
      <c r="F33" s="1"/>
      <c r="G33" s="1"/>
      <c r="H33" s="1"/>
    </row>
    <row r="34" spans="1:8" ht="13.8" x14ac:dyDescent="0.25">
      <c r="A34" s="10" t="s">
        <v>44</v>
      </c>
      <c r="B34" s="11">
        <v>1061.21</v>
      </c>
      <c r="C34" s="11">
        <v>1116</v>
      </c>
      <c r="D34" s="90">
        <f t="shared" si="0"/>
        <v>54.789999999999964</v>
      </c>
      <c r="E34" s="1"/>
      <c r="F34" s="1"/>
      <c r="G34" s="1"/>
      <c r="H34" s="1"/>
    </row>
    <row r="35" spans="1:8" ht="13.8" x14ac:dyDescent="0.25">
      <c r="A35" s="10" t="s">
        <v>43</v>
      </c>
      <c r="B35" s="11">
        <v>1105.6600000000001</v>
      </c>
      <c r="C35" s="55">
        <v>1680</v>
      </c>
      <c r="D35" s="90">
        <f t="shared" si="0"/>
        <v>574.33999999999992</v>
      </c>
      <c r="E35" s="1"/>
      <c r="F35" s="1"/>
      <c r="G35" s="1"/>
      <c r="H35" s="1"/>
    </row>
    <row r="36" spans="1:8" ht="13.8" x14ac:dyDescent="0.25">
      <c r="A36" s="10" t="s">
        <v>33</v>
      </c>
      <c r="B36" s="11">
        <v>200</v>
      </c>
      <c r="C36" s="11">
        <v>212</v>
      </c>
      <c r="D36" s="90">
        <f t="shared" si="0"/>
        <v>12</v>
      </c>
      <c r="E36" s="1"/>
      <c r="F36" s="1"/>
      <c r="G36" s="1"/>
      <c r="H36" s="1"/>
    </row>
    <row r="37" spans="1:8" ht="13.8" x14ac:dyDescent="0.25">
      <c r="A37" s="10"/>
      <c r="B37" s="11"/>
      <c r="C37" s="11"/>
      <c r="D37" s="90">
        <f t="shared" si="0"/>
        <v>0</v>
      </c>
      <c r="E37" s="1"/>
      <c r="F37" s="1"/>
      <c r="G37" s="1"/>
      <c r="H37" s="1"/>
    </row>
    <row r="38" spans="1:8" ht="13.8" x14ac:dyDescent="0.25">
      <c r="A38" s="10" t="s">
        <v>34</v>
      </c>
      <c r="B38" s="11">
        <v>5049.08</v>
      </c>
      <c r="C38" s="11">
        <v>3690</v>
      </c>
      <c r="D38" s="90">
        <f t="shared" si="0"/>
        <v>-1359.08</v>
      </c>
      <c r="E38" s="1"/>
      <c r="F38" s="1"/>
      <c r="G38" s="1"/>
      <c r="H38" s="1"/>
    </row>
    <row r="39" spans="1:8" ht="13.8" x14ac:dyDescent="0.25">
      <c r="A39" s="10" t="s">
        <v>35</v>
      </c>
      <c r="B39" s="11">
        <v>427.72</v>
      </c>
      <c r="C39" s="11">
        <v>450</v>
      </c>
      <c r="D39" s="90">
        <f t="shared" si="0"/>
        <v>22.279999999999973</v>
      </c>
      <c r="E39" s="1"/>
      <c r="F39" s="1"/>
      <c r="G39" s="1"/>
      <c r="H39" s="1"/>
    </row>
    <row r="40" spans="1:8" ht="13.8" x14ac:dyDescent="0.25">
      <c r="A40" s="10" t="s">
        <v>36</v>
      </c>
      <c r="B40" s="11">
        <v>306</v>
      </c>
      <c r="C40" s="11">
        <v>380</v>
      </c>
      <c r="D40" s="90">
        <f t="shared" si="0"/>
        <v>74</v>
      </c>
      <c r="E40" s="1"/>
      <c r="F40" s="1"/>
      <c r="G40" s="1"/>
      <c r="H40" s="1"/>
    </row>
    <row r="41" spans="1:8" ht="13.8" x14ac:dyDescent="0.25">
      <c r="A41" s="15" t="s">
        <v>37</v>
      </c>
      <c r="B41" s="16"/>
      <c r="C41" s="11"/>
      <c r="D41" s="90">
        <f t="shared" si="0"/>
        <v>0</v>
      </c>
      <c r="E41" s="1"/>
      <c r="F41" s="1"/>
      <c r="G41" s="1"/>
      <c r="H41" s="1"/>
    </row>
    <row r="42" spans="1:8" ht="13.8" x14ac:dyDescent="0.25">
      <c r="A42" s="15" t="s">
        <v>68</v>
      </c>
      <c r="B42" s="17">
        <v>5083.8100000000004</v>
      </c>
      <c r="C42" s="64">
        <v>13135</v>
      </c>
      <c r="D42" s="85">
        <f t="shared" si="0"/>
        <v>8051.19</v>
      </c>
      <c r="E42" s="1"/>
      <c r="F42" s="1"/>
      <c r="G42" s="1"/>
      <c r="H42" s="1"/>
    </row>
    <row r="43" spans="1:8" ht="13.8" x14ac:dyDescent="0.25">
      <c r="A43" s="15"/>
      <c r="B43" s="17"/>
      <c r="C43" s="64"/>
      <c r="D43" s="90">
        <f t="shared" si="0"/>
        <v>0</v>
      </c>
      <c r="E43" s="1"/>
      <c r="F43" s="1"/>
      <c r="G43" s="1"/>
      <c r="H43" s="1"/>
    </row>
    <row r="44" spans="1:8" ht="13.8" x14ac:dyDescent="0.25">
      <c r="A44" s="15"/>
      <c r="B44" s="17"/>
      <c r="C44" s="64"/>
      <c r="D44" s="86">
        <f t="shared" si="0"/>
        <v>0</v>
      </c>
      <c r="E44" s="1"/>
      <c r="F44" s="1"/>
      <c r="G44" s="1"/>
      <c r="H44" s="1"/>
    </row>
    <row r="45" spans="1:8" ht="14.4" thickBot="1" x14ac:dyDescent="0.3">
      <c r="A45" s="65"/>
      <c r="B45" s="51"/>
      <c r="C45" s="66"/>
      <c r="D45" s="87">
        <f t="shared" si="0"/>
        <v>0</v>
      </c>
      <c r="E45" s="1"/>
      <c r="F45" s="1"/>
      <c r="G45" s="1"/>
      <c r="H45" s="1"/>
    </row>
    <row r="46" spans="1:8" ht="15.6" thickTop="1" thickBot="1" x14ac:dyDescent="0.3">
      <c r="A46" s="22" t="s">
        <v>41</v>
      </c>
      <c r="B46" s="23">
        <f>SUM(B31:B45)</f>
        <v>14641.919999999998</v>
      </c>
      <c r="C46" s="23">
        <f>SUM(C31:C45)</f>
        <v>22187</v>
      </c>
      <c r="D46" s="83">
        <f>SUM(D31:D45)</f>
        <v>7545.08</v>
      </c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</sheetData>
  <sheetProtection password="C32E" sheet="1" objects="1" scenarios="1"/>
  <mergeCells count="9">
    <mergeCell ref="A17:C17"/>
    <mergeCell ref="F19:H19"/>
    <mergeCell ref="A29:D29"/>
    <mergeCell ref="A1:H1"/>
    <mergeCell ref="A2:H2"/>
    <mergeCell ref="A4:C4"/>
    <mergeCell ref="F4:H4"/>
    <mergeCell ref="F5:F9"/>
    <mergeCell ref="F11:F16"/>
  </mergeCells>
  <pageMargins left="0.7" right="0.7" top="0.75" bottom="0.75" header="0.3" footer="0.3"/>
  <pageSetup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9"/>
  <sheetViews>
    <sheetView topLeftCell="A23" zoomScaleNormal="100" workbookViewId="0">
      <selection activeCell="C13" sqref="C13"/>
    </sheetView>
  </sheetViews>
  <sheetFormatPr defaultRowHeight="13.2" x14ac:dyDescent="0.25"/>
  <cols>
    <col min="1" max="1" width="22" customWidth="1"/>
    <col min="2" max="2" width="18.44140625" customWidth="1"/>
    <col min="3" max="3" width="18.6640625" customWidth="1"/>
    <col min="4" max="4" width="14.44140625" customWidth="1"/>
    <col min="6" max="6" width="29.6640625" customWidth="1"/>
    <col min="7" max="7" width="18.88671875" customWidth="1"/>
    <col min="8" max="8" width="25" customWidth="1"/>
  </cols>
  <sheetData>
    <row r="1" spans="1:8" ht="21.6" thickTop="1" x14ac:dyDescent="0.25">
      <c r="A1" s="103" t="s">
        <v>52</v>
      </c>
      <c r="B1" s="104"/>
      <c r="C1" s="104"/>
      <c r="D1" s="104"/>
      <c r="E1" s="104"/>
      <c r="F1" s="104"/>
      <c r="G1" s="104"/>
      <c r="H1" s="105"/>
    </row>
    <row r="2" spans="1:8" ht="21.6" thickBot="1" x14ac:dyDescent="0.3">
      <c r="A2" s="106" t="s">
        <v>74</v>
      </c>
      <c r="B2" s="107"/>
      <c r="C2" s="107"/>
      <c r="D2" s="107"/>
      <c r="E2" s="107"/>
      <c r="F2" s="107"/>
      <c r="G2" s="107"/>
      <c r="H2" s="108"/>
    </row>
    <row r="3" spans="1:8" ht="14.4" thickTop="1" thickBot="1" x14ac:dyDescent="0.3">
      <c r="A3" s="1"/>
      <c r="B3" s="1"/>
      <c r="D3" s="1"/>
      <c r="E3" s="1"/>
      <c r="F3" s="1"/>
      <c r="G3" s="1"/>
      <c r="H3" s="1"/>
    </row>
    <row r="4" spans="1:8" ht="16.2" thickBot="1" x14ac:dyDescent="0.3">
      <c r="A4" s="115" t="s">
        <v>30</v>
      </c>
      <c r="B4" s="116"/>
      <c r="C4" s="117"/>
      <c r="D4" s="1"/>
      <c r="E4" s="1"/>
      <c r="F4" s="118" t="s">
        <v>69</v>
      </c>
      <c r="G4" s="119"/>
      <c r="H4" s="120"/>
    </row>
    <row r="5" spans="1:8" ht="15" customHeight="1" thickBot="1" x14ac:dyDescent="0.3">
      <c r="A5" s="4" t="s">
        <v>1</v>
      </c>
      <c r="B5" s="5" t="s">
        <v>8</v>
      </c>
      <c r="C5" s="6" t="s">
        <v>9</v>
      </c>
      <c r="D5" s="1"/>
      <c r="E5" s="1"/>
      <c r="F5" s="109" t="s">
        <v>48</v>
      </c>
      <c r="G5" s="72" t="s">
        <v>2</v>
      </c>
      <c r="H5" s="26">
        <f>C25</f>
        <v>2702.61</v>
      </c>
    </row>
    <row r="6" spans="1:8" ht="15" customHeight="1" thickTop="1" x14ac:dyDescent="0.25">
      <c r="A6" s="7" t="s">
        <v>26</v>
      </c>
      <c r="B6" s="8">
        <v>150</v>
      </c>
      <c r="C6" s="9">
        <v>158.4</v>
      </c>
      <c r="D6" s="1"/>
      <c r="E6" s="1"/>
      <c r="F6" s="110"/>
      <c r="G6" s="73" t="s">
        <v>19</v>
      </c>
      <c r="H6" s="28">
        <f>C13</f>
        <v>1089.27</v>
      </c>
    </row>
    <row r="7" spans="1:8" ht="14.25" customHeight="1" x14ac:dyDescent="0.25">
      <c r="A7" s="10" t="s">
        <v>27</v>
      </c>
      <c r="B7" s="11">
        <v>75</v>
      </c>
      <c r="C7" s="12">
        <v>75</v>
      </c>
      <c r="D7" s="1"/>
      <c r="E7" s="1"/>
      <c r="F7" s="110"/>
      <c r="G7" s="73" t="s">
        <v>49</v>
      </c>
      <c r="H7" s="28">
        <f>D46</f>
        <v>-765.98</v>
      </c>
    </row>
    <row r="8" spans="1:8" ht="15" customHeight="1" thickBot="1" x14ac:dyDescent="0.3">
      <c r="A8" s="15" t="s">
        <v>28</v>
      </c>
      <c r="B8" s="11">
        <v>300</v>
      </c>
      <c r="C8" s="12">
        <v>490.87</v>
      </c>
      <c r="D8" s="1"/>
      <c r="E8" s="1"/>
      <c r="F8" s="110"/>
      <c r="G8" s="74" t="s">
        <v>38</v>
      </c>
      <c r="H8" s="30">
        <f>H32-G32</f>
        <v>-2581.58</v>
      </c>
    </row>
    <row r="9" spans="1:8" ht="15.75" customHeight="1" thickTop="1" thickBot="1" x14ac:dyDescent="0.3">
      <c r="A9" s="14" t="s">
        <v>4</v>
      </c>
      <c r="B9" s="11">
        <v>2200</v>
      </c>
      <c r="C9" s="12"/>
      <c r="D9" s="1"/>
      <c r="E9" s="1"/>
      <c r="F9" s="111"/>
      <c r="G9" s="31" t="s">
        <v>41</v>
      </c>
      <c r="H9" s="32">
        <f>H5-H6+H7+H8</f>
        <v>-1734.2199999999998</v>
      </c>
    </row>
    <row r="10" spans="1:8" ht="14.4" thickBot="1" x14ac:dyDescent="0.3">
      <c r="A10" s="80" t="s">
        <v>54</v>
      </c>
      <c r="B10" s="81">
        <v>365</v>
      </c>
      <c r="C10" s="12">
        <v>365</v>
      </c>
      <c r="D10" s="1"/>
      <c r="E10" s="1"/>
      <c r="F10" s="33"/>
      <c r="G10" s="34"/>
      <c r="H10" s="35"/>
    </row>
    <row r="11" spans="1:8" ht="14.25" customHeight="1" x14ac:dyDescent="0.25">
      <c r="A11" s="15"/>
      <c r="B11" s="17"/>
      <c r="C11" s="18"/>
      <c r="D11" s="1"/>
      <c r="E11" s="1"/>
      <c r="F11" s="109" t="s">
        <v>51</v>
      </c>
      <c r="G11" s="36" t="s">
        <v>20</v>
      </c>
      <c r="H11" s="37">
        <v>9156.94</v>
      </c>
    </row>
    <row r="12" spans="1:8" ht="15" customHeight="1" thickBot="1" x14ac:dyDescent="0.3">
      <c r="A12" s="78" t="s">
        <v>38</v>
      </c>
      <c r="B12" s="16"/>
      <c r="C12" s="79"/>
      <c r="D12" s="1"/>
      <c r="E12" s="1"/>
      <c r="F12" s="127"/>
      <c r="G12" s="38" t="s">
        <v>62</v>
      </c>
      <c r="H12" s="12">
        <v>6028.21</v>
      </c>
    </row>
    <row r="13" spans="1:8" ht="15.75" customHeight="1" thickTop="1" thickBot="1" x14ac:dyDescent="0.3">
      <c r="A13" s="22" t="s">
        <v>6</v>
      </c>
      <c r="B13" s="23">
        <f>SUM(B6:B12)</f>
        <v>3090</v>
      </c>
      <c r="C13" s="24">
        <f>SUM(C6:C12)</f>
        <v>1089.27</v>
      </c>
      <c r="D13" s="1"/>
      <c r="E13" s="1"/>
      <c r="F13" s="127"/>
      <c r="G13" s="38" t="s">
        <v>42</v>
      </c>
      <c r="H13" s="12">
        <v>2257.6799999999998</v>
      </c>
    </row>
    <row r="14" spans="1:8" ht="14.25" customHeight="1" x14ac:dyDescent="0.25">
      <c r="A14" s="1"/>
      <c r="B14" s="1"/>
      <c r="C14" s="1"/>
      <c r="D14" s="1"/>
      <c r="E14" s="1"/>
      <c r="F14" s="127"/>
      <c r="G14" s="38" t="s">
        <v>22</v>
      </c>
      <c r="H14" s="12">
        <v>2391.48</v>
      </c>
    </row>
    <row r="15" spans="1:8" ht="15" customHeight="1" thickBot="1" x14ac:dyDescent="0.3">
      <c r="A15" s="1"/>
      <c r="B15" s="1"/>
      <c r="C15" s="1"/>
      <c r="D15" s="1"/>
      <c r="E15" s="1"/>
      <c r="F15" s="127"/>
      <c r="G15" s="39"/>
      <c r="H15" s="40"/>
    </row>
    <row r="16" spans="1:8" ht="15.75" customHeight="1" thickTop="1" thickBot="1" x14ac:dyDescent="0.3">
      <c r="A16" s="1"/>
      <c r="B16" s="1"/>
      <c r="C16" s="1"/>
      <c r="D16" s="1"/>
      <c r="E16" s="1"/>
      <c r="F16" s="128"/>
      <c r="G16" s="41" t="s">
        <v>41</v>
      </c>
      <c r="H16" s="42">
        <f>SUM(H11:H15)</f>
        <v>19834.310000000001</v>
      </c>
    </row>
    <row r="17" spans="1:8" ht="16.2" thickBot="1" x14ac:dyDescent="0.3">
      <c r="A17" s="121" t="s">
        <v>29</v>
      </c>
      <c r="B17" s="122"/>
      <c r="C17" s="123"/>
      <c r="D17" s="75"/>
      <c r="E17" s="1"/>
      <c r="F17" s="1"/>
      <c r="G17" s="1"/>
      <c r="H17" s="1"/>
    </row>
    <row r="18" spans="1:8" ht="14.4" thickBot="1" x14ac:dyDescent="0.3">
      <c r="A18" s="4" t="s">
        <v>7</v>
      </c>
      <c r="B18" s="5" t="s">
        <v>8</v>
      </c>
      <c r="C18" s="6" t="s">
        <v>9</v>
      </c>
      <c r="D18" s="75"/>
      <c r="E18" s="1"/>
      <c r="F18" s="1"/>
      <c r="G18" s="1"/>
      <c r="H18" s="1"/>
    </row>
    <row r="19" spans="1:8" ht="16.8" thickTop="1" thickBot="1" x14ac:dyDescent="0.3">
      <c r="A19" s="7" t="s">
        <v>10</v>
      </c>
      <c r="B19" s="8">
        <v>3000</v>
      </c>
      <c r="C19" s="9">
        <v>2554</v>
      </c>
      <c r="D19" s="1"/>
      <c r="E19" s="1"/>
      <c r="F19" s="124" t="s">
        <v>70</v>
      </c>
      <c r="G19" s="125"/>
      <c r="H19" s="126"/>
    </row>
    <row r="20" spans="1:8" ht="14.4" thickBot="1" x14ac:dyDescent="0.3">
      <c r="A20" s="10" t="s">
        <v>11</v>
      </c>
      <c r="B20" s="11">
        <v>500</v>
      </c>
      <c r="C20" s="12">
        <v>117</v>
      </c>
      <c r="D20" s="1"/>
      <c r="E20" s="1"/>
      <c r="F20" s="43" t="s">
        <v>0</v>
      </c>
      <c r="G20" s="44" t="s">
        <v>1</v>
      </c>
      <c r="H20" s="45" t="s">
        <v>2</v>
      </c>
    </row>
    <row r="21" spans="1:8" ht="14.4" thickTop="1" x14ac:dyDescent="0.25">
      <c r="A21" s="57" t="s">
        <v>12</v>
      </c>
      <c r="B21" s="58">
        <v>1000</v>
      </c>
      <c r="C21" s="59"/>
      <c r="D21" s="1"/>
      <c r="E21" s="1"/>
      <c r="F21" s="7" t="s">
        <v>39</v>
      </c>
      <c r="G21" s="46">
        <v>2000</v>
      </c>
      <c r="H21" s="47"/>
    </row>
    <row r="22" spans="1:8" ht="13.8" x14ac:dyDescent="0.25">
      <c r="A22" s="15" t="s">
        <v>79</v>
      </c>
      <c r="B22" s="17"/>
      <c r="C22" s="18">
        <v>31.61</v>
      </c>
      <c r="D22" s="1"/>
      <c r="E22" s="1"/>
      <c r="F22" s="10" t="s">
        <v>75</v>
      </c>
      <c r="G22" s="16"/>
      <c r="H22" s="48">
        <v>10</v>
      </c>
    </row>
    <row r="23" spans="1:8" ht="13.8" x14ac:dyDescent="0.25">
      <c r="A23" s="15"/>
      <c r="B23" s="17"/>
      <c r="C23" s="18"/>
      <c r="D23" s="1"/>
      <c r="E23" s="1"/>
      <c r="F23" s="7" t="s">
        <v>76</v>
      </c>
      <c r="G23" s="49">
        <v>50</v>
      </c>
      <c r="H23" s="47"/>
    </row>
    <row r="24" spans="1:8" ht="14.4" thickBot="1" x14ac:dyDescent="0.3">
      <c r="A24" s="13"/>
      <c r="B24" s="55"/>
      <c r="C24" s="56"/>
      <c r="D24" s="1"/>
      <c r="E24" s="1"/>
      <c r="F24" s="10" t="s">
        <v>61</v>
      </c>
      <c r="G24" s="16"/>
      <c r="H24" s="48"/>
    </row>
    <row r="25" spans="1:8" ht="15.6" thickTop="1" thickBot="1" x14ac:dyDescent="0.3">
      <c r="A25" s="22" t="s">
        <v>41</v>
      </c>
      <c r="B25" s="23">
        <f>SUM(B19:B24)</f>
        <v>4500</v>
      </c>
      <c r="C25" s="24">
        <f>SUM(C19:C24)</f>
        <v>2702.61</v>
      </c>
      <c r="D25" s="1"/>
      <c r="E25" s="1"/>
      <c r="F25" s="10"/>
      <c r="G25" s="16"/>
      <c r="H25" s="48"/>
    </row>
    <row r="26" spans="1:8" ht="13.8" x14ac:dyDescent="0.25">
      <c r="A26" s="1"/>
      <c r="B26" s="2"/>
      <c r="C26" s="2"/>
      <c r="D26" s="3"/>
      <c r="E26" s="1"/>
      <c r="F26" s="10" t="s">
        <v>56</v>
      </c>
      <c r="G26" s="17">
        <v>837</v>
      </c>
      <c r="H26" s="50"/>
    </row>
    <row r="27" spans="1:8" ht="13.8" x14ac:dyDescent="0.25">
      <c r="A27" s="1"/>
      <c r="B27" s="1"/>
      <c r="C27" s="1"/>
      <c r="D27" s="1"/>
      <c r="E27" s="1"/>
      <c r="F27" s="13" t="s">
        <v>65</v>
      </c>
      <c r="G27" s="51"/>
      <c r="H27" s="52"/>
    </row>
    <row r="28" spans="1:8" ht="14.4" thickBot="1" x14ac:dyDescent="0.3">
      <c r="A28" s="1"/>
      <c r="B28" s="1"/>
      <c r="C28" s="1"/>
      <c r="D28" s="1"/>
      <c r="E28" s="1"/>
      <c r="F28" s="13" t="s">
        <v>77</v>
      </c>
      <c r="G28" s="51">
        <v>236.38</v>
      </c>
      <c r="H28" s="52">
        <v>368.5</v>
      </c>
    </row>
    <row r="29" spans="1:8" ht="16.2" thickBot="1" x14ac:dyDescent="0.3">
      <c r="A29" s="112" t="s">
        <v>17</v>
      </c>
      <c r="B29" s="113"/>
      <c r="C29" s="113"/>
      <c r="D29" s="114"/>
      <c r="E29" s="1"/>
      <c r="F29" s="13" t="s">
        <v>67</v>
      </c>
      <c r="G29" s="51">
        <v>300.7</v>
      </c>
      <c r="H29" s="52"/>
    </row>
    <row r="30" spans="1:8" ht="14.4" thickBot="1" x14ac:dyDescent="0.3">
      <c r="A30" s="4" t="s">
        <v>13</v>
      </c>
      <c r="B30" s="5" t="s">
        <v>1</v>
      </c>
      <c r="C30" s="5" t="s">
        <v>2</v>
      </c>
      <c r="D30" s="89" t="s">
        <v>16</v>
      </c>
      <c r="E30" s="1"/>
      <c r="F30" s="13"/>
      <c r="G30" s="51"/>
      <c r="H30" s="52"/>
    </row>
    <row r="31" spans="1:8" ht="15" thickTop="1" thickBot="1" x14ac:dyDescent="0.3">
      <c r="A31" s="7" t="s">
        <v>31</v>
      </c>
      <c r="B31" s="8"/>
      <c r="C31" s="82"/>
      <c r="D31" s="85">
        <f>C31-B31</f>
        <v>0</v>
      </c>
      <c r="E31" s="1"/>
      <c r="F31" s="13" t="s">
        <v>73</v>
      </c>
      <c r="G31" s="51"/>
      <c r="H31" s="52">
        <v>464</v>
      </c>
    </row>
    <row r="32" spans="1:8" ht="15.6" thickTop="1" thickBot="1" x14ac:dyDescent="0.3">
      <c r="A32" s="10" t="s">
        <v>32</v>
      </c>
      <c r="B32" s="11">
        <v>131.51</v>
      </c>
      <c r="C32" s="11">
        <v>0</v>
      </c>
      <c r="D32" s="88">
        <f t="shared" ref="D32:D45" si="0">C32-B32</f>
        <v>-131.51</v>
      </c>
      <c r="E32" s="1"/>
      <c r="F32" s="22"/>
      <c r="G32" s="84">
        <f>SUM(G21:G31)</f>
        <v>3424.08</v>
      </c>
      <c r="H32" s="70">
        <f>SUM(H21:H31)</f>
        <v>842.5</v>
      </c>
    </row>
    <row r="33" spans="1:8" ht="13.8" x14ac:dyDescent="0.25">
      <c r="A33" s="10"/>
      <c r="B33" s="11"/>
      <c r="C33" s="11"/>
      <c r="D33" s="88">
        <f t="shared" si="0"/>
        <v>0</v>
      </c>
      <c r="E33" s="1"/>
      <c r="F33" s="1"/>
      <c r="G33" s="1"/>
      <c r="H33" s="1"/>
    </row>
    <row r="34" spans="1:8" ht="13.8" x14ac:dyDescent="0.25">
      <c r="A34" s="10" t="s">
        <v>44</v>
      </c>
      <c r="B34" s="11"/>
      <c r="C34" s="11"/>
      <c r="D34" s="90">
        <f t="shared" si="0"/>
        <v>0</v>
      </c>
      <c r="E34" s="1"/>
      <c r="F34" s="1"/>
      <c r="G34" s="1"/>
      <c r="H34" s="1"/>
    </row>
    <row r="35" spans="1:8" ht="13.8" x14ac:dyDescent="0.25">
      <c r="A35" s="10" t="s">
        <v>43</v>
      </c>
      <c r="B35" s="11"/>
      <c r="C35" s="55"/>
      <c r="D35" s="90">
        <f t="shared" si="0"/>
        <v>0</v>
      </c>
      <c r="E35" s="1"/>
      <c r="F35" s="1"/>
      <c r="G35" s="1"/>
      <c r="H35" s="1"/>
    </row>
    <row r="36" spans="1:8" ht="13.8" x14ac:dyDescent="0.25">
      <c r="A36" s="10" t="s">
        <v>33</v>
      </c>
      <c r="B36" s="11"/>
      <c r="C36" s="11"/>
      <c r="D36" s="90">
        <f t="shared" si="0"/>
        <v>0</v>
      </c>
      <c r="E36" s="1"/>
      <c r="F36" s="1"/>
      <c r="G36" s="1"/>
      <c r="H36" s="1"/>
    </row>
    <row r="37" spans="1:8" ht="13.8" x14ac:dyDescent="0.25">
      <c r="A37" s="10" t="s">
        <v>78</v>
      </c>
      <c r="B37" s="11">
        <v>34.47</v>
      </c>
      <c r="C37" s="11"/>
      <c r="D37" s="90">
        <f t="shared" si="0"/>
        <v>-34.47</v>
      </c>
      <c r="E37" s="1"/>
      <c r="F37" s="1"/>
      <c r="G37" s="1"/>
      <c r="H37" s="1"/>
    </row>
    <row r="38" spans="1:8" ht="13.8" x14ac:dyDescent="0.25">
      <c r="A38" s="10" t="s">
        <v>34</v>
      </c>
      <c r="B38" s="11">
        <v>200</v>
      </c>
      <c r="C38" s="11"/>
      <c r="D38" s="90">
        <f t="shared" si="0"/>
        <v>-200</v>
      </c>
      <c r="E38" s="1"/>
      <c r="F38" s="1"/>
      <c r="G38" s="1"/>
      <c r="H38" s="1"/>
    </row>
    <row r="39" spans="1:8" ht="13.8" x14ac:dyDescent="0.25">
      <c r="A39" s="10" t="s">
        <v>35</v>
      </c>
      <c r="B39" s="11"/>
      <c r="C39" s="11"/>
      <c r="D39" s="90">
        <f t="shared" si="0"/>
        <v>0</v>
      </c>
      <c r="E39" s="1"/>
      <c r="F39" s="1"/>
      <c r="G39" s="1"/>
      <c r="H39" s="1"/>
    </row>
    <row r="40" spans="1:8" ht="13.8" x14ac:dyDescent="0.25">
      <c r="A40" s="10" t="s">
        <v>36</v>
      </c>
      <c r="B40" s="11"/>
      <c r="C40" s="11"/>
      <c r="D40" s="90">
        <f t="shared" si="0"/>
        <v>0</v>
      </c>
      <c r="E40" s="1"/>
      <c r="F40" s="1"/>
      <c r="G40" s="1"/>
      <c r="H40" s="1"/>
    </row>
    <row r="41" spans="1:8" ht="13.8" x14ac:dyDescent="0.25">
      <c r="A41" s="15" t="s">
        <v>37</v>
      </c>
      <c r="B41" s="16">
        <v>400</v>
      </c>
      <c r="C41" s="11"/>
      <c r="D41" s="90">
        <f t="shared" si="0"/>
        <v>-400</v>
      </c>
      <c r="E41" s="1"/>
      <c r="F41" s="1"/>
      <c r="G41" s="1"/>
      <c r="H41" s="1"/>
    </row>
    <row r="42" spans="1:8" ht="13.8" x14ac:dyDescent="0.25">
      <c r="A42" s="15"/>
      <c r="B42" s="17"/>
      <c r="C42" s="64"/>
      <c r="D42" s="85">
        <f t="shared" si="0"/>
        <v>0</v>
      </c>
      <c r="E42" s="1"/>
      <c r="F42" s="1"/>
      <c r="G42" s="1"/>
      <c r="H42" s="1"/>
    </row>
    <row r="43" spans="1:8" ht="13.8" x14ac:dyDescent="0.25">
      <c r="A43" s="15"/>
      <c r="B43" s="17"/>
      <c r="C43" s="64"/>
      <c r="D43" s="90">
        <f t="shared" si="0"/>
        <v>0</v>
      </c>
      <c r="E43" s="1"/>
      <c r="F43" s="1"/>
      <c r="G43" s="1"/>
      <c r="H43" s="1"/>
    </row>
    <row r="44" spans="1:8" ht="13.8" x14ac:dyDescent="0.25">
      <c r="A44" s="15"/>
      <c r="B44" s="17"/>
      <c r="C44" s="64"/>
      <c r="D44" s="86">
        <f t="shared" si="0"/>
        <v>0</v>
      </c>
      <c r="E44" s="1"/>
      <c r="F44" s="1"/>
      <c r="G44" s="1"/>
      <c r="H44" s="1"/>
    </row>
    <row r="45" spans="1:8" ht="14.4" thickBot="1" x14ac:dyDescent="0.3">
      <c r="A45" s="65"/>
      <c r="B45" s="51"/>
      <c r="C45" s="66"/>
      <c r="D45" s="87">
        <f t="shared" si="0"/>
        <v>0</v>
      </c>
      <c r="E45" s="1"/>
      <c r="F45" s="1"/>
      <c r="G45" s="1"/>
      <c r="H45" s="1"/>
    </row>
    <row r="46" spans="1:8" ht="15.6" thickTop="1" thickBot="1" x14ac:dyDescent="0.3">
      <c r="A46" s="22" t="s">
        <v>41</v>
      </c>
      <c r="B46" s="23">
        <f>SUM(B31:B45)</f>
        <v>765.98</v>
      </c>
      <c r="C46" s="23">
        <f>SUM(C31:C45)</f>
        <v>0</v>
      </c>
      <c r="D46" s="83">
        <f>SUM(D31:D45)</f>
        <v>-765.98</v>
      </c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</sheetData>
  <sheetProtection password="C32E" sheet="1" objects="1" scenarios="1"/>
  <mergeCells count="9">
    <mergeCell ref="A17:C17"/>
    <mergeCell ref="F19:H19"/>
    <mergeCell ref="A29:D29"/>
    <mergeCell ref="A1:H1"/>
    <mergeCell ref="A2:H2"/>
    <mergeCell ref="A4:C4"/>
    <mergeCell ref="F4:H4"/>
    <mergeCell ref="F5:F9"/>
    <mergeCell ref="F11:F16"/>
  </mergeCells>
  <pageMargins left="0.7" right="0.7" top="0.75" bottom="0.75" header="0.3" footer="0.3"/>
  <pageSetup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9"/>
  <sheetViews>
    <sheetView topLeftCell="A29" workbookViewId="0">
      <selection activeCell="A43" sqref="A43"/>
    </sheetView>
  </sheetViews>
  <sheetFormatPr defaultRowHeight="13.2" x14ac:dyDescent="0.25"/>
  <cols>
    <col min="1" max="1" width="24.6640625" customWidth="1"/>
    <col min="2" max="2" width="24.109375" customWidth="1"/>
    <col min="3" max="3" width="24.6640625" customWidth="1"/>
    <col min="4" max="4" width="17" customWidth="1"/>
    <col min="6" max="6" width="36.5546875" customWidth="1"/>
    <col min="7" max="7" width="21" customWidth="1"/>
    <col min="8" max="8" width="23.5546875" customWidth="1"/>
  </cols>
  <sheetData>
    <row r="1" spans="1:8" ht="21.6" thickTop="1" x14ac:dyDescent="0.25">
      <c r="A1" s="103" t="s">
        <v>52</v>
      </c>
      <c r="B1" s="104"/>
      <c r="C1" s="104"/>
      <c r="D1" s="104"/>
      <c r="E1" s="104"/>
      <c r="F1" s="104"/>
      <c r="G1" s="104"/>
      <c r="H1" s="105"/>
    </row>
    <row r="2" spans="1:8" ht="21.6" thickBot="1" x14ac:dyDescent="0.3">
      <c r="A2" s="106" t="s">
        <v>80</v>
      </c>
      <c r="B2" s="107"/>
      <c r="C2" s="107"/>
      <c r="D2" s="107"/>
      <c r="E2" s="107"/>
      <c r="F2" s="107"/>
      <c r="G2" s="107"/>
      <c r="H2" s="108"/>
    </row>
    <row r="3" spans="1:8" ht="14.4" thickTop="1" thickBot="1" x14ac:dyDescent="0.3">
      <c r="A3" s="1"/>
      <c r="B3" s="1"/>
      <c r="D3" s="1"/>
      <c r="E3" s="1"/>
      <c r="F3" s="1"/>
      <c r="G3" s="1"/>
      <c r="H3" s="1"/>
    </row>
    <row r="4" spans="1:8" ht="16.2" thickBot="1" x14ac:dyDescent="0.3">
      <c r="A4" s="115" t="s">
        <v>30</v>
      </c>
      <c r="B4" s="116"/>
      <c r="C4" s="117"/>
      <c r="D4" s="1"/>
      <c r="E4" s="1"/>
      <c r="F4" s="118" t="s">
        <v>69</v>
      </c>
      <c r="G4" s="119"/>
      <c r="H4" s="120"/>
    </row>
    <row r="5" spans="1:8" ht="14.4" thickBot="1" x14ac:dyDescent="0.3">
      <c r="A5" s="4" t="s">
        <v>1</v>
      </c>
      <c r="B5" s="5" t="s">
        <v>8</v>
      </c>
      <c r="C5" s="6" t="s">
        <v>9</v>
      </c>
      <c r="D5" s="1"/>
      <c r="E5" s="1"/>
      <c r="F5" s="109" t="s">
        <v>48</v>
      </c>
      <c r="G5" s="72" t="s">
        <v>2</v>
      </c>
      <c r="H5" s="26">
        <f>C25</f>
        <v>3370</v>
      </c>
    </row>
    <row r="6" spans="1:8" ht="14.4" thickTop="1" x14ac:dyDescent="0.25">
      <c r="A6" s="7" t="s">
        <v>26</v>
      </c>
      <c r="B6" s="8">
        <v>150</v>
      </c>
      <c r="C6" s="9">
        <v>205.38</v>
      </c>
      <c r="D6" s="1"/>
      <c r="E6" s="1"/>
      <c r="F6" s="110"/>
      <c r="G6" s="73" t="s">
        <v>19</v>
      </c>
      <c r="H6" s="28">
        <v>2245.63</v>
      </c>
    </row>
    <row r="7" spans="1:8" ht="13.8" x14ac:dyDescent="0.25">
      <c r="A7" s="10" t="s">
        <v>27</v>
      </c>
      <c r="B7" s="11">
        <v>75</v>
      </c>
      <c r="C7" s="12">
        <v>75</v>
      </c>
      <c r="D7" s="1"/>
      <c r="E7" s="1"/>
      <c r="F7" s="110"/>
      <c r="G7" s="73" t="s">
        <v>49</v>
      </c>
      <c r="H7" s="28">
        <f>D46</f>
        <v>-692.22000000000025</v>
      </c>
    </row>
    <row r="8" spans="1:8" ht="14.4" thickBot="1" x14ac:dyDescent="0.3">
      <c r="A8" s="15" t="s">
        <v>28</v>
      </c>
      <c r="B8" s="11">
        <v>300</v>
      </c>
      <c r="C8" s="12">
        <v>301.98</v>
      </c>
      <c r="D8" s="1"/>
      <c r="E8" s="1"/>
      <c r="F8" s="110"/>
      <c r="G8" s="74" t="s">
        <v>38</v>
      </c>
      <c r="H8" s="30">
        <f>H32-G32</f>
        <v>-2140.21</v>
      </c>
    </row>
    <row r="9" spans="1:8" ht="15.6" thickTop="1" thickBot="1" x14ac:dyDescent="0.3">
      <c r="A9" s="14" t="s">
        <v>4</v>
      </c>
      <c r="B9" s="11">
        <v>2200</v>
      </c>
      <c r="C9" s="12">
        <v>1812</v>
      </c>
      <c r="D9" s="1"/>
      <c r="E9" s="1"/>
      <c r="F9" s="111"/>
      <c r="G9" s="31" t="s">
        <v>41</v>
      </c>
      <c r="H9" s="32">
        <f>H5-H6+H7+H8</f>
        <v>-1708.0600000000004</v>
      </c>
    </row>
    <row r="10" spans="1:8" ht="14.4" thickBot="1" x14ac:dyDescent="0.3">
      <c r="A10" s="80" t="s">
        <v>54</v>
      </c>
      <c r="B10" s="81">
        <v>365</v>
      </c>
      <c r="C10" s="12">
        <v>365</v>
      </c>
      <c r="D10" s="1"/>
      <c r="E10" s="1"/>
      <c r="F10" s="33"/>
      <c r="G10" s="34"/>
      <c r="H10" s="35"/>
    </row>
    <row r="11" spans="1:8" ht="13.8" x14ac:dyDescent="0.25">
      <c r="A11" s="15"/>
      <c r="B11" s="17"/>
      <c r="C11" s="18"/>
      <c r="D11" s="1"/>
      <c r="E11" s="1"/>
      <c r="F11" s="109" t="s">
        <v>51</v>
      </c>
      <c r="G11" s="36" t="s">
        <v>20</v>
      </c>
      <c r="H11" s="37">
        <v>6110.48</v>
      </c>
    </row>
    <row r="12" spans="1:8" ht="14.4" thickBot="1" x14ac:dyDescent="0.3">
      <c r="A12" s="78" t="s">
        <v>38</v>
      </c>
      <c r="B12" s="16"/>
      <c r="C12" s="79"/>
      <c r="D12" s="1"/>
      <c r="E12" s="1"/>
      <c r="F12" s="127"/>
      <c r="G12" s="38" t="s">
        <v>62</v>
      </c>
      <c r="H12" s="12">
        <v>6028.72</v>
      </c>
    </row>
    <row r="13" spans="1:8" ht="15.6" thickTop="1" thickBot="1" x14ac:dyDescent="0.3">
      <c r="A13" s="22" t="s">
        <v>6</v>
      </c>
      <c r="B13" s="23">
        <f>SUM(B6:B12)</f>
        <v>3090</v>
      </c>
      <c r="C13" s="24">
        <f>SUM(C6:C12)</f>
        <v>2759.36</v>
      </c>
      <c r="D13" s="1"/>
      <c r="E13" s="1"/>
      <c r="F13" s="127"/>
      <c r="G13" s="38" t="s">
        <v>42</v>
      </c>
      <c r="H13" s="12">
        <v>2257.6799999999998</v>
      </c>
    </row>
    <row r="14" spans="1:8" ht="13.8" x14ac:dyDescent="0.25">
      <c r="A14" s="1"/>
      <c r="B14" s="1"/>
      <c r="C14" s="1"/>
      <c r="D14" s="1"/>
      <c r="E14" s="1"/>
      <c r="F14" s="127"/>
      <c r="G14" s="38" t="s">
        <v>22</v>
      </c>
      <c r="H14" s="12">
        <v>2391.2800000000002</v>
      </c>
    </row>
    <row r="15" spans="1:8" ht="14.4" thickBot="1" x14ac:dyDescent="0.3">
      <c r="A15" s="1"/>
      <c r="B15" s="1"/>
      <c r="C15" s="1"/>
      <c r="D15" s="1"/>
      <c r="E15" s="1"/>
      <c r="F15" s="127"/>
      <c r="G15" s="39"/>
      <c r="H15" s="40"/>
    </row>
    <row r="16" spans="1:8" ht="15.6" thickTop="1" thickBot="1" x14ac:dyDescent="0.3">
      <c r="A16" s="1"/>
      <c r="B16" s="1"/>
      <c r="C16" s="1" t="s">
        <v>90</v>
      </c>
      <c r="D16" s="1"/>
      <c r="E16" s="1"/>
      <c r="F16" s="128"/>
      <c r="G16" s="41" t="s">
        <v>41</v>
      </c>
      <c r="H16" s="42">
        <f>SUM(H11:H15)</f>
        <v>16788.16</v>
      </c>
    </row>
    <row r="17" spans="1:8" ht="16.2" thickBot="1" x14ac:dyDescent="0.3">
      <c r="A17" s="121" t="s">
        <v>29</v>
      </c>
      <c r="B17" s="122"/>
      <c r="C17" s="123"/>
      <c r="D17" s="75"/>
      <c r="E17" s="1"/>
      <c r="F17" s="1"/>
      <c r="G17" s="1"/>
      <c r="H17" s="1"/>
    </row>
    <row r="18" spans="1:8" ht="14.4" thickBot="1" x14ac:dyDescent="0.3">
      <c r="A18" s="4" t="s">
        <v>7</v>
      </c>
      <c r="B18" s="5" t="s">
        <v>8</v>
      </c>
      <c r="C18" s="6" t="s">
        <v>9</v>
      </c>
      <c r="D18" s="75"/>
      <c r="E18" s="1"/>
      <c r="F18" s="1"/>
      <c r="G18" s="1"/>
      <c r="H18" s="1"/>
    </row>
    <row r="19" spans="1:8" ht="16.8" thickTop="1" thickBot="1" x14ac:dyDescent="0.3">
      <c r="A19" s="7" t="s">
        <v>10</v>
      </c>
      <c r="B19" s="8">
        <v>2500</v>
      </c>
      <c r="C19" s="9">
        <v>2848</v>
      </c>
      <c r="D19" s="1"/>
      <c r="E19" s="1"/>
      <c r="F19" s="124" t="s">
        <v>70</v>
      </c>
      <c r="G19" s="125"/>
      <c r="H19" s="126"/>
    </row>
    <row r="20" spans="1:8" ht="14.4" thickBot="1" x14ac:dyDescent="0.3">
      <c r="A20" s="10" t="s">
        <v>11</v>
      </c>
      <c r="B20" s="11">
        <v>500</v>
      </c>
      <c r="C20" s="12">
        <v>522</v>
      </c>
      <c r="D20" s="1"/>
      <c r="E20" s="1"/>
      <c r="F20" s="43" t="s">
        <v>0</v>
      </c>
      <c r="G20" s="44" t="s">
        <v>1</v>
      </c>
      <c r="H20" s="45" t="s">
        <v>2</v>
      </c>
    </row>
    <row r="21" spans="1:8" ht="14.4" thickTop="1" x14ac:dyDescent="0.25">
      <c r="A21" s="57" t="s">
        <v>12</v>
      </c>
      <c r="B21" s="58">
        <v>1000</v>
      </c>
      <c r="C21" s="59"/>
      <c r="D21" s="1"/>
      <c r="E21" s="1"/>
      <c r="F21" s="7" t="s">
        <v>39</v>
      </c>
      <c r="G21" s="46"/>
      <c r="H21" s="47"/>
    </row>
    <row r="22" spans="1:8" ht="13.8" x14ac:dyDescent="0.25">
      <c r="A22" s="15" t="s">
        <v>79</v>
      </c>
      <c r="B22" s="17"/>
      <c r="C22" s="18"/>
      <c r="D22" s="1"/>
      <c r="E22" s="1"/>
      <c r="F22" s="10" t="s">
        <v>75</v>
      </c>
      <c r="G22" s="16"/>
      <c r="H22" s="48">
        <v>15</v>
      </c>
    </row>
    <row r="23" spans="1:8" ht="13.8" x14ac:dyDescent="0.25">
      <c r="A23" s="15"/>
      <c r="B23" s="17"/>
      <c r="C23" s="18"/>
      <c r="D23" s="1"/>
      <c r="E23" s="1"/>
      <c r="F23" s="7" t="s">
        <v>76</v>
      </c>
      <c r="G23" s="49">
        <v>50</v>
      </c>
      <c r="H23" s="47"/>
    </row>
    <row r="24" spans="1:8" ht="14.4" thickBot="1" x14ac:dyDescent="0.3">
      <c r="A24" s="13"/>
      <c r="B24" s="55"/>
      <c r="C24" s="56"/>
      <c r="D24" s="1"/>
      <c r="E24" s="1"/>
      <c r="F24" s="10" t="s">
        <v>91</v>
      </c>
      <c r="G24" s="16">
        <v>113.07</v>
      </c>
      <c r="H24" s="48"/>
    </row>
    <row r="25" spans="1:8" ht="15.6" thickTop="1" thickBot="1" x14ac:dyDescent="0.3">
      <c r="A25" s="22" t="s">
        <v>41</v>
      </c>
      <c r="B25" s="23">
        <f>SUM(B19:B24)</f>
        <v>4000</v>
      </c>
      <c r="C25" s="24">
        <f>SUM(C19:C24)</f>
        <v>3370</v>
      </c>
      <c r="D25" s="1"/>
      <c r="E25" s="1"/>
      <c r="F25" s="10" t="s">
        <v>89</v>
      </c>
      <c r="G25" s="16">
        <v>50</v>
      </c>
      <c r="H25" s="48"/>
    </row>
    <row r="26" spans="1:8" ht="13.8" x14ac:dyDescent="0.25">
      <c r="A26" s="1"/>
      <c r="B26" s="2"/>
      <c r="C26" s="2"/>
      <c r="D26" s="3"/>
      <c r="E26" s="1"/>
      <c r="F26" s="10" t="s">
        <v>88</v>
      </c>
      <c r="G26" s="17">
        <v>1690</v>
      </c>
      <c r="H26" s="50"/>
    </row>
    <row r="27" spans="1:8" ht="13.8" x14ac:dyDescent="0.25">
      <c r="A27" s="1"/>
      <c r="B27" s="1"/>
      <c r="C27" s="1"/>
      <c r="D27" s="1"/>
      <c r="E27" s="1"/>
      <c r="F27" s="13" t="s">
        <v>65</v>
      </c>
      <c r="G27" s="51">
        <v>115.53</v>
      </c>
      <c r="H27" s="52"/>
    </row>
    <row r="28" spans="1:8" ht="14.4" thickBot="1" x14ac:dyDescent="0.3">
      <c r="A28" s="1"/>
      <c r="B28" s="1"/>
      <c r="C28" s="1"/>
      <c r="D28" s="1"/>
      <c r="E28" s="1"/>
      <c r="F28" s="13" t="s">
        <v>83</v>
      </c>
      <c r="G28" s="51"/>
      <c r="H28" s="52">
        <v>53.5</v>
      </c>
    </row>
    <row r="29" spans="1:8" ht="16.2" thickBot="1" x14ac:dyDescent="0.3">
      <c r="A29" s="112" t="s">
        <v>17</v>
      </c>
      <c r="B29" s="113"/>
      <c r="C29" s="113"/>
      <c r="D29" s="114"/>
      <c r="E29" s="1"/>
      <c r="F29" s="13" t="s">
        <v>67</v>
      </c>
      <c r="G29" s="51">
        <v>166.53</v>
      </c>
      <c r="H29" s="52"/>
    </row>
    <row r="30" spans="1:8" ht="14.4" thickBot="1" x14ac:dyDescent="0.3">
      <c r="A30" s="4" t="s">
        <v>13</v>
      </c>
      <c r="B30" s="5" t="s">
        <v>1</v>
      </c>
      <c r="C30" s="5" t="s">
        <v>2</v>
      </c>
      <c r="D30" s="89" t="s">
        <v>16</v>
      </c>
      <c r="E30" s="1"/>
      <c r="F30" s="13" t="s">
        <v>81</v>
      </c>
      <c r="G30" s="51">
        <v>291.77999999999997</v>
      </c>
      <c r="H30" s="52">
        <v>228</v>
      </c>
    </row>
    <row r="31" spans="1:8" ht="15" thickTop="1" thickBot="1" x14ac:dyDescent="0.3">
      <c r="A31" s="7" t="s">
        <v>31</v>
      </c>
      <c r="B31" s="8"/>
      <c r="C31" s="82"/>
      <c r="D31" s="85">
        <f>C31-B31</f>
        <v>0</v>
      </c>
      <c r="E31" s="1"/>
      <c r="F31" s="13" t="s">
        <v>82</v>
      </c>
      <c r="G31" s="51">
        <v>102.8</v>
      </c>
      <c r="H31" s="52">
        <v>143</v>
      </c>
    </row>
    <row r="32" spans="1:8" ht="15.6" thickTop="1" thickBot="1" x14ac:dyDescent="0.3">
      <c r="A32" s="10" t="s">
        <v>32</v>
      </c>
      <c r="B32" s="11">
        <v>243.16</v>
      </c>
      <c r="C32" s="11">
        <v>735</v>
      </c>
      <c r="D32" s="88">
        <f t="shared" ref="D32:D45" si="0">C32-B32</f>
        <v>491.84000000000003</v>
      </c>
      <c r="E32" s="1"/>
      <c r="F32" s="22"/>
      <c r="G32" s="84">
        <f>SUM(G21:G31)</f>
        <v>2579.71</v>
      </c>
      <c r="H32" s="70">
        <f>SUM(H21:H31)</f>
        <v>439.5</v>
      </c>
    </row>
    <row r="33" spans="1:8" ht="13.8" x14ac:dyDescent="0.25">
      <c r="A33" s="10" t="s">
        <v>87</v>
      </c>
      <c r="B33" s="11">
        <v>97.99</v>
      </c>
      <c r="C33" s="11"/>
      <c r="D33" s="88">
        <f t="shared" si="0"/>
        <v>-97.99</v>
      </c>
      <c r="E33" s="1"/>
      <c r="F33" s="1"/>
      <c r="G33" s="1"/>
      <c r="H33" s="1"/>
    </row>
    <row r="34" spans="1:8" ht="13.8" x14ac:dyDescent="0.25">
      <c r="A34" s="10" t="s">
        <v>44</v>
      </c>
      <c r="B34" s="11">
        <v>1327.5</v>
      </c>
      <c r="C34" s="11">
        <v>1295</v>
      </c>
      <c r="D34" s="90">
        <f t="shared" si="0"/>
        <v>-32.5</v>
      </c>
      <c r="E34" s="1"/>
      <c r="F34" s="1"/>
      <c r="G34" s="1"/>
      <c r="H34" s="1"/>
    </row>
    <row r="35" spans="1:8" ht="13.8" x14ac:dyDescent="0.25">
      <c r="A35" s="10" t="s">
        <v>43</v>
      </c>
      <c r="B35" s="11">
        <v>1010.48</v>
      </c>
      <c r="C35" s="55">
        <v>1480</v>
      </c>
      <c r="D35" s="90">
        <f t="shared" si="0"/>
        <v>469.52</v>
      </c>
      <c r="E35" s="1"/>
      <c r="F35" s="1"/>
      <c r="G35" s="1"/>
      <c r="H35" s="1"/>
    </row>
    <row r="36" spans="1:8" ht="13.8" x14ac:dyDescent="0.25">
      <c r="A36" s="10" t="s">
        <v>33</v>
      </c>
      <c r="B36" s="11">
        <v>106</v>
      </c>
      <c r="C36" s="11">
        <v>106</v>
      </c>
      <c r="D36" s="90">
        <f t="shared" si="0"/>
        <v>0</v>
      </c>
      <c r="E36" s="1"/>
      <c r="F36" s="1"/>
      <c r="G36" s="1"/>
      <c r="H36" s="1"/>
    </row>
    <row r="37" spans="1:8" ht="13.8" x14ac:dyDescent="0.25">
      <c r="A37" s="10" t="s">
        <v>78</v>
      </c>
      <c r="B37" s="11">
        <v>50.79</v>
      </c>
      <c r="C37" s="11"/>
      <c r="D37" s="90">
        <f t="shared" si="0"/>
        <v>-50.79</v>
      </c>
      <c r="E37" s="1"/>
      <c r="F37" s="1"/>
      <c r="G37" s="1"/>
      <c r="H37" s="1"/>
    </row>
    <row r="38" spans="1:8" ht="13.8" x14ac:dyDescent="0.25">
      <c r="A38" s="10" t="s">
        <v>84</v>
      </c>
      <c r="B38" s="11">
        <v>5849.72</v>
      </c>
      <c r="C38" s="11">
        <v>4095</v>
      </c>
      <c r="D38" s="90">
        <f t="shared" si="0"/>
        <v>-1754.7200000000003</v>
      </c>
      <c r="E38" s="1"/>
      <c r="F38" s="1"/>
      <c r="G38" s="1"/>
      <c r="H38" s="1"/>
    </row>
    <row r="39" spans="1:8" ht="13.8" x14ac:dyDescent="0.25">
      <c r="A39" s="10" t="s">
        <v>35</v>
      </c>
      <c r="B39" s="11">
        <v>438.85</v>
      </c>
      <c r="C39" s="11">
        <v>442</v>
      </c>
      <c r="D39" s="90">
        <f t="shared" si="0"/>
        <v>3.1499999999999773</v>
      </c>
      <c r="E39" s="1"/>
      <c r="F39" s="1"/>
      <c r="G39" s="1"/>
      <c r="H39" s="1"/>
    </row>
    <row r="40" spans="1:8" ht="13.8" x14ac:dyDescent="0.25">
      <c r="A40" s="10" t="s">
        <v>36</v>
      </c>
      <c r="B40" s="11">
        <v>517.33000000000004</v>
      </c>
      <c r="C40" s="11">
        <v>533.6</v>
      </c>
      <c r="D40" s="90">
        <f t="shared" si="0"/>
        <v>16.269999999999982</v>
      </c>
      <c r="E40" s="1"/>
      <c r="F40" s="1"/>
      <c r="G40" s="1"/>
      <c r="H40" s="1"/>
    </row>
    <row r="41" spans="1:8" ht="13.8" x14ac:dyDescent="0.25">
      <c r="A41" s="15" t="s">
        <v>86</v>
      </c>
      <c r="B41" s="16">
        <v>2021.6</v>
      </c>
      <c r="C41" s="11">
        <v>2063</v>
      </c>
      <c r="D41" s="90">
        <f t="shared" si="0"/>
        <v>41.400000000000091</v>
      </c>
      <c r="E41" s="1"/>
      <c r="F41" s="1"/>
      <c r="G41" s="1"/>
      <c r="H41" s="1"/>
    </row>
    <row r="42" spans="1:8" ht="13.8" x14ac:dyDescent="0.25">
      <c r="A42" s="15" t="s">
        <v>85</v>
      </c>
      <c r="B42" s="17">
        <v>3210.4</v>
      </c>
      <c r="C42" s="64">
        <v>3432</v>
      </c>
      <c r="D42" s="85">
        <f t="shared" si="0"/>
        <v>221.59999999999991</v>
      </c>
      <c r="E42" s="1"/>
      <c r="F42" s="1"/>
      <c r="G42" s="1"/>
      <c r="H42" s="1"/>
    </row>
    <row r="43" spans="1:8" ht="13.8" x14ac:dyDescent="0.25">
      <c r="A43" s="15"/>
      <c r="B43" s="17"/>
      <c r="C43" s="64"/>
      <c r="D43" s="90">
        <f t="shared" si="0"/>
        <v>0</v>
      </c>
      <c r="E43" s="1"/>
      <c r="F43" s="1"/>
      <c r="G43" s="1"/>
      <c r="H43" s="1"/>
    </row>
    <row r="44" spans="1:8" ht="13.8" x14ac:dyDescent="0.25">
      <c r="A44" s="15"/>
      <c r="B44" s="17"/>
      <c r="C44" s="64"/>
      <c r="D44" s="86">
        <f t="shared" si="0"/>
        <v>0</v>
      </c>
      <c r="E44" s="1"/>
      <c r="F44" s="1"/>
      <c r="G44" s="1"/>
      <c r="H44" s="1"/>
    </row>
    <row r="45" spans="1:8" ht="14.4" thickBot="1" x14ac:dyDescent="0.3">
      <c r="A45" s="65"/>
      <c r="B45" s="51"/>
      <c r="C45" s="66"/>
      <c r="D45" s="87">
        <f t="shared" si="0"/>
        <v>0</v>
      </c>
      <c r="E45" s="1"/>
      <c r="F45" s="1"/>
      <c r="G45" s="1"/>
      <c r="H45" s="1"/>
    </row>
    <row r="46" spans="1:8" ht="15.6" thickTop="1" thickBot="1" x14ac:dyDescent="0.3">
      <c r="A46" s="22" t="s">
        <v>41</v>
      </c>
      <c r="B46" s="23">
        <f>SUM(B31:B45)</f>
        <v>14873.82</v>
      </c>
      <c r="C46" s="23">
        <f>SUM(C31:C45)</f>
        <v>14181.6</v>
      </c>
      <c r="D46" s="83">
        <f>SUM(D31:D45)</f>
        <v>-692.22000000000025</v>
      </c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</sheetData>
  <mergeCells count="9">
    <mergeCell ref="A17:C17"/>
    <mergeCell ref="F19:H19"/>
    <mergeCell ref="A29:D29"/>
    <mergeCell ref="A1:H1"/>
    <mergeCell ref="A2:H2"/>
    <mergeCell ref="A4:C4"/>
    <mergeCell ref="F4:H4"/>
    <mergeCell ref="F5:F9"/>
    <mergeCell ref="F11:F16"/>
  </mergeCells>
  <pageMargins left="0.7" right="0.7" top="0.75" bottom="0.75" header="0.3" footer="0.3"/>
  <pageSetup scale="6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AA6ED-E000-4690-8A08-6720488A7774}">
  <sheetPr>
    <pageSetUpPr fitToPage="1"/>
  </sheetPr>
  <dimension ref="A1:H49"/>
  <sheetViews>
    <sheetView tabSelected="1" zoomScale="85" zoomScaleNormal="85" workbookViewId="0">
      <selection activeCell="A2" sqref="A2:H2"/>
    </sheetView>
  </sheetViews>
  <sheetFormatPr defaultRowHeight="13.2" x14ac:dyDescent="0.25"/>
  <cols>
    <col min="1" max="1" width="24.6640625" customWidth="1"/>
    <col min="2" max="2" width="24.109375" customWidth="1"/>
    <col min="3" max="3" width="24.6640625" customWidth="1"/>
    <col min="4" max="4" width="17" customWidth="1"/>
    <col min="6" max="6" width="36.5546875" customWidth="1"/>
    <col min="7" max="7" width="21" customWidth="1"/>
    <col min="8" max="8" width="23.5546875" customWidth="1"/>
  </cols>
  <sheetData>
    <row r="1" spans="1:8" ht="21.6" thickTop="1" x14ac:dyDescent="0.25">
      <c r="A1" s="103" t="s">
        <v>52</v>
      </c>
      <c r="B1" s="104"/>
      <c r="C1" s="104"/>
      <c r="D1" s="104"/>
      <c r="E1" s="104"/>
      <c r="F1" s="104"/>
      <c r="G1" s="104"/>
      <c r="H1" s="105"/>
    </row>
    <row r="2" spans="1:8" ht="21.6" thickBot="1" x14ac:dyDescent="0.3">
      <c r="A2" s="132" t="s">
        <v>97</v>
      </c>
      <c r="B2" s="107"/>
      <c r="C2" s="107"/>
      <c r="D2" s="107"/>
      <c r="E2" s="107"/>
      <c r="F2" s="107"/>
      <c r="G2" s="107"/>
      <c r="H2" s="108"/>
    </row>
    <row r="3" spans="1:8" ht="14.4" thickTop="1" thickBot="1" x14ac:dyDescent="0.3">
      <c r="A3" s="1"/>
      <c r="B3" s="1"/>
      <c r="D3" s="1"/>
      <c r="E3" s="1"/>
      <c r="F3" s="1"/>
      <c r="G3" s="1"/>
      <c r="H3" s="1"/>
    </row>
    <row r="4" spans="1:8" ht="16.2" thickBot="1" x14ac:dyDescent="0.3">
      <c r="A4" s="115" t="s">
        <v>30</v>
      </c>
      <c r="B4" s="116"/>
      <c r="C4" s="117"/>
      <c r="D4" s="1"/>
      <c r="E4" s="1"/>
      <c r="F4" s="118" t="s">
        <v>69</v>
      </c>
      <c r="G4" s="119"/>
      <c r="H4" s="120"/>
    </row>
    <row r="5" spans="1:8" ht="14.4" thickBot="1" x14ac:dyDescent="0.3">
      <c r="A5" s="4" t="s">
        <v>1</v>
      </c>
      <c r="B5" s="5" t="s">
        <v>8</v>
      </c>
      <c r="C5" s="6" t="s">
        <v>9</v>
      </c>
      <c r="D5" s="1"/>
      <c r="E5" s="1"/>
      <c r="F5" s="109" t="s">
        <v>48</v>
      </c>
      <c r="G5" s="72" t="s">
        <v>2</v>
      </c>
      <c r="H5" s="26">
        <f>C25</f>
        <v>3174</v>
      </c>
    </row>
    <row r="6" spans="1:8" ht="14.4" thickTop="1" x14ac:dyDescent="0.25">
      <c r="A6" s="7" t="s">
        <v>26</v>
      </c>
      <c r="B6" s="8">
        <v>150</v>
      </c>
      <c r="C6" s="9">
        <v>210.76</v>
      </c>
      <c r="D6" s="1"/>
      <c r="E6" s="1"/>
      <c r="F6" s="110"/>
      <c r="G6" s="73" t="s">
        <v>19</v>
      </c>
      <c r="H6" s="28">
        <f>C13</f>
        <v>2764.58</v>
      </c>
    </row>
    <row r="7" spans="1:8" ht="13.8" x14ac:dyDescent="0.25">
      <c r="A7" s="10" t="s">
        <v>27</v>
      </c>
      <c r="B7" s="11">
        <v>75</v>
      </c>
      <c r="C7" s="12">
        <v>75</v>
      </c>
      <c r="D7" s="1"/>
      <c r="E7" s="1"/>
      <c r="F7" s="110"/>
      <c r="G7" s="73" t="s">
        <v>49</v>
      </c>
      <c r="H7" s="28">
        <f>D46</f>
        <v>-1019.8300000000002</v>
      </c>
    </row>
    <row r="8" spans="1:8" ht="14.4" thickBot="1" x14ac:dyDescent="0.3">
      <c r="A8" s="15" t="s">
        <v>28</v>
      </c>
      <c r="B8" s="11">
        <v>300</v>
      </c>
      <c r="C8" s="12">
        <v>343.32</v>
      </c>
      <c r="D8" s="1"/>
      <c r="E8" s="1"/>
      <c r="F8" s="110"/>
      <c r="G8" s="74" t="s">
        <v>38</v>
      </c>
      <c r="H8" s="30">
        <f>H36-G36</f>
        <v>-1301.0100000000002</v>
      </c>
    </row>
    <row r="9" spans="1:8" ht="15.6" thickTop="1" thickBot="1" x14ac:dyDescent="0.3">
      <c r="A9" s="14" t="s">
        <v>4</v>
      </c>
      <c r="B9" s="11">
        <v>2200</v>
      </c>
      <c r="C9" s="12">
        <v>1770.5</v>
      </c>
      <c r="D9" s="1"/>
      <c r="E9" s="1"/>
      <c r="F9" s="111"/>
      <c r="G9" s="31" t="s">
        <v>41</v>
      </c>
      <c r="H9" s="32">
        <f>H5-H6+H7+H8</f>
        <v>-1911.4200000000003</v>
      </c>
    </row>
    <row r="10" spans="1:8" ht="14.4" thickBot="1" x14ac:dyDescent="0.3">
      <c r="A10" s="80" t="s">
        <v>54</v>
      </c>
      <c r="B10" s="81">
        <v>365</v>
      </c>
      <c r="C10" s="12">
        <v>365</v>
      </c>
      <c r="D10" s="1"/>
      <c r="E10" s="1"/>
      <c r="F10" s="33"/>
      <c r="G10" s="34"/>
      <c r="H10" s="35"/>
    </row>
    <row r="11" spans="1:8" ht="13.8" x14ac:dyDescent="0.25">
      <c r="A11" s="15"/>
      <c r="B11" s="17"/>
      <c r="C11" s="18"/>
      <c r="D11" s="1"/>
      <c r="E11" s="1"/>
      <c r="F11" s="109" t="s">
        <v>51</v>
      </c>
      <c r="G11" s="36" t="s">
        <v>20</v>
      </c>
      <c r="H11" s="37">
        <v>8772.7199999999993</v>
      </c>
    </row>
    <row r="12" spans="1:8" ht="14.4" thickBot="1" x14ac:dyDescent="0.3">
      <c r="A12" s="78" t="s">
        <v>38</v>
      </c>
      <c r="B12" s="16"/>
      <c r="C12" s="79"/>
      <c r="D12" s="1"/>
      <c r="E12" s="1"/>
      <c r="F12" s="127"/>
      <c r="G12" s="38" t="s">
        <v>62</v>
      </c>
      <c r="H12" s="12">
        <v>6031.68</v>
      </c>
    </row>
    <row r="13" spans="1:8" ht="15.6" thickTop="1" thickBot="1" x14ac:dyDescent="0.3">
      <c r="A13" s="22" t="s">
        <v>6</v>
      </c>
      <c r="B13" s="23">
        <f>SUM(B6:B12)</f>
        <v>3090</v>
      </c>
      <c r="C13" s="24">
        <f>SUM(C6:C12)</f>
        <v>2764.58</v>
      </c>
      <c r="D13" s="1"/>
      <c r="E13" s="1"/>
      <c r="F13" s="127"/>
      <c r="G13" s="38" t="s">
        <v>42</v>
      </c>
      <c r="H13" s="12">
        <v>2257.6799999999998</v>
      </c>
    </row>
    <row r="14" spans="1:8" ht="13.8" x14ac:dyDescent="0.25">
      <c r="A14" s="1"/>
      <c r="B14" s="1"/>
      <c r="C14" s="1"/>
      <c r="D14" s="1"/>
      <c r="E14" s="1"/>
      <c r="F14" s="127"/>
      <c r="G14" s="38" t="s">
        <v>22</v>
      </c>
      <c r="H14" s="12">
        <v>2391.2800000000002</v>
      </c>
    </row>
    <row r="15" spans="1:8" ht="14.4" thickBot="1" x14ac:dyDescent="0.3">
      <c r="A15" s="1"/>
      <c r="B15" s="1"/>
      <c r="C15" s="1"/>
      <c r="D15" s="1"/>
      <c r="E15" s="1"/>
      <c r="F15" s="127"/>
      <c r="G15" s="39"/>
      <c r="H15" s="40"/>
    </row>
    <row r="16" spans="1:8" ht="15.6" thickTop="1" thickBot="1" x14ac:dyDescent="0.3">
      <c r="A16" s="1"/>
      <c r="B16" s="1"/>
      <c r="C16" s="1" t="s">
        <v>90</v>
      </c>
      <c r="D16" s="1"/>
      <c r="E16" s="1"/>
      <c r="F16" s="128"/>
      <c r="G16" s="41" t="s">
        <v>41</v>
      </c>
      <c r="H16" s="42">
        <f>SUM(H11:H15)</f>
        <v>19453.359999999997</v>
      </c>
    </row>
    <row r="17" spans="1:8" ht="16.2" thickBot="1" x14ac:dyDescent="0.3">
      <c r="A17" s="121" t="s">
        <v>29</v>
      </c>
      <c r="B17" s="122"/>
      <c r="C17" s="123"/>
      <c r="D17" s="75"/>
      <c r="E17" s="1"/>
      <c r="F17" s="1"/>
      <c r="G17" s="1"/>
      <c r="H17" s="1"/>
    </row>
    <row r="18" spans="1:8" ht="14.4" thickBot="1" x14ac:dyDescent="0.3">
      <c r="A18" s="4" t="s">
        <v>7</v>
      </c>
      <c r="B18" s="5" t="s">
        <v>8</v>
      </c>
      <c r="C18" s="6" t="s">
        <v>9</v>
      </c>
      <c r="D18" s="75"/>
      <c r="E18" s="1"/>
      <c r="F18" s="1"/>
      <c r="G18" s="1"/>
      <c r="H18" s="1"/>
    </row>
    <row r="19" spans="1:8" ht="16.2" thickTop="1" x14ac:dyDescent="0.25">
      <c r="A19" s="7" t="s">
        <v>10</v>
      </c>
      <c r="B19" s="8">
        <v>2500</v>
      </c>
      <c r="C19" s="9">
        <v>2700</v>
      </c>
      <c r="D19" s="1"/>
      <c r="E19" s="1"/>
      <c r="F19" s="129" t="s">
        <v>70</v>
      </c>
      <c r="G19" s="130"/>
      <c r="H19" s="131"/>
    </row>
    <row r="20" spans="1:8" ht="14.4" thickBot="1" x14ac:dyDescent="0.3">
      <c r="A20" s="10" t="s">
        <v>11</v>
      </c>
      <c r="B20" s="11">
        <v>500</v>
      </c>
      <c r="C20" s="12">
        <v>474</v>
      </c>
      <c r="D20" s="1"/>
      <c r="E20" s="1"/>
      <c r="F20" s="92" t="s">
        <v>0</v>
      </c>
      <c r="G20" s="91" t="s">
        <v>1</v>
      </c>
      <c r="H20" s="93" t="s">
        <v>2</v>
      </c>
    </row>
    <row r="21" spans="1:8" ht="14.4" thickTop="1" x14ac:dyDescent="0.25">
      <c r="A21" s="57" t="s">
        <v>12</v>
      </c>
      <c r="B21" s="58">
        <v>1000</v>
      </c>
      <c r="C21" s="59"/>
      <c r="D21" s="1"/>
      <c r="E21" s="1"/>
      <c r="F21" s="94" t="s">
        <v>39</v>
      </c>
      <c r="G21" s="46">
        <v>2704.5</v>
      </c>
      <c r="H21" s="95"/>
    </row>
    <row r="22" spans="1:8" ht="13.8" x14ac:dyDescent="0.25">
      <c r="A22" s="15" t="s">
        <v>79</v>
      </c>
      <c r="B22" s="17"/>
      <c r="C22" s="18"/>
      <c r="D22" s="1"/>
      <c r="E22" s="1"/>
      <c r="F22" s="96" t="s">
        <v>75</v>
      </c>
      <c r="G22" s="49"/>
      <c r="H22" s="9">
        <v>10</v>
      </c>
    </row>
    <row r="23" spans="1:8" ht="13.8" x14ac:dyDescent="0.25">
      <c r="A23" s="15"/>
      <c r="B23" s="17"/>
      <c r="C23" s="18"/>
      <c r="D23" s="1"/>
      <c r="E23" s="1"/>
      <c r="F23" s="96" t="s">
        <v>76</v>
      </c>
      <c r="G23" s="49">
        <v>50</v>
      </c>
      <c r="H23" s="9"/>
    </row>
    <row r="24" spans="1:8" ht="14.4" thickBot="1" x14ac:dyDescent="0.3">
      <c r="A24" s="13"/>
      <c r="B24" s="55"/>
      <c r="C24" s="56"/>
      <c r="D24" s="1"/>
      <c r="E24" s="1"/>
      <c r="F24" s="96" t="s">
        <v>95</v>
      </c>
      <c r="G24" s="49"/>
      <c r="H24" s="9">
        <v>774.32</v>
      </c>
    </row>
    <row r="25" spans="1:8" ht="15.6" thickTop="1" thickBot="1" x14ac:dyDescent="0.3">
      <c r="A25" s="22" t="s">
        <v>41</v>
      </c>
      <c r="B25" s="23">
        <f>SUM(B19:B24)</f>
        <v>4000</v>
      </c>
      <c r="C25" s="24">
        <f>SUM(C19:C24)</f>
        <v>3174</v>
      </c>
      <c r="D25" s="1"/>
      <c r="E25" s="1"/>
      <c r="F25" s="96" t="s">
        <v>89</v>
      </c>
      <c r="G25" s="49">
        <v>50</v>
      </c>
      <c r="H25" s="9"/>
    </row>
    <row r="26" spans="1:8" ht="13.8" x14ac:dyDescent="0.25">
      <c r="A26" s="1"/>
      <c r="B26" s="2"/>
      <c r="C26" s="2"/>
      <c r="D26" s="3"/>
      <c r="E26" s="1"/>
      <c r="F26" s="96" t="s">
        <v>96</v>
      </c>
      <c r="G26" s="97">
        <v>3426</v>
      </c>
      <c r="H26" s="98"/>
    </row>
    <row r="27" spans="1:8" ht="13.8" x14ac:dyDescent="0.25">
      <c r="A27" s="1"/>
      <c r="B27" s="1"/>
      <c r="C27" s="1"/>
      <c r="D27" s="1"/>
      <c r="E27" s="1"/>
      <c r="F27" s="96" t="s">
        <v>65</v>
      </c>
      <c r="G27" s="97">
        <v>218.88</v>
      </c>
      <c r="H27" s="98"/>
    </row>
    <row r="28" spans="1:8" ht="14.4" thickBot="1" x14ac:dyDescent="0.3">
      <c r="A28" s="1"/>
      <c r="B28" s="1"/>
      <c r="C28" s="1"/>
      <c r="D28" s="1"/>
      <c r="E28" s="1"/>
      <c r="F28" s="96" t="s">
        <v>83</v>
      </c>
      <c r="G28" s="97"/>
      <c r="H28" s="98"/>
    </row>
    <row r="29" spans="1:8" ht="16.2" thickBot="1" x14ac:dyDescent="0.3">
      <c r="A29" s="112" t="s">
        <v>17</v>
      </c>
      <c r="B29" s="113"/>
      <c r="C29" s="113"/>
      <c r="D29" s="114"/>
      <c r="E29" s="1"/>
      <c r="F29" s="96" t="s">
        <v>67</v>
      </c>
      <c r="G29" s="97">
        <v>89.97</v>
      </c>
      <c r="H29" s="98"/>
    </row>
    <row r="30" spans="1:8" ht="14.4" thickBot="1" x14ac:dyDescent="0.3">
      <c r="A30" s="4" t="s">
        <v>13</v>
      </c>
      <c r="B30" s="5" t="s">
        <v>1</v>
      </c>
      <c r="C30" s="5" t="s">
        <v>2</v>
      </c>
      <c r="D30" s="89" t="s">
        <v>16</v>
      </c>
      <c r="E30" s="1"/>
      <c r="F30" s="96" t="s">
        <v>81</v>
      </c>
      <c r="G30" s="97"/>
      <c r="H30" s="98">
        <v>16</v>
      </c>
    </row>
    <row r="31" spans="1:8" ht="14.4" thickTop="1" x14ac:dyDescent="0.25">
      <c r="A31" s="7" t="s">
        <v>31</v>
      </c>
      <c r="B31" s="8">
        <v>944.6</v>
      </c>
      <c r="C31" s="82">
        <v>1215</v>
      </c>
      <c r="D31" s="85">
        <f>C31-B31</f>
        <v>270.39999999999998</v>
      </c>
      <c r="E31" s="1"/>
      <c r="F31" s="96" t="s">
        <v>82</v>
      </c>
      <c r="G31" s="97"/>
      <c r="H31" s="98">
        <v>4</v>
      </c>
    </row>
    <row r="32" spans="1:8" ht="13.8" x14ac:dyDescent="0.25">
      <c r="A32" s="10" t="s">
        <v>32</v>
      </c>
      <c r="B32" s="11">
        <v>322.26</v>
      </c>
      <c r="C32" s="11">
        <v>540</v>
      </c>
      <c r="D32" s="88">
        <f t="shared" ref="D32:D45" si="0">C32-B32</f>
        <v>217.74</v>
      </c>
      <c r="E32" s="1"/>
      <c r="F32" s="101" t="s">
        <v>92</v>
      </c>
      <c r="G32" s="97"/>
      <c r="H32" s="98">
        <v>75</v>
      </c>
    </row>
    <row r="33" spans="1:8" ht="13.8" x14ac:dyDescent="0.25">
      <c r="A33" s="10"/>
      <c r="B33" s="11"/>
      <c r="C33" s="11"/>
      <c r="D33" s="88">
        <f t="shared" si="0"/>
        <v>0</v>
      </c>
      <c r="E33" s="1"/>
      <c r="F33" s="100"/>
      <c r="G33" s="97"/>
      <c r="H33" s="98"/>
    </row>
    <row r="34" spans="1:8" ht="13.8" x14ac:dyDescent="0.25">
      <c r="A34" s="10" t="s">
        <v>44</v>
      </c>
      <c r="B34" s="11">
        <v>1239.6500000000001</v>
      </c>
      <c r="C34" s="11">
        <v>1250</v>
      </c>
      <c r="D34" s="90">
        <f t="shared" si="0"/>
        <v>10.349999999999909</v>
      </c>
      <c r="E34" s="1"/>
      <c r="F34" s="99" t="s">
        <v>93</v>
      </c>
      <c r="G34" s="97">
        <v>6565.98</v>
      </c>
      <c r="H34" s="98">
        <v>10925</v>
      </c>
    </row>
    <row r="35" spans="1:8" ht="14.4" thickBot="1" x14ac:dyDescent="0.3">
      <c r="A35" s="10" t="s">
        <v>43</v>
      </c>
      <c r="B35" s="11">
        <v>912.72</v>
      </c>
      <c r="C35" s="55">
        <v>1313</v>
      </c>
      <c r="D35" s="90">
        <f t="shared" si="0"/>
        <v>400.28</v>
      </c>
      <c r="E35" s="1"/>
      <c r="F35" s="99"/>
      <c r="G35" s="97"/>
      <c r="H35" s="98"/>
    </row>
    <row r="36" spans="1:8" ht="16.2" thickTop="1" thickBot="1" x14ac:dyDescent="0.3">
      <c r="A36" s="10" t="s">
        <v>94</v>
      </c>
      <c r="B36" s="11">
        <v>135</v>
      </c>
      <c r="C36" s="11"/>
      <c r="D36" s="90">
        <f t="shared" si="0"/>
        <v>-135</v>
      </c>
      <c r="E36" s="1"/>
      <c r="F36" s="31"/>
      <c r="G36" s="53">
        <f>SUM(G21:G35)</f>
        <v>13105.33</v>
      </c>
      <c r="H36" s="102">
        <f>SUM(H21:H35)</f>
        <v>11804.32</v>
      </c>
    </row>
    <row r="37" spans="1:8" ht="13.8" x14ac:dyDescent="0.25">
      <c r="A37" s="10" t="s">
        <v>78</v>
      </c>
      <c r="B37" s="11"/>
      <c r="C37" s="11"/>
      <c r="D37" s="90">
        <f t="shared" si="0"/>
        <v>0</v>
      </c>
      <c r="E37" s="1"/>
      <c r="F37" s="1"/>
      <c r="G37" s="1"/>
      <c r="H37" s="1"/>
    </row>
    <row r="38" spans="1:8" ht="13.8" x14ac:dyDescent="0.25">
      <c r="A38" s="10" t="s">
        <v>84</v>
      </c>
      <c r="B38" s="11">
        <v>5462.25</v>
      </c>
      <c r="C38" s="11">
        <v>4696</v>
      </c>
      <c r="D38" s="90">
        <f t="shared" si="0"/>
        <v>-766.25</v>
      </c>
      <c r="E38" s="1"/>
      <c r="F38" s="1"/>
      <c r="G38" s="1"/>
      <c r="H38" s="1"/>
    </row>
    <row r="39" spans="1:8" ht="13.8" x14ac:dyDescent="0.25">
      <c r="A39" s="10" t="s">
        <v>35</v>
      </c>
      <c r="B39" s="11">
        <v>988.66</v>
      </c>
      <c r="C39" s="11">
        <v>703</v>
      </c>
      <c r="D39" s="90">
        <f t="shared" si="0"/>
        <v>-285.65999999999997</v>
      </c>
      <c r="E39" s="1"/>
      <c r="F39" s="1"/>
      <c r="G39" s="1"/>
      <c r="H39" s="1"/>
    </row>
    <row r="40" spans="1:8" ht="13.8" x14ac:dyDescent="0.25">
      <c r="A40" s="10" t="s">
        <v>36</v>
      </c>
      <c r="B40" s="11">
        <v>816.69</v>
      </c>
      <c r="C40" s="11">
        <v>585</v>
      </c>
      <c r="D40" s="90">
        <f t="shared" si="0"/>
        <v>-231.69000000000005</v>
      </c>
      <c r="E40" s="1"/>
      <c r="F40" s="1"/>
      <c r="G40" s="1"/>
      <c r="H40" s="1"/>
    </row>
    <row r="41" spans="1:8" ht="13.8" x14ac:dyDescent="0.25">
      <c r="A41" s="15"/>
      <c r="B41" s="16"/>
      <c r="C41" s="11"/>
      <c r="D41" s="90">
        <f t="shared" si="0"/>
        <v>0</v>
      </c>
      <c r="E41" s="1"/>
      <c r="F41" s="1"/>
      <c r="G41" s="1"/>
      <c r="H41" s="1"/>
    </row>
    <row r="42" spans="1:8" ht="13.8" x14ac:dyDescent="0.25">
      <c r="A42" s="15" t="s">
        <v>85</v>
      </c>
      <c r="B42" s="17">
        <v>500</v>
      </c>
      <c r="C42" s="64"/>
      <c r="D42" s="85">
        <f t="shared" si="0"/>
        <v>-500</v>
      </c>
      <c r="E42" s="1"/>
      <c r="F42" s="1"/>
      <c r="G42" s="1"/>
      <c r="H42" s="1"/>
    </row>
    <row r="43" spans="1:8" ht="13.8" x14ac:dyDescent="0.25">
      <c r="A43" s="15"/>
      <c r="B43" s="17"/>
      <c r="C43" s="64"/>
      <c r="D43" s="90">
        <f t="shared" si="0"/>
        <v>0</v>
      </c>
      <c r="E43" s="1"/>
      <c r="F43" s="1"/>
      <c r="G43" s="1"/>
      <c r="H43" s="1"/>
    </row>
    <row r="44" spans="1:8" ht="13.8" x14ac:dyDescent="0.25">
      <c r="A44" s="15"/>
      <c r="B44" s="17"/>
      <c r="C44" s="64"/>
      <c r="D44" s="86">
        <f t="shared" si="0"/>
        <v>0</v>
      </c>
      <c r="E44" s="1"/>
      <c r="F44" s="1"/>
      <c r="G44" s="1"/>
      <c r="H44" s="1"/>
    </row>
    <row r="45" spans="1:8" ht="14.4" thickBot="1" x14ac:dyDescent="0.3">
      <c r="A45" s="65"/>
      <c r="B45" s="51"/>
      <c r="C45" s="66"/>
      <c r="D45" s="87">
        <f t="shared" si="0"/>
        <v>0</v>
      </c>
      <c r="E45" s="1"/>
      <c r="F45" s="1"/>
      <c r="G45" s="1"/>
      <c r="H45" s="1"/>
    </row>
    <row r="46" spans="1:8" ht="15.6" thickTop="1" thickBot="1" x14ac:dyDescent="0.3">
      <c r="A46" s="22" t="s">
        <v>41</v>
      </c>
      <c r="B46" s="23">
        <f>SUM(B31:B45)</f>
        <v>11321.83</v>
      </c>
      <c r="C46" s="23">
        <f>SUM(C31:C45)</f>
        <v>10302</v>
      </c>
      <c r="D46" s="83">
        <f>SUM(D31:D45)</f>
        <v>-1019.8300000000002</v>
      </c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</sheetData>
  <mergeCells count="9">
    <mergeCell ref="A17:C17"/>
    <mergeCell ref="F19:H19"/>
    <mergeCell ref="A29:D29"/>
    <mergeCell ref="A1:H1"/>
    <mergeCell ref="A2:H2"/>
    <mergeCell ref="A4:C4"/>
    <mergeCell ref="F4:H4"/>
    <mergeCell ref="F5:F9"/>
    <mergeCell ref="F11:F16"/>
  </mergeCells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2017-2018</vt:lpstr>
      <vt:lpstr>2018-2019</vt:lpstr>
      <vt:lpstr>2019-2020</vt:lpstr>
      <vt:lpstr>2020-2021</vt:lpstr>
      <vt:lpstr>2021-2022</vt:lpstr>
      <vt:lpstr>2022-2023</vt:lpstr>
      <vt:lpstr>'2017-2018'!Print_Area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Seufert</dc:creator>
  <cp:lastModifiedBy>USER</cp:lastModifiedBy>
  <cp:lastPrinted>2022-10-18T00:36:48Z</cp:lastPrinted>
  <dcterms:created xsi:type="dcterms:W3CDTF">2011-06-14T20:17:35Z</dcterms:created>
  <dcterms:modified xsi:type="dcterms:W3CDTF">2023-03-28T22:46:35Z</dcterms:modified>
</cp:coreProperties>
</file>