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/>
  <xr:revisionPtr revIDLastSave="0" documentId="13_ncr:1_{F21D1A36-461E-47CA-9CE5-0DCF4B1F92DF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13" i="1" l="1"/>
  <c r="K313" i="1" s="1"/>
  <c r="K305" i="1"/>
  <c r="I303" i="1"/>
  <c r="I314" i="1" s="1"/>
  <c r="K294" i="1"/>
  <c r="E291" i="1"/>
  <c r="K288" i="1"/>
  <c r="K291" i="1" s="1"/>
  <c r="G286" i="1"/>
  <c r="E286" i="1"/>
  <c r="K283" i="1"/>
  <c r="G281" i="1"/>
  <c r="E281" i="1"/>
  <c r="K278" i="1"/>
  <c r="K281" i="1" s="1"/>
  <c r="G270" i="1"/>
  <c r="K270" i="1" s="1"/>
  <c r="K262" i="1"/>
  <c r="G260" i="1"/>
  <c r="K286" i="1" l="1"/>
  <c r="G292" i="1"/>
  <c r="G271" i="1"/>
  <c r="K271" i="1" s="1"/>
  <c r="E292" i="1"/>
  <c r="K303" i="1"/>
  <c r="K314" i="1" s="1"/>
  <c r="K292" i="1"/>
  <c r="K260" i="1"/>
  <c r="J113" i="1"/>
  <c r="J110" i="1" l="1"/>
  <c r="J107" i="1"/>
  <c r="J105" i="1"/>
  <c r="J93" i="1"/>
  <c r="J88" i="1"/>
  <c r="J86" i="1"/>
  <c r="I85" i="1"/>
  <c r="J84" i="1"/>
  <c r="J82" i="1"/>
  <c r="J81" i="1"/>
  <c r="J80" i="1"/>
  <c r="J74" i="1"/>
  <c r="J73" i="1"/>
  <c r="J72" i="1"/>
  <c r="J71" i="1"/>
  <c r="J70" i="1"/>
  <c r="I67" i="1"/>
  <c r="I75" i="1" s="1"/>
  <c r="G67" i="1"/>
  <c r="G75" i="1" s="1"/>
  <c r="J66" i="1"/>
  <c r="J65" i="1"/>
  <c r="J63" i="1"/>
  <c r="J62" i="1"/>
  <c r="J61" i="1"/>
  <c r="F113" i="1"/>
  <c r="F110" i="1"/>
  <c r="F107" i="1"/>
  <c r="F105" i="1"/>
  <c r="F93" i="1"/>
  <c r="F88" i="1"/>
  <c r="F86" i="1"/>
  <c r="E85" i="1"/>
  <c r="F84" i="1"/>
  <c r="F82" i="1"/>
  <c r="F81" i="1"/>
  <c r="F80" i="1"/>
  <c r="F74" i="1"/>
  <c r="F73" i="1"/>
  <c r="F72" i="1"/>
  <c r="F71" i="1"/>
  <c r="F70" i="1"/>
  <c r="E67" i="1"/>
  <c r="E75" i="1" s="1"/>
  <c r="C67" i="1"/>
  <c r="C75" i="1" s="1"/>
  <c r="F66" i="1"/>
  <c r="F65" i="1"/>
  <c r="F63" i="1"/>
  <c r="F62" i="1"/>
  <c r="F61" i="1"/>
  <c r="A203" i="1" l="1"/>
  <c r="A208" i="1" s="1"/>
  <c r="A213" i="1" s="1"/>
  <c r="K110" i="1"/>
  <c r="K107" i="1"/>
  <c r="K105" i="1"/>
  <c r="K93" i="1"/>
  <c r="K89" i="1"/>
  <c r="K88" i="1"/>
  <c r="K86" i="1"/>
  <c r="K85" i="1"/>
  <c r="K84" i="1"/>
  <c r="K82" i="1"/>
  <c r="K81" i="1"/>
  <c r="K80" i="1"/>
  <c r="K78" i="1"/>
  <c r="K74" i="1"/>
  <c r="K73" i="1"/>
  <c r="K72" i="1"/>
  <c r="K71" i="1"/>
  <c r="K70" i="1"/>
  <c r="K67" i="1"/>
  <c r="K75" i="1"/>
  <c r="K66" i="1"/>
  <c r="K65" i="1"/>
  <c r="K63" i="1"/>
  <c r="K62" i="1"/>
  <c r="K61" i="1"/>
  <c r="A22" i="1"/>
  <c r="A23" i="1" s="1"/>
  <c r="A24" i="1" s="1"/>
  <c r="A25" i="1" s="1"/>
  <c r="A27" i="1" s="1"/>
  <c r="A28" i="1" s="1"/>
</calcChain>
</file>

<file path=xl/sharedStrings.xml><?xml version="1.0" encoding="utf-8"?>
<sst xmlns="http://schemas.openxmlformats.org/spreadsheetml/2006/main" count="773" uniqueCount="221">
  <si>
    <t>om shree ganeshay namah:</t>
  </si>
  <si>
    <t>om shree sai nathay namah:</t>
  </si>
  <si>
    <t>ANNEXURE "B"</t>
  </si>
  <si>
    <t>FORM NO. MGT 9</t>
  </si>
  <si>
    <t>EXTRACT OF ANNUAL RETURN</t>
  </si>
  <si>
    <t>(Pursuant to Section 92 (3) of the Companies Act, 2013 and rule 12(1) of the Company (Management &amp; Administration) Rules, 2014.)</t>
  </si>
  <si>
    <r>
      <t>I.</t>
    </r>
    <r>
      <rPr>
        <b/>
        <sz val="7"/>
        <color theme="1"/>
        <rFont val="Verdana"/>
        <family val="2"/>
      </rPr>
      <t>  </t>
    </r>
    <r>
      <rPr>
        <b/>
        <sz val="11"/>
        <color theme="1"/>
        <rFont val="Verdana"/>
        <family val="2"/>
      </rPr>
      <t>REGISTRATION &amp; OTHER DETAILS:</t>
    </r>
  </si>
  <si>
    <t>CIN</t>
  </si>
  <si>
    <t>Registration Date</t>
  </si>
  <si>
    <t>Name of the Company</t>
  </si>
  <si>
    <t xml:space="preserve">Apple Finance Limited </t>
  </si>
  <si>
    <t>Category/Sub-category of the Company</t>
  </si>
  <si>
    <t>Address of the Registered office  &amp; contact details</t>
  </si>
  <si>
    <t>Whether listed company</t>
  </si>
  <si>
    <t xml:space="preserve">Yes, on BSE Ltd. </t>
  </si>
  <si>
    <t>Name, Address &amp; contact details of the Registrar &amp; Transfer Agent, if any.</t>
  </si>
  <si>
    <r>
      <t>II.</t>
    </r>
    <r>
      <rPr>
        <b/>
        <sz val="7"/>
        <color rgb="FF000000"/>
        <rFont val="Verdana"/>
        <family val="2"/>
      </rPr>
      <t>  </t>
    </r>
    <r>
      <rPr>
        <b/>
        <sz val="11"/>
        <color theme="1"/>
        <rFont val="Verdana"/>
        <family val="2"/>
      </rPr>
      <t xml:space="preserve">PRINCIPAL BUSINESS ACTIVITIES OF THE COMPANY </t>
    </r>
  </si>
  <si>
    <t>Sr. No.</t>
  </si>
  <si>
    <t>Name and Description of main products / services</t>
  </si>
  <si>
    <t>NIC Code of the Product/service</t>
  </si>
  <si>
    <t>%  to total turnover of the company</t>
  </si>
  <si>
    <r>
      <t>III.</t>
    </r>
    <r>
      <rPr>
        <b/>
        <sz val="7"/>
        <color rgb="FF000000"/>
        <rFont val="Verdana"/>
        <family val="2"/>
      </rPr>
      <t>    </t>
    </r>
    <r>
      <rPr>
        <b/>
        <sz val="11"/>
        <color theme="1"/>
        <rFont val="Verdana"/>
        <family val="2"/>
      </rPr>
      <t xml:space="preserve"> PARTICULARS OF HOLDING, SUBSIDIARY AND ASSOCIATE COMPANIES</t>
    </r>
  </si>
  <si>
    <t>Name and address of the Company</t>
  </si>
  <si>
    <t>CIN/GLN</t>
  </si>
  <si>
    <t>Holding/ Subsidiary/ Associate</t>
  </si>
  <si>
    <t>% of
shares
held</t>
  </si>
  <si>
    <t>Applicable
Section</t>
  </si>
  <si>
    <t xml:space="preserve">Apple Asset Management Limited </t>
  </si>
  <si>
    <t>U65990MH1993PLC074321</t>
  </si>
  <si>
    <t>Subsidiary</t>
  </si>
  <si>
    <t>2(87)(ii)</t>
  </si>
  <si>
    <r>
      <t>IV.</t>
    </r>
    <r>
      <rPr>
        <b/>
        <sz val="7"/>
        <color theme="1"/>
        <rFont val="Verdana"/>
        <family val="2"/>
      </rPr>
      <t xml:space="preserve">    </t>
    </r>
    <r>
      <rPr>
        <b/>
        <sz val="11"/>
        <color theme="1"/>
        <rFont val="Verdana"/>
        <family val="2"/>
      </rPr>
      <t xml:space="preserve">SHARE HOLDING PATTERN </t>
    </r>
  </si>
  <si>
    <t>(Equity share capital breakup as percentage of total equity)</t>
  </si>
  <si>
    <t>(i)  Category-wise Share Holding</t>
  </si>
  <si>
    <t>Category of Shareholders</t>
  </si>
  <si>
    <t xml:space="preserve">% Change during the year    </t>
  </si>
  <si>
    <t>Demat</t>
  </si>
  <si>
    <t>Physical</t>
  </si>
  <si>
    <t>Total</t>
  </si>
  <si>
    <t>% of Total Shares</t>
  </si>
  <si>
    <t>A. Promoters</t>
  </si>
  <si>
    <t>(1) Indian</t>
  </si>
  <si>
    <t>a) Individual/ HUF</t>
  </si>
  <si>
    <t>Nil</t>
  </si>
  <si>
    <t>b) Central Govt</t>
  </si>
  <si>
    <t>c) State Govt(s)</t>
  </si>
  <si>
    <t>d) Bodies Corp.</t>
  </si>
  <si>
    <t>e) Banks / FI</t>
  </si>
  <si>
    <t>f) Any other</t>
  </si>
  <si>
    <t>Sub Total (A) (1)</t>
  </si>
  <si>
    <t>(2) Foreign</t>
  </si>
  <si>
    <t>a) NRI Individuals</t>
  </si>
  <si>
    <t>b) Other Individuals</t>
  </si>
  <si>
    <t>c) Bodies Corp.</t>
  </si>
  <si>
    <t>d) Any other</t>
  </si>
  <si>
    <t>Sub Total (A) (2)</t>
  </si>
  <si>
    <t>TOTAL (A)</t>
  </si>
  <si>
    <t>B. Public Shareholding</t>
  </si>
  <si>
    <t>1. Institutions</t>
  </si>
  <si>
    <t>a) Mutual Funds</t>
  </si>
  <si>
    <t>b) Banks / FI</t>
  </si>
  <si>
    <t>c) Central Govt</t>
  </si>
  <si>
    <t>d) State Govt(s)</t>
  </si>
  <si>
    <t>e) Venture Capital Funds</t>
  </si>
  <si>
    <t>f) Insurance Companies</t>
  </si>
  <si>
    <t>g) FIIs</t>
  </si>
  <si>
    <t xml:space="preserve"> h) Foreign Venture Capital Funds</t>
  </si>
  <si>
    <t>i) Others (specify)</t>
  </si>
  <si>
    <t>Sub-total (B)(1)</t>
  </si>
  <si>
    <t>2. Non-Institutions</t>
  </si>
  <si>
    <t>a) Bodies Corp.</t>
  </si>
  <si>
    <t>i) Indian</t>
  </si>
  <si>
    <t>ii) Overseas</t>
  </si>
  <si>
    <t>b) Individuals</t>
  </si>
  <si>
    <t>i) Individual shareholders holding nominal share capital upto Rs. 1 lakh</t>
  </si>
  <si>
    <t>ii) Individual shareholders holding nominal share capital in excess of Rs 1 lakh</t>
  </si>
  <si>
    <t>c) Others (specify)</t>
  </si>
  <si>
    <t>Non Resident Indians</t>
  </si>
  <si>
    <t>Overseas Corporate Bodies</t>
  </si>
  <si>
    <t>Foreign Nationals</t>
  </si>
  <si>
    <t>Clearing Members</t>
  </si>
  <si>
    <t>Trusts</t>
  </si>
  <si>
    <t>Foreign Bodies</t>
  </si>
  <si>
    <t>Sub-total (B)(2):-</t>
  </si>
  <si>
    <t>Total Public (B)</t>
  </si>
  <si>
    <t>C. Shares held by Custodian for GDRs &amp; ADRs</t>
  </si>
  <si>
    <t>Grand Total (A+B+C)</t>
  </si>
  <si>
    <t>(ii) Shareholding of Promoters</t>
  </si>
  <si>
    <t>Shareholder’s Name</t>
  </si>
  <si>
    <t>% change in shareholding during the year</t>
  </si>
  <si>
    <t>No. of Shares</t>
  </si>
  <si>
    <t>% of total Shares of the company</t>
  </si>
  <si>
    <t>% of Shares Pledged/ encumbered to total shares</t>
  </si>
  <si>
    <t>% of Shares Pledged / encumbered to total shares</t>
  </si>
  <si>
    <t xml:space="preserve">Chivas Trading Private Limited </t>
  </si>
  <si>
    <t xml:space="preserve">Honcho Trading Private Limited </t>
  </si>
  <si>
    <t>(iii) Change in Promoters’ Shareholding (please specify, if there is no change)</t>
  </si>
  <si>
    <t>Particulars</t>
  </si>
  <si>
    <t>Date</t>
  </si>
  <si>
    <t>Reason</t>
  </si>
  <si>
    <t>Shareholding at the beginning of the year</t>
  </si>
  <si>
    <t>Cumulative Shareholding during the year</t>
  </si>
  <si>
    <t>No. of shares</t>
  </si>
  <si>
    <t>% of total shares</t>
  </si>
  <si>
    <t>At the beginning of the year</t>
  </si>
  <si>
    <t xml:space="preserve">No Change </t>
  </si>
  <si>
    <t>Changes during the year</t>
  </si>
  <si>
    <t>At the end of the year</t>
  </si>
  <si>
    <t>(iv) Shareholding Pattern of top ten Shareholders</t>
  </si>
  <si>
    <t xml:space="preserve">       (Other than Directors, Promoters and Holders of GDRs and ADRs):</t>
  </si>
  <si>
    <t>For each of the Top 10 shareholders</t>
  </si>
  <si>
    <t>Apple Finance Employees Welfare Trust</t>
  </si>
  <si>
    <t>Bharat Equity Service Ltd.</t>
  </si>
  <si>
    <t>Prakash Chandra Prabhakar</t>
  </si>
  <si>
    <t>Transfer</t>
  </si>
  <si>
    <t>Sandeep Dhirendra Mehta</t>
  </si>
  <si>
    <t>Manna Jitendra Shah</t>
  </si>
  <si>
    <t>Gaurav Ashokkumar Gosalia</t>
  </si>
  <si>
    <t>Shiv Muttoo</t>
  </si>
  <si>
    <t>Avinash Sudhakar Foujdar</t>
  </si>
  <si>
    <r>
      <t xml:space="preserve">(v) </t>
    </r>
    <r>
      <rPr>
        <sz val="11"/>
        <color rgb="FF000000"/>
        <rFont val="Verdana"/>
        <family val="2"/>
      </rPr>
      <t>Shareholding of Directors and Key Managerial Personnel:</t>
    </r>
  </si>
  <si>
    <t>Shareholding of each Directors and each Key Managerial Personnel</t>
  </si>
  <si>
    <t>Mahesh Karsandas Rachh</t>
  </si>
  <si>
    <t>Mahendra S. Shah</t>
  </si>
  <si>
    <t xml:space="preserve">Jacqueline Patel </t>
  </si>
  <si>
    <t xml:space="preserve">P.B. Deshpande </t>
  </si>
  <si>
    <t>V. INDEBTEDNESS</t>
  </si>
  <si>
    <t>Indebtedness of the Company including interest outstanding/accrued but not due for payment.</t>
  </si>
  <si>
    <t>Secured Loans excluding deposits</t>
  </si>
  <si>
    <t>Unsecured Loans</t>
  </si>
  <si>
    <t>Deposits</t>
  </si>
  <si>
    <t>Total Indebtedness</t>
  </si>
  <si>
    <t>Indebtedness at the beginning of the financial year</t>
  </si>
  <si>
    <t>i)   Principal Amount</t>
  </si>
  <si>
    <t>ii)  Interest due but not paid</t>
  </si>
  <si>
    <t>iii)  Interest accrued but not due</t>
  </si>
  <si>
    <t>Total (i+ii+iii)</t>
  </si>
  <si>
    <t>Change in Indebtedness during the financial year</t>
  </si>
  <si>
    <t>* Addition</t>
  </si>
  <si>
    <t>* Reduction</t>
  </si>
  <si>
    <t>Net Change</t>
  </si>
  <si>
    <t>Indebtedness at the end of the financial year</t>
  </si>
  <si>
    <t>i) Principal Amount</t>
  </si>
  <si>
    <t>ii) Interest due but not paid</t>
  </si>
  <si>
    <t>iii) Interest accrued but not due</t>
  </si>
  <si>
    <t>VI. REMUNERATION OF DIRECTORS AND KEY MANAGERIAL PERSONNEL</t>
  </si>
  <si>
    <r>
      <rPr>
        <sz val="11"/>
        <color theme="1"/>
        <rFont val="Verdana"/>
        <family val="2"/>
      </rPr>
      <t>A</t>
    </r>
    <r>
      <rPr>
        <b/>
        <sz val="11"/>
        <color theme="1"/>
        <rFont val="Verdana"/>
        <family val="2"/>
      </rPr>
      <t xml:space="preserve">. </t>
    </r>
    <r>
      <rPr>
        <sz val="11"/>
        <color rgb="FF000000"/>
        <rFont val="Verdana"/>
        <family val="2"/>
      </rPr>
      <t>Remuneration to Managing Director, Whole-time Directors and/or Manager:</t>
    </r>
  </si>
  <si>
    <t>Particulars of Remuneration</t>
  </si>
  <si>
    <t>Name of MD/WTD/ Manager</t>
  </si>
  <si>
    <t>Total Amount</t>
  </si>
  <si>
    <t>Name</t>
  </si>
  <si>
    <t>Mahesh K. Rachh</t>
  </si>
  <si>
    <t>Rs.</t>
  </si>
  <si>
    <t>Designation</t>
  </si>
  <si>
    <t>Managing Director</t>
  </si>
  <si>
    <t>Gross salary</t>
  </si>
  <si>
    <t>(a) Salary as per provisions contained in section 17(1) of the Income-tax Act, 1961</t>
  </si>
  <si>
    <t>(b) Value of perquisites u/s 17(2) Income-tax Act, 1961</t>
  </si>
  <si>
    <t>(c) Profits in lieu of salary under section 17(3) Income- tax Act, 1961</t>
  </si>
  <si>
    <t>Stock Option</t>
  </si>
  <si>
    <t>Sweat Equity</t>
  </si>
  <si>
    <t>Commission</t>
  </si>
  <si>
    <t>-  as % of profit</t>
  </si>
  <si>
    <t>-  others, specify</t>
  </si>
  <si>
    <t>Others: Company's contribution to P.F.,Superanuation and Medical Reimbursement</t>
  </si>
  <si>
    <t>Total (A)</t>
  </si>
  <si>
    <t>Ceiling as per the Act</t>
  </si>
  <si>
    <t>B. Remuneration to other Directors</t>
  </si>
  <si>
    <t>Name of Directors</t>
  </si>
  <si>
    <t>Independent Directors</t>
  </si>
  <si>
    <t>Jacqueline Patel</t>
  </si>
  <si>
    <t>Fee for attending board committee meetings</t>
  </si>
  <si>
    <t>Others, please specify</t>
  </si>
  <si>
    <t>Total (1)</t>
  </si>
  <si>
    <t>Other Non-Executive Directors</t>
  </si>
  <si>
    <t>Mahesh Menon</t>
  </si>
  <si>
    <t>Total (2)</t>
  </si>
  <si>
    <t>Total Managerial Remuneration</t>
  </si>
  <si>
    <t>Overall Ceiling as per the Act</t>
  </si>
  <si>
    <t>C. Remuneration to Key Managerial Personnel other than MD/Manager/WTD</t>
  </si>
  <si>
    <t>Name of Key Managerial Personnel</t>
  </si>
  <si>
    <t xml:space="preserve">P. B. Deshpande </t>
  </si>
  <si>
    <t>CEO</t>
  </si>
  <si>
    <t>CFO</t>
  </si>
  <si>
    <t>CS</t>
  </si>
  <si>
    <t xml:space="preserve">Not applicable </t>
  </si>
  <si>
    <t>Others: Company's Contribution to P.F., Superanuation and Medical Reimbursement</t>
  </si>
  <si>
    <t>Type</t>
  </si>
  <si>
    <t>Section of the Companies Act</t>
  </si>
  <si>
    <t>Brief Description</t>
  </si>
  <si>
    <t>Details of Penalty / Punishment/ Compounding fees imposed</t>
  </si>
  <si>
    <t>Authority [RD / NCLT/ COURT]</t>
  </si>
  <si>
    <t>Appeal made, if any (give Details)</t>
  </si>
  <si>
    <t>A. COMPANY</t>
  </si>
  <si>
    <t>Penalty</t>
  </si>
  <si>
    <t>N.A.</t>
  </si>
  <si>
    <t>Punishment</t>
  </si>
  <si>
    <t>Compounding</t>
  </si>
  <si>
    <t>B. DIRECTORS</t>
  </si>
  <si>
    <t>C. OTHER OFFICERS IN DEFAULT</t>
  </si>
  <si>
    <t>as on financial year ended on 31.03.2019</t>
  </si>
  <si>
    <t>No. of Shares held at the beginning of the year
[As on 01-April-2018]</t>
  </si>
  <si>
    <t>No. of Shares held at the end of the year
[As on 31-March-2019]</t>
  </si>
  <si>
    <t>Shareholding at the beginning of the year [ As on 01-April-2018]</t>
  </si>
  <si>
    <t>1. 17%</t>
  </si>
  <si>
    <t>1. 73%</t>
  </si>
  <si>
    <t xml:space="preserve">Edelweiss Custodial Services Limited </t>
  </si>
  <si>
    <t>Brajesh Deo Singh</t>
  </si>
  <si>
    <t>minus 16.54</t>
  </si>
  <si>
    <t>J. R. K. Sarma</t>
  </si>
  <si>
    <t xml:space="preserve"> </t>
  </si>
  <si>
    <t>Total (3)</t>
  </si>
  <si>
    <t>Total (B)=(1+2+3)</t>
  </si>
  <si>
    <t>L52100MH1985PLC037767</t>
  </si>
  <si>
    <t>Bigshare Services Pvt. Ltd, Floor 1, Bharat Tin Works Building, Opp. Vasant Oasis, Makwana Road, Marol, Andheri (East), Mumbai 400 059, Maharashtra. Phone No. 022 62638200/62638222/62638223, Fax No. 022 62638299, Email: investor@bigshareonline.com, Website: www.bigshareonline.com</t>
  </si>
  <si>
    <t xml:space="preserve">Public Company - Limited by Shares </t>
  </si>
  <si>
    <t xml:space="preserve">8 Apeejay House, 130 Mumbai Samachar Marg, Mumbai 400 023, India. Phone No.91-22-2288 6100 Fax : 91-22-2288 6106                                             </t>
  </si>
  <si>
    <t>(All the business activities contributing 10% or more of the total turnover of the company shall be stated)</t>
  </si>
  <si>
    <t>Shareholding at the end of the year [ As on 31-March-2019]</t>
  </si>
  <si>
    <t xml:space="preserve"> Nil </t>
  </si>
  <si>
    <t>VII. PENALTIES/PUNISHMENT/COMPOUNDING OF OFFENCES: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</si>
</sst>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0.00;[Red]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b/>
      <sz val="11"/>
      <color theme="1"/>
      <name val="Verdana"/>
      <family val="2"/>
    </font>
    <font>
      <i/>
      <sz val="10"/>
      <color theme="1"/>
      <name val="Verdana"/>
      <family val="2"/>
    </font>
    <font>
      <b/>
      <sz val="7"/>
      <color theme="1"/>
      <name val="Verdana"/>
      <family val="2"/>
    </font>
    <font>
      <b/>
      <sz val="11"/>
      <color rgb="FF000000"/>
      <name val="Verdana"/>
      <family val="2"/>
    </font>
    <font>
      <b/>
      <sz val="7"/>
      <color rgb="FF000000"/>
      <name val="Verdana"/>
      <family val="2"/>
    </font>
    <font>
      <sz val="11"/>
      <color rgb="FF000000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9"/>
      <color theme="1"/>
      <name val="Verdana"/>
      <family val="2"/>
    </font>
    <font>
      <sz val="11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/>
    </xf>
    <xf numFmtId="0" fontId="4" fillId="0" borderId="8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top"/>
    </xf>
    <xf numFmtId="0" fontId="4" fillId="0" borderId="10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10" fillId="2" borderId="0" xfId="0" applyFont="1" applyFill="1" applyAlignment="1">
      <alignment horizontal="left" vertical="center"/>
    </xf>
    <xf numFmtId="0" fontId="10" fillId="0" borderId="0" xfId="0" applyFont="1" applyAlignment="1">
      <alignment horizontal="justify" vertical="top" wrapText="1"/>
    </xf>
    <xf numFmtId="0" fontId="12" fillId="0" borderId="1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right"/>
    </xf>
    <xf numFmtId="0" fontId="2" fillId="0" borderId="0" xfId="0" applyFont="1" applyAlignment="1">
      <alignment horizontal="left" vertical="center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164" fontId="4" fillId="0" borderId="1" xfId="1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10" fontId="4" fillId="0" borderId="1" xfId="2" applyNumberFormat="1" applyFont="1" applyBorder="1" applyAlignment="1">
      <alignment vertical="top"/>
    </xf>
    <xf numFmtId="10" fontId="12" fillId="0" borderId="1" xfId="2" applyNumberFormat="1" applyFont="1" applyBorder="1" applyAlignment="1">
      <alignment vertical="top"/>
    </xf>
    <xf numFmtId="37" fontId="4" fillId="0" borderId="1" xfId="1" applyNumberFormat="1" applyFont="1" applyBorder="1" applyAlignment="1">
      <alignment horizontal="right" vertical="top"/>
    </xf>
    <xf numFmtId="164" fontId="4" fillId="0" borderId="1" xfId="1" applyNumberFormat="1" applyFont="1" applyBorder="1" applyAlignment="1">
      <alignment horizontal="right" vertical="top"/>
    </xf>
    <xf numFmtId="37" fontId="4" fillId="0" borderId="2" xfId="1" applyNumberFormat="1" applyFont="1" applyBorder="1" applyAlignment="1">
      <alignment horizontal="righ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13" fillId="0" borderId="4" xfId="0" applyFont="1" applyBorder="1" applyAlignment="1">
      <alignment horizontal="justify" vertical="top" wrapText="1"/>
    </xf>
    <xf numFmtId="0" fontId="13" fillId="0" borderId="6" xfId="0" applyFont="1" applyBorder="1" applyAlignment="1">
      <alignment horizontal="justify" vertical="top" wrapText="1"/>
    </xf>
    <xf numFmtId="164" fontId="4" fillId="0" borderId="2" xfId="1" applyNumberFormat="1" applyFont="1" applyBorder="1" applyAlignment="1">
      <alignment vertical="top" wrapText="1"/>
    </xf>
    <xf numFmtId="10" fontId="4" fillId="0" borderId="2" xfId="2" applyNumberFormat="1" applyFont="1" applyBorder="1" applyAlignment="1">
      <alignment vertical="top" wrapText="1"/>
    </xf>
    <xf numFmtId="10" fontId="4" fillId="0" borderId="2" xfId="2" applyNumberFormat="1" applyFont="1" applyBorder="1" applyAlignment="1">
      <alignment horizontal="justify" vertical="top" wrapText="1"/>
    </xf>
    <xf numFmtId="10" fontId="4" fillId="0" borderId="1" xfId="2" applyNumberFormat="1" applyFont="1" applyBorder="1" applyAlignment="1">
      <alignment horizontal="center" vertical="top"/>
    </xf>
    <xf numFmtId="10" fontId="4" fillId="0" borderId="1" xfId="2" applyNumberFormat="1" applyFont="1" applyBorder="1" applyAlignment="1">
      <alignment horizontal="right" vertical="top"/>
    </xf>
    <xf numFmtId="164" fontId="4" fillId="0" borderId="1" xfId="1" applyNumberFormat="1" applyFont="1" applyBorder="1" applyAlignment="1">
      <alignment vertical="top"/>
    </xf>
    <xf numFmtId="164" fontId="4" fillId="3" borderId="1" xfId="1" applyNumberFormat="1" applyFont="1" applyFill="1" applyBorder="1" applyAlignment="1">
      <alignment horizontal="right" vertical="top" wrapText="1"/>
    </xf>
    <xf numFmtId="10" fontId="4" fillId="0" borderId="2" xfId="2" applyNumberFormat="1" applyFont="1" applyBorder="1" applyAlignment="1">
      <alignment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10" fontId="4" fillId="0" borderId="13" xfId="2" applyNumberFormat="1" applyFont="1" applyBorder="1" applyAlignment="1">
      <alignment vertical="top"/>
    </xf>
    <xf numFmtId="10" fontId="12" fillId="0" borderId="1" xfId="2" applyNumberFormat="1" applyFont="1" applyBorder="1" applyAlignment="1">
      <alignment horizontal="right" vertical="top"/>
    </xf>
    <xf numFmtId="10" fontId="12" fillId="0" borderId="3" xfId="2" applyNumberFormat="1" applyFont="1" applyBorder="1" applyAlignment="1">
      <alignment vertical="top"/>
    </xf>
    <xf numFmtId="10" fontId="4" fillId="0" borderId="7" xfId="2" applyNumberFormat="1" applyFont="1" applyBorder="1" applyAlignment="1">
      <alignment vertical="top"/>
    </xf>
    <xf numFmtId="10" fontId="12" fillId="0" borderId="2" xfId="2" applyNumberFormat="1" applyFont="1" applyBorder="1" applyAlignment="1">
      <alignment vertical="top"/>
    </xf>
    <xf numFmtId="165" fontId="4" fillId="0" borderId="1" xfId="1" applyNumberFormat="1" applyFont="1" applyBorder="1" applyAlignment="1">
      <alignment horizontal="right" vertical="top"/>
    </xf>
    <xf numFmtId="37" fontId="4" fillId="0" borderId="1" xfId="0" applyNumberFormat="1" applyFont="1" applyBorder="1" applyAlignment="1">
      <alignment horizontal="right" vertical="top"/>
    </xf>
    <xf numFmtId="164" fontId="4" fillId="0" borderId="1" xfId="0" applyNumberFormat="1" applyFont="1" applyBorder="1" applyAlignment="1">
      <alignment horizontal="right" vertical="top"/>
    </xf>
    <xf numFmtId="166" fontId="2" fillId="0" borderId="0" xfId="0" applyNumberFormat="1" applyFont="1"/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/>
    </xf>
    <xf numFmtId="164" fontId="14" fillId="3" borderId="1" xfId="1" applyNumberFormat="1" applyFont="1" applyFill="1" applyBorder="1" applyAlignment="1">
      <alignment horizontal="right" wrapText="1"/>
    </xf>
    <xf numFmtId="10" fontId="14" fillId="3" borderId="1" xfId="2" applyNumberFormat="1" applyFont="1" applyFill="1" applyBorder="1" applyAlignment="1">
      <alignment horizontal="right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5" xfId="0" applyFont="1" applyFill="1" applyBorder="1" applyAlignment="1">
      <alignment horizontal="center" vertical="top" wrapText="1"/>
    </xf>
    <xf numFmtId="0" fontId="15" fillId="0" borderId="1" xfId="0" applyFont="1" applyBorder="1"/>
    <xf numFmtId="0" fontId="4" fillId="2" borderId="10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right" vertical="top" wrapText="1"/>
    </xf>
    <xf numFmtId="0" fontId="4" fillId="2" borderId="15" xfId="0" applyFont="1" applyFill="1" applyBorder="1" applyAlignment="1">
      <alignment horizontal="right" vertical="top" wrapText="1"/>
    </xf>
    <xf numFmtId="1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4" fontId="4" fillId="0" borderId="13" xfId="1" applyNumberFormat="1" applyFont="1" applyBorder="1" applyAlignment="1">
      <alignment horizontal="center" vertical="top" wrapText="1"/>
    </xf>
    <xf numFmtId="164" fontId="4" fillId="0" borderId="15" xfId="1" applyNumberFormat="1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right"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37" fontId="4" fillId="2" borderId="13" xfId="1" applyNumberFormat="1" applyFont="1" applyFill="1" applyBorder="1" applyAlignment="1">
      <alignment horizontal="center" vertical="top" wrapText="1"/>
    </xf>
    <xf numFmtId="0" fontId="4" fillId="2" borderId="1" xfId="0" applyFont="1" applyFill="1" applyBorder="1"/>
    <xf numFmtId="0" fontId="15" fillId="0" borderId="13" xfId="0" applyFont="1" applyBorder="1" applyAlignment="1">
      <alignment horizontal="center" vertical="center"/>
    </xf>
    <xf numFmtId="164" fontId="4" fillId="0" borderId="15" xfId="1" applyNumberFormat="1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 vertical="top" wrapText="1"/>
    </xf>
    <xf numFmtId="10" fontId="4" fillId="0" borderId="15" xfId="2" applyNumberFormat="1" applyFont="1" applyBorder="1" applyAlignment="1">
      <alignment vertical="top"/>
    </xf>
    <xf numFmtId="164" fontId="4" fillId="2" borderId="15" xfId="1" applyNumberFormat="1" applyFont="1" applyFill="1" applyBorder="1" applyAlignment="1">
      <alignment vertical="top" wrapText="1"/>
    </xf>
    <xf numFmtId="37" fontId="4" fillId="2" borderId="15" xfId="1" applyNumberFormat="1" applyFont="1" applyFill="1" applyBorder="1" applyAlignment="1">
      <alignment vertical="top" wrapText="1"/>
    </xf>
    <xf numFmtId="2" fontId="4" fillId="2" borderId="1" xfId="0" applyNumberFormat="1" applyFont="1" applyFill="1" applyBorder="1"/>
    <xf numFmtId="37" fontId="4" fillId="2" borderId="15" xfId="1" applyNumberFormat="1" applyFont="1" applyFill="1" applyBorder="1" applyAlignment="1">
      <alignment horizontal="right" vertical="top" wrapText="1"/>
    </xf>
    <xf numFmtId="49" fontId="15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top" wrapText="1"/>
    </xf>
    <xf numFmtId="2" fontId="4" fillId="2" borderId="0" xfId="0" applyNumberFormat="1" applyFont="1" applyFill="1"/>
    <xf numFmtId="10" fontId="4" fillId="0" borderId="0" xfId="2" applyNumberFormat="1" applyFont="1" applyAlignment="1">
      <alignment vertical="top"/>
    </xf>
    <xf numFmtId="164" fontId="4" fillId="2" borderId="13" xfId="1" applyNumberFormat="1" applyFont="1" applyFill="1" applyBorder="1" applyAlignment="1">
      <alignment horizontal="center" vertical="top" wrapText="1"/>
    </xf>
    <xf numFmtId="164" fontId="4" fillId="2" borderId="15" xfId="1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14" fontId="1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5" fillId="0" borderId="0" xfId="0" applyFont="1"/>
    <xf numFmtId="0" fontId="17" fillId="0" borderId="0" xfId="0" applyFont="1"/>
    <xf numFmtId="0" fontId="4" fillId="2" borderId="13" xfId="0" applyFont="1" applyFill="1" applyBorder="1"/>
    <xf numFmtId="0" fontId="4" fillId="0" borderId="2" xfId="0" applyFont="1" applyBorder="1" applyAlignment="1">
      <alignment vertical="top" wrapText="1"/>
    </xf>
    <xf numFmtId="164" fontId="4" fillId="0" borderId="13" xfId="1" applyNumberFormat="1" applyFont="1" applyBorder="1" applyAlignment="1">
      <alignment horizontal="center" vertical="top"/>
    </xf>
    <xf numFmtId="37" fontId="4" fillId="2" borderId="4" xfId="1" applyNumberFormat="1" applyFont="1" applyFill="1" applyBorder="1" applyAlignment="1">
      <alignment horizontal="center" vertical="top" wrapText="1"/>
    </xf>
    <xf numFmtId="37" fontId="4" fillId="2" borderId="5" xfId="1" applyNumberFormat="1" applyFont="1" applyFill="1" applyBorder="1" applyAlignment="1">
      <alignment horizontal="center" vertical="top" wrapText="1"/>
    </xf>
    <xf numFmtId="0" fontId="4" fillId="2" borderId="2" xfId="0" applyFont="1" applyFill="1" applyBorder="1"/>
    <xf numFmtId="0" fontId="4" fillId="0" borderId="10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 wrapText="1"/>
    </xf>
    <xf numFmtId="10" fontId="4" fillId="2" borderId="15" xfId="0" applyNumberFormat="1" applyFont="1" applyFill="1" applyBorder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10" fontId="13" fillId="0" borderId="1" xfId="2" applyNumberFormat="1" applyFont="1" applyBorder="1" applyAlignment="1">
      <alignment vertical="top"/>
    </xf>
    <xf numFmtId="37" fontId="4" fillId="2" borderId="13" xfId="1" applyNumberFormat="1" applyFont="1" applyFill="1" applyBorder="1" applyAlignment="1">
      <alignment horizontal="center" vertical="top" wrapText="1"/>
    </xf>
    <xf numFmtId="0" fontId="13" fillId="2" borderId="13" xfId="0" applyFont="1" applyFill="1" applyBorder="1" applyAlignment="1">
      <alignment horizontal="center" vertical="top" wrapText="1"/>
    </xf>
    <xf numFmtId="164" fontId="13" fillId="0" borderId="13" xfId="1" applyNumberFormat="1" applyFont="1" applyBorder="1" applyAlignment="1">
      <alignment horizontal="center" vertical="top" wrapText="1"/>
    </xf>
    <xf numFmtId="164" fontId="13" fillId="0" borderId="15" xfId="1" applyNumberFormat="1" applyFont="1" applyBorder="1" applyAlignment="1">
      <alignment horizontal="center" vertical="top" wrapText="1"/>
    </xf>
    <xf numFmtId="0" fontId="13" fillId="2" borderId="15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right" vertical="top" wrapText="1"/>
    </xf>
    <xf numFmtId="37" fontId="13" fillId="2" borderId="13" xfId="1" applyNumberFormat="1" applyFont="1" applyFill="1" applyBorder="1" applyAlignment="1">
      <alignment horizontal="center" vertical="top" wrapText="1"/>
    </xf>
    <xf numFmtId="37" fontId="4" fillId="2" borderId="13" xfId="1" applyNumberFormat="1" applyFont="1" applyFill="1" applyBorder="1" applyAlignment="1">
      <alignment horizontal="right" vertical="top" wrapText="1"/>
    </xf>
    <xf numFmtId="37" fontId="4" fillId="2" borderId="15" xfId="1" applyNumberFormat="1" applyFont="1" applyFill="1" applyBorder="1" applyAlignment="1">
      <alignment horizontal="right" vertical="top" wrapText="1"/>
    </xf>
    <xf numFmtId="37" fontId="4" fillId="2" borderId="13" xfId="1" applyNumberFormat="1" applyFont="1" applyFill="1" applyBorder="1" applyAlignment="1">
      <alignment horizontal="center" vertical="top" wrapText="1"/>
    </xf>
    <xf numFmtId="3" fontId="4" fillId="2" borderId="15" xfId="0" applyNumberFormat="1" applyFont="1" applyFill="1" applyBorder="1" applyAlignment="1">
      <alignment horizontal="right" vertical="top" wrapText="1"/>
    </xf>
    <xf numFmtId="10" fontId="4" fillId="2" borderId="1" xfId="0" applyNumberFormat="1" applyFont="1" applyFill="1" applyBorder="1"/>
    <xf numFmtId="0" fontId="3" fillId="0" borderId="0" xfId="0" applyFont="1" applyAlignment="1">
      <alignment horizontal="left" indent="12"/>
    </xf>
    <xf numFmtId="0" fontId="2" fillId="0" borderId="0" xfId="0" applyFont="1" applyAlignment="1">
      <alignment horizontal="left" indent="12"/>
    </xf>
    <xf numFmtId="0" fontId="5" fillId="2" borderId="0" xfId="0" applyFont="1" applyFill="1" applyAlignment="1">
      <alignment horizontal="left" vertical="center"/>
    </xf>
    <xf numFmtId="37" fontId="4" fillId="2" borderId="13" xfId="1" applyNumberFormat="1" applyFont="1" applyFill="1" applyBorder="1" applyAlignment="1">
      <alignment horizontal="center" vertical="top" wrapText="1"/>
    </xf>
    <xf numFmtId="37" fontId="4" fillId="2" borderId="15" xfId="1" applyNumberFormat="1" applyFont="1" applyFill="1" applyBorder="1" applyAlignment="1">
      <alignment horizontal="right" vertical="top" wrapText="1"/>
    </xf>
    <xf numFmtId="0" fontId="4" fillId="4" borderId="1" xfId="0" applyFont="1" applyFill="1" applyBorder="1"/>
    <xf numFmtId="0" fontId="2" fillId="4" borderId="0" xfId="0" applyFont="1" applyFill="1"/>
    <xf numFmtId="164" fontId="2" fillId="4" borderId="0" xfId="0" applyNumberFormat="1" applyFont="1" applyFill="1" applyAlignment="1">
      <alignment horizontal="center"/>
    </xf>
    <xf numFmtId="164" fontId="4" fillId="4" borderId="3" xfId="1" applyNumberFormat="1" applyFont="1" applyFill="1" applyBorder="1" applyAlignment="1">
      <alignment horizontal="right"/>
    </xf>
    <xf numFmtId="164" fontId="12" fillId="4" borderId="13" xfId="1" applyNumberFormat="1" applyFont="1" applyFill="1" applyBorder="1" applyAlignment="1">
      <alignment horizontal="right" vertical="top"/>
    </xf>
    <xf numFmtId="164" fontId="12" fillId="4" borderId="15" xfId="1" applyNumberFormat="1" applyFont="1" applyFill="1" applyBorder="1" applyAlignment="1">
      <alignment horizontal="right" vertical="top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/>
    </xf>
    <xf numFmtId="0" fontId="11" fillId="4" borderId="1" xfId="0" applyFont="1" applyFill="1" applyBorder="1" applyAlignment="1">
      <alignment horizontal="center" vertical="top"/>
    </xf>
    <xf numFmtId="0" fontId="11" fillId="4" borderId="1" xfId="0" applyFont="1" applyFill="1" applyBorder="1" applyAlignment="1">
      <alignment horizontal="center" vertical="top" wrapText="1"/>
    </xf>
    <xf numFmtId="43" fontId="13" fillId="4" borderId="1" xfId="1" applyFont="1" applyFill="1" applyBorder="1" applyAlignment="1">
      <alignment horizontal="center"/>
    </xf>
    <xf numFmtId="164" fontId="4" fillId="4" borderId="1" xfId="1" applyNumberFormat="1" applyFont="1" applyFill="1" applyBorder="1"/>
    <xf numFmtId="43" fontId="4" fillId="4" borderId="1" xfId="1" applyFont="1" applyFill="1" applyBorder="1"/>
    <xf numFmtId="0" fontId="12" fillId="4" borderId="1" xfId="0" applyFont="1" applyFill="1" applyBorder="1" applyAlignment="1">
      <alignment horizontal="center" vertical="top"/>
    </xf>
    <xf numFmtId="164" fontId="4" fillId="4" borderId="1" xfId="1" applyNumberFormat="1" applyFont="1" applyFill="1" applyBorder="1" applyAlignment="1">
      <alignment horizontal="right"/>
    </xf>
    <xf numFmtId="0" fontId="12" fillId="4" borderId="13" xfId="0" applyFont="1" applyFill="1" applyBorder="1" applyAlignment="1">
      <alignment horizontal="left" vertical="top" wrapText="1"/>
    </xf>
    <xf numFmtId="0" fontId="12" fillId="4" borderId="14" xfId="0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43" fontId="4" fillId="4" borderId="13" xfId="1" applyFont="1" applyFill="1" applyBorder="1" applyAlignment="1">
      <alignment horizontal="center"/>
    </xf>
    <xf numFmtId="43" fontId="4" fillId="4" borderId="15" xfId="1" applyFont="1" applyFill="1" applyBorder="1" applyAlignment="1">
      <alignment horizontal="center"/>
    </xf>
    <xf numFmtId="0" fontId="16" fillId="4" borderId="0" xfId="0" applyFont="1" applyFill="1"/>
    <xf numFmtId="0" fontId="12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12" fillId="4" borderId="13" xfId="0" applyFont="1" applyFill="1" applyBorder="1" applyAlignment="1">
      <alignment vertical="top"/>
    </xf>
    <xf numFmtId="0" fontId="12" fillId="4" borderId="14" xfId="0" applyFont="1" applyFill="1" applyBorder="1" applyAlignment="1">
      <alignment vertical="top"/>
    </xf>
    <xf numFmtId="164" fontId="2" fillId="4" borderId="0" xfId="0" applyNumberFormat="1" applyFont="1" applyFill="1"/>
    <xf numFmtId="164" fontId="4" fillId="4" borderId="1" xfId="1" applyNumberFormat="1" applyFont="1" applyFill="1" applyBorder="1" applyAlignment="1">
      <alignment horizontal="center"/>
    </xf>
    <xf numFmtId="0" fontId="12" fillId="4" borderId="13" xfId="0" applyFont="1" applyFill="1" applyBorder="1" applyAlignment="1">
      <alignment vertical="top" wrapText="1"/>
    </xf>
    <xf numFmtId="0" fontId="12" fillId="4" borderId="14" xfId="0" applyFont="1" applyFill="1" applyBorder="1" applyAlignment="1">
      <alignment vertical="top" wrapText="1"/>
    </xf>
    <xf numFmtId="0" fontId="2" fillId="4" borderId="14" xfId="0" applyFont="1" applyFill="1" applyBorder="1" applyAlignment="1">
      <alignment vertical="top" wrapText="1"/>
    </xf>
    <xf numFmtId="0" fontId="12" fillId="4" borderId="4" xfId="0" applyFont="1" applyFill="1" applyBorder="1" applyAlignment="1">
      <alignment vertical="top"/>
    </xf>
    <xf numFmtId="0" fontId="12" fillId="4" borderId="5" xfId="0" applyFont="1" applyFill="1" applyBorder="1" applyAlignment="1">
      <alignment vertical="top"/>
    </xf>
    <xf numFmtId="0" fontId="12" fillId="4" borderId="8" xfId="0" applyFont="1" applyFill="1" applyBorder="1" applyAlignment="1">
      <alignment vertical="top"/>
    </xf>
    <xf numFmtId="0" fontId="2" fillId="4" borderId="0" xfId="0" applyFont="1" applyFill="1" applyAlignment="1">
      <alignment vertical="top"/>
    </xf>
    <xf numFmtId="0" fontId="12" fillId="4" borderId="10" xfId="0" quotePrefix="1" applyFont="1" applyFill="1" applyBorder="1" applyAlignment="1">
      <alignment vertical="top"/>
    </xf>
    <xf numFmtId="0" fontId="2" fillId="4" borderId="11" xfId="0" applyFont="1" applyFill="1" applyBorder="1" applyAlignment="1">
      <alignment vertical="top"/>
    </xf>
    <xf numFmtId="0" fontId="2" fillId="4" borderId="14" xfId="0" applyFont="1" applyFill="1" applyBorder="1" applyAlignment="1">
      <alignment vertical="top"/>
    </xf>
    <xf numFmtId="0" fontId="11" fillId="4" borderId="13" xfId="0" applyFont="1" applyFill="1" applyBorder="1" applyAlignment="1">
      <alignment vertical="top"/>
    </xf>
    <xf numFmtId="0" fontId="12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vertical="top"/>
    </xf>
    <xf numFmtId="0" fontId="12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43" fontId="4" fillId="4" borderId="0" xfId="1" applyFont="1" applyFill="1" applyBorder="1" applyAlignment="1">
      <alignment horizontal="center"/>
    </xf>
    <xf numFmtId="164" fontId="4" fillId="4" borderId="0" xfId="1" applyNumberFormat="1" applyFont="1" applyFill="1" applyBorder="1" applyAlignment="1">
      <alignment horizontal="right"/>
    </xf>
    <xf numFmtId="0" fontId="12" fillId="4" borderId="0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horizontal="left" vertical="top" wrapText="1"/>
    </xf>
    <xf numFmtId="164" fontId="12" fillId="4" borderId="0" xfId="1" applyNumberFormat="1" applyFont="1" applyFill="1" applyBorder="1" applyAlignment="1">
      <alignment horizontal="right" vertical="top"/>
    </xf>
    <xf numFmtId="10" fontId="4" fillId="2" borderId="12" xfId="0" applyNumberFormat="1" applyFont="1" applyFill="1" applyBorder="1"/>
    <xf numFmtId="10" fontId="4" fillId="0" borderId="3" xfId="2" applyNumberFormat="1" applyFont="1" applyBorder="1" applyAlignment="1">
      <alignment vertical="top"/>
    </xf>
    <xf numFmtId="0" fontId="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5" fillId="4" borderId="0" xfId="0" applyFont="1" applyFill="1" applyBorder="1"/>
    <xf numFmtId="0" fontId="18" fillId="0" borderId="0" xfId="0" applyFont="1"/>
    <xf numFmtId="0" fontId="4" fillId="0" borderId="0" xfId="0" applyFont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164" fontId="4" fillId="0" borderId="13" xfId="1" applyNumberFormat="1" applyFont="1" applyBorder="1" applyAlignment="1">
      <alignment horizontal="center" vertical="top" wrapText="1"/>
    </xf>
    <xf numFmtId="164" fontId="4" fillId="0" borderId="15" xfId="1" applyNumberFormat="1" applyFont="1" applyBorder="1" applyAlignment="1">
      <alignment horizontal="center" vertical="top" wrapText="1"/>
    </xf>
    <xf numFmtId="0" fontId="4" fillId="0" borderId="15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14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top" wrapText="1"/>
    </xf>
    <xf numFmtId="10" fontId="4" fillId="0" borderId="0" xfId="2" applyNumberFormat="1" applyFont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14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0" fontId="4" fillId="0" borderId="3" xfId="2" applyNumberFormat="1" applyFont="1" applyBorder="1" applyAlignment="1">
      <alignment horizontal="center" vertical="top"/>
    </xf>
    <xf numFmtId="164" fontId="4" fillId="0" borderId="13" xfId="1" applyNumberFormat="1" applyFont="1" applyBorder="1" applyAlignment="1">
      <alignment horizontal="center" vertical="top" wrapText="1"/>
    </xf>
    <xf numFmtId="164" fontId="4" fillId="0" borderId="15" xfId="1" applyNumberFormat="1" applyFont="1" applyBorder="1" applyAlignment="1">
      <alignment horizontal="center" vertical="top" wrapText="1"/>
    </xf>
    <xf numFmtId="0" fontId="5" fillId="4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top" wrapText="1"/>
    </xf>
    <xf numFmtId="0" fontId="5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4" fillId="0" borderId="2" xfId="1" applyNumberFormat="1" applyFont="1" applyBorder="1" applyAlignment="1">
      <alignment horizontal="center" vertical="top"/>
    </xf>
    <xf numFmtId="164" fontId="4" fillId="0" borderId="3" xfId="1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14" fontId="4" fillId="0" borderId="1" xfId="0" applyNumberFormat="1" applyFont="1" applyBorder="1" applyAlignment="1">
      <alignment horizontal="left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center"/>
    </xf>
    <xf numFmtId="0" fontId="10" fillId="0" borderId="0" xfId="0" applyFont="1" applyAlignment="1">
      <alignment horizontal="justify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justify" vertical="top" wrapText="1"/>
    </xf>
    <xf numFmtId="0" fontId="13" fillId="0" borderId="6" xfId="0" applyFont="1" applyBorder="1" applyAlignment="1">
      <alignment horizontal="justify" vertical="top" wrapText="1"/>
    </xf>
    <xf numFmtId="0" fontId="13" fillId="0" borderId="13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10" fontId="4" fillId="0" borderId="2" xfId="2" applyNumberFormat="1" applyFont="1" applyBorder="1" applyAlignment="1">
      <alignment horizontal="right" vertical="top"/>
    </xf>
    <xf numFmtId="10" fontId="4" fillId="0" borderId="3" xfId="2" applyNumberFormat="1" applyFont="1" applyBorder="1" applyAlignment="1">
      <alignment horizontal="right" vertical="top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164" fontId="4" fillId="0" borderId="7" xfId="1" applyNumberFormat="1" applyFont="1" applyBorder="1" applyAlignment="1">
      <alignment horizontal="center" vertical="top"/>
    </xf>
    <xf numFmtId="10" fontId="4" fillId="0" borderId="4" xfId="2" applyNumberFormat="1" applyFont="1" applyBorder="1" applyAlignment="1">
      <alignment horizontal="right" vertical="top"/>
    </xf>
    <xf numFmtId="10" fontId="4" fillId="0" borderId="8" xfId="2" applyNumberFormat="1" applyFont="1" applyBorder="1" applyAlignment="1">
      <alignment horizontal="right" vertical="top"/>
    </xf>
    <xf numFmtId="10" fontId="4" fillId="0" borderId="10" xfId="2" applyNumberFormat="1" applyFont="1" applyBorder="1" applyAlignment="1">
      <alignment horizontal="right" vertical="top"/>
    </xf>
    <xf numFmtId="0" fontId="13" fillId="0" borderId="13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10" fontId="4" fillId="0" borderId="7" xfId="2" applyNumberFormat="1" applyFont="1" applyBorder="1" applyAlignment="1">
      <alignment horizontal="right" vertical="top"/>
    </xf>
    <xf numFmtId="0" fontId="4" fillId="0" borderId="4" xfId="0" applyFont="1" applyBorder="1" applyAlignment="1">
      <alignment horizontal="justify" vertical="top" wrapText="1"/>
    </xf>
    <xf numFmtId="0" fontId="4" fillId="0" borderId="6" xfId="0" applyFont="1" applyBorder="1" applyAlignment="1">
      <alignment horizontal="justify" vertical="top" wrapText="1"/>
    </xf>
    <xf numFmtId="0" fontId="4" fillId="0" borderId="10" xfId="0" applyFont="1" applyBorder="1" applyAlignment="1">
      <alignment horizontal="justify" vertical="top" wrapText="1"/>
    </xf>
    <xf numFmtId="0" fontId="4" fillId="0" borderId="12" xfId="0" applyFont="1" applyBorder="1" applyAlignment="1">
      <alignment horizontal="justify" vertical="top" wrapText="1"/>
    </xf>
    <xf numFmtId="0" fontId="13" fillId="0" borderId="1" xfId="0" applyFont="1" applyBorder="1" applyAlignment="1">
      <alignment vertical="top" wrapText="1"/>
    </xf>
    <xf numFmtId="0" fontId="13" fillId="0" borderId="4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13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11" fillId="0" borderId="12" xfId="0" applyFont="1" applyBorder="1" applyAlignment="1">
      <alignment horizontal="center" vertical="top"/>
    </xf>
    <xf numFmtId="0" fontId="11" fillId="0" borderId="13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14" fontId="15" fillId="0" borderId="13" xfId="0" applyNumberFormat="1" applyFont="1" applyBorder="1" applyAlignment="1">
      <alignment horizontal="center"/>
    </xf>
    <xf numFmtId="14" fontId="15" fillId="0" borderId="15" xfId="0" applyNumberFormat="1" applyFont="1" applyBorder="1" applyAlignment="1">
      <alignment horizontal="center"/>
    </xf>
    <xf numFmtId="0" fontId="4" fillId="2" borderId="13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center" vertical="top" wrapText="1"/>
    </xf>
    <xf numFmtId="164" fontId="4" fillId="0" borderId="9" xfId="1" applyNumberFormat="1" applyFont="1" applyBorder="1" applyAlignment="1">
      <alignment horizontal="center" vertical="top" wrapText="1"/>
    </xf>
    <xf numFmtId="164" fontId="13" fillId="0" borderId="13" xfId="1" applyNumberFormat="1" applyFont="1" applyBorder="1" applyAlignment="1">
      <alignment horizontal="center" vertical="top" wrapText="1"/>
    </xf>
    <xf numFmtId="164" fontId="13" fillId="0" borderId="15" xfId="1" applyNumberFormat="1" applyFont="1" applyBorder="1" applyAlignment="1">
      <alignment horizontal="center" vertical="top" wrapText="1"/>
    </xf>
    <xf numFmtId="37" fontId="4" fillId="2" borderId="13" xfId="1" applyNumberFormat="1" applyFont="1" applyFill="1" applyBorder="1" applyAlignment="1">
      <alignment horizontal="right" vertical="top" wrapText="1"/>
    </xf>
    <xf numFmtId="37" fontId="4" fillId="2" borderId="15" xfId="1" applyNumberFormat="1" applyFont="1" applyFill="1" applyBorder="1" applyAlignment="1">
      <alignment horizontal="right" vertical="top" wrapText="1"/>
    </xf>
    <xf numFmtId="164" fontId="4" fillId="0" borderId="4" xfId="1" applyNumberFormat="1" applyFont="1" applyBorder="1" applyAlignment="1">
      <alignment horizontal="center" vertical="top" wrapText="1"/>
    </xf>
    <xf numFmtId="164" fontId="4" fillId="0" borderId="6" xfId="1" applyNumberFormat="1" applyFont="1" applyBorder="1" applyAlignment="1">
      <alignment horizontal="center" vertical="top" wrapText="1"/>
    </xf>
    <xf numFmtId="37" fontId="4" fillId="2" borderId="14" xfId="1" applyNumberFormat="1" applyFont="1" applyFill="1" applyBorder="1" applyAlignment="1">
      <alignment horizontal="right" vertical="top" wrapText="1"/>
    </xf>
    <xf numFmtId="37" fontId="4" fillId="2" borderId="13" xfId="1" applyNumberFormat="1" applyFont="1" applyFill="1" applyBorder="1" applyAlignment="1">
      <alignment horizontal="center" vertical="top" wrapText="1"/>
    </xf>
    <xf numFmtId="37" fontId="4" fillId="2" borderId="15" xfId="1" applyNumberFormat="1" applyFont="1" applyFill="1" applyBorder="1" applyAlignment="1">
      <alignment horizontal="center" vertical="top" wrapText="1"/>
    </xf>
    <xf numFmtId="164" fontId="4" fillId="0" borderId="14" xfId="1" applyNumberFormat="1" applyFont="1" applyBorder="1" applyAlignment="1">
      <alignment horizontal="center" vertical="top" wrapText="1"/>
    </xf>
    <xf numFmtId="164" fontId="4" fillId="0" borderId="4" xfId="1" applyNumberFormat="1" applyFont="1" applyBorder="1" applyAlignment="1">
      <alignment horizontal="right" vertical="top" wrapText="1"/>
    </xf>
    <xf numFmtId="164" fontId="4" fillId="0" borderId="6" xfId="1" applyNumberFormat="1" applyFont="1" applyBorder="1" applyAlignment="1">
      <alignment horizontal="right" vertical="top" wrapText="1"/>
    </xf>
    <xf numFmtId="0" fontId="11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43" fontId="12" fillId="0" borderId="3" xfId="1" applyFont="1" applyBorder="1" applyAlignment="1">
      <alignment horizontal="center"/>
    </xf>
    <xf numFmtId="43" fontId="4" fillId="0" borderId="3" xfId="1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43" fontId="12" fillId="0" borderId="1" xfId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3" fillId="0" borderId="1" xfId="0" applyFont="1" applyBorder="1"/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/>
    </xf>
    <xf numFmtId="0" fontId="4" fillId="0" borderId="1" xfId="0" applyFont="1" applyBorder="1"/>
    <xf numFmtId="164" fontId="12" fillId="4" borderId="13" xfId="1" applyNumberFormat="1" applyFont="1" applyFill="1" applyBorder="1" applyAlignment="1">
      <alignment horizontal="center" vertical="top"/>
    </xf>
    <xf numFmtId="164" fontId="12" fillId="4" borderId="15" xfId="1" applyNumberFormat="1" applyFont="1" applyFill="1" applyBorder="1" applyAlignment="1">
      <alignment horizontal="center" vertical="top"/>
    </xf>
    <xf numFmtId="0" fontId="12" fillId="0" borderId="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12" fillId="0" borderId="13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15" xfId="0" applyFont="1" applyBorder="1" applyAlignment="1">
      <alignment horizontal="left" vertical="top"/>
    </xf>
    <xf numFmtId="0" fontId="12" fillId="4" borderId="13" xfId="0" applyFont="1" applyFill="1" applyBorder="1" applyAlignment="1">
      <alignment horizontal="center" vertical="top"/>
    </xf>
    <xf numFmtId="0" fontId="12" fillId="4" borderId="15" xfId="0" applyFont="1" applyFill="1" applyBorder="1" applyAlignment="1">
      <alignment horizontal="center" vertical="top"/>
    </xf>
    <xf numFmtId="0" fontId="4" fillId="4" borderId="13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12" fillId="0" borderId="4" xfId="0" applyFont="1" applyBorder="1" applyAlignment="1">
      <alignment horizontal="justify" vertical="top" wrapText="1"/>
    </xf>
    <xf numFmtId="0" fontId="12" fillId="0" borderId="5" xfId="0" applyFont="1" applyBorder="1" applyAlignment="1">
      <alignment horizontal="justify" vertical="top" wrapText="1"/>
    </xf>
    <xf numFmtId="0" fontId="12" fillId="0" borderId="6" xfId="0" applyFont="1" applyBorder="1" applyAlignment="1">
      <alignment horizontal="justify" vertical="top" wrapText="1"/>
    </xf>
    <xf numFmtId="0" fontId="12" fillId="0" borderId="10" xfId="0" applyFont="1" applyBorder="1" applyAlignment="1">
      <alignment horizontal="justify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164" fontId="12" fillId="4" borderId="4" xfId="1" applyNumberFormat="1" applyFont="1" applyFill="1" applyBorder="1" applyAlignment="1">
      <alignment horizontal="right" vertical="center"/>
    </xf>
    <xf numFmtId="164" fontId="12" fillId="4" borderId="6" xfId="1" applyNumberFormat="1" applyFont="1" applyFill="1" applyBorder="1" applyAlignment="1">
      <alignment horizontal="right" vertical="center"/>
    </xf>
    <xf numFmtId="164" fontId="12" fillId="4" borderId="10" xfId="1" applyNumberFormat="1" applyFont="1" applyFill="1" applyBorder="1" applyAlignment="1">
      <alignment horizontal="right" vertical="center"/>
    </xf>
    <xf numFmtId="164" fontId="12" fillId="4" borderId="12" xfId="1" applyNumberFormat="1" applyFont="1" applyFill="1" applyBorder="1" applyAlignment="1">
      <alignment horizontal="right" vertical="center"/>
    </xf>
    <xf numFmtId="43" fontId="12" fillId="4" borderId="4" xfId="1" applyFont="1" applyFill="1" applyBorder="1" applyAlignment="1">
      <alignment horizontal="right" vertical="center"/>
    </xf>
    <xf numFmtId="43" fontId="12" fillId="4" borderId="6" xfId="1" applyFont="1" applyFill="1" applyBorder="1" applyAlignment="1">
      <alignment horizontal="right" vertical="center"/>
    </xf>
    <xf numFmtId="43" fontId="12" fillId="4" borderId="10" xfId="1" applyFont="1" applyFill="1" applyBorder="1" applyAlignment="1">
      <alignment horizontal="right" vertical="center"/>
    </xf>
    <xf numFmtId="43" fontId="12" fillId="4" borderId="12" xfId="1" applyFont="1" applyFill="1" applyBorder="1" applyAlignment="1">
      <alignment horizontal="right" vertical="center"/>
    </xf>
    <xf numFmtId="164" fontId="4" fillId="4" borderId="2" xfId="1" applyNumberFormat="1" applyFont="1" applyFill="1" applyBorder="1" applyAlignment="1">
      <alignment horizontal="right" vertical="center"/>
    </xf>
    <xf numFmtId="164" fontId="4" fillId="4" borderId="7" xfId="1" applyNumberFormat="1" applyFont="1" applyFill="1" applyBorder="1" applyAlignment="1">
      <alignment horizontal="right" vertical="center"/>
    </xf>
    <xf numFmtId="0" fontId="12" fillId="0" borderId="13" xfId="0" applyFont="1" applyBorder="1" applyAlignment="1">
      <alignment horizontal="left" vertical="top" wrapText="1"/>
    </xf>
    <xf numFmtId="0" fontId="12" fillId="0" borderId="14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164" fontId="12" fillId="4" borderId="13" xfId="1" applyNumberFormat="1" applyFont="1" applyFill="1" applyBorder="1" applyAlignment="1">
      <alignment horizontal="right" vertical="top"/>
    </xf>
    <xf numFmtId="164" fontId="12" fillId="4" borderId="15" xfId="1" applyNumberFormat="1" applyFont="1" applyFill="1" applyBorder="1" applyAlignment="1">
      <alignment horizontal="right" vertical="top"/>
    </xf>
    <xf numFmtId="43" fontId="12" fillId="4" borderId="13" xfId="1" applyFont="1" applyFill="1" applyBorder="1" applyAlignment="1">
      <alignment horizontal="right" vertical="top"/>
    </xf>
    <xf numFmtId="43" fontId="12" fillId="4" borderId="14" xfId="1" applyFont="1" applyFill="1" applyBorder="1" applyAlignment="1">
      <alignment horizontal="right" vertical="top"/>
    </xf>
    <xf numFmtId="164" fontId="12" fillId="4" borderId="4" xfId="1" applyNumberFormat="1" applyFont="1" applyFill="1" applyBorder="1" applyAlignment="1">
      <alignment horizontal="center" vertical="center"/>
    </xf>
    <xf numFmtId="164" fontId="12" fillId="4" borderId="6" xfId="1" applyNumberFormat="1" applyFont="1" applyFill="1" applyBorder="1" applyAlignment="1">
      <alignment horizontal="center" vertical="center"/>
    </xf>
    <xf numFmtId="164" fontId="12" fillId="4" borderId="10" xfId="1" applyNumberFormat="1" applyFont="1" applyFill="1" applyBorder="1" applyAlignment="1">
      <alignment horizontal="center" vertical="center"/>
    </xf>
    <xf numFmtId="164" fontId="12" fillId="4" borderId="12" xfId="1" applyNumberFormat="1" applyFont="1" applyFill="1" applyBorder="1" applyAlignment="1">
      <alignment horizontal="center" vertical="center"/>
    </xf>
    <xf numFmtId="43" fontId="4" fillId="4" borderId="4" xfId="1" applyFont="1" applyFill="1" applyBorder="1" applyAlignment="1">
      <alignment horizontal="center" vertical="center"/>
    </xf>
    <xf numFmtId="43" fontId="4" fillId="4" borderId="6" xfId="1" applyFont="1" applyFill="1" applyBorder="1" applyAlignment="1">
      <alignment horizontal="center" vertical="center"/>
    </xf>
    <xf numFmtId="43" fontId="4" fillId="4" borderId="10" xfId="1" applyFont="1" applyFill="1" applyBorder="1" applyAlignment="1">
      <alignment horizontal="center" vertical="center"/>
    </xf>
    <xf numFmtId="43" fontId="4" fillId="4" borderId="12" xfId="1" applyFont="1" applyFill="1" applyBorder="1" applyAlignment="1">
      <alignment horizontal="center" vertical="center"/>
    </xf>
    <xf numFmtId="164" fontId="4" fillId="4" borderId="7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top"/>
    </xf>
    <xf numFmtId="0" fontId="12" fillId="0" borderId="5" xfId="0" applyFont="1" applyBorder="1" applyAlignment="1">
      <alignment horizontal="left" vertical="top"/>
    </xf>
    <xf numFmtId="0" fontId="12" fillId="0" borderId="6" xfId="0" applyFont="1" applyBorder="1" applyAlignment="1">
      <alignment horizontal="left" vertical="top"/>
    </xf>
    <xf numFmtId="43" fontId="4" fillId="4" borderId="13" xfId="1" applyFont="1" applyFill="1" applyBorder="1" applyAlignment="1">
      <alignment horizontal="center"/>
    </xf>
    <xf numFmtId="43" fontId="4" fillId="4" borderId="15" xfId="1" applyFont="1" applyFill="1" applyBorder="1" applyAlignment="1">
      <alignment horizontal="center"/>
    </xf>
    <xf numFmtId="0" fontId="12" fillId="0" borderId="8" xfId="0" applyFont="1" applyBorder="1" applyAlignment="1">
      <alignment horizontal="left" vertical="top" indent="2"/>
    </xf>
    <xf numFmtId="0" fontId="2" fillId="0" borderId="0" xfId="0" applyFont="1" applyAlignment="1">
      <alignment horizontal="left" vertical="top" indent="2"/>
    </xf>
    <xf numFmtId="0" fontId="2" fillId="0" borderId="9" xfId="0" applyFont="1" applyBorder="1" applyAlignment="1">
      <alignment horizontal="left" vertical="top" indent="2"/>
    </xf>
    <xf numFmtId="0" fontId="12" fillId="0" borderId="15" xfId="0" applyFont="1" applyBorder="1" applyAlignment="1">
      <alignment horizontal="left" vertical="top" wrapText="1"/>
    </xf>
    <xf numFmtId="43" fontId="4" fillId="4" borderId="14" xfId="1" applyFont="1" applyFill="1" applyBorder="1" applyAlignment="1">
      <alignment horizontal="center"/>
    </xf>
    <xf numFmtId="0" fontId="11" fillId="0" borderId="13" xfId="0" applyFont="1" applyBorder="1" applyAlignment="1">
      <alignment horizontal="right" vertical="top"/>
    </xf>
    <xf numFmtId="0" fontId="11" fillId="0" borderId="14" xfId="0" applyFont="1" applyBorder="1" applyAlignment="1">
      <alignment horizontal="right" vertical="top"/>
    </xf>
    <xf numFmtId="0" fontId="5" fillId="0" borderId="14" xfId="0" applyFont="1" applyBorder="1" applyAlignment="1">
      <alignment horizontal="right" vertical="top"/>
    </xf>
    <xf numFmtId="0" fontId="5" fillId="0" borderId="15" xfId="0" applyFont="1" applyBorder="1" applyAlignment="1">
      <alignment horizontal="right" vertical="top"/>
    </xf>
    <xf numFmtId="164" fontId="4" fillId="4" borderId="13" xfId="1" applyNumberFormat="1" applyFont="1" applyFill="1" applyBorder="1" applyAlignment="1">
      <alignment horizontal="right"/>
    </xf>
    <xf numFmtId="164" fontId="4" fillId="4" borderId="15" xfId="1" applyNumberFormat="1" applyFont="1" applyFill="1" applyBorder="1" applyAlignment="1">
      <alignment horizontal="right"/>
    </xf>
    <xf numFmtId="43" fontId="4" fillId="4" borderId="13" xfId="1" applyFont="1" applyFill="1" applyBorder="1" applyAlignment="1">
      <alignment horizontal="right"/>
    </xf>
    <xf numFmtId="43" fontId="4" fillId="4" borderId="15" xfId="1" applyFont="1" applyFill="1" applyBorder="1" applyAlignment="1">
      <alignment horizontal="right"/>
    </xf>
    <xf numFmtId="0" fontId="12" fillId="0" borderId="13" xfId="0" applyFont="1" applyBorder="1" applyAlignment="1">
      <alignment horizontal="right" vertical="top"/>
    </xf>
    <xf numFmtId="0" fontId="12" fillId="0" borderId="14" xfId="0" applyFont="1" applyBorder="1" applyAlignment="1">
      <alignment horizontal="right" vertical="top"/>
    </xf>
    <xf numFmtId="0" fontId="2" fillId="0" borderId="14" xfId="0" applyFont="1" applyBorder="1" applyAlignment="1">
      <alignment horizontal="right" vertical="top"/>
    </xf>
    <xf numFmtId="0" fontId="2" fillId="0" borderId="15" xfId="0" applyFont="1" applyBorder="1" applyAlignment="1">
      <alignment horizontal="right" vertical="top"/>
    </xf>
    <xf numFmtId="43" fontId="12" fillId="4" borderId="15" xfId="1" applyFont="1" applyFill="1" applyBorder="1" applyAlignment="1">
      <alignment horizontal="right" vertical="top"/>
    </xf>
    <xf numFmtId="0" fontId="12" fillId="0" borderId="10" xfId="0" quotePrefix="1" applyFont="1" applyBorder="1" applyAlignment="1">
      <alignment horizontal="left" vertical="top" indent="2"/>
    </xf>
    <xf numFmtId="0" fontId="2" fillId="0" borderId="11" xfId="0" applyFont="1" applyBorder="1" applyAlignment="1">
      <alignment horizontal="left" vertical="top" indent="2"/>
    </xf>
    <xf numFmtId="0" fontId="2" fillId="0" borderId="12" xfId="0" applyFont="1" applyBorder="1" applyAlignment="1">
      <alignment horizontal="left" vertical="top" indent="2"/>
    </xf>
    <xf numFmtId="0" fontId="2" fillId="0" borderId="14" xfId="0" applyFont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0" fontId="12" fillId="4" borderId="13" xfId="0" applyFont="1" applyFill="1" applyBorder="1" applyAlignment="1">
      <alignment horizontal="left" vertical="top" wrapText="1"/>
    </xf>
    <xf numFmtId="0" fontId="12" fillId="4" borderId="14" xfId="0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43" fontId="12" fillId="4" borderId="13" xfId="1" applyFont="1" applyFill="1" applyBorder="1" applyAlignment="1">
      <alignment horizontal="center" vertical="top"/>
    </xf>
    <xf numFmtId="43" fontId="12" fillId="4" borderId="15" xfId="1" applyFont="1" applyFill="1" applyBorder="1" applyAlignment="1">
      <alignment horizontal="center" vertical="top"/>
    </xf>
    <xf numFmtId="0" fontId="11" fillId="4" borderId="13" xfId="0" applyFont="1" applyFill="1" applyBorder="1" applyAlignment="1">
      <alignment horizontal="center" vertical="top" wrapText="1"/>
    </xf>
    <xf numFmtId="0" fontId="11" fillId="4" borderId="14" xfId="0" applyFont="1" applyFill="1" applyBorder="1" applyAlignment="1">
      <alignment horizontal="center" vertical="top" wrapText="1"/>
    </xf>
    <xf numFmtId="0" fontId="11" fillId="4" borderId="15" xfId="0" applyFont="1" applyFill="1" applyBorder="1" applyAlignment="1">
      <alignment horizontal="center" vertical="top" wrapText="1"/>
    </xf>
    <xf numFmtId="0" fontId="11" fillId="4" borderId="13" xfId="0" applyFont="1" applyFill="1" applyBorder="1" applyAlignment="1">
      <alignment horizontal="center" vertical="top"/>
    </xf>
    <xf numFmtId="0" fontId="11" fillId="4" borderId="14" xfId="0" applyFont="1" applyFill="1" applyBorder="1" applyAlignment="1">
      <alignment horizontal="center" vertical="top"/>
    </xf>
    <xf numFmtId="0" fontId="11" fillId="4" borderId="15" xfId="0" applyFont="1" applyFill="1" applyBorder="1" applyAlignment="1">
      <alignment horizontal="center" vertical="top"/>
    </xf>
    <xf numFmtId="0" fontId="12" fillId="4" borderId="1" xfId="0" applyFont="1" applyFill="1" applyBorder="1" applyAlignment="1">
      <alignment horizontal="center" vertical="top"/>
    </xf>
    <xf numFmtId="0" fontId="12" fillId="4" borderId="15" xfId="0" applyFont="1" applyFill="1" applyBorder="1" applyAlignment="1">
      <alignment horizontal="left" vertical="top" wrapText="1"/>
    </xf>
    <xf numFmtId="43" fontId="11" fillId="4" borderId="13" xfId="1" applyFont="1" applyFill="1" applyBorder="1" applyAlignment="1">
      <alignment horizontal="center" vertical="top"/>
    </xf>
    <xf numFmtId="43" fontId="11" fillId="4" borderId="15" xfId="1" applyFont="1" applyFill="1" applyBorder="1" applyAlignment="1">
      <alignment horizontal="center" vertical="top"/>
    </xf>
    <xf numFmtId="0" fontId="11" fillId="4" borderId="13" xfId="0" applyFont="1" applyFill="1" applyBorder="1" applyAlignment="1">
      <alignment horizontal="left" vertical="top" wrapText="1"/>
    </xf>
    <xf numFmtId="0" fontId="11" fillId="4" borderId="14" xfId="0" applyFont="1" applyFill="1" applyBorder="1" applyAlignment="1">
      <alignment horizontal="left" vertical="top" wrapText="1"/>
    </xf>
    <xf numFmtId="0" fontId="5" fillId="4" borderId="15" xfId="0" applyFont="1" applyFill="1" applyBorder="1" applyAlignment="1">
      <alignment horizontal="left" vertical="top" wrapText="1"/>
    </xf>
    <xf numFmtId="164" fontId="4" fillId="4" borderId="3" xfId="1" applyNumberFormat="1" applyFont="1" applyFill="1" applyBorder="1" applyAlignment="1">
      <alignment horizontal="right" vertical="center"/>
    </xf>
    <xf numFmtId="164" fontId="4" fillId="4" borderId="13" xfId="1" applyNumberFormat="1" applyFont="1" applyFill="1" applyBorder="1"/>
    <xf numFmtId="164" fontId="4" fillId="4" borderId="15" xfId="1" applyNumberFormat="1" applyFont="1" applyFill="1" applyBorder="1"/>
    <xf numFmtId="0" fontId="12" fillId="4" borderId="4" xfId="0" applyFont="1" applyFill="1" applyBorder="1" applyAlignment="1">
      <alignment horizontal="justify" vertical="top" wrapText="1"/>
    </xf>
    <xf numFmtId="0" fontId="12" fillId="4" borderId="5" xfId="0" applyFont="1" applyFill="1" applyBorder="1" applyAlignment="1">
      <alignment horizontal="justify" vertical="top" wrapText="1"/>
    </xf>
    <xf numFmtId="0" fontId="12" fillId="4" borderId="6" xfId="0" applyFont="1" applyFill="1" applyBorder="1" applyAlignment="1">
      <alignment horizontal="justify" vertical="top" wrapText="1"/>
    </xf>
    <xf numFmtId="0" fontId="12" fillId="4" borderId="10" xfId="0" applyFont="1" applyFill="1" applyBorder="1" applyAlignment="1">
      <alignment horizontal="justify" vertical="top" wrapText="1"/>
    </xf>
    <xf numFmtId="0" fontId="12" fillId="4" borderId="11" xfId="0" applyFont="1" applyFill="1" applyBorder="1" applyAlignment="1">
      <alignment horizontal="justify" vertical="top" wrapText="1"/>
    </xf>
    <xf numFmtId="0" fontId="12" fillId="4" borderId="12" xfId="0" applyFont="1" applyFill="1" applyBorder="1" applyAlignment="1">
      <alignment horizontal="justify" vertical="top" wrapText="1"/>
    </xf>
    <xf numFmtId="43" fontId="12" fillId="4" borderId="4" xfId="1" applyFont="1" applyFill="1" applyBorder="1" applyAlignment="1">
      <alignment horizontal="center" vertical="center"/>
    </xf>
    <xf numFmtId="43" fontId="12" fillId="4" borderId="6" xfId="1" applyFont="1" applyFill="1" applyBorder="1" applyAlignment="1">
      <alignment horizontal="center" vertical="center"/>
    </xf>
    <xf numFmtId="43" fontId="12" fillId="4" borderId="10" xfId="1" applyFont="1" applyFill="1" applyBorder="1" applyAlignment="1">
      <alignment horizontal="center" vertical="center"/>
    </xf>
    <xf numFmtId="43" fontId="12" fillId="4" borderId="12" xfId="1" applyFont="1" applyFill="1" applyBorder="1" applyAlignment="1">
      <alignment horizontal="center" vertical="center"/>
    </xf>
    <xf numFmtId="164" fontId="4" fillId="4" borderId="13" xfId="1" applyNumberFormat="1" applyFont="1" applyFill="1" applyBorder="1" applyAlignment="1">
      <alignment horizontal="center"/>
    </xf>
    <xf numFmtId="164" fontId="4" fillId="4" borderId="15" xfId="1" applyNumberFormat="1" applyFont="1" applyFill="1" applyBorder="1" applyAlignment="1">
      <alignment horizontal="center"/>
    </xf>
    <xf numFmtId="164" fontId="4" fillId="4" borderId="4" xfId="1" applyNumberFormat="1" applyFont="1" applyFill="1" applyBorder="1" applyAlignment="1">
      <alignment horizontal="right" vertical="center"/>
    </xf>
    <xf numFmtId="164" fontId="4" fillId="4" borderId="6" xfId="1" applyNumberFormat="1" applyFont="1" applyFill="1" applyBorder="1" applyAlignment="1">
      <alignment horizontal="right" vertical="center"/>
    </xf>
    <xf numFmtId="164" fontId="4" fillId="4" borderId="10" xfId="1" applyNumberFormat="1" applyFont="1" applyFill="1" applyBorder="1" applyAlignment="1">
      <alignment horizontal="right" vertical="center"/>
    </xf>
    <xf numFmtId="164" fontId="4" fillId="4" borderId="12" xfId="1" applyNumberFormat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horizontal="right" vertical="center"/>
    </xf>
    <xf numFmtId="0" fontId="11" fillId="4" borderId="14" xfId="0" applyFont="1" applyFill="1" applyBorder="1" applyAlignment="1">
      <alignment horizontal="right" vertical="center"/>
    </xf>
    <xf numFmtId="0" fontId="11" fillId="4" borderId="15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vertical="top"/>
    </xf>
    <xf numFmtId="0" fontId="12" fillId="4" borderId="13" xfId="0" applyFont="1" applyFill="1" applyBorder="1" applyAlignment="1">
      <alignment horizontal="right" vertical="center"/>
    </xf>
    <xf numFmtId="0" fontId="2" fillId="4" borderId="14" xfId="0" applyFont="1" applyFill="1" applyBorder="1" applyAlignment="1">
      <alignment horizontal="right" vertical="center"/>
    </xf>
    <xf numFmtId="0" fontId="2" fillId="4" borderId="15" xfId="0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center"/>
    </xf>
    <xf numFmtId="0" fontId="12" fillId="0" borderId="13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2" fillId="4" borderId="2" xfId="0" applyFont="1" applyFill="1" applyBorder="1" applyAlignment="1">
      <alignment horizontal="center" vertical="top"/>
    </xf>
    <xf numFmtId="0" fontId="12" fillId="4" borderId="7" xfId="0" applyFont="1" applyFill="1" applyBorder="1" applyAlignment="1">
      <alignment horizontal="center" vertical="top"/>
    </xf>
    <xf numFmtId="0" fontId="12" fillId="4" borderId="3" xfId="0" applyFont="1" applyFill="1" applyBorder="1" applyAlignment="1">
      <alignment horizontal="center" vertical="top"/>
    </xf>
    <xf numFmtId="0" fontId="12" fillId="4" borderId="13" xfId="0" applyFont="1" applyFill="1" applyBorder="1" applyAlignment="1">
      <alignment horizontal="justify" vertical="top" wrapText="1"/>
    </xf>
    <xf numFmtId="0" fontId="12" fillId="4" borderId="14" xfId="0" applyFont="1" applyFill="1" applyBorder="1" applyAlignment="1">
      <alignment horizontal="justify" vertical="top" wrapText="1"/>
    </xf>
    <xf numFmtId="0" fontId="12" fillId="4" borderId="15" xfId="0" applyFont="1" applyFill="1" applyBorder="1" applyAlignment="1">
      <alignment horizontal="justify" vertical="top" wrapText="1"/>
    </xf>
    <xf numFmtId="164" fontId="4" fillId="4" borderId="4" xfId="1" applyNumberFormat="1" applyFont="1" applyFill="1" applyBorder="1" applyAlignment="1">
      <alignment horizontal="center" vertical="center"/>
    </xf>
    <xf numFmtId="164" fontId="4" fillId="4" borderId="6" xfId="1" applyNumberFormat="1" applyFont="1" applyFill="1" applyBorder="1" applyAlignment="1">
      <alignment horizontal="center" vertical="center"/>
    </xf>
    <xf numFmtId="164" fontId="4" fillId="4" borderId="10" xfId="1" applyNumberFormat="1" applyFont="1" applyFill="1" applyBorder="1" applyAlignment="1">
      <alignment horizontal="center" vertical="center"/>
    </xf>
    <xf numFmtId="164" fontId="4" fillId="4" borderId="12" xfId="1" applyNumberFormat="1" applyFont="1" applyFill="1" applyBorder="1" applyAlignment="1">
      <alignment horizontal="center" vertical="center"/>
    </xf>
    <xf numFmtId="164" fontId="4" fillId="4" borderId="2" xfId="1" applyNumberFormat="1" applyFont="1" applyFill="1" applyBorder="1" applyAlignment="1">
      <alignment horizontal="center" vertical="center"/>
    </xf>
    <xf numFmtId="164" fontId="4" fillId="4" borderId="3" xfId="1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13</xdr:col>
          <xdr:colOff>190500</xdr:colOff>
          <xdr:row>18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20</xdr:row>
          <xdr:rowOff>0</xdr:rowOff>
        </xdr:from>
        <xdr:to>
          <xdr:col>13</xdr:col>
          <xdr:colOff>114300</xdr:colOff>
          <xdr:row>23</xdr:row>
          <xdr:rowOff>9525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47"/>
  <sheetViews>
    <sheetView tabSelected="1" topLeftCell="A200" workbookViewId="0">
      <selection activeCell="G353" sqref="G353"/>
    </sheetView>
  </sheetViews>
  <sheetFormatPr defaultRowHeight="15" x14ac:dyDescent="0.25"/>
  <cols>
    <col min="2" max="2" width="23.5703125" customWidth="1"/>
    <col min="3" max="3" width="16.28515625" customWidth="1"/>
    <col min="4" max="4" width="16" customWidth="1"/>
    <col min="5" max="5" width="17" customWidth="1"/>
    <col min="7" max="7" width="19.85546875" customWidth="1"/>
    <col min="8" max="8" width="13.5703125" customWidth="1"/>
    <col min="9" max="9" width="17.5703125" customWidth="1"/>
    <col min="10" max="10" width="10.28515625" customWidth="1"/>
    <col min="11" max="11" width="26.85546875" customWidth="1"/>
    <col min="12" max="12" width="9.140625" hidden="1" customWidth="1"/>
  </cols>
  <sheetData>
    <row r="1" spans="1:13" x14ac:dyDescent="0.25">
      <c r="L1" t="s">
        <v>0</v>
      </c>
    </row>
    <row r="2" spans="1:13" x14ac:dyDescent="0.25">
      <c r="L2" t="s">
        <v>1</v>
      </c>
    </row>
    <row r="7" spans="1:13" x14ac:dyDescent="0.2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x14ac:dyDescent="0.25">
      <c r="A8" s="1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5.75" x14ac:dyDescent="0.25">
      <c r="A9" s="129"/>
      <c r="B9" s="129"/>
      <c r="C9" s="130"/>
      <c r="D9" s="130"/>
      <c r="E9" s="145" t="s">
        <v>2</v>
      </c>
      <c r="F9" s="145"/>
      <c r="G9" s="145"/>
      <c r="H9" s="146"/>
      <c r="I9" s="130"/>
      <c r="J9" s="130"/>
      <c r="K9" s="130"/>
      <c r="L9" s="2"/>
      <c r="M9" s="2"/>
    </row>
    <row r="10" spans="1:13" x14ac:dyDescent="0.25">
      <c r="A10" s="129"/>
      <c r="B10" s="129"/>
      <c r="C10" s="130"/>
      <c r="D10" s="130"/>
      <c r="E10" s="130"/>
      <c r="F10" s="130"/>
      <c r="G10" s="130"/>
      <c r="H10" s="130"/>
      <c r="I10" s="130"/>
      <c r="J10" s="130"/>
      <c r="K10" s="130"/>
      <c r="L10" s="2"/>
      <c r="M10" s="2"/>
    </row>
    <row r="11" spans="1:13" x14ac:dyDescent="0.25">
      <c r="A11" s="1"/>
      <c r="B11" s="1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 ht="15.75" x14ac:dyDescent="0.25">
      <c r="A12" s="224" t="s">
        <v>3</v>
      </c>
      <c r="B12" s="224"/>
      <c r="C12" s="224"/>
      <c r="D12" s="224"/>
      <c r="E12" s="224"/>
      <c r="F12" s="224"/>
      <c r="G12" s="224"/>
      <c r="H12" s="224"/>
      <c r="I12" s="224"/>
      <c r="J12" s="224"/>
      <c r="K12" s="224"/>
      <c r="L12" s="2"/>
      <c r="M12" s="2"/>
    </row>
    <row r="13" spans="1:13" ht="15.75" x14ac:dyDescent="0.25">
      <c r="A13" s="224" t="s">
        <v>4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"/>
      <c r="M13" s="2"/>
    </row>
    <row r="14" spans="1:13" x14ac:dyDescent="0.25">
      <c r="A14" s="225" t="s">
        <v>200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"/>
      <c r="M14" s="2"/>
    </row>
    <row r="15" spans="1:13" x14ac:dyDescent="0.25">
      <c r="A15" s="3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 x14ac:dyDescent="0.25">
      <c r="A16" s="226" t="s">
        <v>5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4"/>
      <c r="M16" s="5"/>
    </row>
    <row r="17" spans="1:13" x14ac:dyDescent="0.25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"/>
      <c r="M17" s="2"/>
    </row>
    <row r="18" spans="1:13" x14ac:dyDescent="0.25">
      <c r="A18" s="3"/>
      <c r="B18" s="3"/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</row>
    <row r="19" spans="1:13" x14ac:dyDescent="0.25">
      <c r="A19" s="227" t="s">
        <v>6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5"/>
      <c r="M19" s="5"/>
    </row>
    <row r="20" spans="1:13" x14ac:dyDescent="0.25">
      <c r="A20" s="7"/>
      <c r="B20" s="8"/>
      <c r="C20" s="8"/>
      <c r="D20" s="8"/>
      <c r="E20" s="8"/>
      <c r="F20" s="8"/>
      <c r="G20" s="8"/>
      <c r="H20" s="8"/>
      <c r="I20" s="8"/>
      <c r="J20" s="8"/>
      <c r="K20" s="8"/>
      <c r="L20" s="5"/>
      <c r="M20" s="5"/>
    </row>
    <row r="21" spans="1:13" x14ac:dyDescent="0.25">
      <c r="A21" s="9">
        <v>1</v>
      </c>
      <c r="B21" s="231" t="s">
        <v>7</v>
      </c>
      <c r="C21" s="231"/>
      <c r="D21" s="231"/>
      <c r="E21" s="231"/>
      <c r="F21" s="233" t="s">
        <v>213</v>
      </c>
      <c r="G21" s="233"/>
      <c r="H21" s="233"/>
      <c r="I21" s="233"/>
      <c r="J21" s="233"/>
      <c r="K21" s="233"/>
      <c r="L21" s="2"/>
      <c r="M21" s="2"/>
    </row>
    <row r="22" spans="1:13" x14ac:dyDescent="0.25">
      <c r="A22" s="9">
        <f>+A21+1</f>
        <v>2</v>
      </c>
      <c r="B22" s="231" t="s">
        <v>8</v>
      </c>
      <c r="C22" s="231"/>
      <c r="D22" s="231"/>
      <c r="E22" s="231"/>
      <c r="F22" s="234">
        <v>31335</v>
      </c>
      <c r="G22" s="231"/>
      <c r="H22" s="231"/>
      <c r="I22" s="231"/>
      <c r="J22" s="231"/>
      <c r="K22" s="231"/>
      <c r="L22" s="2"/>
      <c r="M22" s="2"/>
    </row>
    <row r="23" spans="1:13" x14ac:dyDescent="0.25">
      <c r="A23" s="9">
        <f>+A22+1</f>
        <v>3</v>
      </c>
      <c r="B23" s="231" t="s">
        <v>9</v>
      </c>
      <c r="C23" s="231"/>
      <c r="D23" s="231"/>
      <c r="E23" s="231"/>
      <c r="F23" s="231" t="s">
        <v>10</v>
      </c>
      <c r="G23" s="231"/>
      <c r="H23" s="231"/>
      <c r="I23" s="231"/>
      <c r="J23" s="231"/>
      <c r="K23" s="231"/>
      <c r="L23" s="2"/>
      <c r="M23" s="2"/>
    </row>
    <row r="24" spans="1:13" x14ac:dyDescent="0.25">
      <c r="A24" s="10">
        <f>+A23+1</f>
        <v>4</v>
      </c>
      <c r="B24" s="231" t="s">
        <v>11</v>
      </c>
      <c r="C24" s="231"/>
      <c r="D24" s="231"/>
      <c r="E24" s="231"/>
      <c r="F24" s="231" t="s">
        <v>215</v>
      </c>
      <c r="G24" s="231"/>
      <c r="H24" s="231"/>
      <c r="I24" s="231"/>
      <c r="J24" s="231"/>
      <c r="K24" s="231"/>
      <c r="L24" s="2"/>
      <c r="M24" s="2"/>
    </row>
    <row r="25" spans="1:13" x14ac:dyDescent="0.25">
      <c r="A25" s="10">
        <f>+A24+1</f>
        <v>5</v>
      </c>
      <c r="B25" s="231" t="s">
        <v>12</v>
      </c>
      <c r="C25" s="231"/>
      <c r="D25" s="231"/>
      <c r="E25" s="231"/>
      <c r="F25" s="231" t="s">
        <v>216</v>
      </c>
      <c r="G25" s="231"/>
      <c r="H25" s="231"/>
      <c r="I25" s="231"/>
      <c r="J25" s="231"/>
      <c r="K25" s="231"/>
      <c r="L25" s="2"/>
      <c r="M25" s="2"/>
    </row>
    <row r="26" spans="1:13" x14ac:dyDescent="0.25">
      <c r="A26" s="11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"/>
      <c r="M26" s="2"/>
    </row>
    <row r="27" spans="1:13" x14ac:dyDescent="0.25">
      <c r="A27" s="10">
        <f>+A25+1</f>
        <v>6</v>
      </c>
      <c r="B27" s="232" t="s">
        <v>13</v>
      </c>
      <c r="C27" s="232"/>
      <c r="D27" s="232"/>
      <c r="E27" s="232"/>
      <c r="F27" s="232" t="s">
        <v>14</v>
      </c>
      <c r="G27" s="232"/>
      <c r="H27" s="232"/>
      <c r="I27" s="232"/>
      <c r="J27" s="232"/>
      <c r="K27" s="232"/>
      <c r="L27" s="2"/>
      <c r="M27" s="2"/>
    </row>
    <row r="28" spans="1:13" x14ac:dyDescent="0.25">
      <c r="A28" s="10">
        <f>+A27+1</f>
        <v>7</v>
      </c>
      <c r="B28" s="240" t="s">
        <v>15</v>
      </c>
      <c r="C28" s="241"/>
      <c r="D28" s="241"/>
      <c r="E28" s="242"/>
      <c r="F28" s="241" t="s">
        <v>214</v>
      </c>
      <c r="G28" s="241"/>
      <c r="H28" s="241"/>
      <c r="I28" s="241"/>
      <c r="J28" s="241"/>
      <c r="K28" s="242"/>
      <c r="L28" s="2"/>
      <c r="M28" s="2"/>
    </row>
    <row r="29" spans="1:13" x14ac:dyDescent="0.25">
      <c r="A29" s="12"/>
      <c r="B29" s="243"/>
      <c r="C29" s="244"/>
      <c r="D29" s="244"/>
      <c r="E29" s="245"/>
      <c r="F29" s="244"/>
      <c r="G29" s="244"/>
      <c r="H29" s="244"/>
      <c r="I29" s="244"/>
      <c r="J29" s="244"/>
      <c r="K29" s="245"/>
      <c r="L29" s="2"/>
      <c r="M29" s="2"/>
    </row>
    <row r="30" spans="1:13" x14ac:dyDescent="0.25">
      <c r="A30" s="12"/>
      <c r="B30" s="13"/>
      <c r="C30" s="14"/>
      <c r="D30" s="14"/>
      <c r="E30" s="15"/>
      <c r="F30" s="14"/>
      <c r="G30" s="14"/>
      <c r="H30" s="14"/>
      <c r="I30" s="14"/>
      <c r="J30" s="14"/>
      <c r="K30" s="15"/>
      <c r="L30" s="2"/>
      <c r="M30" s="2"/>
    </row>
    <row r="31" spans="1:13" x14ac:dyDescent="0.25">
      <c r="A31" s="12"/>
      <c r="B31" s="13"/>
      <c r="C31" s="14"/>
      <c r="D31" s="14"/>
      <c r="E31" s="15"/>
      <c r="F31" s="14"/>
      <c r="G31" s="14"/>
      <c r="H31" s="14"/>
      <c r="I31" s="14"/>
      <c r="J31" s="14"/>
      <c r="K31" s="15"/>
      <c r="L31" s="2"/>
      <c r="M31" s="2"/>
    </row>
    <row r="32" spans="1:13" x14ac:dyDescent="0.25">
      <c r="A32" s="16"/>
      <c r="B32" s="17"/>
      <c r="C32" s="18"/>
      <c r="D32" s="18"/>
      <c r="E32" s="19"/>
      <c r="F32" s="18"/>
      <c r="G32" s="18"/>
      <c r="H32" s="18"/>
      <c r="I32" s="18"/>
      <c r="J32" s="18"/>
      <c r="K32" s="19"/>
      <c r="L32" s="2"/>
      <c r="M32" s="2"/>
    </row>
    <row r="33" spans="1:13" x14ac:dyDescent="0.25">
      <c r="A33" s="1"/>
      <c r="B33" s="1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x14ac:dyDescent="0.25">
      <c r="A34" s="246" t="s">
        <v>16</v>
      </c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5"/>
      <c r="M34" s="5"/>
    </row>
    <row r="35" spans="1:13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5"/>
      <c r="M35" s="5"/>
    </row>
    <row r="36" spans="1:13" x14ac:dyDescent="0.25">
      <c r="A36" s="247" t="s">
        <v>217</v>
      </c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"/>
      <c r="M36" s="2"/>
    </row>
    <row r="37" spans="1:13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"/>
      <c r="M37" s="2"/>
    </row>
    <row r="38" spans="1:13" x14ac:dyDescent="0.25">
      <c r="A38" s="248" t="s">
        <v>17</v>
      </c>
      <c r="B38" s="250" t="s">
        <v>18</v>
      </c>
      <c r="C38" s="251"/>
      <c r="D38" s="251"/>
      <c r="E38" s="251"/>
      <c r="F38" s="251"/>
      <c r="G38" s="252"/>
      <c r="H38" s="256" t="s">
        <v>19</v>
      </c>
      <c r="I38" s="256"/>
      <c r="J38" s="256" t="s">
        <v>20</v>
      </c>
      <c r="K38" s="256"/>
      <c r="L38" s="2"/>
      <c r="M38" s="2"/>
    </row>
    <row r="39" spans="1:13" x14ac:dyDescent="0.25">
      <c r="A39" s="249"/>
      <c r="B39" s="253"/>
      <c r="C39" s="254"/>
      <c r="D39" s="254"/>
      <c r="E39" s="254"/>
      <c r="F39" s="254"/>
      <c r="G39" s="255"/>
      <c r="H39" s="256"/>
      <c r="I39" s="256"/>
      <c r="J39" s="256"/>
      <c r="K39" s="256"/>
      <c r="L39" s="2"/>
      <c r="M39" s="2"/>
    </row>
    <row r="40" spans="1:13" x14ac:dyDescent="0.25">
      <c r="A40" s="201">
        <v>1</v>
      </c>
      <c r="B40" s="235" t="s">
        <v>195</v>
      </c>
      <c r="C40" s="236"/>
      <c r="D40" s="236"/>
      <c r="E40" s="236"/>
      <c r="F40" s="236"/>
      <c r="G40" s="237"/>
      <c r="H40" s="238" t="s">
        <v>195</v>
      </c>
      <c r="I40" s="239"/>
      <c r="J40" s="238" t="s">
        <v>195</v>
      </c>
      <c r="K40" s="239"/>
      <c r="L40" s="2"/>
      <c r="M40" s="2"/>
    </row>
    <row r="41" spans="1:13" x14ac:dyDescent="0.25">
      <c r="A41" s="201">
        <v>2</v>
      </c>
      <c r="B41" s="235" t="s">
        <v>195</v>
      </c>
      <c r="C41" s="236"/>
      <c r="D41" s="236"/>
      <c r="E41" s="236"/>
      <c r="F41" s="236"/>
      <c r="G41" s="237"/>
      <c r="H41" s="238" t="s">
        <v>195</v>
      </c>
      <c r="I41" s="239"/>
      <c r="J41" s="238" t="s">
        <v>195</v>
      </c>
      <c r="K41" s="239"/>
      <c r="L41" s="2"/>
      <c r="M41" s="2"/>
    </row>
    <row r="42" spans="1:13" x14ac:dyDescent="0.25">
      <c r="A42" s="201">
        <v>3</v>
      </c>
      <c r="B42" s="235" t="s">
        <v>195</v>
      </c>
      <c r="C42" s="236"/>
      <c r="D42" s="236"/>
      <c r="E42" s="236"/>
      <c r="F42" s="236"/>
      <c r="G42" s="237"/>
      <c r="H42" s="238" t="s">
        <v>195</v>
      </c>
      <c r="I42" s="239"/>
      <c r="J42" s="238" t="s">
        <v>195</v>
      </c>
      <c r="K42" s="239"/>
      <c r="L42" s="2"/>
      <c r="M42" s="2"/>
    </row>
    <row r="43" spans="1:13" x14ac:dyDescent="0.25">
      <c r="A43" s="1"/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x14ac:dyDescent="0.25">
      <c r="A44" s="246" t="s">
        <v>21</v>
      </c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5"/>
      <c r="M44" s="5"/>
    </row>
    <row r="45" spans="1:13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5"/>
      <c r="M45" s="5"/>
    </row>
    <row r="46" spans="1:13" x14ac:dyDescent="0.25">
      <c r="A46" s="256" t="s">
        <v>17</v>
      </c>
      <c r="B46" s="256" t="s">
        <v>22</v>
      </c>
      <c r="C46" s="256"/>
      <c r="D46" s="256"/>
      <c r="E46" s="256"/>
      <c r="F46" s="258" t="s">
        <v>23</v>
      </c>
      <c r="G46" s="258"/>
      <c r="H46" s="259" t="s">
        <v>24</v>
      </c>
      <c r="I46" s="259"/>
      <c r="J46" s="259" t="s">
        <v>25</v>
      </c>
      <c r="K46" s="259" t="s">
        <v>26</v>
      </c>
      <c r="L46" s="2"/>
      <c r="M46" s="2"/>
    </row>
    <row r="47" spans="1:13" x14ac:dyDescent="0.25">
      <c r="A47" s="256"/>
      <c r="B47" s="256"/>
      <c r="C47" s="256"/>
      <c r="D47" s="256"/>
      <c r="E47" s="256"/>
      <c r="F47" s="258"/>
      <c r="G47" s="258"/>
      <c r="H47" s="259"/>
      <c r="I47" s="259"/>
      <c r="J47" s="259"/>
      <c r="K47" s="259"/>
      <c r="L47" s="2"/>
      <c r="M47" s="2"/>
    </row>
    <row r="48" spans="1:13" x14ac:dyDescent="0.25">
      <c r="A48" s="256"/>
      <c r="B48" s="256"/>
      <c r="C48" s="256"/>
      <c r="D48" s="256"/>
      <c r="E48" s="256"/>
      <c r="F48" s="258"/>
      <c r="G48" s="258"/>
      <c r="H48" s="259"/>
      <c r="I48" s="259"/>
      <c r="J48" s="259"/>
      <c r="K48" s="259"/>
      <c r="L48" s="2"/>
      <c r="M48" s="2"/>
    </row>
    <row r="49" spans="1:13" x14ac:dyDescent="0.25">
      <c r="A49" s="22">
        <v>1</v>
      </c>
      <c r="B49" s="235" t="s">
        <v>27</v>
      </c>
      <c r="C49" s="236"/>
      <c r="D49" s="236"/>
      <c r="E49" s="237"/>
      <c r="F49" s="238" t="s">
        <v>28</v>
      </c>
      <c r="G49" s="239"/>
      <c r="H49" s="238" t="s">
        <v>29</v>
      </c>
      <c r="I49" s="239"/>
      <c r="J49" s="24">
        <v>100</v>
      </c>
      <c r="K49" s="25" t="s">
        <v>30</v>
      </c>
      <c r="L49" s="2"/>
      <c r="M49" s="2"/>
    </row>
    <row r="50" spans="1:13" x14ac:dyDescent="0.25">
      <c r="A50" s="1"/>
      <c r="B50" s="1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x14ac:dyDescent="0.25">
      <c r="A51" s="227" t="s">
        <v>31</v>
      </c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5"/>
      <c r="M51" s="5"/>
    </row>
    <row r="52" spans="1:13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5"/>
      <c r="M52" s="5"/>
    </row>
    <row r="53" spans="1:13" x14ac:dyDescent="0.25">
      <c r="A53" s="257" t="s">
        <v>32</v>
      </c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5"/>
      <c r="M53" s="5"/>
    </row>
    <row r="54" spans="1:13" x14ac:dyDescent="0.25">
      <c r="A54" s="257" t="s">
        <v>33</v>
      </c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5"/>
      <c r="M54" s="5"/>
    </row>
    <row r="55" spans="1:13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5"/>
      <c r="M55" s="5"/>
    </row>
    <row r="56" spans="1:13" x14ac:dyDescent="0.25">
      <c r="A56" s="264" t="s">
        <v>34</v>
      </c>
      <c r="B56" s="265"/>
      <c r="C56" s="259" t="s">
        <v>201</v>
      </c>
      <c r="D56" s="259"/>
      <c r="E56" s="259"/>
      <c r="F56" s="259"/>
      <c r="G56" s="259" t="s">
        <v>202</v>
      </c>
      <c r="H56" s="259"/>
      <c r="I56" s="259"/>
      <c r="J56" s="259"/>
      <c r="K56" s="260" t="s">
        <v>35</v>
      </c>
      <c r="L56" s="2"/>
      <c r="M56" s="2"/>
    </row>
    <row r="57" spans="1:13" x14ac:dyDescent="0.25">
      <c r="A57" s="266"/>
      <c r="B57" s="267"/>
      <c r="C57" s="259"/>
      <c r="D57" s="259"/>
      <c r="E57" s="259"/>
      <c r="F57" s="259"/>
      <c r="G57" s="259"/>
      <c r="H57" s="259"/>
      <c r="I57" s="259"/>
      <c r="J57" s="259"/>
      <c r="K57" s="261"/>
      <c r="L57" s="2"/>
      <c r="M57" s="2"/>
    </row>
    <row r="58" spans="1:13" ht="38.25" x14ac:dyDescent="0.25">
      <c r="A58" s="268"/>
      <c r="B58" s="269"/>
      <c r="C58" s="27" t="s">
        <v>36</v>
      </c>
      <c r="D58" s="27" t="s">
        <v>37</v>
      </c>
      <c r="E58" s="27" t="s">
        <v>38</v>
      </c>
      <c r="F58" s="28" t="s">
        <v>39</v>
      </c>
      <c r="G58" s="27" t="s">
        <v>36</v>
      </c>
      <c r="H58" s="27" t="s">
        <v>37</v>
      </c>
      <c r="I58" s="27" t="s">
        <v>38</v>
      </c>
      <c r="J58" s="28" t="s">
        <v>39</v>
      </c>
      <c r="K58" s="262"/>
      <c r="L58" s="2"/>
      <c r="M58" s="2"/>
    </row>
    <row r="59" spans="1:13" x14ac:dyDescent="0.25">
      <c r="A59" s="263" t="s">
        <v>40</v>
      </c>
      <c r="B59" s="263"/>
      <c r="C59" s="29"/>
      <c r="D59" s="30"/>
      <c r="E59" s="30"/>
      <c r="F59" s="30"/>
      <c r="G59" s="30"/>
      <c r="H59" s="30"/>
      <c r="I59" s="30"/>
      <c r="J59" s="30"/>
      <c r="K59" s="30"/>
      <c r="L59" s="2"/>
      <c r="M59" s="2"/>
    </row>
    <row r="60" spans="1:13" x14ac:dyDescent="0.25">
      <c r="A60" s="263" t="s">
        <v>41</v>
      </c>
      <c r="B60" s="263"/>
      <c r="C60" s="30"/>
      <c r="D60" s="30"/>
      <c r="E60" s="30"/>
      <c r="F60" s="30"/>
      <c r="G60" s="30"/>
      <c r="H60" s="30"/>
      <c r="I60" s="30"/>
      <c r="J60" s="30"/>
      <c r="K60" s="30"/>
      <c r="L60" s="2"/>
      <c r="M60" s="2"/>
    </row>
    <row r="61" spans="1:13" x14ac:dyDescent="0.25">
      <c r="A61" s="231" t="s">
        <v>42</v>
      </c>
      <c r="B61" s="231"/>
      <c r="C61" s="29" t="s">
        <v>43</v>
      </c>
      <c r="D61" s="29" t="s">
        <v>43</v>
      </c>
      <c r="E61" s="29" t="s">
        <v>43</v>
      </c>
      <c r="F61" s="31">
        <f>IFERROR(E61/E$110,0)</f>
        <v>0</v>
      </c>
      <c r="G61" s="29" t="s">
        <v>43</v>
      </c>
      <c r="H61" s="29" t="s">
        <v>43</v>
      </c>
      <c r="I61" s="29" t="s">
        <v>43</v>
      </c>
      <c r="J61" s="31">
        <f>IFERROR(I61/I$110,0)</f>
        <v>0</v>
      </c>
      <c r="K61" s="32">
        <f>IFERROR((I61-E61)/E61,0)</f>
        <v>0</v>
      </c>
      <c r="L61" s="2"/>
      <c r="M61" s="2"/>
    </row>
    <row r="62" spans="1:13" x14ac:dyDescent="0.25">
      <c r="A62" s="231" t="s">
        <v>44</v>
      </c>
      <c r="B62" s="231"/>
      <c r="C62" s="29" t="s">
        <v>43</v>
      </c>
      <c r="D62" s="29" t="s">
        <v>43</v>
      </c>
      <c r="E62" s="29" t="s">
        <v>43</v>
      </c>
      <c r="F62" s="31">
        <f>IFERROR(E62/E$110,0)</f>
        <v>0</v>
      </c>
      <c r="G62" s="29" t="s">
        <v>43</v>
      </c>
      <c r="H62" s="29" t="s">
        <v>43</v>
      </c>
      <c r="I62" s="29" t="s">
        <v>43</v>
      </c>
      <c r="J62" s="31">
        <f>IFERROR(I62/I$110,0)</f>
        <v>0</v>
      </c>
      <c r="K62" s="32">
        <f t="shared" ref="K62:K67" si="0">IFERROR((I62-E62)/E62,0)</f>
        <v>0</v>
      </c>
      <c r="L62" s="2"/>
      <c r="M62" s="2"/>
    </row>
    <row r="63" spans="1:13" x14ac:dyDescent="0.25">
      <c r="A63" s="231" t="s">
        <v>45</v>
      </c>
      <c r="B63" s="231"/>
      <c r="C63" s="29" t="s">
        <v>43</v>
      </c>
      <c r="D63" s="29" t="s">
        <v>43</v>
      </c>
      <c r="E63" s="29" t="s">
        <v>43</v>
      </c>
      <c r="F63" s="31">
        <f>IFERROR(E63/E$110,0)</f>
        <v>0</v>
      </c>
      <c r="G63" s="29" t="s">
        <v>43</v>
      </c>
      <c r="H63" s="29" t="s">
        <v>43</v>
      </c>
      <c r="I63" s="29" t="s">
        <v>43</v>
      </c>
      <c r="J63" s="31">
        <f>IFERROR(I63/I$110,0)</f>
        <v>0</v>
      </c>
      <c r="K63" s="32">
        <f t="shared" si="0"/>
        <v>0</v>
      </c>
      <c r="L63" s="2"/>
      <c r="M63" s="2"/>
    </row>
    <row r="64" spans="1:13" x14ac:dyDescent="0.25">
      <c r="A64" s="231" t="s">
        <v>46</v>
      </c>
      <c r="B64" s="231"/>
      <c r="C64" s="33">
        <v>13751596</v>
      </c>
      <c r="D64" s="29" t="s">
        <v>43</v>
      </c>
      <c r="E64" s="34">
        <v>13751596</v>
      </c>
      <c r="F64" s="31">
        <v>0.247</v>
      </c>
      <c r="G64" s="33">
        <v>13751596</v>
      </c>
      <c r="H64" s="29" t="s">
        <v>43</v>
      </c>
      <c r="I64" s="34">
        <v>13751596</v>
      </c>
      <c r="J64" s="31">
        <v>0.247</v>
      </c>
      <c r="K64" s="32">
        <v>0</v>
      </c>
      <c r="L64" s="2"/>
      <c r="M64" s="2"/>
    </row>
    <row r="65" spans="1:13" x14ac:dyDescent="0.25">
      <c r="A65" s="231" t="s">
        <v>47</v>
      </c>
      <c r="B65" s="231"/>
      <c r="C65" s="29" t="s">
        <v>43</v>
      </c>
      <c r="D65" s="29" t="s">
        <v>43</v>
      </c>
      <c r="E65" s="29" t="s">
        <v>43</v>
      </c>
      <c r="F65" s="31">
        <f>IFERROR(E65/E$110,0)</f>
        <v>0</v>
      </c>
      <c r="G65" s="29" t="s">
        <v>43</v>
      </c>
      <c r="H65" s="29" t="s">
        <v>43</v>
      </c>
      <c r="I65" s="29" t="s">
        <v>43</v>
      </c>
      <c r="J65" s="31">
        <f>IFERROR(I65/I$110,0)</f>
        <v>0</v>
      </c>
      <c r="K65" s="32">
        <f t="shared" si="0"/>
        <v>0</v>
      </c>
      <c r="L65" s="2"/>
      <c r="M65" s="2"/>
    </row>
    <row r="66" spans="1:13" x14ac:dyDescent="0.25">
      <c r="A66" s="231" t="s">
        <v>48</v>
      </c>
      <c r="B66" s="231"/>
      <c r="C66" s="29" t="s">
        <v>43</v>
      </c>
      <c r="D66" s="29" t="s">
        <v>43</v>
      </c>
      <c r="E66" s="29" t="s">
        <v>43</v>
      </c>
      <c r="F66" s="31">
        <f>IFERROR(E66/E$110,0)</f>
        <v>0</v>
      </c>
      <c r="G66" s="29" t="s">
        <v>43</v>
      </c>
      <c r="H66" s="29" t="s">
        <v>43</v>
      </c>
      <c r="I66" s="29" t="s">
        <v>43</v>
      </c>
      <c r="J66" s="31">
        <f>IFERROR(I66/I$110,0)</f>
        <v>0</v>
      </c>
      <c r="K66" s="32">
        <f t="shared" si="0"/>
        <v>0</v>
      </c>
      <c r="L66" s="2"/>
      <c r="M66" s="2"/>
    </row>
    <row r="67" spans="1:13" x14ac:dyDescent="0.25">
      <c r="A67" s="270" t="s">
        <v>49</v>
      </c>
      <c r="B67" s="271"/>
      <c r="C67" s="35">
        <f>+SUM(C61:C66)</f>
        <v>13751596</v>
      </c>
      <c r="D67" s="29" t="s">
        <v>43</v>
      </c>
      <c r="E67" s="36">
        <f t="shared" ref="E67" si="1">+SUM(E61:E66)</f>
        <v>13751596</v>
      </c>
      <c r="F67" s="31">
        <v>0.247</v>
      </c>
      <c r="G67" s="35">
        <f>+SUM(G61:G66)</f>
        <v>13751596</v>
      </c>
      <c r="H67" s="29" t="s">
        <v>43</v>
      </c>
      <c r="I67" s="36">
        <f t="shared" ref="I67" si="2">+SUM(I61:I66)</f>
        <v>13751596</v>
      </c>
      <c r="J67" s="31">
        <v>0.247</v>
      </c>
      <c r="K67" s="32">
        <f t="shared" si="0"/>
        <v>0</v>
      </c>
      <c r="L67" s="2"/>
      <c r="M67" s="2"/>
    </row>
    <row r="68" spans="1:13" x14ac:dyDescent="0.25">
      <c r="A68" s="37"/>
      <c r="B68" s="38"/>
      <c r="C68" s="39"/>
      <c r="D68" s="39"/>
      <c r="E68" s="39"/>
      <c r="F68" s="40"/>
      <c r="G68" s="39"/>
      <c r="H68" s="39"/>
      <c r="I68" s="39"/>
      <c r="J68" s="40"/>
      <c r="K68" s="41"/>
      <c r="L68" s="2"/>
      <c r="M68" s="2"/>
    </row>
    <row r="69" spans="1:13" x14ac:dyDescent="0.25">
      <c r="A69" s="263" t="s">
        <v>50</v>
      </c>
      <c r="B69" s="231"/>
      <c r="C69" s="30"/>
      <c r="D69" s="30"/>
      <c r="E69" s="30"/>
      <c r="F69" s="31"/>
      <c r="G69" s="30"/>
      <c r="H69" s="30"/>
      <c r="I69" s="30"/>
      <c r="J69" s="31"/>
      <c r="K69" s="31"/>
      <c r="L69" s="2"/>
      <c r="M69" s="2"/>
    </row>
    <row r="70" spans="1:13" x14ac:dyDescent="0.25">
      <c r="A70" s="231" t="s">
        <v>51</v>
      </c>
      <c r="B70" s="231"/>
      <c r="C70" s="29" t="s">
        <v>43</v>
      </c>
      <c r="D70" s="29" t="s">
        <v>43</v>
      </c>
      <c r="E70" s="29" t="s">
        <v>43</v>
      </c>
      <c r="F70" s="31">
        <f>IFERROR(E70/E$110,0)</f>
        <v>0</v>
      </c>
      <c r="G70" s="29" t="s">
        <v>43</v>
      </c>
      <c r="H70" s="29" t="s">
        <v>43</v>
      </c>
      <c r="I70" s="29" t="s">
        <v>43</v>
      </c>
      <c r="J70" s="31">
        <f>IFERROR(I70/I$110,0)</f>
        <v>0</v>
      </c>
      <c r="K70" s="32">
        <f t="shared" ref="K70:K75" si="3">IFERROR((I70-E70)/E70,0)</f>
        <v>0</v>
      </c>
      <c r="L70" s="2"/>
      <c r="M70" s="2"/>
    </row>
    <row r="71" spans="1:13" x14ac:dyDescent="0.25">
      <c r="A71" s="231" t="s">
        <v>52</v>
      </c>
      <c r="B71" s="231"/>
      <c r="C71" s="29" t="s">
        <v>43</v>
      </c>
      <c r="D71" s="29" t="s">
        <v>43</v>
      </c>
      <c r="E71" s="29" t="s">
        <v>43</v>
      </c>
      <c r="F71" s="31">
        <f>IFERROR(E71/E$110,0)</f>
        <v>0</v>
      </c>
      <c r="G71" s="29" t="s">
        <v>43</v>
      </c>
      <c r="H71" s="29" t="s">
        <v>43</v>
      </c>
      <c r="I71" s="29" t="s">
        <v>43</v>
      </c>
      <c r="J71" s="31">
        <f>IFERROR(I71/I$110,0)</f>
        <v>0</v>
      </c>
      <c r="K71" s="32">
        <f t="shared" si="3"/>
        <v>0</v>
      </c>
      <c r="L71" s="2"/>
      <c r="M71" s="2"/>
    </row>
    <row r="72" spans="1:13" x14ac:dyDescent="0.25">
      <c r="A72" s="231" t="s">
        <v>53</v>
      </c>
      <c r="B72" s="231"/>
      <c r="C72" s="29" t="s">
        <v>43</v>
      </c>
      <c r="D72" s="29" t="s">
        <v>43</v>
      </c>
      <c r="E72" s="29" t="s">
        <v>43</v>
      </c>
      <c r="F72" s="31">
        <f>IFERROR(E72/E$110,0)</f>
        <v>0</v>
      </c>
      <c r="G72" s="29" t="s">
        <v>43</v>
      </c>
      <c r="H72" s="29" t="s">
        <v>43</v>
      </c>
      <c r="I72" s="29" t="s">
        <v>43</v>
      </c>
      <c r="J72" s="31">
        <f>IFERROR(I72/I$110,0)</f>
        <v>0</v>
      </c>
      <c r="K72" s="32">
        <f t="shared" si="3"/>
        <v>0</v>
      </c>
      <c r="L72" s="2"/>
      <c r="M72" s="2"/>
    </row>
    <row r="73" spans="1:13" x14ac:dyDescent="0.25">
      <c r="A73" s="231" t="s">
        <v>54</v>
      </c>
      <c r="B73" s="231"/>
      <c r="C73" s="29" t="s">
        <v>43</v>
      </c>
      <c r="D73" s="29" t="s">
        <v>43</v>
      </c>
      <c r="E73" s="29" t="s">
        <v>43</v>
      </c>
      <c r="F73" s="31">
        <f>IFERROR(E73/E$110,0)</f>
        <v>0</v>
      </c>
      <c r="G73" s="29" t="s">
        <v>43</v>
      </c>
      <c r="H73" s="29" t="s">
        <v>43</v>
      </c>
      <c r="I73" s="29" t="s">
        <v>43</v>
      </c>
      <c r="J73" s="31">
        <f>IFERROR(I73/I$110,0)</f>
        <v>0</v>
      </c>
      <c r="K73" s="32">
        <f t="shared" si="3"/>
        <v>0</v>
      </c>
      <c r="L73" s="2"/>
      <c r="M73" s="2"/>
    </row>
    <row r="74" spans="1:13" x14ac:dyDescent="0.25">
      <c r="A74" s="270" t="s">
        <v>55</v>
      </c>
      <c r="B74" s="271"/>
      <c r="C74" s="39"/>
      <c r="D74" s="39"/>
      <c r="E74" s="39"/>
      <c r="F74" s="31">
        <f>IFERROR(E74/E$110,0)</f>
        <v>0</v>
      </c>
      <c r="G74" s="39"/>
      <c r="H74" s="39"/>
      <c r="I74" s="39"/>
      <c r="J74" s="31">
        <f>IFERROR(I74/I$110,0)</f>
        <v>0</v>
      </c>
      <c r="K74" s="32">
        <f t="shared" si="3"/>
        <v>0</v>
      </c>
      <c r="L74" s="2"/>
      <c r="M74" s="2"/>
    </row>
    <row r="75" spans="1:13" x14ac:dyDescent="0.25">
      <c r="A75" s="272" t="s">
        <v>56</v>
      </c>
      <c r="B75" s="273"/>
      <c r="C75" s="35">
        <f t="shared" ref="C75" si="4">+C67+C74</f>
        <v>13751596</v>
      </c>
      <c r="D75" s="29" t="s">
        <v>43</v>
      </c>
      <c r="E75" s="36">
        <f>+E67+E74</f>
        <v>13751596</v>
      </c>
      <c r="F75" s="43">
        <v>0.247</v>
      </c>
      <c r="G75" s="35">
        <f t="shared" ref="G75" si="5">+G67+G74</f>
        <v>13751596</v>
      </c>
      <c r="H75" s="29" t="s">
        <v>43</v>
      </c>
      <c r="I75" s="36">
        <f>+I67+I74</f>
        <v>13751596</v>
      </c>
      <c r="J75" s="43">
        <v>0.247</v>
      </c>
      <c r="K75" s="32">
        <f t="shared" si="3"/>
        <v>0</v>
      </c>
      <c r="L75" s="2"/>
      <c r="M75" s="2"/>
    </row>
    <row r="76" spans="1:13" x14ac:dyDescent="0.25">
      <c r="A76" s="263" t="s">
        <v>57</v>
      </c>
      <c r="B76" s="263"/>
      <c r="C76" s="30"/>
      <c r="D76" s="30"/>
      <c r="E76" s="30"/>
      <c r="F76" s="31"/>
      <c r="G76" s="30"/>
      <c r="H76" s="30"/>
      <c r="I76" s="30"/>
      <c r="J76" s="31"/>
      <c r="K76" s="31"/>
      <c r="L76" s="2"/>
      <c r="M76" s="2"/>
    </row>
    <row r="77" spans="1:13" x14ac:dyDescent="0.25">
      <c r="A77" s="263" t="s">
        <v>58</v>
      </c>
      <c r="B77" s="263"/>
      <c r="C77" s="44"/>
      <c r="D77" s="44"/>
      <c r="E77" s="44"/>
      <c r="F77" s="31"/>
      <c r="G77" s="44"/>
      <c r="H77" s="44"/>
      <c r="I77" s="44"/>
      <c r="J77" s="31"/>
      <c r="K77" s="31"/>
      <c r="L77" s="2"/>
      <c r="M77" s="2"/>
    </row>
    <row r="78" spans="1:13" x14ac:dyDescent="0.25">
      <c r="A78" s="231" t="s">
        <v>59</v>
      </c>
      <c r="B78" s="231"/>
      <c r="C78" s="45">
        <v>50</v>
      </c>
      <c r="D78" s="34">
        <v>13265</v>
      </c>
      <c r="E78" s="34">
        <v>13315</v>
      </c>
      <c r="F78" s="31">
        <v>2.0000000000000001E-4</v>
      </c>
      <c r="G78" s="45">
        <v>50</v>
      </c>
      <c r="H78" s="34">
        <v>13265</v>
      </c>
      <c r="I78" s="34">
        <v>13315</v>
      </c>
      <c r="J78" s="31">
        <v>2.0000000000000001E-4</v>
      </c>
      <c r="K78" s="32">
        <f t="shared" ref="K78" si="6">IFERROR((I78-E78)/E78,0)</f>
        <v>0</v>
      </c>
      <c r="L78" s="2"/>
      <c r="M78" s="2"/>
    </row>
    <row r="79" spans="1:13" x14ac:dyDescent="0.25">
      <c r="A79" s="231" t="s">
        <v>60</v>
      </c>
      <c r="B79" s="231"/>
      <c r="C79" s="34">
        <v>4535</v>
      </c>
      <c r="D79" s="34">
        <v>22070</v>
      </c>
      <c r="E79" s="34">
        <v>26605</v>
      </c>
      <c r="F79" s="31">
        <v>5.0000000000000001E-4</v>
      </c>
      <c r="G79" s="34">
        <v>4535</v>
      </c>
      <c r="H79" s="34">
        <v>22070</v>
      </c>
      <c r="I79" s="34">
        <v>26605</v>
      </c>
      <c r="J79" s="31">
        <v>5.0000000000000001E-4</v>
      </c>
      <c r="K79" s="32">
        <v>0</v>
      </c>
      <c r="L79" s="2"/>
      <c r="M79" s="2"/>
    </row>
    <row r="80" spans="1:13" x14ac:dyDescent="0.25">
      <c r="A80" s="231" t="s">
        <v>61</v>
      </c>
      <c r="B80" s="231"/>
      <c r="C80" s="29" t="s">
        <v>43</v>
      </c>
      <c r="D80" s="29" t="s">
        <v>43</v>
      </c>
      <c r="E80" s="29" t="s">
        <v>43</v>
      </c>
      <c r="F80" s="31">
        <f>IFERROR(E80/E$110,0)</f>
        <v>0</v>
      </c>
      <c r="G80" s="29" t="s">
        <v>43</v>
      </c>
      <c r="H80" s="29" t="s">
        <v>43</v>
      </c>
      <c r="I80" s="29" t="s">
        <v>43</v>
      </c>
      <c r="J80" s="31">
        <f>IFERROR(I80/I$110,0)</f>
        <v>0</v>
      </c>
      <c r="K80" s="32">
        <f t="shared" ref="K80" si="7">IFERROR((I80-E80)/E80,0)</f>
        <v>0</v>
      </c>
      <c r="L80" s="2"/>
      <c r="M80" s="2"/>
    </row>
    <row r="81" spans="1:13" x14ac:dyDescent="0.25">
      <c r="A81" s="231" t="s">
        <v>62</v>
      </c>
      <c r="B81" s="231"/>
      <c r="C81" s="29" t="s">
        <v>43</v>
      </c>
      <c r="D81" s="29" t="s">
        <v>43</v>
      </c>
      <c r="E81" s="29" t="s">
        <v>43</v>
      </c>
      <c r="F81" s="31">
        <f>IFERROR(E81/E$110,0)</f>
        <v>0</v>
      </c>
      <c r="G81" s="29" t="s">
        <v>43</v>
      </c>
      <c r="H81" s="29" t="s">
        <v>43</v>
      </c>
      <c r="I81" s="29" t="s">
        <v>43</v>
      </c>
      <c r="J81" s="31">
        <f>IFERROR(I81/I$110,0)</f>
        <v>0</v>
      </c>
      <c r="K81" s="32">
        <f>IFERROR((I81-E81)/E81,0)</f>
        <v>0</v>
      </c>
      <c r="L81" s="2"/>
      <c r="M81" s="2"/>
    </row>
    <row r="82" spans="1:13" x14ac:dyDescent="0.25">
      <c r="A82" s="240" t="s">
        <v>63</v>
      </c>
      <c r="B82" s="242"/>
      <c r="C82" s="229" t="s">
        <v>43</v>
      </c>
      <c r="D82" s="229" t="s">
        <v>43</v>
      </c>
      <c r="E82" s="229" t="s">
        <v>43</v>
      </c>
      <c r="F82" s="274">
        <f>IFERROR(E82/E$110,0)</f>
        <v>0</v>
      </c>
      <c r="G82" s="229" t="s">
        <v>43</v>
      </c>
      <c r="H82" s="229" t="s">
        <v>43</v>
      </c>
      <c r="I82" s="229" t="s">
        <v>43</v>
      </c>
      <c r="J82" s="274">
        <f>IFERROR(I82/I$110,0)</f>
        <v>0</v>
      </c>
      <c r="K82" s="274">
        <f>IFERROR((I82-E82)/E82,0)</f>
        <v>0</v>
      </c>
      <c r="L82" s="2"/>
      <c r="M82" s="2"/>
    </row>
    <row r="83" spans="1:13" x14ac:dyDescent="0.25">
      <c r="A83" s="276"/>
      <c r="B83" s="277"/>
      <c r="C83" s="230"/>
      <c r="D83" s="230"/>
      <c r="E83" s="230"/>
      <c r="F83" s="275"/>
      <c r="G83" s="230"/>
      <c r="H83" s="230"/>
      <c r="I83" s="230"/>
      <c r="J83" s="275"/>
      <c r="K83" s="275"/>
      <c r="L83" s="2"/>
      <c r="M83" s="2"/>
    </row>
    <row r="84" spans="1:13" x14ac:dyDescent="0.25">
      <c r="A84" s="231" t="s">
        <v>64</v>
      </c>
      <c r="B84" s="231"/>
      <c r="C84" s="29" t="s">
        <v>43</v>
      </c>
      <c r="D84" s="29" t="s">
        <v>43</v>
      </c>
      <c r="E84" s="29" t="s">
        <v>43</v>
      </c>
      <c r="F84" s="31">
        <f>IFERROR(E84/E$110,0)</f>
        <v>0</v>
      </c>
      <c r="G84" s="29" t="s">
        <v>43</v>
      </c>
      <c r="H84" s="29" t="s">
        <v>43</v>
      </c>
      <c r="I84" s="29" t="s">
        <v>43</v>
      </c>
      <c r="J84" s="31">
        <f>IFERROR(I84/I$110,0)</f>
        <v>0</v>
      </c>
      <c r="K84" s="32">
        <f t="shared" ref="K84:K85" si="8">IFERROR((I84-E84)/E84,0)</f>
        <v>0</v>
      </c>
      <c r="L84" s="2"/>
      <c r="M84" s="2"/>
    </row>
    <row r="85" spans="1:13" x14ac:dyDescent="0.25">
      <c r="A85" s="231" t="s">
        <v>65</v>
      </c>
      <c r="B85" s="231"/>
      <c r="C85" s="29" t="s">
        <v>43</v>
      </c>
      <c r="D85" s="34">
        <v>200</v>
      </c>
      <c r="E85" s="34">
        <f t="shared" ref="E85" si="9">+SUM(C85:D85)</f>
        <v>200</v>
      </c>
      <c r="F85" s="31">
        <v>0</v>
      </c>
      <c r="G85" s="29" t="s">
        <v>43</v>
      </c>
      <c r="H85" s="34">
        <v>200</v>
      </c>
      <c r="I85" s="34">
        <f t="shared" ref="I85" si="10">+SUM(G85:H85)</f>
        <v>200</v>
      </c>
      <c r="J85" s="31">
        <v>0</v>
      </c>
      <c r="K85" s="32">
        <f t="shared" si="8"/>
        <v>0</v>
      </c>
      <c r="L85" s="2"/>
      <c r="M85" s="2"/>
    </row>
    <row r="86" spans="1:13" x14ac:dyDescent="0.25">
      <c r="A86" s="240" t="s">
        <v>66</v>
      </c>
      <c r="B86" s="242"/>
      <c r="C86" s="229" t="s">
        <v>43</v>
      </c>
      <c r="D86" s="229" t="s">
        <v>43</v>
      </c>
      <c r="E86" s="229" t="s">
        <v>43</v>
      </c>
      <c r="F86" s="274">
        <f>IFERROR(E86/E$110,0)</f>
        <v>0</v>
      </c>
      <c r="G86" s="229" t="s">
        <v>43</v>
      </c>
      <c r="H86" s="229" t="s">
        <v>43</v>
      </c>
      <c r="I86" s="229" t="s">
        <v>43</v>
      </c>
      <c r="J86" s="274">
        <f>IFERROR(I86/I$110,0)</f>
        <v>0</v>
      </c>
      <c r="K86" s="274">
        <f>IFERROR((I86-E86)/E86,0)</f>
        <v>0</v>
      </c>
      <c r="L86" s="2"/>
      <c r="M86" s="2"/>
    </row>
    <row r="87" spans="1:13" x14ac:dyDescent="0.25">
      <c r="A87" s="276"/>
      <c r="B87" s="277"/>
      <c r="C87" s="230"/>
      <c r="D87" s="230"/>
      <c r="E87" s="230"/>
      <c r="F87" s="275"/>
      <c r="G87" s="230"/>
      <c r="H87" s="230"/>
      <c r="I87" s="230"/>
      <c r="J87" s="275"/>
      <c r="K87" s="275"/>
      <c r="L87" s="2"/>
      <c r="M87" s="2"/>
    </row>
    <row r="88" spans="1:13" x14ac:dyDescent="0.25">
      <c r="A88" s="231" t="s">
        <v>67</v>
      </c>
      <c r="B88" s="231"/>
      <c r="C88" s="29" t="s">
        <v>43</v>
      </c>
      <c r="D88" s="29" t="s">
        <v>43</v>
      </c>
      <c r="E88" s="29" t="s">
        <v>43</v>
      </c>
      <c r="F88" s="31">
        <f>IFERROR(E88/E$110,0)</f>
        <v>0</v>
      </c>
      <c r="G88" s="29" t="s">
        <v>43</v>
      </c>
      <c r="H88" s="29" t="s">
        <v>43</v>
      </c>
      <c r="I88" s="29" t="s">
        <v>43</v>
      </c>
      <c r="J88" s="31">
        <f>IFERROR(I88/I$110,0)</f>
        <v>0</v>
      </c>
      <c r="K88" s="32">
        <f t="shared" ref="K88:K89" si="11">IFERROR((I88-E88)/E88,0)</f>
        <v>0</v>
      </c>
      <c r="L88" s="2"/>
      <c r="M88" s="2"/>
    </row>
    <row r="89" spans="1:13" x14ac:dyDescent="0.25">
      <c r="A89" s="285" t="s">
        <v>68</v>
      </c>
      <c r="B89" s="286"/>
      <c r="C89" s="34">
        <v>4585</v>
      </c>
      <c r="D89" s="44">
        <v>35535</v>
      </c>
      <c r="E89" s="44">
        <v>40120</v>
      </c>
      <c r="F89" s="31">
        <v>6.9999999999999999E-4</v>
      </c>
      <c r="G89" s="34">
        <v>4585</v>
      </c>
      <c r="H89" s="44">
        <v>35535</v>
      </c>
      <c r="I89" s="44">
        <v>40120</v>
      </c>
      <c r="J89" s="31">
        <v>6.9999999999999999E-4</v>
      </c>
      <c r="K89" s="32">
        <f t="shared" si="11"/>
        <v>0</v>
      </c>
      <c r="L89" s="2"/>
      <c r="M89" s="2"/>
    </row>
    <row r="90" spans="1:13" x14ac:dyDescent="0.25">
      <c r="A90" s="263" t="s">
        <v>69</v>
      </c>
      <c r="B90" s="263"/>
      <c r="C90" s="30"/>
      <c r="D90" s="30"/>
      <c r="E90" s="30"/>
      <c r="F90" s="31"/>
      <c r="G90" s="30"/>
      <c r="H90" s="30"/>
      <c r="I90" s="30"/>
      <c r="J90" s="31"/>
      <c r="K90" s="31"/>
      <c r="L90" s="2"/>
      <c r="M90" s="2"/>
    </row>
    <row r="91" spans="1:13" x14ac:dyDescent="0.25">
      <c r="A91" s="231" t="s">
        <v>70</v>
      </c>
      <c r="B91" s="231"/>
      <c r="C91" s="30"/>
      <c r="D91" s="30"/>
      <c r="E91" s="30"/>
      <c r="F91" s="31"/>
      <c r="G91" s="30"/>
      <c r="H91" s="30"/>
      <c r="I91" s="30"/>
      <c r="J91" s="31"/>
      <c r="K91" s="46"/>
      <c r="L91" s="2"/>
      <c r="M91" s="2"/>
    </row>
    <row r="92" spans="1:13" x14ac:dyDescent="0.25">
      <c r="A92" s="231" t="s">
        <v>71</v>
      </c>
      <c r="B92" s="231"/>
      <c r="C92" s="44">
        <v>2912283</v>
      </c>
      <c r="D92" s="48" t="s">
        <v>43</v>
      </c>
      <c r="E92" s="44">
        <v>2912283</v>
      </c>
      <c r="F92" s="49">
        <v>5.2299999999999999E-2</v>
      </c>
      <c r="G92" s="44">
        <v>2796396</v>
      </c>
      <c r="H92" s="48" t="s">
        <v>43</v>
      </c>
      <c r="I92" s="44">
        <v>2796396</v>
      </c>
      <c r="J92" s="49">
        <v>5.0200000000000002E-2</v>
      </c>
      <c r="K92" s="50">
        <v>-3.9800000000000002E-2</v>
      </c>
      <c r="L92" s="2"/>
      <c r="M92" s="2"/>
    </row>
    <row r="93" spans="1:13" x14ac:dyDescent="0.25">
      <c r="A93" s="231" t="s">
        <v>72</v>
      </c>
      <c r="B93" s="231"/>
      <c r="C93" s="29" t="s">
        <v>43</v>
      </c>
      <c r="D93" s="29" t="s">
        <v>43</v>
      </c>
      <c r="E93" s="29" t="s">
        <v>43</v>
      </c>
      <c r="F93" s="31">
        <f t="shared" ref="F93" si="12">IFERROR(E93/E$110,0)</f>
        <v>0</v>
      </c>
      <c r="G93" s="29" t="s">
        <v>43</v>
      </c>
      <c r="H93" s="29" t="s">
        <v>43</v>
      </c>
      <c r="I93" s="29" t="s">
        <v>43</v>
      </c>
      <c r="J93" s="31">
        <f t="shared" ref="J93" si="13">IFERROR(I93/I$110,0)</f>
        <v>0</v>
      </c>
      <c r="K93" s="51">
        <f t="shared" ref="K93" si="14">IFERROR((I93-E93)/E93,0)</f>
        <v>0</v>
      </c>
      <c r="L93" s="2"/>
      <c r="M93" s="2"/>
    </row>
    <row r="94" spans="1:13" x14ac:dyDescent="0.25">
      <c r="A94" s="231" t="s">
        <v>73</v>
      </c>
      <c r="B94" s="231"/>
      <c r="C94" s="29" t="s">
        <v>43</v>
      </c>
      <c r="D94" s="29" t="s">
        <v>43</v>
      </c>
      <c r="E94" s="29" t="s">
        <v>43</v>
      </c>
      <c r="F94" s="31">
        <v>0</v>
      </c>
      <c r="G94" s="29" t="s">
        <v>43</v>
      </c>
      <c r="H94" s="29" t="s">
        <v>43</v>
      </c>
      <c r="I94" s="29" t="s">
        <v>43</v>
      </c>
      <c r="J94" s="31">
        <v>0</v>
      </c>
      <c r="K94" s="46">
        <v>0</v>
      </c>
      <c r="L94" s="2"/>
      <c r="M94" s="2"/>
    </row>
    <row r="95" spans="1:13" x14ac:dyDescent="0.25">
      <c r="A95" s="240" t="s">
        <v>74</v>
      </c>
      <c r="B95" s="242"/>
      <c r="C95" s="278">
        <v>11025871</v>
      </c>
      <c r="D95" s="278">
        <v>14071000</v>
      </c>
      <c r="E95" s="229">
        <v>25096871</v>
      </c>
      <c r="F95" s="282">
        <v>0.45079999999999998</v>
      </c>
      <c r="G95" s="278">
        <v>11117908</v>
      </c>
      <c r="H95" s="278">
        <v>14000968</v>
      </c>
      <c r="I95" s="229">
        <v>25118876</v>
      </c>
      <c r="J95" s="282">
        <v>0.45119999999999999</v>
      </c>
      <c r="K95" s="274">
        <v>8.9999999999999998E-4</v>
      </c>
      <c r="L95" s="2"/>
      <c r="M95" s="2"/>
    </row>
    <row r="96" spans="1:13" x14ac:dyDescent="0.25">
      <c r="A96" s="243"/>
      <c r="B96" s="245"/>
      <c r="C96" s="279"/>
      <c r="D96" s="279"/>
      <c r="E96" s="281"/>
      <c r="F96" s="283"/>
      <c r="G96" s="279"/>
      <c r="H96" s="279"/>
      <c r="I96" s="281"/>
      <c r="J96" s="283"/>
      <c r="K96" s="287"/>
      <c r="L96" s="2"/>
      <c r="M96" s="2"/>
    </row>
    <row r="97" spans="1:13" x14ac:dyDescent="0.25">
      <c r="A97" s="243"/>
      <c r="B97" s="245"/>
      <c r="C97" s="279"/>
      <c r="D97" s="279"/>
      <c r="E97" s="281"/>
      <c r="F97" s="283"/>
      <c r="G97" s="279"/>
      <c r="H97" s="279"/>
      <c r="I97" s="281"/>
      <c r="J97" s="283"/>
      <c r="K97" s="287"/>
      <c r="L97" s="2"/>
      <c r="M97" s="2"/>
    </row>
    <row r="98" spans="1:13" x14ac:dyDescent="0.25">
      <c r="A98" s="276"/>
      <c r="B98" s="277"/>
      <c r="C98" s="280"/>
      <c r="D98" s="280"/>
      <c r="E98" s="230"/>
      <c r="F98" s="284"/>
      <c r="G98" s="280"/>
      <c r="H98" s="280"/>
      <c r="I98" s="230"/>
      <c r="J98" s="284"/>
      <c r="K98" s="275"/>
      <c r="L98" s="2"/>
      <c r="M98" s="2"/>
    </row>
    <row r="99" spans="1:13" x14ac:dyDescent="0.25">
      <c r="A99" s="240" t="s">
        <v>75</v>
      </c>
      <c r="B99" s="242"/>
      <c r="C99" s="278">
        <v>9498995</v>
      </c>
      <c r="D99" s="278">
        <v>36300</v>
      </c>
      <c r="E99" s="229">
        <v>9535295</v>
      </c>
      <c r="F99" s="282">
        <v>0.17130000000000001</v>
      </c>
      <c r="G99" s="278">
        <v>9610599</v>
      </c>
      <c r="H99" s="278">
        <v>36300</v>
      </c>
      <c r="I99" s="229">
        <v>9646899</v>
      </c>
      <c r="J99" s="282">
        <v>0.17330000000000001</v>
      </c>
      <c r="K99" s="274">
        <v>1.17E-2</v>
      </c>
      <c r="L99" s="2"/>
      <c r="M99" s="2"/>
    </row>
    <row r="100" spans="1:13" x14ac:dyDescent="0.25">
      <c r="A100" s="243"/>
      <c r="B100" s="245"/>
      <c r="C100" s="279"/>
      <c r="D100" s="279"/>
      <c r="E100" s="281"/>
      <c r="F100" s="283"/>
      <c r="G100" s="279"/>
      <c r="H100" s="279"/>
      <c r="I100" s="281"/>
      <c r="J100" s="283"/>
      <c r="K100" s="287"/>
      <c r="L100" s="2"/>
      <c r="M100" s="2"/>
    </row>
    <row r="101" spans="1:13" x14ac:dyDescent="0.25">
      <c r="A101" s="243"/>
      <c r="B101" s="245"/>
      <c r="C101" s="279"/>
      <c r="D101" s="279"/>
      <c r="E101" s="281"/>
      <c r="F101" s="283"/>
      <c r="G101" s="279"/>
      <c r="H101" s="279"/>
      <c r="I101" s="281"/>
      <c r="J101" s="283"/>
      <c r="K101" s="287"/>
      <c r="L101" s="2"/>
      <c r="M101" s="2"/>
    </row>
    <row r="102" spans="1:13" x14ac:dyDescent="0.25">
      <c r="A102" s="276"/>
      <c r="B102" s="277"/>
      <c r="C102" s="280"/>
      <c r="D102" s="280"/>
      <c r="E102" s="230"/>
      <c r="F102" s="284"/>
      <c r="G102" s="280"/>
      <c r="H102" s="280"/>
      <c r="I102" s="230"/>
      <c r="J102" s="284"/>
      <c r="K102" s="275"/>
      <c r="L102" s="2"/>
      <c r="M102" s="2"/>
    </row>
    <row r="103" spans="1:13" x14ac:dyDescent="0.25">
      <c r="A103" s="231" t="s">
        <v>76</v>
      </c>
      <c r="B103" s="231"/>
      <c r="C103" s="29" t="s">
        <v>43</v>
      </c>
      <c r="D103" s="29" t="s">
        <v>43</v>
      </c>
      <c r="E103" s="29" t="s">
        <v>43</v>
      </c>
      <c r="F103" s="31">
        <v>0</v>
      </c>
      <c r="G103" s="29" t="s">
        <v>43</v>
      </c>
      <c r="H103" s="29" t="s">
        <v>43</v>
      </c>
      <c r="I103" s="29" t="s">
        <v>43</v>
      </c>
      <c r="J103" s="31">
        <v>0</v>
      </c>
      <c r="K103" s="52">
        <v>0</v>
      </c>
      <c r="L103" s="2"/>
      <c r="M103" s="2"/>
    </row>
    <row r="104" spans="1:13" x14ac:dyDescent="0.25">
      <c r="A104" s="231" t="s">
        <v>77</v>
      </c>
      <c r="B104" s="231"/>
      <c r="C104" s="30">
        <v>260759</v>
      </c>
      <c r="D104" s="30">
        <v>618912</v>
      </c>
      <c r="E104" s="44">
        <v>879671</v>
      </c>
      <c r="F104" s="49">
        <v>1.5800000000000002E-2</v>
      </c>
      <c r="G104" s="30">
        <v>268205</v>
      </c>
      <c r="H104" s="30">
        <v>616922</v>
      </c>
      <c r="I104" s="44">
        <v>885127</v>
      </c>
      <c r="J104" s="49">
        <v>1.5900000000000001E-2</v>
      </c>
      <c r="K104" s="50">
        <v>6.1999999999999998E-3</v>
      </c>
      <c r="L104" s="2"/>
      <c r="M104" s="2"/>
    </row>
    <row r="105" spans="1:13" x14ac:dyDescent="0.25">
      <c r="A105" s="288" t="s">
        <v>78</v>
      </c>
      <c r="B105" s="289"/>
      <c r="C105" s="229" t="s">
        <v>43</v>
      </c>
      <c r="D105" s="229" t="s">
        <v>43</v>
      </c>
      <c r="E105" s="229" t="s">
        <v>43</v>
      </c>
      <c r="F105" s="274">
        <f>IFERROR(E105/E$110,0)</f>
        <v>0</v>
      </c>
      <c r="G105" s="229" t="s">
        <v>43</v>
      </c>
      <c r="H105" s="229" t="s">
        <v>43</v>
      </c>
      <c r="I105" s="229" t="s">
        <v>43</v>
      </c>
      <c r="J105" s="274">
        <f>IFERROR(I105/I$110,0)</f>
        <v>0</v>
      </c>
      <c r="K105" s="287">
        <f>IFERROR((I105-E105)/E105,0)</f>
        <v>0</v>
      </c>
      <c r="L105" s="2"/>
      <c r="M105" s="2"/>
    </row>
    <row r="106" spans="1:13" x14ac:dyDescent="0.25">
      <c r="A106" s="290"/>
      <c r="B106" s="291"/>
      <c r="C106" s="230"/>
      <c r="D106" s="230"/>
      <c r="E106" s="230"/>
      <c r="F106" s="275"/>
      <c r="G106" s="230"/>
      <c r="H106" s="230"/>
      <c r="I106" s="230"/>
      <c r="J106" s="275"/>
      <c r="K106" s="275"/>
      <c r="L106" s="2"/>
      <c r="M106" s="2"/>
    </row>
    <row r="107" spans="1:13" x14ac:dyDescent="0.25">
      <c r="A107" s="231" t="s">
        <v>79</v>
      </c>
      <c r="B107" s="231"/>
      <c r="C107" s="29" t="s">
        <v>43</v>
      </c>
      <c r="D107" s="29" t="s">
        <v>43</v>
      </c>
      <c r="E107" s="29" t="s">
        <v>43</v>
      </c>
      <c r="F107" s="31">
        <f t="shared" ref="F107" si="15">IFERROR(E107/E$110,0)</f>
        <v>0</v>
      </c>
      <c r="G107" s="29" t="s">
        <v>43</v>
      </c>
      <c r="H107" s="29" t="s">
        <v>43</v>
      </c>
      <c r="I107" s="29" t="s">
        <v>43</v>
      </c>
      <c r="J107" s="31">
        <f t="shared" ref="J107" si="16">IFERROR(I107/I$110,0)</f>
        <v>0</v>
      </c>
      <c r="K107" s="53">
        <f t="shared" ref="K107:K110" si="17">IFERROR((I107-E107)/E107,0)</f>
        <v>0</v>
      </c>
      <c r="L107" s="2"/>
      <c r="M107" s="2"/>
    </row>
    <row r="108" spans="1:13" x14ac:dyDescent="0.25">
      <c r="A108" s="231" t="s">
        <v>80</v>
      </c>
      <c r="B108" s="231"/>
      <c r="C108" s="30">
        <v>140126</v>
      </c>
      <c r="D108" s="29" t="s">
        <v>43</v>
      </c>
      <c r="E108" s="30">
        <v>140126</v>
      </c>
      <c r="F108" s="49">
        <v>2.5000000000000001E-3</v>
      </c>
      <c r="G108" s="30">
        <v>116948</v>
      </c>
      <c r="H108" s="29" t="s">
        <v>43</v>
      </c>
      <c r="I108" s="30">
        <v>116948</v>
      </c>
      <c r="J108" s="49">
        <v>2.0999999999999999E-3</v>
      </c>
      <c r="K108" s="50" t="s">
        <v>208</v>
      </c>
      <c r="L108" s="2"/>
      <c r="M108" s="2"/>
    </row>
    <row r="109" spans="1:13" x14ac:dyDescent="0.25">
      <c r="A109" s="231" t="s">
        <v>81</v>
      </c>
      <c r="B109" s="231"/>
      <c r="C109" s="47">
        <v>3217020</v>
      </c>
      <c r="D109" s="30">
        <v>100140</v>
      </c>
      <c r="E109" s="44">
        <v>3317160</v>
      </c>
      <c r="F109" s="31">
        <v>5.96E-2</v>
      </c>
      <c r="G109" s="47">
        <v>3217020</v>
      </c>
      <c r="H109" s="30">
        <v>100140</v>
      </c>
      <c r="I109" s="44">
        <v>3317160</v>
      </c>
      <c r="J109" s="31">
        <v>5.96E-2</v>
      </c>
      <c r="K109" s="51">
        <v>0</v>
      </c>
      <c r="L109" s="2"/>
      <c r="M109" s="2"/>
    </row>
    <row r="110" spans="1:13" x14ac:dyDescent="0.25">
      <c r="A110" s="231" t="s">
        <v>82</v>
      </c>
      <c r="B110" s="231"/>
      <c r="C110" s="29" t="s">
        <v>43</v>
      </c>
      <c r="D110" s="29" t="s">
        <v>43</v>
      </c>
      <c r="E110" s="29" t="s">
        <v>43</v>
      </c>
      <c r="F110" s="31">
        <f t="shared" ref="F110" si="18">IFERROR(E110/E$110,0)</f>
        <v>0</v>
      </c>
      <c r="G110" s="29" t="s">
        <v>43</v>
      </c>
      <c r="H110" s="29" t="s">
        <v>43</v>
      </c>
      <c r="I110" s="29" t="s">
        <v>43</v>
      </c>
      <c r="J110" s="31">
        <f t="shared" ref="J110" si="19">IFERROR(I110/I$110,0)</f>
        <v>0</v>
      </c>
      <c r="K110" s="32">
        <f t="shared" si="17"/>
        <v>0</v>
      </c>
      <c r="L110" s="2"/>
      <c r="M110" s="2"/>
    </row>
    <row r="111" spans="1:13" x14ac:dyDescent="0.25">
      <c r="A111" s="292" t="s">
        <v>83</v>
      </c>
      <c r="B111" s="292"/>
      <c r="C111" s="33">
        <v>27055054</v>
      </c>
      <c r="D111" s="54">
        <v>14826352</v>
      </c>
      <c r="E111" s="34">
        <v>41881406</v>
      </c>
      <c r="F111" s="31">
        <v>0.75229999999999997</v>
      </c>
      <c r="G111" s="33">
        <v>27127076</v>
      </c>
      <c r="H111" s="54">
        <v>14754330</v>
      </c>
      <c r="I111" s="34">
        <v>41881406</v>
      </c>
      <c r="J111" s="31">
        <v>0.75229999999999997</v>
      </c>
      <c r="K111" s="51">
        <v>0</v>
      </c>
      <c r="L111" s="2"/>
      <c r="M111" s="2"/>
    </row>
    <row r="112" spans="1:13" x14ac:dyDescent="0.25">
      <c r="A112" s="292" t="s">
        <v>84</v>
      </c>
      <c r="B112" s="292"/>
      <c r="C112" s="33">
        <v>27059639</v>
      </c>
      <c r="D112" s="54">
        <v>14861887</v>
      </c>
      <c r="E112" s="34">
        <v>41921526</v>
      </c>
      <c r="F112" s="43">
        <v>0.753</v>
      </c>
      <c r="G112" s="33">
        <v>27131661</v>
      </c>
      <c r="H112" s="54">
        <v>14789865</v>
      </c>
      <c r="I112" s="34">
        <v>41921526</v>
      </c>
      <c r="J112" s="43">
        <v>0.753</v>
      </c>
      <c r="K112" s="32"/>
      <c r="L112" s="2"/>
      <c r="M112" s="2"/>
    </row>
    <row r="113" spans="1:13" x14ac:dyDescent="0.25">
      <c r="A113" s="293" t="s">
        <v>85</v>
      </c>
      <c r="B113" s="294"/>
      <c r="C113" s="229" t="s">
        <v>43</v>
      </c>
      <c r="D113" s="229" t="s">
        <v>43</v>
      </c>
      <c r="E113" s="229" t="s">
        <v>43</v>
      </c>
      <c r="F113" s="274">
        <f>IFERROR(E113/E$110,0)</f>
        <v>0</v>
      </c>
      <c r="G113" s="229" t="s">
        <v>43</v>
      </c>
      <c r="H113" s="229" t="s">
        <v>43</v>
      </c>
      <c r="I113" s="229" t="s">
        <v>43</v>
      </c>
      <c r="J113" s="274">
        <f>IFERROR(I113/I$110,0)</f>
        <v>0</v>
      </c>
      <c r="K113" s="274">
        <v>0</v>
      </c>
      <c r="L113" s="2"/>
      <c r="M113" s="2"/>
    </row>
    <row r="114" spans="1:13" x14ac:dyDescent="0.25">
      <c r="A114" s="295"/>
      <c r="B114" s="296"/>
      <c r="C114" s="281"/>
      <c r="D114" s="281"/>
      <c r="E114" s="281"/>
      <c r="F114" s="287"/>
      <c r="G114" s="281"/>
      <c r="H114" s="281"/>
      <c r="I114" s="281"/>
      <c r="J114" s="287"/>
      <c r="K114" s="287"/>
      <c r="L114" s="2"/>
      <c r="M114" s="2"/>
    </row>
    <row r="115" spans="1:13" x14ac:dyDescent="0.25">
      <c r="A115" s="297"/>
      <c r="B115" s="298"/>
      <c r="C115" s="230"/>
      <c r="D115" s="230"/>
      <c r="E115" s="230"/>
      <c r="F115" s="275"/>
      <c r="G115" s="230"/>
      <c r="H115" s="230"/>
      <c r="I115" s="230"/>
      <c r="J115" s="275"/>
      <c r="K115" s="275"/>
      <c r="L115" s="2"/>
      <c r="M115" s="2"/>
    </row>
    <row r="116" spans="1:13" x14ac:dyDescent="0.25">
      <c r="A116" s="292" t="s">
        <v>86</v>
      </c>
      <c r="B116" s="292"/>
      <c r="C116" s="55">
        <v>40811235</v>
      </c>
      <c r="D116" s="54">
        <v>14861887</v>
      </c>
      <c r="E116" s="56">
        <v>55673122</v>
      </c>
      <c r="F116" s="43">
        <v>1</v>
      </c>
      <c r="G116" s="55">
        <v>40883257</v>
      </c>
      <c r="H116" s="54">
        <v>14789865</v>
      </c>
      <c r="I116" s="56">
        <v>55673122</v>
      </c>
      <c r="J116" s="43">
        <v>1</v>
      </c>
      <c r="K116" s="43"/>
      <c r="L116" s="2"/>
      <c r="M116" s="2"/>
    </row>
    <row r="117" spans="1:13" x14ac:dyDescent="0.25">
      <c r="A117" s="1"/>
      <c r="B117" s="1"/>
      <c r="C117" s="57"/>
      <c r="D117" s="57"/>
      <c r="E117" s="57"/>
      <c r="F117" s="2"/>
      <c r="G117" s="2"/>
      <c r="H117" s="2"/>
      <c r="I117" s="2"/>
      <c r="J117" s="2"/>
      <c r="K117" s="2"/>
      <c r="L117" s="2"/>
      <c r="M117" s="2"/>
    </row>
    <row r="118" spans="1:13" x14ac:dyDescent="0.25">
      <c r="A118" s="26" t="s">
        <v>87</v>
      </c>
      <c r="B118" s="26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x14ac:dyDescent="0.25">
      <c r="A119" s="26"/>
      <c r="B119" s="26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x14ac:dyDescent="0.25">
      <c r="A120" s="299" t="s">
        <v>17</v>
      </c>
      <c r="B120" s="301" t="s">
        <v>88</v>
      </c>
      <c r="C120" s="302"/>
      <c r="D120" s="303"/>
      <c r="E120" s="307" t="s">
        <v>203</v>
      </c>
      <c r="F120" s="308"/>
      <c r="G120" s="309"/>
      <c r="H120" s="307" t="s">
        <v>218</v>
      </c>
      <c r="I120" s="308"/>
      <c r="J120" s="309"/>
      <c r="K120" s="248" t="s">
        <v>89</v>
      </c>
      <c r="L120" s="2"/>
      <c r="M120" s="2"/>
    </row>
    <row r="121" spans="1:13" ht="102" x14ac:dyDescent="0.25">
      <c r="A121" s="300"/>
      <c r="B121" s="304"/>
      <c r="C121" s="305"/>
      <c r="D121" s="306"/>
      <c r="E121" s="58" t="s">
        <v>90</v>
      </c>
      <c r="F121" s="58" t="s">
        <v>91</v>
      </c>
      <c r="G121" s="58" t="s">
        <v>92</v>
      </c>
      <c r="H121" s="58" t="s">
        <v>90</v>
      </c>
      <c r="I121" s="58" t="s">
        <v>91</v>
      </c>
      <c r="J121" s="58" t="s">
        <v>93</v>
      </c>
      <c r="K121" s="249"/>
      <c r="L121" s="2"/>
      <c r="M121" s="2"/>
    </row>
    <row r="122" spans="1:13" x14ac:dyDescent="0.25">
      <c r="A122" s="59">
        <v>1</v>
      </c>
      <c r="B122" s="310" t="s">
        <v>94</v>
      </c>
      <c r="C122" s="311"/>
      <c r="D122" s="312"/>
      <c r="E122" s="60">
        <v>3168216</v>
      </c>
      <c r="F122" s="61">
        <v>5.6899999999999999E-2</v>
      </c>
      <c r="G122" s="29" t="s">
        <v>43</v>
      </c>
      <c r="H122" s="60">
        <v>3168216</v>
      </c>
      <c r="I122" s="61">
        <v>5.6899999999999999E-2</v>
      </c>
      <c r="J122" s="29" t="s">
        <v>43</v>
      </c>
      <c r="K122" s="32">
        <v>0</v>
      </c>
      <c r="L122" s="2"/>
      <c r="M122" s="2"/>
    </row>
    <row r="123" spans="1:13" x14ac:dyDescent="0.25">
      <c r="A123" s="59">
        <v>2</v>
      </c>
      <c r="B123" s="310" t="s">
        <v>95</v>
      </c>
      <c r="C123" s="311"/>
      <c r="D123" s="312"/>
      <c r="E123" s="60">
        <v>10583380</v>
      </c>
      <c r="F123" s="61">
        <v>0.19</v>
      </c>
      <c r="G123" s="29" t="s">
        <v>43</v>
      </c>
      <c r="H123" s="60">
        <v>10583380</v>
      </c>
      <c r="I123" s="61">
        <v>0.19</v>
      </c>
      <c r="J123" s="29" t="s">
        <v>43</v>
      </c>
      <c r="K123" s="32">
        <v>0</v>
      </c>
      <c r="L123" s="5"/>
      <c r="M123" s="5"/>
    </row>
    <row r="124" spans="1:13" x14ac:dyDescent="0.25">
      <c r="A124" s="1"/>
      <c r="B124" s="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x14ac:dyDescent="0.25">
      <c r="A125" s="26" t="s">
        <v>96</v>
      </c>
      <c r="B125" s="26"/>
      <c r="C125" s="5"/>
      <c r="D125" s="5"/>
      <c r="E125" s="5"/>
      <c r="F125" s="5"/>
      <c r="G125" s="5"/>
      <c r="H125" s="5"/>
      <c r="I125" s="5"/>
      <c r="J125" s="5"/>
      <c r="K125" s="5"/>
      <c r="L125" s="2"/>
      <c r="M125" s="2"/>
    </row>
    <row r="126" spans="1:13" x14ac:dyDescent="0.25">
      <c r="A126" s="26"/>
      <c r="B126" s="26"/>
      <c r="C126" s="5"/>
      <c r="D126" s="5"/>
      <c r="E126" s="5"/>
      <c r="F126" s="5"/>
      <c r="G126" s="5"/>
      <c r="H126" s="5"/>
      <c r="I126" s="5"/>
      <c r="J126" s="5"/>
      <c r="K126" s="5"/>
      <c r="L126" s="2"/>
      <c r="M126" s="2"/>
    </row>
    <row r="127" spans="1:13" x14ac:dyDescent="0.25">
      <c r="A127" s="259" t="s">
        <v>17</v>
      </c>
      <c r="B127" s="259" t="s">
        <v>97</v>
      </c>
      <c r="C127" s="259"/>
      <c r="D127" s="259" t="s">
        <v>98</v>
      </c>
      <c r="E127" s="259" t="s">
        <v>99</v>
      </c>
      <c r="F127" s="259" t="s">
        <v>100</v>
      </c>
      <c r="G127" s="259"/>
      <c r="H127" s="259"/>
      <c r="I127" s="259" t="s">
        <v>101</v>
      </c>
      <c r="J127" s="259"/>
      <c r="K127" s="259"/>
      <c r="L127" s="2"/>
      <c r="M127" s="2"/>
    </row>
    <row r="128" spans="1:13" x14ac:dyDescent="0.25">
      <c r="A128" s="259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"/>
      <c r="M128" s="2"/>
    </row>
    <row r="129" spans="1:13" x14ac:dyDescent="0.25">
      <c r="A129" s="259"/>
      <c r="B129" s="259"/>
      <c r="C129" s="259"/>
      <c r="D129" s="259"/>
      <c r="E129" s="259"/>
      <c r="F129" s="259" t="s">
        <v>102</v>
      </c>
      <c r="G129" s="259"/>
      <c r="H129" s="259" t="s">
        <v>103</v>
      </c>
      <c r="I129" s="259" t="s">
        <v>102</v>
      </c>
      <c r="J129" s="259"/>
      <c r="K129" s="259" t="s">
        <v>103</v>
      </c>
      <c r="L129" s="2"/>
      <c r="M129" s="2"/>
    </row>
    <row r="130" spans="1:13" x14ac:dyDescent="0.25">
      <c r="A130" s="259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"/>
      <c r="M130" s="2"/>
    </row>
    <row r="131" spans="1:13" x14ac:dyDescent="0.25">
      <c r="A131" s="62"/>
      <c r="B131" s="313" t="s">
        <v>104</v>
      </c>
      <c r="C131" s="276"/>
      <c r="D131" s="314" t="s">
        <v>105</v>
      </c>
      <c r="E131" s="315"/>
      <c r="F131" s="314" t="s">
        <v>43</v>
      </c>
      <c r="G131" s="315"/>
      <c r="H131" s="42" t="s">
        <v>43</v>
      </c>
      <c r="I131" s="314" t="s">
        <v>105</v>
      </c>
      <c r="J131" s="315"/>
      <c r="K131" s="42" t="s">
        <v>43</v>
      </c>
      <c r="L131" s="2"/>
      <c r="M131" s="2"/>
    </row>
    <row r="132" spans="1:13" x14ac:dyDescent="0.25">
      <c r="A132" s="63"/>
      <c r="B132" s="240" t="s">
        <v>106</v>
      </c>
      <c r="C132" s="241"/>
      <c r="D132" s="314" t="s">
        <v>105</v>
      </c>
      <c r="E132" s="315"/>
      <c r="F132" s="314" t="s">
        <v>43</v>
      </c>
      <c r="G132" s="315"/>
      <c r="H132" s="42" t="s">
        <v>43</v>
      </c>
      <c r="I132" s="314" t="s">
        <v>105</v>
      </c>
      <c r="J132" s="315"/>
      <c r="K132" s="42" t="s">
        <v>43</v>
      </c>
      <c r="L132" s="2"/>
      <c r="M132" s="2"/>
    </row>
    <row r="133" spans="1:13" x14ac:dyDescent="0.25">
      <c r="A133" s="63"/>
      <c r="B133" s="231" t="s">
        <v>107</v>
      </c>
      <c r="C133" s="318"/>
      <c r="D133" s="314" t="s">
        <v>105</v>
      </c>
      <c r="E133" s="315"/>
      <c r="F133" s="314" t="s">
        <v>43</v>
      </c>
      <c r="G133" s="315"/>
      <c r="H133" s="42" t="s">
        <v>43</v>
      </c>
      <c r="I133" s="314" t="s">
        <v>105</v>
      </c>
      <c r="J133" s="315"/>
      <c r="K133" s="42" t="s">
        <v>43</v>
      </c>
      <c r="L133" s="5"/>
      <c r="M133" s="5"/>
    </row>
    <row r="134" spans="1:13" x14ac:dyDescent="0.25">
      <c r="A134" s="1"/>
      <c r="B134" s="1"/>
      <c r="C134" s="2"/>
      <c r="D134" s="2"/>
      <c r="E134" s="2"/>
      <c r="F134" s="2"/>
      <c r="G134" s="2"/>
      <c r="H134" s="2"/>
      <c r="I134" s="2"/>
      <c r="J134" s="2"/>
      <c r="K134" s="2"/>
      <c r="L134" s="5"/>
      <c r="M134" s="5"/>
    </row>
    <row r="135" spans="1:13" x14ac:dyDescent="0.25">
      <c r="A135" s="26" t="s">
        <v>108</v>
      </c>
      <c r="B135" s="26"/>
      <c r="C135" s="5"/>
      <c r="D135" s="5"/>
      <c r="E135" s="5"/>
      <c r="F135" s="5"/>
      <c r="G135" s="5"/>
      <c r="H135" s="5"/>
      <c r="I135" s="5"/>
      <c r="J135" s="5"/>
      <c r="K135" s="5"/>
      <c r="L135" s="2"/>
      <c r="M135" s="2"/>
    </row>
    <row r="136" spans="1:13" x14ac:dyDescent="0.25">
      <c r="A136" s="64" t="s">
        <v>109</v>
      </c>
      <c r="B136" s="65"/>
      <c r="C136" s="2"/>
      <c r="D136" s="2"/>
      <c r="E136" s="2"/>
      <c r="F136" s="2"/>
      <c r="G136" s="2"/>
      <c r="H136" s="2"/>
      <c r="I136" s="2"/>
      <c r="J136" s="5"/>
      <c r="K136" s="5"/>
      <c r="L136" s="2"/>
      <c r="M136" s="2"/>
    </row>
    <row r="137" spans="1:13" x14ac:dyDescent="0.25">
      <c r="A137" s="64"/>
      <c r="B137" s="65"/>
      <c r="C137" s="2"/>
      <c r="D137" s="2"/>
      <c r="E137" s="2"/>
      <c r="F137" s="2"/>
      <c r="G137" s="2"/>
      <c r="H137" s="2"/>
      <c r="I137" s="2"/>
      <c r="J137" s="5"/>
      <c r="K137" s="5"/>
      <c r="L137" s="2"/>
      <c r="M137" s="2"/>
    </row>
    <row r="138" spans="1:13" x14ac:dyDescent="0.25">
      <c r="A138" s="259" t="s">
        <v>17</v>
      </c>
      <c r="B138" s="259" t="s">
        <v>110</v>
      </c>
      <c r="C138" s="259"/>
      <c r="D138" s="259" t="s">
        <v>98</v>
      </c>
      <c r="E138" s="259" t="s">
        <v>99</v>
      </c>
      <c r="F138" s="259" t="s">
        <v>100</v>
      </c>
      <c r="G138" s="259"/>
      <c r="H138" s="259"/>
      <c r="I138" s="259" t="s">
        <v>101</v>
      </c>
      <c r="J138" s="259"/>
      <c r="K138" s="259"/>
      <c r="L138" s="2"/>
      <c r="M138" s="2"/>
    </row>
    <row r="139" spans="1:13" x14ac:dyDescent="0.25">
      <c r="A139" s="259"/>
      <c r="B139" s="259"/>
      <c r="C139" s="259"/>
      <c r="D139" s="259"/>
      <c r="E139" s="259"/>
      <c r="F139" s="259"/>
      <c r="G139" s="259"/>
      <c r="H139" s="259"/>
      <c r="I139" s="259"/>
      <c r="J139" s="259"/>
      <c r="K139" s="259"/>
      <c r="L139" s="2"/>
      <c r="M139" s="2"/>
    </row>
    <row r="140" spans="1:13" x14ac:dyDescent="0.25">
      <c r="A140" s="259"/>
      <c r="B140" s="259"/>
      <c r="C140" s="259"/>
      <c r="D140" s="259"/>
      <c r="E140" s="259"/>
      <c r="F140" s="259" t="s">
        <v>102</v>
      </c>
      <c r="G140" s="259"/>
      <c r="H140" s="259" t="s">
        <v>103</v>
      </c>
      <c r="I140" s="259" t="s">
        <v>102</v>
      </c>
      <c r="J140" s="259"/>
      <c r="K140" s="259" t="s">
        <v>103</v>
      </c>
      <c r="L140" s="2"/>
      <c r="M140" s="2"/>
    </row>
    <row r="141" spans="1:13" x14ac:dyDescent="0.25">
      <c r="A141" s="259"/>
      <c r="B141" s="259"/>
      <c r="C141" s="259"/>
      <c r="D141" s="259"/>
      <c r="E141" s="259"/>
      <c r="F141" s="260"/>
      <c r="G141" s="260"/>
      <c r="H141" s="259"/>
      <c r="I141" s="260"/>
      <c r="J141" s="260"/>
      <c r="K141" s="259"/>
      <c r="L141" s="2"/>
      <c r="M141" s="2"/>
    </row>
    <row r="142" spans="1:13" x14ac:dyDescent="0.25">
      <c r="A142" s="66">
        <v>1</v>
      </c>
      <c r="B142" s="316" t="s">
        <v>111</v>
      </c>
      <c r="C142" s="317"/>
      <c r="D142" s="67"/>
      <c r="E142" s="68"/>
      <c r="F142" s="68"/>
      <c r="G142" s="70"/>
      <c r="H142" s="127"/>
      <c r="I142" s="68"/>
      <c r="J142" s="70"/>
      <c r="K142" s="70"/>
      <c r="L142" s="2"/>
      <c r="M142" s="2"/>
    </row>
    <row r="143" spans="1:13" x14ac:dyDescent="0.25">
      <c r="A143" s="62"/>
      <c r="B143" s="313" t="s">
        <v>104</v>
      </c>
      <c r="C143" s="276"/>
      <c r="D143" s="67">
        <v>43191</v>
      </c>
      <c r="E143" s="71"/>
      <c r="F143" s="72"/>
      <c r="G143" s="73">
        <v>3316680</v>
      </c>
      <c r="H143" s="74">
        <v>5.96</v>
      </c>
      <c r="I143" s="72"/>
      <c r="J143" s="73">
        <v>3316680</v>
      </c>
      <c r="K143" s="74">
        <v>5.96</v>
      </c>
      <c r="L143" s="2"/>
      <c r="M143" s="2"/>
    </row>
    <row r="144" spans="1:13" x14ac:dyDescent="0.25">
      <c r="A144" s="63"/>
      <c r="B144" s="240" t="s">
        <v>106</v>
      </c>
      <c r="C144" s="242"/>
      <c r="D144" s="75"/>
      <c r="E144" s="76"/>
      <c r="F144" s="221" t="s">
        <v>43</v>
      </c>
      <c r="G144" s="222"/>
      <c r="H144" s="29" t="s">
        <v>43</v>
      </c>
      <c r="I144" s="221" t="s">
        <v>43</v>
      </c>
      <c r="J144" s="222"/>
      <c r="K144" s="31">
        <v>0</v>
      </c>
      <c r="L144" s="2"/>
      <c r="M144" s="2"/>
    </row>
    <row r="145" spans="1:13" x14ac:dyDescent="0.25">
      <c r="A145" s="63"/>
      <c r="B145" s="231" t="s">
        <v>107</v>
      </c>
      <c r="C145" s="318"/>
      <c r="D145" s="75">
        <v>43555</v>
      </c>
      <c r="E145" s="76"/>
      <c r="F145" s="319" t="s">
        <v>43</v>
      </c>
      <c r="G145" s="320"/>
      <c r="H145" s="29" t="s">
        <v>43</v>
      </c>
      <c r="I145" s="68"/>
      <c r="J145" s="73">
        <v>3316680</v>
      </c>
      <c r="K145" s="74">
        <v>5.96</v>
      </c>
      <c r="L145" s="2"/>
      <c r="M145" s="2"/>
    </row>
    <row r="146" spans="1:13" x14ac:dyDescent="0.25">
      <c r="A146" s="63"/>
      <c r="B146" s="13"/>
      <c r="C146" s="14"/>
      <c r="D146" s="76"/>
      <c r="E146" s="76"/>
      <c r="F146" s="134"/>
      <c r="G146" s="135"/>
      <c r="H146" s="131"/>
      <c r="I146" s="134"/>
      <c r="J146" s="135"/>
      <c r="K146" s="131"/>
      <c r="L146" s="2"/>
      <c r="M146" s="2"/>
    </row>
    <row r="147" spans="1:13" x14ac:dyDescent="0.25">
      <c r="A147" s="66">
        <v>2</v>
      </c>
      <c r="B147" s="316" t="s">
        <v>112</v>
      </c>
      <c r="C147" s="317"/>
      <c r="D147" s="67"/>
      <c r="E147" s="69"/>
      <c r="F147" s="133"/>
      <c r="G147" s="136"/>
      <c r="H147" s="137"/>
      <c r="I147" s="321"/>
      <c r="J147" s="322"/>
      <c r="K147" s="138"/>
      <c r="L147" s="2"/>
      <c r="M147" s="2"/>
    </row>
    <row r="148" spans="1:13" x14ac:dyDescent="0.25">
      <c r="A148" s="62"/>
      <c r="B148" s="313" t="s">
        <v>104</v>
      </c>
      <c r="C148" s="276"/>
      <c r="D148" s="67">
        <v>43191</v>
      </c>
      <c r="E148" s="71"/>
      <c r="F148" s="221">
        <v>1430000</v>
      </c>
      <c r="G148" s="222"/>
      <c r="H148" s="79">
        <v>2.57</v>
      </c>
      <c r="I148" s="221">
        <v>1430000</v>
      </c>
      <c r="J148" s="222"/>
      <c r="K148" s="79">
        <v>2.57</v>
      </c>
      <c r="L148" s="2"/>
      <c r="M148" s="2"/>
    </row>
    <row r="149" spans="1:13" x14ac:dyDescent="0.25">
      <c r="A149" s="63"/>
      <c r="B149" s="240" t="s">
        <v>106</v>
      </c>
      <c r="C149" s="242"/>
      <c r="D149" s="75"/>
      <c r="E149" s="76"/>
      <c r="F149" s="319" t="s">
        <v>43</v>
      </c>
      <c r="G149" s="320"/>
      <c r="H149" s="29" t="s">
        <v>43</v>
      </c>
      <c r="I149" s="221" t="s">
        <v>43</v>
      </c>
      <c r="J149" s="222"/>
      <c r="K149" s="31">
        <v>0</v>
      </c>
      <c r="L149" s="2"/>
      <c r="M149" s="2"/>
    </row>
    <row r="150" spans="1:13" x14ac:dyDescent="0.25">
      <c r="A150" s="63"/>
      <c r="B150" s="231" t="s">
        <v>107</v>
      </c>
      <c r="C150" s="318"/>
      <c r="D150" s="75">
        <v>43555</v>
      </c>
      <c r="E150" s="76"/>
      <c r="F150" s="221" t="s">
        <v>43</v>
      </c>
      <c r="G150" s="222"/>
      <c r="H150" s="29" t="s">
        <v>43</v>
      </c>
      <c r="I150" s="221">
        <v>1430000</v>
      </c>
      <c r="J150" s="222"/>
      <c r="K150" s="79">
        <v>2.57</v>
      </c>
      <c r="L150" s="2"/>
      <c r="M150" s="2"/>
    </row>
    <row r="151" spans="1:13" x14ac:dyDescent="0.25">
      <c r="A151" s="63"/>
      <c r="B151" s="80"/>
      <c r="C151" s="81"/>
      <c r="D151" s="76"/>
      <c r="E151" s="76"/>
      <c r="F151" s="221"/>
      <c r="G151" s="222"/>
      <c r="H151" s="24"/>
      <c r="I151" s="325"/>
      <c r="J151" s="326"/>
      <c r="K151" s="120"/>
      <c r="L151" s="2"/>
      <c r="M151" s="2"/>
    </row>
    <row r="152" spans="1:13" x14ac:dyDescent="0.25">
      <c r="A152" s="83">
        <v>3</v>
      </c>
      <c r="B152" s="316" t="s">
        <v>113</v>
      </c>
      <c r="C152" s="317"/>
      <c r="D152" s="67"/>
      <c r="E152" s="84"/>
      <c r="F152" s="68"/>
      <c r="G152" s="70"/>
      <c r="H152" s="119"/>
      <c r="I152" s="122"/>
      <c r="J152" s="123"/>
      <c r="K152" s="124"/>
      <c r="L152" s="2"/>
      <c r="M152" s="2"/>
    </row>
    <row r="153" spans="1:13" x14ac:dyDescent="0.25">
      <c r="A153" s="63"/>
      <c r="B153" s="231" t="s">
        <v>104</v>
      </c>
      <c r="C153" s="231"/>
      <c r="D153" s="67">
        <v>43191</v>
      </c>
      <c r="E153" s="76"/>
      <c r="F153" s="132"/>
      <c r="G153" s="98">
        <v>961000</v>
      </c>
      <c r="H153" s="94">
        <v>1.7299999999999999E-2</v>
      </c>
      <c r="I153" s="323">
        <v>961000</v>
      </c>
      <c r="J153" s="327"/>
      <c r="K153" s="323" t="s">
        <v>205</v>
      </c>
      <c r="L153" s="324"/>
      <c r="M153" s="5"/>
    </row>
    <row r="154" spans="1:13" x14ac:dyDescent="0.25">
      <c r="A154" s="63"/>
      <c r="B154" s="240" t="s">
        <v>106</v>
      </c>
      <c r="C154" s="242"/>
      <c r="D154" s="75"/>
      <c r="E154" s="87" t="s">
        <v>114</v>
      </c>
      <c r="F154" s="221" t="s">
        <v>43</v>
      </c>
      <c r="G154" s="222"/>
      <c r="H154" s="88" t="s">
        <v>43</v>
      </c>
      <c r="I154" s="319">
        <v>9000</v>
      </c>
      <c r="J154" s="320"/>
      <c r="K154" s="199">
        <v>1E-4</v>
      </c>
      <c r="L154" s="2"/>
      <c r="M154" s="2"/>
    </row>
    <row r="155" spans="1:13" x14ac:dyDescent="0.25">
      <c r="A155" s="63"/>
      <c r="B155" s="231" t="s">
        <v>107</v>
      </c>
      <c r="C155" s="318"/>
      <c r="D155" s="75">
        <v>43555</v>
      </c>
      <c r="E155" s="76"/>
      <c r="F155" s="319" t="s">
        <v>43</v>
      </c>
      <c r="G155" s="320"/>
      <c r="H155" s="121" t="s">
        <v>43</v>
      </c>
      <c r="I155" s="85"/>
      <c r="J155" s="98">
        <v>970000</v>
      </c>
      <c r="K155" s="94">
        <v>1.7399999999999999E-2</v>
      </c>
      <c r="L155" s="2"/>
      <c r="M155" s="2"/>
    </row>
    <row r="156" spans="1:13" x14ac:dyDescent="0.25">
      <c r="A156" s="11"/>
      <c r="B156" s="89"/>
      <c r="C156" s="90"/>
      <c r="D156" s="9"/>
      <c r="E156" s="9"/>
      <c r="F156" s="68"/>
      <c r="G156" s="70"/>
      <c r="H156" s="9"/>
      <c r="I156" s="125"/>
      <c r="J156" s="126"/>
      <c r="K156" s="9"/>
      <c r="L156" s="2"/>
      <c r="M156" s="2"/>
    </row>
    <row r="157" spans="1:13" x14ac:dyDescent="0.25">
      <c r="A157" s="66">
        <v>4</v>
      </c>
      <c r="B157" s="316" t="s">
        <v>115</v>
      </c>
      <c r="C157" s="317"/>
      <c r="D157" s="67"/>
      <c r="E157" s="69"/>
      <c r="F157" s="68"/>
      <c r="G157" s="70"/>
      <c r="H157" s="69"/>
      <c r="I157" s="221"/>
      <c r="J157" s="222"/>
      <c r="K157" s="79"/>
      <c r="L157" s="2"/>
      <c r="M157" s="2"/>
    </row>
    <row r="158" spans="1:13" x14ac:dyDescent="0.25">
      <c r="A158" s="62"/>
      <c r="B158" s="313" t="s">
        <v>104</v>
      </c>
      <c r="C158" s="276"/>
      <c r="D158" s="67">
        <v>43191</v>
      </c>
      <c r="E158" s="71"/>
      <c r="F158" s="221">
        <v>650000</v>
      </c>
      <c r="G158" s="222"/>
      <c r="H158" s="31">
        <v>1.17E-2</v>
      </c>
      <c r="I158" s="221">
        <v>650000</v>
      </c>
      <c r="J158" s="222"/>
      <c r="K158" s="323" t="s">
        <v>204</v>
      </c>
      <c r="L158" s="324"/>
      <c r="M158" s="2"/>
    </row>
    <row r="159" spans="1:13" x14ac:dyDescent="0.25">
      <c r="A159" s="63"/>
      <c r="B159" s="240" t="s">
        <v>106</v>
      </c>
      <c r="C159" s="242"/>
      <c r="D159" s="75"/>
      <c r="E159" s="87" t="s">
        <v>114</v>
      </c>
      <c r="F159" s="221" t="s">
        <v>43</v>
      </c>
      <c r="G159" s="222"/>
      <c r="H159" s="88" t="s">
        <v>43</v>
      </c>
      <c r="I159" s="221" t="s">
        <v>43</v>
      </c>
      <c r="J159" s="222"/>
      <c r="K159" s="31">
        <v>0</v>
      </c>
      <c r="L159" s="2"/>
      <c r="M159" s="2"/>
    </row>
    <row r="160" spans="1:13" x14ac:dyDescent="0.25">
      <c r="A160" s="63"/>
      <c r="B160" s="231" t="s">
        <v>107</v>
      </c>
      <c r="C160" s="318"/>
      <c r="D160" s="75">
        <v>43555</v>
      </c>
      <c r="E160" s="76"/>
      <c r="F160" s="319" t="s">
        <v>43</v>
      </c>
      <c r="G160" s="320"/>
      <c r="H160" s="29" t="s">
        <v>43</v>
      </c>
      <c r="I160" s="221">
        <v>650000</v>
      </c>
      <c r="J160" s="222"/>
      <c r="K160" s="31">
        <v>1.17E-2</v>
      </c>
      <c r="L160" s="2"/>
      <c r="M160" s="2"/>
    </row>
    <row r="161" spans="1:13" x14ac:dyDescent="0.25">
      <c r="A161" s="63"/>
      <c r="B161" s="13"/>
      <c r="C161" s="14"/>
      <c r="D161" s="76"/>
      <c r="E161" s="76"/>
      <c r="F161" s="77"/>
      <c r="G161" s="78"/>
      <c r="H161" s="31"/>
      <c r="I161" s="77"/>
      <c r="J161" s="78"/>
      <c r="K161" s="31"/>
      <c r="L161" s="2"/>
      <c r="M161" s="2"/>
    </row>
    <row r="162" spans="1:13" x14ac:dyDescent="0.25">
      <c r="A162" s="66">
        <v>5</v>
      </c>
      <c r="B162" s="316" t="s">
        <v>116</v>
      </c>
      <c r="C162" s="317"/>
      <c r="D162" s="67"/>
      <c r="E162" s="69"/>
      <c r="F162" s="68"/>
      <c r="G162" s="70"/>
      <c r="H162" s="79"/>
      <c r="I162" s="221"/>
      <c r="J162" s="222"/>
      <c r="K162" s="79"/>
      <c r="L162" s="2"/>
      <c r="M162" s="2"/>
    </row>
    <row r="163" spans="1:13" x14ac:dyDescent="0.25">
      <c r="A163" s="62"/>
      <c r="B163" s="313" t="s">
        <v>104</v>
      </c>
      <c r="C163" s="276"/>
      <c r="D163" s="67">
        <v>43191</v>
      </c>
      <c r="E163" s="71"/>
      <c r="F163" s="221">
        <v>495000</v>
      </c>
      <c r="G163" s="222"/>
      <c r="H163" s="79">
        <v>0.89</v>
      </c>
      <c r="I163" s="221">
        <v>495000</v>
      </c>
      <c r="J163" s="222"/>
      <c r="K163" s="79">
        <v>0.89</v>
      </c>
      <c r="L163" s="2"/>
      <c r="M163" s="2"/>
    </row>
    <row r="164" spans="1:13" x14ac:dyDescent="0.25">
      <c r="A164" s="63"/>
      <c r="B164" s="240" t="s">
        <v>106</v>
      </c>
      <c r="C164" s="242"/>
      <c r="D164" s="75"/>
      <c r="E164" s="76"/>
      <c r="F164" s="221" t="s">
        <v>43</v>
      </c>
      <c r="G164" s="222"/>
      <c r="H164" s="29" t="s">
        <v>43</v>
      </c>
      <c r="I164" s="221" t="s">
        <v>43</v>
      </c>
      <c r="J164" s="222"/>
      <c r="K164" s="31">
        <v>0</v>
      </c>
      <c r="L164" s="2"/>
      <c r="M164" s="2"/>
    </row>
    <row r="165" spans="1:13" x14ac:dyDescent="0.25">
      <c r="A165" s="63"/>
      <c r="B165" s="231" t="s">
        <v>107</v>
      </c>
      <c r="C165" s="318"/>
      <c r="D165" s="75">
        <v>43555</v>
      </c>
      <c r="E165" s="76"/>
      <c r="F165" s="221" t="s">
        <v>43</v>
      </c>
      <c r="G165" s="222"/>
      <c r="H165" s="29" t="s">
        <v>43</v>
      </c>
      <c r="I165" s="221">
        <v>495000</v>
      </c>
      <c r="J165" s="222"/>
      <c r="K165" s="79">
        <v>0.89</v>
      </c>
      <c r="L165" s="2"/>
      <c r="M165" s="2"/>
    </row>
    <row r="166" spans="1:13" x14ac:dyDescent="0.25">
      <c r="A166" s="63"/>
      <c r="B166" s="80"/>
      <c r="C166" s="81"/>
      <c r="D166" s="76"/>
      <c r="E166" s="76"/>
      <c r="F166" s="221"/>
      <c r="G166" s="222"/>
      <c r="H166" s="24"/>
      <c r="I166" s="221"/>
      <c r="J166" s="222"/>
      <c r="K166" s="82"/>
      <c r="L166" s="2"/>
      <c r="M166" s="2"/>
    </row>
    <row r="167" spans="1:13" x14ac:dyDescent="0.25">
      <c r="A167" s="83">
        <v>6</v>
      </c>
      <c r="B167" s="316" t="s">
        <v>206</v>
      </c>
      <c r="C167" s="317"/>
      <c r="D167" s="67"/>
      <c r="E167" s="84"/>
      <c r="F167" s="68"/>
      <c r="G167" s="70"/>
      <c r="H167" s="86"/>
      <c r="I167" s="68"/>
      <c r="J167" s="70"/>
      <c r="K167" s="86"/>
      <c r="L167" s="2"/>
      <c r="M167" s="2"/>
    </row>
    <row r="168" spans="1:13" x14ac:dyDescent="0.25">
      <c r="A168" s="63"/>
      <c r="B168" s="231" t="s">
        <v>104</v>
      </c>
      <c r="C168" s="231"/>
      <c r="D168" s="67">
        <v>43191</v>
      </c>
      <c r="E168" s="76"/>
      <c r="F168" s="221" t="s">
        <v>43</v>
      </c>
      <c r="G168" s="222"/>
      <c r="H168" s="29" t="s">
        <v>43</v>
      </c>
      <c r="I168" s="328" t="s">
        <v>43</v>
      </c>
      <c r="J168" s="329"/>
      <c r="K168" s="328" t="s">
        <v>43</v>
      </c>
      <c r="L168" s="329"/>
      <c r="M168" s="2"/>
    </row>
    <row r="169" spans="1:13" x14ac:dyDescent="0.25">
      <c r="A169" s="63"/>
      <c r="B169" s="240" t="s">
        <v>106</v>
      </c>
      <c r="C169" s="242"/>
      <c r="D169" s="75"/>
      <c r="E169" s="76" t="s">
        <v>114</v>
      </c>
      <c r="F169" s="221" t="s">
        <v>43</v>
      </c>
      <c r="G169" s="222"/>
      <c r="H169" s="88" t="s">
        <v>43</v>
      </c>
      <c r="I169" s="221">
        <v>463300</v>
      </c>
      <c r="J169" s="222"/>
      <c r="K169" s="31">
        <v>8.3000000000000001E-3</v>
      </c>
      <c r="L169" s="2"/>
      <c r="M169" s="2"/>
    </row>
    <row r="170" spans="1:13" x14ac:dyDescent="0.25">
      <c r="A170" s="63"/>
      <c r="B170" s="231" t="s">
        <v>107</v>
      </c>
      <c r="C170" s="318"/>
      <c r="D170" s="75">
        <v>43555</v>
      </c>
      <c r="E170" s="76"/>
      <c r="F170" s="221" t="s">
        <v>43</v>
      </c>
      <c r="G170" s="222"/>
      <c r="H170" s="29" t="s">
        <v>43</v>
      </c>
      <c r="I170" s="221">
        <v>463300</v>
      </c>
      <c r="J170" s="222"/>
      <c r="K170" s="31">
        <v>8.3000000000000001E-3</v>
      </c>
      <c r="L170" s="2"/>
      <c r="M170" s="2"/>
    </row>
    <row r="171" spans="1:13" x14ac:dyDescent="0.25">
      <c r="A171" s="91"/>
      <c r="B171" s="92"/>
      <c r="C171" s="93"/>
      <c r="D171" s="76"/>
      <c r="E171" s="76"/>
      <c r="F171" s="77"/>
      <c r="G171" s="78"/>
      <c r="H171" s="31"/>
      <c r="I171" s="77"/>
      <c r="J171" s="78"/>
      <c r="K171" s="94"/>
      <c r="L171" s="2"/>
      <c r="M171" s="2"/>
    </row>
    <row r="172" spans="1:13" x14ac:dyDescent="0.25">
      <c r="A172" s="83">
        <v>7</v>
      </c>
      <c r="B172" s="316" t="s">
        <v>117</v>
      </c>
      <c r="C172" s="317"/>
      <c r="D172" s="67"/>
      <c r="E172" s="84"/>
      <c r="F172" s="85"/>
      <c r="G172" s="95"/>
      <c r="H172" s="86"/>
      <c r="I172" s="85"/>
      <c r="J172" s="96"/>
      <c r="K172" s="86"/>
      <c r="L172" s="2"/>
      <c r="M172" s="2"/>
    </row>
    <row r="173" spans="1:13" x14ac:dyDescent="0.25">
      <c r="A173" s="63"/>
      <c r="B173" s="231" t="s">
        <v>104</v>
      </c>
      <c r="C173" s="231"/>
      <c r="D173" s="67">
        <v>43191</v>
      </c>
      <c r="E173" s="76"/>
      <c r="F173" s="221">
        <v>394700</v>
      </c>
      <c r="G173" s="222"/>
      <c r="H173" s="86">
        <v>0.71</v>
      </c>
      <c r="I173" s="221">
        <v>394700</v>
      </c>
      <c r="J173" s="222"/>
      <c r="K173" s="86">
        <v>0.71</v>
      </c>
      <c r="L173" s="5"/>
      <c r="M173" s="5"/>
    </row>
    <row r="174" spans="1:13" x14ac:dyDescent="0.25">
      <c r="A174" s="63"/>
      <c r="B174" s="240" t="s">
        <v>106</v>
      </c>
      <c r="C174" s="242"/>
      <c r="D174" s="75"/>
      <c r="E174" s="76"/>
      <c r="F174" s="221" t="s">
        <v>43</v>
      </c>
      <c r="G174" s="222"/>
      <c r="H174" s="29" t="s">
        <v>43</v>
      </c>
      <c r="I174" s="221" t="s">
        <v>43</v>
      </c>
      <c r="J174" s="222"/>
      <c r="K174" s="31">
        <v>0</v>
      </c>
      <c r="L174" s="2"/>
      <c r="M174" s="2"/>
    </row>
    <row r="175" spans="1:13" x14ac:dyDescent="0.25">
      <c r="A175" s="63"/>
      <c r="B175" s="231" t="s">
        <v>107</v>
      </c>
      <c r="C175" s="318"/>
      <c r="D175" s="75">
        <v>43555</v>
      </c>
      <c r="E175" s="76"/>
      <c r="F175" s="221" t="s">
        <v>43</v>
      </c>
      <c r="G175" s="222"/>
      <c r="H175" s="29" t="s">
        <v>43</v>
      </c>
      <c r="I175" s="221">
        <v>394700</v>
      </c>
      <c r="J175" s="222"/>
      <c r="K175" s="86">
        <v>0.71</v>
      </c>
      <c r="L175" s="2"/>
      <c r="M175" s="2"/>
    </row>
    <row r="176" spans="1:13" x14ac:dyDescent="0.25">
      <c r="A176" s="63"/>
      <c r="B176" s="92"/>
      <c r="C176" s="93"/>
      <c r="D176" s="76"/>
      <c r="E176" s="76"/>
      <c r="F176" s="77"/>
      <c r="G176" s="78"/>
      <c r="H176" s="31"/>
      <c r="I176" s="77"/>
      <c r="J176" s="78"/>
      <c r="K176" s="31"/>
      <c r="L176" s="2"/>
      <c r="M176" s="2"/>
    </row>
    <row r="177" spans="1:13" x14ac:dyDescent="0.25">
      <c r="A177" s="83">
        <v>8</v>
      </c>
      <c r="B177" s="316" t="s">
        <v>118</v>
      </c>
      <c r="C177" s="317"/>
      <c r="D177" s="67"/>
      <c r="E177" s="84"/>
      <c r="F177" s="68"/>
      <c r="G177" s="70"/>
      <c r="H177" s="97"/>
      <c r="I177" s="68"/>
      <c r="J177" s="70"/>
      <c r="K177" s="86"/>
      <c r="L177" s="2"/>
      <c r="M177" s="2"/>
    </row>
    <row r="178" spans="1:13" x14ac:dyDescent="0.25">
      <c r="A178" s="63"/>
      <c r="B178" s="231" t="s">
        <v>104</v>
      </c>
      <c r="C178" s="231"/>
      <c r="D178" s="67">
        <v>43191</v>
      </c>
      <c r="E178" s="76"/>
      <c r="F178" s="133"/>
      <c r="G178" s="141">
        <v>331533</v>
      </c>
      <c r="H178" s="128">
        <v>6.0000000000000001E-3</v>
      </c>
      <c r="I178" s="139"/>
      <c r="J178" s="141">
        <v>331533</v>
      </c>
      <c r="K178" s="128">
        <v>6.0000000000000001E-3</v>
      </c>
      <c r="L178" s="2"/>
      <c r="M178" s="2"/>
    </row>
    <row r="179" spans="1:13" x14ac:dyDescent="0.25">
      <c r="A179" s="63"/>
      <c r="B179" s="240" t="s">
        <v>106</v>
      </c>
      <c r="C179" s="242"/>
      <c r="D179" s="75"/>
      <c r="E179" s="99" t="s">
        <v>114</v>
      </c>
      <c r="F179" s="221" t="s">
        <v>43</v>
      </c>
      <c r="G179" s="222"/>
      <c r="H179" s="29" t="s">
        <v>43</v>
      </c>
      <c r="I179" s="331">
        <v>50457</v>
      </c>
      <c r="J179" s="332"/>
      <c r="K179" s="31">
        <v>8.9999999999999998E-4</v>
      </c>
      <c r="L179" s="2"/>
      <c r="M179" s="2"/>
    </row>
    <row r="180" spans="1:13" x14ac:dyDescent="0.25">
      <c r="A180" s="63"/>
      <c r="B180" s="231" t="s">
        <v>107</v>
      </c>
      <c r="C180" s="318"/>
      <c r="D180" s="75">
        <v>43555</v>
      </c>
      <c r="E180" s="76"/>
      <c r="F180" s="221" t="s">
        <v>43</v>
      </c>
      <c r="G180" s="222"/>
      <c r="H180" s="121" t="s">
        <v>43</v>
      </c>
      <c r="I180" s="140"/>
      <c r="J180" s="141">
        <v>381990</v>
      </c>
      <c r="K180" s="128">
        <v>6.8999999999999999E-3</v>
      </c>
      <c r="L180" s="2"/>
      <c r="M180" s="2"/>
    </row>
    <row r="181" spans="1:13" x14ac:dyDescent="0.25">
      <c r="A181" s="91"/>
      <c r="B181" s="316"/>
      <c r="C181" s="317"/>
      <c r="D181" s="100"/>
      <c r="E181" s="100"/>
      <c r="F181" s="101"/>
      <c r="G181" s="101"/>
      <c r="H181" s="102"/>
      <c r="I181" s="101"/>
      <c r="J181" s="101"/>
      <c r="K181" s="103"/>
      <c r="L181" s="2"/>
      <c r="M181" s="2"/>
    </row>
    <row r="182" spans="1:13" x14ac:dyDescent="0.25">
      <c r="A182" s="83">
        <v>9</v>
      </c>
      <c r="B182" s="316" t="s">
        <v>119</v>
      </c>
      <c r="C182" s="317"/>
      <c r="D182" s="67"/>
      <c r="E182" s="84"/>
      <c r="F182" s="85"/>
      <c r="G182" s="95"/>
      <c r="H182" s="97"/>
      <c r="I182" s="85"/>
      <c r="J182" s="95"/>
      <c r="K182" s="86"/>
      <c r="L182" s="2"/>
      <c r="M182" s="2"/>
    </row>
    <row r="183" spans="1:13" x14ac:dyDescent="0.25">
      <c r="A183" s="63"/>
      <c r="B183" s="231" t="s">
        <v>104</v>
      </c>
      <c r="C183" s="231"/>
      <c r="D183" s="67">
        <v>43191</v>
      </c>
      <c r="E183" s="76"/>
      <c r="F183" s="68"/>
      <c r="G183" s="143">
        <v>253436</v>
      </c>
      <c r="H183" s="144">
        <v>4.5999999999999999E-3</v>
      </c>
      <c r="I183" s="139"/>
      <c r="J183" s="143">
        <v>253436</v>
      </c>
      <c r="K183" s="144">
        <v>4.5999999999999999E-3</v>
      </c>
      <c r="L183" s="2"/>
      <c r="M183" s="2"/>
    </row>
    <row r="184" spans="1:13" x14ac:dyDescent="0.25">
      <c r="A184" s="63"/>
      <c r="B184" s="240" t="s">
        <v>106</v>
      </c>
      <c r="C184" s="242"/>
      <c r="D184" s="75"/>
      <c r="E184" s="99" t="s">
        <v>114</v>
      </c>
      <c r="F184" s="221" t="s">
        <v>43</v>
      </c>
      <c r="G184" s="222"/>
      <c r="H184" s="29" t="s">
        <v>43</v>
      </c>
      <c r="I184" s="221">
        <v>125000</v>
      </c>
      <c r="J184" s="222"/>
      <c r="K184" s="31">
        <v>2.2000000000000001E-3</v>
      </c>
      <c r="L184" s="2"/>
      <c r="M184" s="2"/>
    </row>
    <row r="185" spans="1:13" x14ac:dyDescent="0.25">
      <c r="A185" s="63"/>
      <c r="B185" s="231" t="s">
        <v>107</v>
      </c>
      <c r="C185" s="318"/>
      <c r="D185" s="75">
        <v>43555</v>
      </c>
      <c r="E185" s="76"/>
      <c r="F185" s="221" t="s">
        <v>43</v>
      </c>
      <c r="G185" s="222"/>
      <c r="H185" s="29" t="s">
        <v>43</v>
      </c>
      <c r="I185" s="85"/>
      <c r="J185" s="143">
        <v>378436</v>
      </c>
      <c r="K185" s="144">
        <v>6.7999999999999996E-3</v>
      </c>
      <c r="L185" s="2"/>
      <c r="M185" s="2"/>
    </row>
    <row r="186" spans="1:13" x14ac:dyDescent="0.25">
      <c r="A186" s="91"/>
      <c r="B186" s="92"/>
      <c r="C186" s="93"/>
      <c r="D186" s="100"/>
      <c r="E186" s="100"/>
      <c r="F186" s="101"/>
      <c r="G186" s="101"/>
      <c r="H186" s="103"/>
      <c r="I186" s="101"/>
      <c r="J186" s="101"/>
      <c r="K186" s="103"/>
      <c r="L186" s="2"/>
      <c r="M186" s="2"/>
    </row>
    <row r="187" spans="1:13" x14ac:dyDescent="0.25">
      <c r="A187" s="83">
        <v>10</v>
      </c>
      <c r="B187" s="316" t="s">
        <v>207</v>
      </c>
      <c r="C187" s="317"/>
      <c r="D187" s="67"/>
      <c r="E187" s="84"/>
      <c r="F187" s="142"/>
      <c r="G187" s="95"/>
      <c r="H187" s="69"/>
      <c r="I187" s="142"/>
      <c r="J187" s="95"/>
      <c r="K187" s="124"/>
      <c r="L187" s="2"/>
      <c r="M187" s="2"/>
    </row>
    <row r="188" spans="1:13" x14ac:dyDescent="0.25">
      <c r="A188" s="63"/>
      <c r="B188" s="231" t="s">
        <v>104</v>
      </c>
      <c r="C188" s="231"/>
      <c r="D188" s="67">
        <v>43191</v>
      </c>
      <c r="E188" s="76"/>
      <c r="F188" s="221" t="s">
        <v>43</v>
      </c>
      <c r="G188" s="222"/>
      <c r="H188" s="121" t="s">
        <v>43</v>
      </c>
      <c r="I188" s="221" t="s">
        <v>43</v>
      </c>
      <c r="J188" s="330"/>
      <c r="K188" s="29" t="s">
        <v>43</v>
      </c>
      <c r="L188" s="2"/>
      <c r="M188" s="2"/>
    </row>
    <row r="189" spans="1:13" x14ac:dyDescent="0.25">
      <c r="A189" s="63"/>
      <c r="B189" s="240" t="s">
        <v>106</v>
      </c>
      <c r="C189" s="242"/>
      <c r="D189" s="75"/>
      <c r="E189" s="76" t="s">
        <v>114</v>
      </c>
      <c r="F189" s="221" t="s">
        <v>43</v>
      </c>
      <c r="G189" s="222"/>
      <c r="H189" s="121" t="s">
        <v>43</v>
      </c>
      <c r="I189" s="122"/>
      <c r="J189" s="149">
        <v>327110</v>
      </c>
      <c r="K189" s="198">
        <v>5.8999999999999999E-3</v>
      </c>
      <c r="L189" s="2"/>
      <c r="M189" s="2"/>
    </row>
    <row r="190" spans="1:13" x14ac:dyDescent="0.25">
      <c r="A190" s="63"/>
      <c r="B190" s="231" t="s">
        <v>107</v>
      </c>
      <c r="C190" s="318"/>
      <c r="D190" s="75">
        <v>43555</v>
      </c>
      <c r="E190" s="76"/>
      <c r="F190" s="221" t="s">
        <v>43</v>
      </c>
      <c r="G190" s="222"/>
      <c r="H190" s="121" t="s">
        <v>43</v>
      </c>
      <c r="I190" s="148"/>
      <c r="J190" s="149">
        <v>327110</v>
      </c>
      <c r="K190" s="128">
        <v>5.8999999999999999E-3</v>
      </c>
      <c r="L190" s="2"/>
      <c r="M190" s="2"/>
    </row>
    <row r="191" spans="1:13" x14ac:dyDescent="0.25">
      <c r="A191" s="1"/>
      <c r="B191" s="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x14ac:dyDescent="0.25">
      <c r="A192" s="26" t="s">
        <v>120</v>
      </c>
      <c r="B192" s="26"/>
      <c r="C192" s="5"/>
      <c r="D192" s="5"/>
      <c r="E192" s="5"/>
      <c r="F192" s="5"/>
      <c r="G192" s="5"/>
      <c r="H192" s="5"/>
      <c r="I192" s="5"/>
      <c r="J192" s="5"/>
      <c r="K192" s="5"/>
      <c r="L192" s="2"/>
      <c r="M192" s="2"/>
    </row>
    <row r="193" spans="1:13" x14ac:dyDescent="0.25">
      <c r="A193" s="26"/>
      <c r="B193" s="26"/>
      <c r="C193" s="5"/>
      <c r="D193" s="5"/>
      <c r="E193" s="5"/>
      <c r="F193" s="5"/>
      <c r="G193" s="5"/>
      <c r="H193" s="5"/>
      <c r="I193" s="5"/>
      <c r="J193" s="5"/>
      <c r="K193" s="5"/>
      <c r="L193" s="2"/>
      <c r="M193" s="2"/>
    </row>
    <row r="194" spans="1:13" x14ac:dyDescent="0.25">
      <c r="A194" s="259" t="s">
        <v>17</v>
      </c>
      <c r="B194" s="259" t="s">
        <v>121</v>
      </c>
      <c r="C194" s="259"/>
      <c r="D194" s="259" t="s">
        <v>98</v>
      </c>
      <c r="E194" s="259" t="s">
        <v>99</v>
      </c>
      <c r="F194" s="259" t="s">
        <v>100</v>
      </c>
      <c r="G194" s="259"/>
      <c r="H194" s="259"/>
      <c r="I194" s="259" t="s">
        <v>101</v>
      </c>
      <c r="J194" s="259"/>
      <c r="K194" s="259"/>
      <c r="L194" s="2"/>
      <c r="M194" s="2"/>
    </row>
    <row r="195" spans="1:13" x14ac:dyDescent="0.25">
      <c r="A195" s="259"/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"/>
      <c r="M195" s="2"/>
    </row>
    <row r="196" spans="1:13" x14ac:dyDescent="0.25">
      <c r="A196" s="259"/>
      <c r="B196" s="259"/>
      <c r="C196" s="259"/>
      <c r="D196" s="259"/>
      <c r="E196" s="259"/>
      <c r="F196" s="259" t="s">
        <v>102</v>
      </c>
      <c r="G196" s="259"/>
      <c r="H196" s="259" t="s">
        <v>103</v>
      </c>
      <c r="I196" s="259" t="s">
        <v>102</v>
      </c>
      <c r="J196" s="259"/>
      <c r="K196" s="259" t="s">
        <v>103</v>
      </c>
      <c r="L196" s="5"/>
      <c r="M196" s="5"/>
    </row>
    <row r="197" spans="1:13" x14ac:dyDescent="0.25">
      <c r="A197" s="259"/>
      <c r="B197" s="259"/>
      <c r="C197" s="259"/>
      <c r="D197" s="259"/>
      <c r="E197" s="259"/>
      <c r="F197" s="259"/>
      <c r="G197" s="259"/>
      <c r="H197" s="259"/>
      <c r="I197" s="259"/>
      <c r="J197" s="259"/>
      <c r="K197" s="259"/>
      <c r="L197" s="2"/>
      <c r="M197" s="2"/>
    </row>
    <row r="198" spans="1:13" x14ac:dyDescent="0.25">
      <c r="A198" s="66">
        <v>1</v>
      </c>
      <c r="B198" s="316" t="s">
        <v>122</v>
      </c>
      <c r="C198" s="317"/>
      <c r="D198" s="67"/>
      <c r="E198" s="69"/>
      <c r="F198" s="68"/>
      <c r="G198" s="70"/>
      <c r="H198" s="69"/>
      <c r="I198" s="68"/>
      <c r="J198" s="70"/>
      <c r="K198" s="69"/>
      <c r="L198" s="2"/>
      <c r="M198" s="2"/>
    </row>
    <row r="199" spans="1:13" x14ac:dyDescent="0.25">
      <c r="A199" s="62"/>
      <c r="B199" s="313" t="s">
        <v>104</v>
      </c>
      <c r="C199" s="276"/>
      <c r="D199" s="67">
        <v>43191</v>
      </c>
      <c r="E199" s="71"/>
      <c r="F199" s="221" t="s">
        <v>43</v>
      </c>
      <c r="G199" s="222"/>
      <c r="H199" s="42" t="s">
        <v>43</v>
      </c>
      <c r="I199" s="221" t="s">
        <v>43</v>
      </c>
      <c r="J199" s="222"/>
      <c r="K199" s="42" t="s">
        <v>43</v>
      </c>
      <c r="L199" s="2"/>
      <c r="M199" s="2"/>
    </row>
    <row r="200" spans="1:13" x14ac:dyDescent="0.25">
      <c r="A200" s="63"/>
      <c r="B200" s="240" t="s">
        <v>106</v>
      </c>
      <c r="C200" s="242"/>
      <c r="D200" s="75"/>
      <c r="E200" s="76"/>
      <c r="F200" s="221" t="s">
        <v>43</v>
      </c>
      <c r="G200" s="222"/>
      <c r="H200" s="42" t="s">
        <v>43</v>
      </c>
      <c r="I200" s="221" t="s">
        <v>43</v>
      </c>
      <c r="J200" s="222"/>
      <c r="K200" s="42" t="s">
        <v>43</v>
      </c>
      <c r="L200" s="2"/>
      <c r="M200" s="2"/>
    </row>
    <row r="201" spans="1:13" x14ac:dyDescent="0.25">
      <c r="A201" s="63"/>
      <c r="B201" s="231" t="s">
        <v>107</v>
      </c>
      <c r="C201" s="318"/>
      <c r="D201" s="75">
        <v>43555</v>
      </c>
      <c r="E201" s="76"/>
      <c r="F201" s="221" t="s">
        <v>43</v>
      </c>
      <c r="G201" s="222"/>
      <c r="H201" s="42" t="s">
        <v>43</v>
      </c>
      <c r="I201" s="221" t="s">
        <v>43</v>
      </c>
      <c r="J201" s="222"/>
      <c r="K201" s="42" t="s">
        <v>43</v>
      </c>
      <c r="L201" s="2"/>
      <c r="M201" s="2"/>
    </row>
    <row r="202" spans="1:13" x14ac:dyDescent="0.25">
      <c r="A202" s="63"/>
      <c r="B202" s="80"/>
      <c r="C202" s="81"/>
      <c r="D202" s="76"/>
      <c r="E202" s="76"/>
      <c r="F202" s="221"/>
      <c r="G202" s="222"/>
      <c r="H202" s="24"/>
      <c r="I202" s="221"/>
      <c r="J202" s="222"/>
      <c r="K202" s="82"/>
      <c r="L202" s="2"/>
      <c r="M202" s="2"/>
    </row>
    <row r="203" spans="1:13" x14ac:dyDescent="0.25">
      <c r="A203" s="83">
        <f>+A198+1</f>
        <v>2</v>
      </c>
      <c r="B203" s="316" t="s">
        <v>175</v>
      </c>
      <c r="C203" s="317"/>
      <c r="D203" s="67"/>
      <c r="E203" s="84"/>
      <c r="F203" s="104"/>
      <c r="G203" s="105"/>
      <c r="H203" s="86"/>
      <c r="I203" s="104"/>
      <c r="J203" s="105"/>
      <c r="K203" s="106"/>
      <c r="L203" s="2"/>
      <c r="M203" s="2"/>
    </row>
    <row r="204" spans="1:13" x14ac:dyDescent="0.25">
      <c r="A204" s="63"/>
      <c r="B204" s="231" t="s">
        <v>104</v>
      </c>
      <c r="C204" s="231"/>
      <c r="D204" s="67">
        <v>43191</v>
      </c>
      <c r="E204" s="76"/>
      <c r="F204" s="221">
        <v>100</v>
      </c>
      <c r="G204" s="222"/>
      <c r="H204" s="42" t="s">
        <v>43</v>
      </c>
      <c r="I204" s="221">
        <v>100</v>
      </c>
      <c r="J204" s="222"/>
      <c r="K204" s="42" t="s">
        <v>43</v>
      </c>
      <c r="L204" s="2"/>
      <c r="M204" s="2"/>
    </row>
    <row r="205" spans="1:13" x14ac:dyDescent="0.25">
      <c r="A205" s="63"/>
      <c r="B205" s="240" t="s">
        <v>106</v>
      </c>
      <c r="C205" s="242"/>
      <c r="D205" s="75"/>
      <c r="E205" s="76"/>
      <c r="F205" s="221" t="s">
        <v>43</v>
      </c>
      <c r="G205" s="222"/>
      <c r="H205" s="42" t="s">
        <v>43</v>
      </c>
      <c r="I205" s="221" t="s">
        <v>43</v>
      </c>
      <c r="J205" s="222"/>
      <c r="K205" s="42" t="s">
        <v>43</v>
      </c>
      <c r="L205" s="2"/>
      <c r="M205" s="2"/>
    </row>
    <row r="206" spans="1:13" x14ac:dyDescent="0.25">
      <c r="A206" s="63"/>
      <c r="B206" s="231" t="s">
        <v>107</v>
      </c>
      <c r="C206" s="318"/>
      <c r="D206" s="75">
        <v>43555</v>
      </c>
      <c r="E206" s="76"/>
      <c r="F206" s="221" t="s">
        <v>43</v>
      </c>
      <c r="G206" s="222"/>
      <c r="H206" s="42" t="s">
        <v>43</v>
      </c>
      <c r="I206" s="221">
        <v>100</v>
      </c>
      <c r="J206" s="222"/>
      <c r="K206" s="42" t="s">
        <v>43</v>
      </c>
      <c r="L206" s="2"/>
      <c r="M206" s="2"/>
    </row>
    <row r="207" spans="1:13" x14ac:dyDescent="0.25">
      <c r="A207" s="91"/>
      <c r="B207" s="14"/>
      <c r="C207" s="14"/>
      <c r="D207" s="100"/>
      <c r="E207" s="100"/>
      <c r="F207" s="101"/>
      <c r="G207" s="101"/>
      <c r="H207" s="103"/>
      <c r="I207" s="101"/>
      <c r="J207" s="101"/>
      <c r="K207" s="103"/>
      <c r="L207" s="2"/>
      <c r="M207" s="2"/>
    </row>
    <row r="208" spans="1:13" x14ac:dyDescent="0.25">
      <c r="A208" s="83">
        <f>+A203+1</f>
        <v>3</v>
      </c>
      <c r="B208" s="316" t="s">
        <v>123</v>
      </c>
      <c r="C208" s="317"/>
      <c r="D208" s="67"/>
      <c r="E208" s="84"/>
      <c r="F208" s="104"/>
      <c r="G208" s="105"/>
      <c r="H208" s="86"/>
      <c r="I208" s="104"/>
      <c r="J208" s="105"/>
      <c r="K208" s="106"/>
      <c r="L208" s="2"/>
      <c r="M208" s="2"/>
    </row>
    <row r="209" spans="1:13" x14ac:dyDescent="0.25">
      <c r="A209" s="63"/>
      <c r="B209" s="231" t="s">
        <v>104</v>
      </c>
      <c r="C209" s="231"/>
      <c r="D209" s="67">
        <v>43191</v>
      </c>
      <c r="E209" s="76"/>
      <c r="F209" s="221" t="s">
        <v>43</v>
      </c>
      <c r="G209" s="222"/>
      <c r="H209" s="42" t="s">
        <v>43</v>
      </c>
      <c r="I209" s="221" t="s">
        <v>43</v>
      </c>
      <c r="J209" s="222"/>
      <c r="K209" s="42" t="s">
        <v>43</v>
      </c>
      <c r="L209" s="2"/>
      <c r="M209" s="2"/>
    </row>
    <row r="210" spans="1:13" x14ac:dyDescent="0.25">
      <c r="A210" s="63"/>
      <c r="B210" s="240" t="s">
        <v>106</v>
      </c>
      <c r="C210" s="242"/>
      <c r="D210" s="75"/>
      <c r="E210" s="76"/>
      <c r="F210" s="221" t="s">
        <v>43</v>
      </c>
      <c r="G210" s="222"/>
      <c r="H210" s="42" t="s">
        <v>43</v>
      </c>
      <c r="I210" s="221" t="s">
        <v>43</v>
      </c>
      <c r="J210" s="222"/>
      <c r="K210" s="42" t="s">
        <v>43</v>
      </c>
      <c r="L210" s="2"/>
      <c r="M210" s="2"/>
    </row>
    <row r="211" spans="1:13" x14ac:dyDescent="0.25">
      <c r="A211" s="63"/>
      <c r="B211" s="231" t="s">
        <v>107</v>
      </c>
      <c r="C211" s="318"/>
      <c r="D211" s="75">
        <v>43555</v>
      </c>
      <c r="E211" s="76"/>
      <c r="F211" s="221" t="s">
        <v>43</v>
      </c>
      <c r="G211" s="222"/>
      <c r="H211" s="42" t="s">
        <v>43</v>
      </c>
      <c r="I211" s="221" t="s">
        <v>43</v>
      </c>
      <c r="J211" s="222"/>
      <c r="K211" s="42" t="s">
        <v>43</v>
      </c>
      <c r="L211" s="2"/>
      <c r="M211" s="2"/>
    </row>
    <row r="212" spans="1:13" x14ac:dyDescent="0.25">
      <c r="A212" s="91"/>
      <c r="B212" s="14"/>
      <c r="C212" s="14"/>
      <c r="D212" s="100"/>
      <c r="E212" s="100"/>
      <c r="F212" s="101"/>
      <c r="G212" s="101"/>
      <c r="H212" s="103"/>
      <c r="I212" s="101"/>
      <c r="J212" s="101"/>
      <c r="K212" s="103"/>
      <c r="L212" s="2"/>
      <c r="M212" s="2"/>
    </row>
    <row r="213" spans="1:13" x14ac:dyDescent="0.25">
      <c r="A213" s="83">
        <f>+A208+1</f>
        <v>4</v>
      </c>
      <c r="B213" s="316" t="s">
        <v>124</v>
      </c>
      <c r="C213" s="317"/>
      <c r="D213" s="67"/>
      <c r="E213" s="84"/>
      <c r="F213" s="104"/>
      <c r="G213" s="105"/>
      <c r="H213" s="86"/>
      <c r="I213" s="104"/>
      <c r="J213" s="105"/>
      <c r="K213" s="106"/>
      <c r="L213" s="2"/>
      <c r="M213" s="2"/>
    </row>
    <row r="214" spans="1:13" x14ac:dyDescent="0.25">
      <c r="A214" s="63"/>
      <c r="B214" s="231" t="s">
        <v>104</v>
      </c>
      <c r="C214" s="231"/>
      <c r="D214" s="67">
        <v>43191</v>
      </c>
      <c r="E214" s="76"/>
      <c r="F214" s="221" t="s">
        <v>43</v>
      </c>
      <c r="G214" s="222"/>
      <c r="H214" s="42" t="s">
        <v>43</v>
      </c>
      <c r="I214" s="221" t="s">
        <v>43</v>
      </c>
      <c r="J214" s="222"/>
      <c r="K214" s="42" t="s">
        <v>43</v>
      </c>
      <c r="L214" s="2"/>
      <c r="M214" s="2"/>
    </row>
    <row r="215" spans="1:13" x14ac:dyDescent="0.25">
      <c r="A215" s="63"/>
      <c r="B215" s="240" t="s">
        <v>106</v>
      </c>
      <c r="C215" s="242"/>
      <c r="D215" s="75"/>
      <c r="E215" s="76"/>
      <c r="F215" s="221" t="s">
        <v>43</v>
      </c>
      <c r="G215" s="222"/>
      <c r="H215" s="42" t="s">
        <v>43</v>
      </c>
      <c r="I215" s="221" t="s">
        <v>43</v>
      </c>
      <c r="J215" s="222"/>
      <c r="K215" s="42" t="s">
        <v>43</v>
      </c>
      <c r="L215" s="5"/>
      <c r="M215" s="5"/>
    </row>
    <row r="216" spans="1:13" x14ac:dyDescent="0.25">
      <c r="A216" s="63"/>
      <c r="B216" s="231" t="s">
        <v>107</v>
      </c>
      <c r="C216" s="318"/>
      <c r="D216" s="75">
        <v>43555</v>
      </c>
      <c r="E216" s="76"/>
      <c r="F216" s="221" t="s">
        <v>43</v>
      </c>
      <c r="G216" s="222"/>
      <c r="H216" s="42" t="s">
        <v>43</v>
      </c>
      <c r="I216" s="221" t="s">
        <v>43</v>
      </c>
      <c r="J216" s="222"/>
      <c r="K216" s="42" t="s">
        <v>43</v>
      </c>
      <c r="L216" s="2"/>
      <c r="M216" s="2"/>
    </row>
    <row r="217" spans="1:13" x14ac:dyDescent="0.25">
      <c r="A217" s="63"/>
      <c r="B217" s="207"/>
      <c r="C217" s="93"/>
      <c r="D217" s="75"/>
      <c r="E217" s="76"/>
      <c r="F217" s="208"/>
      <c r="G217" s="209"/>
      <c r="H217" s="42"/>
      <c r="I217" s="208"/>
      <c r="J217" s="209"/>
      <c r="K217" s="42"/>
      <c r="L217" s="2"/>
      <c r="M217" s="2"/>
    </row>
    <row r="218" spans="1:13" x14ac:dyDescent="0.25">
      <c r="A218" s="83">
        <v>5</v>
      </c>
      <c r="B218" s="316" t="s">
        <v>209</v>
      </c>
      <c r="C218" s="317"/>
      <c r="D218" s="67"/>
      <c r="E218" s="84"/>
      <c r="F218" s="104"/>
      <c r="G218" s="105"/>
      <c r="H218" s="86"/>
      <c r="I218" s="104"/>
      <c r="J218" s="105"/>
      <c r="K218" s="106"/>
      <c r="L218" s="2"/>
      <c r="M218" s="2"/>
    </row>
    <row r="219" spans="1:13" ht="15" customHeight="1" x14ac:dyDescent="0.25">
      <c r="A219" s="63"/>
      <c r="B219" s="231" t="s">
        <v>104</v>
      </c>
      <c r="C219" s="231"/>
      <c r="D219" s="67">
        <v>43191</v>
      </c>
      <c r="E219" s="76"/>
      <c r="F219" s="221" t="s">
        <v>43</v>
      </c>
      <c r="G219" s="222"/>
      <c r="H219" s="42" t="s">
        <v>43</v>
      </c>
      <c r="I219" s="221" t="s">
        <v>43</v>
      </c>
      <c r="J219" s="222"/>
      <c r="K219" s="42" t="s">
        <v>43</v>
      </c>
      <c r="L219" s="2"/>
      <c r="M219" s="2"/>
    </row>
    <row r="220" spans="1:13" ht="15" customHeight="1" x14ac:dyDescent="0.25">
      <c r="A220" s="63"/>
      <c r="B220" s="240" t="s">
        <v>106</v>
      </c>
      <c r="C220" s="242"/>
      <c r="D220" s="75"/>
      <c r="E220" s="76"/>
      <c r="F220" s="221" t="s">
        <v>43</v>
      </c>
      <c r="G220" s="222"/>
      <c r="H220" s="42" t="s">
        <v>43</v>
      </c>
      <c r="I220" s="221" t="s">
        <v>43</v>
      </c>
      <c r="J220" s="222"/>
      <c r="K220" s="42" t="s">
        <v>43</v>
      </c>
      <c r="L220" s="2"/>
      <c r="M220" s="2"/>
    </row>
    <row r="221" spans="1:13" ht="15" customHeight="1" x14ac:dyDescent="0.25">
      <c r="A221" s="217"/>
      <c r="B221" s="231" t="s">
        <v>107</v>
      </c>
      <c r="C221" s="318"/>
      <c r="D221" s="75">
        <v>43555</v>
      </c>
      <c r="E221" s="76"/>
      <c r="F221" s="221" t="s">
        <v>43</v>
      </c>
      <c r="G221" s="222"/>
      <c r="H221" s="42" t="s">
        <v>43</v>
      </c>
      <c r="I221" s="221" t="s">
        <v>43</v>
      </c>
      <c r="J221" s="222"/>
      <c r="K221" s="42" t="s">
        <v>43</v>
      </c>
      <c r="L221" s="2"/>
      <c r="M221" s="2"/>
    </row>
    <row r="222" spans="1:13" ht="15" customHeight="1" x14ac:dyDescent="0.25">
      <c r="A222" s="63"/>
      <c r="B222" s="207"/>
      <c r="C222" s="210"/>
      <c r="D222" s="75"/>
      <c r="E222" s="76"/>
      <c r="F222" s="208"/>
      <c r="G222" s="209"/>
      <c r="H222" s="42"/>
      <c r="I222" s="208"/>
      <c r="J222" s="209"/>
      <c r="K222" s="42"/>
      <c r="L222" s="2"/>
      <c r="M222" s="2"/>
    </row>
    <row r="223" spans="1:13" ht="15" customHeight="1" x14ac:dyDescent="0.25">
      <c r="A223" s="63">
        <v>6</v>
      </c>
      <c r="B223" s="207" t="s">
        <v>125</v>
      </c>
      <c r="C223" s="210"/>
      <c r="D223" s="75"/>
      <c r="E223" s="76"/>
      <c r="F223" s="208"/>
      <c r="G223" s="209"/>
      <c r="H223" s="42"/>
      <c r="I223" s="208"/>
      <c r="J223" s="209"/>
      <c r="K223" s="42"/>
      <c r="L223" s="2"/>
      <c r="M223" s="2"/>
    </row>
    <row r="224" spans="1:13" ht="15" customHeight="1" x14ac:dyDescent="0.25">
      <c r="A224" s="63"/>
      <c r="B224" s="207" t="s">
        <v>104</v>
      </c>
      <c r="C224" s="210"/>
      <c r="D224" s="75">
        <v>43191</v>
      </c>
      <c r="E224" s="76"/>
      <c r="F224" s="221">
        <v>600</v>
      </c>
      <c r="G224" s="222"/>
      <c r="H224" s="42" t="s">
        <v>43</v>
      </c>
      <c r="I224" s="221">
        <v>600</v>
      </c>
      <c r="J224" s="222"/>
      <c r="K224" s="42" t="s">
        <v>43</v>
      </c>
      <c r="L224" s="2"/>
      <c r="M224" s="2"/>
    </row>
    <row r="225" spans="1:13" ht="15" customHeight="1" x14ac:dyDescent="0.25">
      <c r="A225" s="63"/>
      <c r="B225" s="207" t="s">
        <v>106</v>
      </c>
      <c r="C225" s="210"/>
      <c r="D225" s="75"/>
      <c r="E225" s="76"/>
      <c r="F225" s="221" t="s">
        <v>219</v>
      </c>
      <c r="G225" s="222"/>
      <c r="H225" s="42" t="s">
        <v>43</v>
      </c>
      <c r="I225" s="221" t="s">
        <v>219</v>
      </c>
      <c r="J225" s="222"/>
      <c r="K225" s="42" t="s">
        <v>43</v>
      </c>
      <c r="L225" s="2"/>
      <c r="M225" s="2"/>
    </row>
    <row r="226" spans="1:13" ht="15" customHeight="1" x14ac:dyDescent="0.25">
      <c r="A226" s="62"/>
      <c r="B226" s="205" t="s">
        <v>107</v>
      </c>
      <c r="C226" s="206"/>
      <c r="D226" s="218">
        <v>43555</v>
      </c>
      <c r="E226" s="219"/>
      <c r="F226" s="221" t="s">
        <v>219</v>
      </c>
      <c r="G226" s="222"/>
      <c r="H226" s="220" t="s">
        <v>43</v>
      </c>
      <c r="I226" s="221">
        <v>600</v>
      </c>
      <c r="J226" s="222"/>
      <c r="K226" s="220" t="s">
        <v>43</v>
      </c>
      <c r="L226" s="2"/>
      <c r="M226" s="2"/>
    </row>
    <row r="227" spans="1:13" ht="15" customHeight="1" x14ac:dyDescent="0.25">
      <c r="A227" s="211"/>
      <c r="B227" s="212"/>
      <c r="C227" s="212"/>
      <c r="D227" s="213"/>
      <c r="E227" s="214"/>
      <c r="F227" s="215"/>
      <c r="G227" s="215"/>
      <c r="H227" s="216"/>
      <c r="I227" s="215"/>
      <c r="J227" s="215"/>
      <c r="K227" s="216"/>
      <c r="L227" s="2"/>
      <c r="M227" s="2"/>
    </row>
    <row r="228" spans="1:13" ht="15" customHeight="1" x14ac:dyDescent="0.25">
      <c r="A228" s="211"/>
      <c r="B228" s="212"/>
      <c r="C228" s="212"/>
      <c r="D228" s="213"/>
      <c r="E228" s="214"/>
      <c r="F228" s="215"/>
      <c r="G228" s="215"/>
      <c r="H228" s="216"/>
      <c r="I228" s="215"/>
      <c r="J228" s="215"/>
      <c r="K228" s="216"/>
      <c r="L228" s="2"/>
      <c r="M228" s="2"/>
    </row>
    <row r="229" spans="1:13" x14ac:dyDescent="0.25">
      <c r="A229" s="91"/>
      <c r="B229" s="204"/>
      <c r="C229" s="204"/>
      <c r="D229" s="107"/>
      <c r="E229" s="100"/>
      <c r="F229" s="101"/>
      <c r="G229" s="101"/>
      <c r="H229" s="103"/>
      <c r="I229" s="101"/>
      <c r="J229" s="101"/>
      <c r="K229" s="103"/>
      <c r="L229" s="2"/>
      <c r="M229" s="2"/>
    </row>
    <row r="230" spans="1:13" ht="15" customHeight="1" x14ac:dyDescent="0.25">
      <c r="A230" s="1"/>
      <c r="B230" s="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" customHeight="1" x14ac:dyDescent="0.25">
      <c r="A231" s="227" t="s">
        <v>126</v>
      </c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"/>
      <c r="M231" s="2"/>
    </row>
    <row r="232" spans="1:13" x14ac:dyDescent="0.25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2"/>
      <c r="M232" s="2"/>
    </row>
    <row r="233" spans="1:13" x14ac:dyDescent="0.25">
      <c r="A233" s="337" t="s">
        <v>127</v>
      </c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2"/>
      <c r="M233" s="2"/>
    </row>
    <row r="234" spans="1:13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2"/>
      <c r="M234" s="2"/>
    </row>
    <row r="235" spans="1:13" x14ac:dyDescent="0.25">
      <c r="A235" s="256" t="s">
        <v>97</v>
      </c>
      <c r="B235" s="256"/>
      <c r="C235" s="256"/>
      <c r="D235" s="256" t="s">
        <v>128</v>
      </c>
      <c r="E235" s="256"/>
      <c r="F235" s="256" t="s">
        <v>129</v>
      </c>
      <c r="G235" s="256"/>
      <c r="H235" s="256" t="s">
        <v>130</v>
      </c>
      <c r="I235" s="256"/>
      <c r="J235" s="256" t="s">
        <v>131</v>
      </c>
      <c r="K235" s="256"/>
      <c r="L235" s="2"/>
      <c r="M235" s="2"/>
    </row>
    <row r="236" spans="1:13" x14ac:dyDescent="0.25">
      <c r="A236" s="256"/>
      <c r="B236" s="256"/>
      <c r="C236" s="256"/>
      <c r="D236" s="256"/>
      <c r="E236" s="256"/>
      <c r="F236" s="256"/>
      <c r="G236" s="256"/>
      <c r="H236" s="256"/>
      <c r="I236" s="256"/>
      <c r="J236" s="256"/>
      <c r="K236" s="256"/>
      <c r="L236" s="2"/>
      <c r="M236" s="2"/>
    </row>
    <row r="237" spans="1:13" x14ac:dyDescent="0.25">
      <c r="A237" s="333" t="s">
        <v>132</v>
      </c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2"/>
      <c r="M237" s="2"/>
    </row>
    <row r="238" spans="1:13" x14ac:dyDescent="0.25">
      <c r="A238" s="334" t="s">
        <v>133</v>
      </c>
      <c r="B238" s="334"/>
      <c r="C238" s="334"/>
      <c r="D238" s="335" t="s">
        <v>43</v>
      </c>
      <c r="E238" s="335"/>
      <c r="F238" s="335" t="s">
        <v>43</v>
      </c>
      <c r="G238" s="335"/>
      <c r="H238" s="336" t="s">
        <v>43</v>
      </c>
      <c r="I238" s="336"/>
      <c r="J238" s="336" t="s">
        <v>43</v>
      </c>
      <c r="K238" s="336"/>
      <c r="L238" s="2"/>
      <c r="M238" s="2"/>
    </row>
    <row r="239" spans="1:13" x14ac:dyDescent="0.25">
      <c r="A239" s="342" t="s">
        <v>134</v>
      </c>
      <c r="B239" s="342"/>
      <c r="C239" s="342"/>
      <c r="D239" s="339" t="s">
        <v>43</v>
      </c>
      <c r="E239" s="339"/>
      <c r="F239" s="339" t="s">
        <v>43</v>
      </c>
      <c r="G239" s="339"/>
      <c r="H239" s="340" t="s">
        <v>43</v>
      </c>
      <c r="I239" s="340"/>
      <c r="J239" s="340" t="s">
        <v>43</v>
      </c>
      <c r="K239" s="340"/>
      <c r="L239" s="2"/>
      <c r="M239" s="2"/>
    </row>
    <row r="240" spans="1:13" x14ac:dyDescent="0.25">
      <c r="A240" s="343" t="s">
        <v>135</v>
      </c>
      <c r="B240" s="343"/>
      <c r="C240" s="343"/>
      <c r="D240" s="339" t="s">
        <v>43</v>
      </c>
      <c r="E240" s="339"/>
      <c r="F240" s="339" t="s">
        <v>43</v>
      </c>
      <c r="G240" s="339"/>
      <c r="H240" s="340" t="s">
        <v>43</v>
      </c>
      <c r="I240" s="340"/>
      <c r="J240" s="340" t="s">
        <v>43</v>
      </c>
      <c r="K240" s="340"/>
      <c r="L240" s="2"/>
      <c r="M240" s="2"/>
    </row>
    <row r="241" spans="1:13" x14ac:dyDescent="0.25">
      <c r="A241" s="338" t="s">
        <v>136</v>
      </c>
      <c r="B241" s="338"/>
      <c r="C241" s="338"/>
      <c r="D241" s="339" t="s">
        <v>43</v>
      </c>
      <c r="E241" s="339"/>
      <c r="F241" s="339" t="s">
        <v>43</v>
      </c>
      <c r="G241" s="339"/>
      <c r="H241" s="340" t="s">
        <v>43</v>
      </c>
      <c r="I241" s="340"/>
      <c r="J241" s="340" t="s">
        <v>43</v>
      </c>
      <c r="K241" s="340"/>
      <c r="L241" s="2"/>
      <c r="M241" s="2"/>
    </row>
    <row r="242" spans="1:13" x14ac:dyDescent="0.25">
      <c r="A242" s="341" t="s">
        <v>137</v>
      </c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2"/>
      <c r="M242" s="2"/>
    </row>
    <row r="243" spans="1:13" x14ac:dyDescent="0.25">
      <c r="A243" s="342" t="s">
        <v>138</v>
      </c>
      <c r="B243" s="342"/>
      <c r="C243" s="342"/>
      <c r="D243" s="339" t="s">
        <v>43</v>
      </c>
      <c r="E243" s="339"/>
      <c r="F243" s="339" t="s">
        <v>43</v>
      </c>
      <c r="G243" s="339"/>
      <c r="H243" s="340" t="s">
        <v>43</v>
      </c>
      <c r="I243" s="340"/>
      <c r="J243" s="340" t="s">
        <v>43</v>
      </c>
      <c r="K243" s="340"/>
      <c r="L243" s="5"/>
      <c r="M243" s="5"/>
    </row>
    <row r="244" spans="1:13" x14ac:dyDescent="0.25">
      <c r="A244" s="342" t="s">
        <v>139</v>
      </c>
      <c r="B244" s="342"/>
      <c r="C244" s="342"/>
      <c r="D244" s="339" t="s">
        <v>43</v>
      </c>
      <c r="E244" s="339"/>
      <c r="F244" s="339" t="s">
        <v>43</v>
      </c>
      <c r="G244" s="339"/>
      <c r="H244" s="340" t="s">
        <v>43</v>
      </c>
      <c r="I244" s="340"/>
      <c r="J244" s="340" t="s">
        <v>43</v>
      </c>
      <c r="K244" s="340"/>
      <c r="L244" s="2"/>
      <c r="M244" s="2"/>
    </row>
    <row r="245" spans="1:13" x14ac:dyDescent="0.25">
      <c r="A245" s="344" t="s">
        <v>140</v>
      </c>
      <c r="B245" s="344"/>
      <c r="C245" s="344"/>
      <c r="D245" s="339" t="s">
        <v>43</v>
      </c>
      <c r="E245" s="339"/>
      <c r="F245" s="339" t="s">
        <v>43</v>
      </c>
      <c r="G245" s="339"/>
      <c r="H245" s="340" t="s">
        <v>43</v>
      </c>
      <c r="I245" s="340"/>
      <c r="J245" s="340" t="s">
        <v>43</v>
      </c>
      <c r="K245" s="340"/>
      <c r="L245" s="2"/>
      <c r="M245" s="2"/>
    </row>
    <row r="246" spans="1:13" x14ac:dyDescent="0.25">
      <c r="A246" s="341" t="s">
        <v>141</v>
      </c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2"/>
      <c r="M246" s="2"/>
    </row>
    <row r="247" spans="1:13" x14ac:dyDescent="0.25">
      <c r="A247" s="342" t="s">
        <v>142</v>
      </c>
      <c r="B247" s="342"/>
      <c r="C247" s="342"/>
      <c r="D247" s="339" t="s">
        <v>43</v>
      </c>
      <c r="E247" s="339"/>
      <c r="F247" s="339" t="s">
        <v>43</v>
      </c>
      <c r="G247" s="339"/>
      <c r="H247" s="340" t="s">
        <v>43</v>
      </c>
      <c r="I247" s="340"/>
      <c r="J247" s="340" t="s">
        <v>43</v>
      </c>
      <c r="K247" s="340"/>
      <c r="L247" s="2"/>
      <c r="M247" s="2"/>
    </row>
    <row r="248" spans="1:13" x14ac:dyDescent="0.25">
      <c r="A248" s="342" t="s">
        <v>143</v>
      </c>
      <c r="B248" s="342"/>
      <c r="C248" s="342"/>
      <c r="D248" s="339" t="s">
        <v>43</v>
      </c>
      <c r="E248" s="339"/>
      <c r="F248" s="339" t="s">
        <v>43</v>
      </c>
      <c r="G248" s="339"/>
      <c r="H248" s="340" t="s">
        <v>43</v>
      </c>
      <c r="I248" s="340"/>
      <c r="J248" s="340" t="s">
        <v>43</v>
      </c>
      <c r="K248" s="340"/>
      <c r="L248" s="2"/>
      <c r="M248" s="2"/>
    </row>
    <row r="249" spans="1:13" x14ac:dyDescent="0.25">
      <c r="A249" s="343" t="s">
        <v>144</v>
      </c>
      <c r="B249" s="343"/>
      <c r="C249" s="343"/>
      <c r="D249" s="339" t="s">
        <v>43</v>
      </c>
      <c r="E249" s="339"/>
      <c r="F249" s="339" t="s">
        <v>43</v>
      </c>
      <c r="G249" s="339"/>
      <c r="H249" s="340" t="s">
        <v>43</v>
      </c>
      <c r="I249" s="340"/>
      <c r="J249" s="340" t="s">
        <v>43</v>
      </c>
      <c r="K249" s="340"/>
      <c r="L249" s="2"/>
      <c r="M249" s="2"/>
    </row>
    <row r="250" spans="1:13" x14ac:dyDescent="0.25">
      <c r="A250" s="338" t="s">
        <v>136</v>
      </c>
      <c r="B250" s="338"/>
      <c r="C250" s="338"/>
      <c r="D250" s="339" t="s">
        <v>43</v>
      </c>
      <c r="E250" s="339"/>
      <c r="F250" s="339" t="s">
        <v>43</v>
      </c>
      <c r="G250" s="339"/>
      <c r="H250" s="340" t="s">
        <v>43</v>
      </c>
      <c r="I250" s="340"/>
      <c r="J250" s="340" t="s">
        <v>43</v>
      </c>
      <c r="K250" s="340"/>
      <c r="L250" s="2"/>
      <c r="M250" s="2"/>
    </row>
    <row r="251" spans="1:13" x14ac:dyDescent="0.25">
      <c r="A251" s="3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x14ac:dyDescent="0.25">
      <c r="A252" s="7" t="s">
        <v>145</v>
      </c>
      <c r="B252" s="7"/>
      <c r="C252" s="110"/>
      <c r="D252" s="110"/>
      <c r="E252" s="110"/>
      <c r="F252" s="110"/>
      <c r="G252" s="111"/>
      <c r="H252" s="111"/>
      <c r="I252" s="111"/>
      <c r="J252" s="111"/>
      <c r="K252" s="111"/>
      <c r="L252" s="2"/>
      <c r="M252" s="2"/>
    </row>
    <row r="253" spans="1:13" x14ac:dyDescent="0.25">
      <c r="A253" s="108"/>
      <c r="B253" s="108"/>
      <c r="C253" s="111"/>
      <c r="D253" s="111"/>
      <c r="E253" s="111"/>
      <c r="F253" s="111"/>
      <c r="G253" s="111"/>
      <c r="H253" s="111"/>
      <c r="I253" s="111"/>
      <c r="J253" s="111"/>
      <c r="K253" s="111"/>
      <c r="L253" s="2"/>
      <c r="M253" s="2"/>
    </row>
    <row r="254" spans="1:13" x14ac:dyDescent="0.25">
      <c r="A254" s="8" t="s">
        <v>146</v>
      </c>
      <c r="B254" s="8"/>
      <c r="C254" s="5"/>
      <c r="D254" s="5"/>
      <c r="E254" s="5"/>
      <c r="F254" s="5"/>
      <c r="G254" s="5"/>
      <c r="H254" s="5"/>
      <c r="I254" s="5"/>
      <c r="J254" s="5"/>
      <c r="K254" s="5"/>
      <c r="L254" s="2"/>
      <c r="M254" s="2"/>
    </row>
    <row r="255" spans="1:13" x14ac:dyDescent="0.25">
      <c r="A255" s="8"/>
      <c r="B255" s="8"/>
      <c r="C255" s="5"/>
      <c r="D255" s="5"/>
      <c r="E255" s="5"/>
      <c r="F255" s="5"/>
      <c r="G255" s="5"/>
      <c r="H255" s="5"/>
      <c r="I255" s="5"/>
      <c r="J255" s="5"/>
      <c r="K255" s="5"/>
      <c r="L255" s="2"/>
      <c r="M255" s="2"/>
    </row>
    <row r="256" spans="1:13" x14ac:dyDescent="0.25">
      <c r="A256" s="112" t="s">
        <v>17</v>
      </c>
      <c r="B256" s="256" t="s">
        <v>147</v>
      </c>
      <c r="C256" s="256"/>
      <c r="D256" s="256"/>
      <c r="E256" s="256"/>
      <c r="F256" s="256"/>
      <c r="G256" s="345" t="s">
        <v>148</v>
      </c>
      <c r="H256" s="345"/>
      <c r="I256" s="345"/>
      <c r="J256" s="345"/>
      <c r="K256" s="58" t="s">
        <v>149</v>
      </c>
      <c r="L256" s="2"/>
      <c r="M256" s="2"/>
    </row>
    <row r="257" spans="1:13" x14ac:dyDescent="0.25">
      <c r="A257" s="112"/>
      <c r="B257" s="346" t="s">
        <v>150</v>
      </c>
      <c r="C257" s="347"/>
      <c r="D257" s="347"/>
      <c r="E257" s="347"/>
      <c r="F257" s="348"/>
      <c r="G257" s="345" t="s">
        <v>151</v>
      </c>
      <c r="H257" s="345"/>
      <c r="I257" s="349"/>
      <c r="J257" s="349"/>
      <c r="K257" s="113" t="s">
        <v>152</v>
      </c>
      <c r="L257" s="2"/>
      <c r="M257" s="2"/>
    </row>
    <row r="258" spans="1:13" x14ac:dyDescent="0.25">
      <c r="A258" s="59"/>
      <c r="B258" s="350" t="s">
        <v>153</v>
      </c>
      <c r="C258" s="351"/>
      <c r="D258" s="351"/>
      <c r="E258" s="351"/>
      <c r="F258" s="352"/>
      <c r="G258" s="353" t="s">
        <v>154</v>
      </c>
      <c r="H258" s="353"/>
      <c r="I258" s="354"/>
      <c r="J258" s="354"/>
      <c r="K258" s="24"/>
      <c r="L258" s="2"/>
      <c r="M258" s="2"/>
    </row>
    <row r="259" spans="1:13" x14ac:dyDescent="0.25">
      <c r="A259" s="357">
        <v>1</v>
      </c>
      <c r="B259" s="360" t="s">
        <v>155</v>
      </c>
      <c r="C259" s="361"/>
      <c r="D259" s="361"/>
      <c r="E259" s="361"/>
      <c r="F259" s="362"/>
      <c r="G259" s="363"/>
      <c r="H259" s="364"/>
      <c r="I259" s="365"/>
      <c r="J259" s="366"/>
      <c r="K259" s="150"/>
      <c r="L259" s="151"/>
      <c r="M259" s="2"/>
    </row>
    <row r="260" spans="1:13" x14ac:dyDescent="0.25">
      <c r="A260" s="358"/>
      <c r="B260" s="367" t="s">
        <v>156</v>
      </c>
      <c r="C260" s="368"/>
      <c r="D260" s="368"/>
      <c r="E260" s="368"/>
      <c r="F260" s="369"/>
      <c r="G260" s="373">
        <f>510968+255484+162740+698632+741617+5323</f>
        <v>2374764</v>
      </c>
      <c r="H260" s="374"/>
      <c r="I260" s="377"/>
      <c r="J260" s="378"/>
      <c r="K260" s="381">
        <f>+G260</f>
        <v>2374764</v>
      </c>
      <c r="L260" s="152"/>
      <c r="M260" s="2"/>
    </row>
    <row r="261" spans="1:13" x14ac:dyDescent="0.25">
      <c r="A261" s="358"/>
      <c r="B261" s="370"/>
      <c r="C261" s="371"/>
      <c r="D261" s="371"/>
      <c r="E261" s="371"/>
      <c r="F261" s="372"/>
      <c r="G261" s="375"/>
      <c r="H261" s="376"/>
      <c r="I261" s="379"/>
      <c r="J261" s="380"/>
      <c r="K261" s="382"/>
      <c r="L261" s="152"/>
      <c r="M261" s="2"/>
    </row>
    <row r="262" spans="1:13" x14ac:dyDescent="0.25">
      <c r="A262" s="358"/>
      <c r="B262" s="383" t="s">
        <v>157</v>
      </c>
      <c r="C262" s="384"/>
      <c r="D262" s="385"/>
      <c r="E262" s="385"/>
      <c r="F262" s="386"/>
      <c r="G262" s="387">
        <v>16500</v>
      </c>
      <c r="H262" s="388"/>
      <c r="I262" s="389"/>
      <c r="J262" s="390"/>
      <c r="K262" s="387">
        <f>+G262</f>
        <v>16500</v>
      </c>
      <c r="L262" s="388"/>
      <c r="M262" s="2"/>
    </row>
    <row r="263" spans="1:13" x14ac:dyDescent="0.25">
      <c r="A263" s="358"/>
      <c r="B263" s="367" t="s">
        <v>158</v>
      </c>
      <c r="C263" s="368"/>
      <c r="D263" s="368"/>
      <c r="E263" s="368"/>
      <c r="F263" s="369"/>
      <c r="G263" s="391" t="s">
        <v>43</v>
      </c>
      <c r="H263" s="392"/>
      <c r="I263" s="395"/>
      <c r="J263" s="396"/>
      <c r="K263" s="399" t="s">
        <v>43</v>
      </c>
      <c r="L263" s="152"/>
      <c r="M263" s="2"/>
    </row>
    <row r="264" spans="1:13" x14ac:dyDescent="0.25">
      <c r="A264" s="359"/>
      <c r="B264" s="370"/>
      <c r="C264" s="371"/>
      <c r="D264" s="371"/>
      <c r="E264" s="371"/>
      <c r="F264" s="372"/>
      <c r="G264" s="393"/>
      <c r="H264" s="394"/>
      <c r="I264" s="397"/>
      <c r="J264" s="398"/>
      <c r="K264" s="399"/>
      <c r="L264" s="152"/>
      <c r="M264" s="2"/>
    </row>
    <row r="265" spans="1:13" x14ac:dyDescent="0.25">
      <c r="A265" s="59">
        <v>2</v>
      </c>
      <c r="B265" s="383" t="s">
        <v>159</v>
      </c>
      <c r="C265" s="384"/>
      <c r="D265" s="384"/>
      <c r="E265" s="384"/>
      <c r="F265" s="409"/>
      <c r="G265" s="355" t="s">
        <v>43</v>
      </c>
      <c r="H265" s="356"/>
      <c r="I265" s="404"/>
      <c r="J265" s="410"/>
      <c r="K265" s="355" t="s">
        <v>43</v>
      </c>
      <c r="L265" s="356"/>
      <c r="M265" s="2"/>
    </row>
    <row r="266" spans="1:13" x14ac:dyDescent="0.25">
      <c r="A266" s="59">
        <v>3</v>
      </c>
      <c r="B266" s="383" t="s">
        <v>160</v>
      </c>
      <c r="C266" s="384"/>
      <c r="D266" s="385"/>
      <c r="E266" s="385"/>
      <c r="F266" s="386"/>
      <c r="G266" s="355" t="s">
        <v>43</v>
      </c>
      <c r="H266" s="356"/>
      <c r="I266" s="404"/>
      <c r="J266" s="410"/>
      <c r="K266" s="355" t="s">
        <v>43</v>
      </c>
      <c r="L266" s="356"/>
      <c r="M266" s="2"/>
    </row>
    <row r="267" spans="1:13" x14ac:dyDescent="0.25">
      <c r="A267" s="400">
        <v>4</v>
      </c>
      <c r="B267" s="401" t="s">
        <v>161</v>
      </c>
      <c r="C267" s="402"/>
      <c r="D267" s="402"/>
      <c r="E267" s="402"/>
      <c r="F267" s="403"/>
      <c r="G267" s="387"/>
      <c r="H267" s="388"/>
      <c r="I267" s="404"/>
      <c r="J267" s="405"/>
      <c r="K267" s="153"/>
      <c r="L267" s="152"/>
      <c r="M267" s="2"/>
    </row>
    <row r="268" spans="1:13" x14ac:dyDescent="0.25">
      <c r="A268" s="400"/>
      <c r="B268" s="406" t="s">
        <v>162</v>
      </c>
      <c r="C268" s="407"/>
      <c r="D268" s="407"/>
      <c r="E268" s="407"/>
      <c r="F268" s="408"/>
      <c r="G268" s="355" t="s">
        <v>43</v>
      </c>
      <c r="H268" s="356"/>
      <c r="I268" s="404"/>
      <c r="J268" s="405"/>
      <c r="K268" s="355" t="s">
        <v>43</v>
      </c>
      <c r="L268" s="356"/>
      <c r="M268" s="2"/>
    </row>
    <row r="269" spans="1:13" x14ac:dyDescent="0.25">
      <c r="A269" s="400"/>
      <c r="B269" s="424" t="s">
        <v>163</v>
      </c>
      <c r="C269" s="425"/>
      <c r="D269" s="425"/>
      <c r="E269" s="425"/>
      <c r="F269" s="426"/>
      <c r="G269" s="355" t="s">
        <v>43</v>
      </c>
      <c r="H269" s="356"/>
      <c r="I269" s="404"/>
      <c r="J269" s="405"/>
      <c r="K269" s="355" t="s">
        <v>43</v>
      </c>
      <c r="L269" s="356"/>
      <c r="M269" s="2"/>
    </row>
    <row r="270" spans="1:13" x14ac:dyDescent="0.25">
      <c r="A270" s="59">
        <v>5</v>
      </c>
      <c r="B270" s="360" t="s">
        <v>164</v>
      </c>
      <c r="C270" s="361"/>
      <c r="D270" s="427"/>
      <c r="E270" s="427"/>
      <c r="F270" s="428"/>
      <c r="G270" s="387">
        <f>61316+76645</f>
        <v>137961</v>
      </c>
      <c r="H270" s="388"/>
      <c r="I270" s="389"/>
      <c r="J270" s="423"/>
      <c r="K270" s="387">
        <f>+G270</f>
        <v>137961</v>
      </c>
      <c r="L270" s="388"/>
      <c r="M270" s="2"/>
    </row>
    <row r="271" spans="1:13" x14ac:dyDescent="0.25">
      <c r="A271" s="59"/>
      <c r="B271" s="411" t="s">
        <v>165</v>
      </c>
      <c r="C271" s="412"/>
      <c r="D271" s="413"/>
      <c r="E271" s="413"/>
      <c r="F271" s="414"/>
      <c r="G271" s="415">
        <f>SUM(G260:H270)</f>
        <v>2529225</v>
      </c>
      <c r="H271" s="416"/>
      <c r="I271" s="417"/>
      <c r="J271" s="418"/>
      <c r="K271" s="415">
        <f>+G271</f>
        <v>2529225</v>
      </c>
      <c r="L271" s="416"/>
      <c r="M271" s="2"/>
    </row>
    <row r="272" spans="1:13" x14ac:dyDescent="0.25">
      <c r="A272" s="59"/>
      <c r="B272" s="419" t="s">
        <v>166</v>
      </c>
      <c r="C272" s="420"/>
      <c r="D272" s="421"/>
      <c r="E272" s="421"/>
      <c r="F272" s="422"/>
      <c r="G272" s="387">
        <v>4200000</v>
      </c>
      <c r="H272" s="388"/>
      <c r="I272" s="389"/>
      <c r="J272" s="423"/>
      <c r="K272" s="387">
        <v>4200000</v>
      </c>
      <c r="L272" s="388"/>
      <c r="M272" s="2"/>
    </row>
    <row r="273" spans="1:13" x14ac:dyDescent="0.25">
      <c r="A273" s="1"/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x14ac:dyDescent="0.25">
      <c r="A274" s="156" t="s">
        <v>167</v>
      </c>
      <c r="B274" s="156"/>
      <c r="C274" s="157"/>
      <c r="D274" s="157"/>
      <c r="E274" s="157"/>
      <c r="F274" s="157"/>
      <c r="G274" s="157"/>
      <c r="H274" s="157"/>
      <c r="I274" s="157"/>
      <c r="J274" s="157"/>
      <c r="K274" s="157"/>
      <c r="L274" s="151"/>
      <c r="M274" s="2"/>
    </row>
    <row r="275" spans="1:13" x14ac:dyDescent="0.25">
      <c r="A275" s="156"/>
      <c r="B275" s="156"/>
      <c r="C275" s="157"/>
      <c r="D275" s="157"/>
      <c r="E275" s="157"/>
      <c r="F275" s="157"/>
      <c r="G275" s="157"/>
      <c r="H275" s="157"/>
      <c r="I275" s="157"/>
      <c r="J275" s="157"/>
      <c r="K275" s="157"/>
      <c r="L275" s="151"/>
      <c r="M275" s="2"/>
    </row>
    <row r="276" spans="1:13" ht="15" customHeight="1" x14ac:dyDescent="0.25">
      <c r="A276" s="158" t="s">
        <v>17</v>
      </c>
      <c r="B276" s="434" t="s">
        <v>147</v>
      </c>
      <c r="C276" s="435"/>
      <c r="D276" s="436"/>
      <c r="E276" s="437" t="s">
        <v>168</v>
      </c>
      <c r="F276" s="438"/>
      <c r="G276" s="438"/>
      <c r="H276" s="438"/>
      <c r="I276" s="438"/>
      <c r="J276" s="439"/>
      <c r="K276" s="159" t="s">
        <v>149</v>
      </c>
      <c r="L276" s="151"/>
      <c r="M276" s="2"/>
    </row>
    <row r="277" spans="1:13" x14ac:dyDescent="0.25">
      <c r="A277" s="440">
        <v>1</v>
      </c>
      <c r="B277" s="429" t="s">
        <v>169</v>
      </c>
      <c r="C277" s="430"/>
      <c r="D277" s="441"/>
      <c r="E277" s="442" t="s">
        <v>123</v>
      </c>
      <c r="F277" s="443"/>
      <c r="G277" s="442" t="s">
        <v>170</v>
      </c>
      <c r="H277" s="443"/>
      <c r="I277" s="404"/>
      <c r="J277" s="405"/>
      <c r="K277" s="160" t="s">
        <v>152</v>
      </c>
      <c r="L277" s="151"/>
      <c r="M277" s="2"/>
    </row>
    <row r="278" spans="1:13" ht="15" customHeight="1" x14ac:dyDescent="0.25">
      <c r="A278" s="440"/>
      <c r="B278" s="429" t="s">
        <v>171</v>
      </c>
      <c r="C278" s="430"/>
      <c r="D278" s="431"/>
      <c r="E278" s="355">
        <v>7500</v>
      </c>
      <c r="F278" s="356"/>
      <c r="G278" s="355">
        <v>10500</v>
      </c>
      <c r="H278" s="356"/>
      <c r="I278" s="404"/>
      <c r="J278" s="405"/>
      <c r="K278" s="161">
        <f>+E278+G278</f>
        <v>18000</v>
      </c>
      <c r="L278" s="151"/>
      <c r="M278" s="2"/>
    </row>
    <row r="279" spans="1:13" x14ac:dyDescent="0.25">
      <c r="A279" s="440"/>
      <c r="B279" s="429" t="s">
        <v>161</v>
      </c>
      <c r="C279" s="430"/>
      <c r="D279" s="431"/>
      <c r="E279" s="432" t="s">
        <v>43</v>
      </c>
      <c r="F279" s="433"/>
      <c r="G279" s="432" t="s">
        <v>43</v>
      </c>
      <c r="H279" s="433"/>
      <c r="I279" s="404"/>
      <c r="J279" s="405"/>
      <c r="K279" s="432" t="s">
        <v>43</v>
      </c>
      <c r="L279" s="433"/>
      <c r="M279" s="2"/>
    </row>
    <row r="280" spans="1:13" x14ac:dyDescent="0.25">
      <c r="A280" s="440"/>
      <c r="B280" s="429" t="s">
        <v>172</v>
      </c>
      <c r="C280" s="430"/>
      <c r="D280" s="431"/>
      <c r="E280" s="432" t="s">
        <v>43</v>
      </c>
      <c r="F280" s="433"/>
      <c r="G280" s="432" t="s">
        <v>43</v>
      </c>
      <c r="H280" s="433"/>
      <c r="I280" s="404"/>
      <c r="J280" s="405"/>
      <c r="K280" s="432" t="s">
        <v>43</v>
      </c>
      <c r="L280" s="433"/>
      <c r="M280" s="2"/>
    </row>
    <row r="281" spans="1:13" x14ac:dyDescent="0.25">
      <c r="A281" s="440"/>
      <c r="B281" s="444" t="s">
        <v>173</v>
      </c>
      <c r="C281" s="445"/>
      <c r="D281" s="446"/>
      <c r="E281" s="355">
        <f>SUM(E278:F280)</f>
        <v>7500</v>
      </c>
      <c r="F281" s="356"/>
      <c r="G281" s="355">
        <f>SUM(G278:H280)</f>
        <v>10500</v>
      </c>
      <c r="H281" s="356"/>
      <c r="I281" s="432"/>
      <c r="J281" s="433"/>
      <c r="K281" s="161">
        <f>SUM(K278:L280)</f>
        <v>18000</v>
      </c>
      <c r="L281" s="151"/>
      <c r="M281" s="2"/>
    </row>
    <row r="282" spans="1:13" ht="15" customHeight="1" x14ac:dyDescent="0.25">
      <c r="A282" s="440">
        <v>2</v>
      </c>
      <c r="B282" s="429" t="s">
        <v>174</v>
      </c>
      <c r="C282" s="430"/>
      <c r="D282" s="431"/>
      <c r="E282" s="442" t="s">
        <v>175</v>
      </c>
      <c r="F282" s="443"/>
      <c r="G282" s="442" t="s">
        <v>209</v>
      </c>
      <c r="H282" s="443"/>
      <c r="I282" s="404"/>
      <c r="J282" s="405"/>
      <c r="K282" s="162"/>
      <c r="L282" s="151"/>
      <c r="M282" s="2"/>
    </row>
    <row r="283" spans="1:13" ht="15" customHeight="1" x14ac:dyDescent="0.25">
      <c r="A283" s="440"/>
      <c r="B283" s="429" t="s">
        <v>171</v>
      </c>
      <c r="C283" s="430"/>
      <c r="D283" s="431"/>
      <c r="E283" s="355">
        <v>10500</v>
      </c>
      <c r="F283" s="356"/>
      <c r="G283" s="387">
        <v>10500</v>
      </c>
      <c r="H283" s="388"/>
      <c r="I283" s="404"/>
      <c r="J283" s="405"/>
      <c r="K283" s="355">
        <f>+E283+G283</f>
        <v>21000</v>
      </c>
      <c r="L283" s="356"/>
      <c r="M283" s="2"/>
    </row>
    <row r="284" spans="1:13" x14ac:dyDescent="0.25">
      <c r="A284" s="440"/>
      <c r="B284" s="429" t="s">
        <v>161</v>
      </c>
      <c r="C284" s="430"/>
      <c r="D284" s="431"/>
      <c r="E284" s="432" t="s">
        <v>43</v>
      </c>
      <c r="F284" s="433"/>
      <c r="G284" s="432" t="s">
        <v>43</v>
      </c>
      <c r="H284" s="433"/>
      <c r="I284" s="404"/>
      <c r="J284" s="405"/>
      <c r="K284" s="432" t="s">
        <v>43</v>
      </c>
      <c r="L284" s="433"/>
      <c r="M284" s="2"/>
    </row>
    <row r="285" spans="1:13" x14ac:dyDescent="0.25">
      <c r="A285" s="440"/>
      <c r="B285" s="429" t="s">
        <v>172</v>
      </c>
      <c r="C285" s="430"/>
      <c r="D285" s="431"/>
      <c r="E285" s="432" t="s">
        <v>43</v>
      </c>
      <c r="F285" s="433"/>
      <c r="G285" s="432" t="s">
        <v>43</v>
      </c>
      <c r="H285" s="433"/>
      <c r="I285" s="404"/>
      <c r="J285" s="405"/>
      <c r="K285" s="432" t="s">
        <v>43</v>
      </c>
      <c r="L285" s="433"/>
      <c r="M285" s="2"/>
    </row>
    <row r="286" spans="1:13" x14ac:dyDescent="0.25">
      <c r="A286" s="163"/>
      <c r="B286" s="444" t="s">
        <v>176</v>
      </c>
      <c r="C286" s="445"/>
      <c r="D286" s="446"/>
      <c r="E286" s="355">
        <f>SUM(E283:F285)</f>
        <v>10500</v>
      </c>
      <c r="F286" s="356"/>
      <c r="G286" s="387">
        <f>SUM(G283:H285)</f>
        <v>10500</v>
      </c>
      <c r="H286" s="388"/>
      <c r="I286" s="432"/>
      <c r="J286" s="433"/>
      <c r="K286" s="387">
        <f>+E286+G286</f>
        <v>21000</v>
      </c>
      <c r="L286" s="388"/>
      <c r="M286" s="2"/>
    </row>
    <row r="287" spans="1:13" x14ac:dyDescent="0.25">
      <c r="A287" s="440">
        <v>3</v>
      </c>
      <c r="B287" s="429" t="s">
        <v>174</v>
      </c>
      <c r="C287" s="430"/>
      <c r="D287" s="431"/>
      <c r="E287" s="442" t="s">
        <v>151</v>
      </c>
      <c r="F287" s="443"/>
      <c r="G287" s="442" t="s">
        <v>210</v>
      </c>
      <c r="H287" s="443"/>
      <c r="I287" s="404"/>
      <c r="J287" s="405"/>
      <c r="K287" s="162"/>
      <c r="L287" s="151"/>
      <c r="M287" s="2"/>
    </row>
    <row r="288" spans="1:13" ht="15" customHeight="1" x14ac:dyDescent="0.25">
      <c r="A288" s="440"/>
      <c r="B288" s="429" t="s">
        <v>171</v>
      </c>
      <c r="C288" s="430"/>
      <c r="D288" s="431"/>
      <c r="E288" s="355">
        <v>1500</v>
      </c>
      <c r="F288" s="356"/>
      <c r="G288" s="389">
        <v>0</v>
      </c>
      <c r="H288" s="423"/>
      <c r="I288" s="404"/>
      <c r="J288" s="405"/>
      <c r="K288" s="355">
        <f>+E288+G288</f>
        <v>1500</v>
      </c>
      <c r="L288" s="356"/>
      <c r="M288" s="2"/>
    </row>
    <row r="289" spans="1:13" ht="15" customHeight="1" x14ac:dyDescent="0.25">
      <c r="A289" s="440"/>
      <c r="B289" s="429" t="s">
        <v>161</v>
      </c>
      <c r="C289" s="430"/>
      <c r="D289" s="431"/>
      <c r="E289" s="432" t="s">
        <v>43</v>
      </c>
      <c r="F289" s="433"/>
      <c r="G289" s="432" t="s">
        <v>43</v>
      </c>
      <c r="H289" s="433"/>
      <c r="I289" s="404"/>
      <c r="J289" s="405"/>
      <c r="K289" s="432" t="s">
        <v>43</v>
      </c>
      <c r="L289" s="433"/>
      <c r="M289" s="2"/>
    </row>
    <row r="290" spans="1:13" x14ac:dyDescent="0.25">
      <c r="A290" s="440"/>
      <c r="B290" s="429" t="s">
        <v>172</v>
      </c>
      <c r="C290" s="430"/>
      <c r="D290" s="431"/>
      <c r="E290" s="432" t="s">
        <v>43</v>
      </c>
      <c r="F290" s="433"/>
      <c r="G290" s="432" t="s">
        <v>43</v>
      </c>
      <c r="H290" s="433"/>
      <c r="I290" s="404"/>
      <c r="J290" s="405"/>
      <c r="K290" s="432" t="s">
        <v>43</v>
      </c>
      <c r="L290" s="433"/>
      <c r="M290" s="2"/>
    </row>
    <row r="291" spans="1:13" x14ac:dyDescent="0.25">
      <c r="A291" s="163"/>
      <c r="B291" s="444" t="s">
        <v>211</v>
      </c>
      <c r="C291" s="445"/>
      <c r="D291" s="446"/>
      <c r="E291" s="355">
        <f>SUM(E288:F290)</f>
        <v>1500</v>
      </c>
      <c r="F291" s="356"/>
      <c r="G291" s="389">
        <v>0</v>
      </c>
      <c r="H291" s="423"/>
      <c r="I291" s="432"/>
      <c r="J291" s="433"/>
      <c r="K291" s="355">
        <f>SUM(K288:L290)</f>
        <v>1500</v>
      </c>
      <c r="L291" s="356"/>
      <c r="M291" s="2"/>
    </row>
    <row r="292" spans="1:13" x14ac:dyDescent="0.25">
      <c r="A292" s="163"/>
      <c r="B292" s="444" t="s">
        <v>212</v>
      </c>
      <c r="C292" s="445"/>
      <c r="D292" s="446"/>
      <c r="E292" s="355">
        <f>+E281+E286+E291</f>
        <v>19500</v>
      </c>
      <c r="F292" s="356"/>
      <c r="G292" s="387">
        <f>+G281+G286+G291</f>
        <v>21000</v>
      </c>
      <c r="H292" s="388"/>
      <c r="I292" s="432"/>
      <c r="J292" s="433"/>
      <c r="K292" s="161">
        <f>+K281+K286+K291</f>
        <v>40500</v>
      </c>
      <c r="L292" s="151"/>
      <c r="M292" s="2"/>
    </row>
    <row r="293" spans="1:13" ht="15" customHeight="1" x14ac:dyDescent="0.25">
      <c r="A293" s="163"/>
      <c r="B293" s="444" t="s">
        <v>177</v>
      </c>
      <c r="C293" s="445"/>
      <c r="D293" s="446"/>
      <c r="E293" s="432"/>
      <c r="F293" s="433"/>
      <c r="G293" s="432"/>
      <c r="H293" s="433"/>
      <c r="I293" s="404"/>
      <c r="J293" s="405"/>
      <c r="K293" s="164">
        <v>2569725</v>
      </c>
      <c r="L293" s="151"/>
      <c r="M293" s="2"/>
    </row>
    <row r="294" spans="1:13" x14ac:dyDescent="0.25">
      <c r="A294" s="163"/>
      <c r="B294" s="429" t="s">
        <v>178</v>
      </c>
      <c r="C294" s="430"/>
      <c r="D294" s="431"/>
      <c r="E294" s="387">
        <v>1300000</v>
      </c>
      <c r="F294" s="388"/>
      <c r="G294" s="387">
        <v>1400000</v>
      </c>
      <c r="H294" s="388"/>
      <c r="I294" s="404"/>
      <c r="J294" s="405"/>
      <c r="K294" s="164">
        <f>4200000+2700000</f>
        <v>6900000</v>
      </c>
      <c r="L294" s="151"/>
      <c r="M294" s="2"/>
    </row>
    <row r="295" spans="1:13" x14ac:dyDescent="0.25">
      <c r="A295" s="163"/>
      <c r="B295" s="165"/>
      <c r="C295" s="166"/>
      <c r="D295" s="167"/>
      <c r="E295" s="154"/>
      <c r="F295" s="155"/>
      <c r="G295" s="154"/>
      <c r="H295" s="155"/>
      <c r="I295" s="168"/>
      <c r="J295" s="169"/>
      <c r="K295" s="164"/>
      <c r="L295" s="151"/>
      <c r="M295" s="2"/>
    </row>
    <row r="296" spans="1:13" x14ac:dyDescent="0.25">
      <c r="A296" s="194"/>
      <c r="B296" s="195"/>
      <c r="C296" s="195"/>
      <c r="D296" s="196"/>
      <c r="E296" s="197"/>
      <c r="F296" s="197"/>
      <c r="G296" s="197"/>
      <c r="H296" s="197"/>
      <c r="I296" s="192"/>
      <c r="J296" s="192"/>
      <c r="K296" s="193"/>
      <c r="L296" s="151"/>
      <c r="M296" s="2"/>
    </row>
    <row r="297" spans="1:13" x14ac:dyDescent="0.25">
      <c r="A297" s="151" t="s">
        <v>179</v>
      </c>
      <c r="B297" s="170"/>
      <c r="C297" s="151"/>
      <c r="D297" s="151"/>
      <c r="E297" s="151"/>
      <c r="F297" s="151"/>
      <c r="G297" s="151"/>
      <c r="H297" s="151"/>
      <c r="I297" s="157"/>
      <c r="J297" s="157"/>
      <c r="K297" s="157"/>
      <c r="L297" s="151"/>
      <c r="M297" s="2"/>
    </row>
    <row r="298" spans="1:13" x14ac:dyDescent="0.25">
      <c r="A298" s="151"/>
      <c r="B298" s="170"/>
      <c r="C298" s="151"/>
      <c r="D298" s="151"/>
      <c r="E298" s="151"/>
      <c r="F298" s="151"/>
      <c r="G298" s="151"/>
      <c r="H298" s="151"/>
      <c r="I298" s="157"/>
      <c r="J298" s="157"/>
      <c r="K298" s="157"/>
      <c r="L298" s="151"/>
      <c r="M298" s="2"/>
    </row>
    <row r="299" spans="1:13" x14ac:dyDescent="0.25">
      <c r="A299" s="158" t="s">
        <v>17</v>
      </c>
      <c r="B299" s="434" t="s">
        <v>147</v>
      </c>
      <c r="C299" s="435"/>
      <c r="D299" s="435"/>
      <c r="E299" s="438" t="s">
        <v>180</v>
      </c>
      <c r="F299" s="438"/>
      <c r="G299" s="438"/>
      <c r="H299" s="438"/>
      <c r="I299" s="438"/>
      <c r="J299" s="439"/>
      <c r="K299" s="159" t="s">
        <v>149</v>
      </c>
      <c r="L299" s="151"/>
      <c r="M299" s="2"/>
    </row>
    <row r="300" spans="1:13" ht="15" customHeight="1" x14ac:dyDescent="0.25">
      <c r="A300" s="171"/>
      <c r="B300" s="466" t="s">
        <v>150</v>
      </c>
      <c r="C300" s="467"/>
      <c r="D300" s="468"/>
      <c r="E300" s="363"/>
      <c r="F300" s="364"/>
      <c r="G300" s="469"/>
      <c r="H300" s="469"/>
      <c r="I300" s="437" t="s">
        <v>181</v>
      </c>
      <c r="J300" s="439"/>
      <c r="K300" s="172" t="s">
        <v>152</v>
      </c>
      <c r="L300" s="151"/>
      <c r="M300" s="2"/>
    </row>
    <row r="301" spans="1:13" x14ac:dyDescent="0.25">
      <c r="A301" s="171"/>
      <c r="B301" s="470" t="s">
        <v>153</v>
      </c>
      <c r="C301" s="471"/>
      <c r="D301" s="472"/>
      <c r="E301" s="440" t="s">
        <v>182</v>
      </c>
      <c r="F301" s="440"/>
      <c r="G301" s="440" t="s">
        <v>183</v>
      </c>
      <c r="H301" s="440"/>
      <c r="I301" s="473" t="s">
        <v>184</v>
      </c>
      <c r="J301" s="473"/>
      <c r="K301" s="150"/>
      <c r="L301" s="151"/>
      <c r="M301" s="2"/>
    </row>
    <row r="302" spans="1:13" ht="15" customHeight="1" x14ac:dyDescent="0.25">
      <c r="A302" s="479">
        <v>1</v>
      </c>
      <c r="B302" s="173" t="s">
        <v>155</v>
      </c>
      <c r="C302" s="174"/>
      <c r="D302" s="174"/>
      <c r="E302" s="363"/>
      <c r="F302" s="364"/>
      <c r="G302" s="363"/>
      <c r="H302" s="364"/>
      <c r="I302" s="365"/>
      <c r="J302" s="366"/>
      <c r="K302" s="150"/>
      <c r="L302" s="151"/>
      <c r="M302" s="2"/>
    </row>
    <row r="303" spans="1:13" ht="15" customHeight="1" x14ac:dyDescent="0.25">
      <c r="A303" s="480"/>
      <c r="B303" s="450" t="s">
        <v>156</v>
      </c>
      <c r="C303" s="451"/>
      <c r="D303" s="452"/>
      <c r="E303" s="456" t="s">
        <v>185</v>
      </c>
      <c r="F303" s="457"/>
      <c r="G303" s="456" t="s">
        <v>185</v>
      </c>
      <c r="H303" s="457"/>
      <c r="I303" s="462">
        <f>744000+372000+300+47115+3750</f>
        <v>1167165</v>
      </c>
      <c r="J303" s="463"/>
      <c r="K303" s="381">
        <f>+I303</f>
        <v>1167165</v>
      </c>
      <c r="L303" s="175"/>
      <c r="M303" s="2"/>
    </row>
    <row r="304" spans="1:13" x14ac:dyDescent="0.25">
      <c r="A304" s="480"/>
      <c r="B304" s="453"/>
      <c r="C304" s="454"/>
      <c r="D304" s="455"/>
      <c r="E304" s="458"/>
      <c r="F304" s="459"/>
      <c r="G304" s="458"/>
      <c r="H304" s="459"/>
      <c r="I304" s="464"/>
      <c r="J304" s="465"/>
      <c r="K304" s="447"/>
      <c r="L304" s="175"/>
      <c r="M304" s="2"/>
    </row>
    <row r="305" spans="1:13" x14ac:dyDescent="0.25">
      <c r="A305" s="480"/>
      <c r="B305" s="482" t="s">
        <v>157</v>
      </c>
      <c r="C305" s="483"/>
      <c r="D305" s="484"/>
      <c r="E305" s="432" t="s">
        <v>185</v>
      </c>
      <c r="F305" s="433"/>
      <c r="G305" s="432" t="s">
        <v>185</v>
      </c>
      <c r="H305" s="433"/>
      <c r="I305" s="448">
        <v>39600</v>
      </c>
      <c r="J305" s="449"/>
      <c r="K305" s="176">
        <f>+I305</f>
        <v>39600</v>
      </c>
      <c r="L305" s="175"/>
      <c r="M305" s="2"/>
    </row>
    <row r="306" spans="1:13" x14ac:dyDescent="0.25">
      <c r="A306" s="480"/>
      <c r="B306" s="450" t="s">
        <v>158</v>
      </c>
      <c r="C306" s="451"/>
      <c r="D306" s="452"/>
      <c r="E306" s="456" t="s">
        <v>185</v>
      </c>
      <c r="F306" s="457"/>
      <c r="G306" s="456" t="s">
        <v>185</v>
      </c>
      <c r="H306" s="457"/>
      <c r="I306" s="485" t="s">
        <v>43</v>
      </c>
      <c r="J306" s="486"/>
      <c r="K306" s="489" t="s">
        <v>43</v>
      </c>
      <c r="L306" s="175"/>
      <c r="M306" s="2"/>
    </row>
    <row r="307" spans="1:13" x14ac:dyDescent="0.25">
      <c r="A307" s="481"/>
      <c r="B307" s="453"/>
      <c r="C307" s="454"/>
      <c r="D307" s="455"/>
      <c r="E307" s="458"/>
      <c r="F307" s="459"/>
      <c r="G307" s="458"/>
      <c r="H307" s="459"/>
      <c r="I307" s="487"/>
      <c r="J307" s="488"/>
      <c r="K307" s="490"/>
      <c r="L307" s="175"/>
      <c r="M307" s="2"/>
    </row>
    <row r="308" spans="1:13" x14ac:dyDescent="0.25">
      <c r="A308" s="171">
        <v>2</v>
      </c>
      <c r="B308" s="177" t="s">
        <v>159</v>
      </c>
      <c r="C308" s="178"/>
      <c r="D308" s="178"/>
      <c r="E308" s="432" t="s">
        <v>185</v>
      </c>
      <c r="F308" s="433"/>
      <c r="G308" s="432" t="s">
        <v>185</v>
      </c>
      <c r="H308" s="433"/>
      <c r="I308" s="460" t="s">
        <v>43</v>
      </c>
      <c r="J308" s="461"/>
      <c r="K308" s="460" t="s">
        <v>43</v>
      </c>
      <c r="L308" s="461"/>
      <c r="M308" s="2"/>
    </row>
    <row r="309" spans="1:13" x14ac:dyDescent="0.25">
      <c r="A309" s="171">
        <v>3</v>
      </c>
      <c r="B309" s="177" t="s">
        <v>160</v>
      </c>
      <c r="C309" s="178"/>
      <c r="D309" s="179"/>
      <c r="E309" s="432" t="s">
        <v>185</v>
      </c>
      <c r="F309" s="433"/>
      <c r="G309" s="432" t="s">
        <v>185</v>
      </c>
      <c r="H309" s="433"/>
      <c r="I309" s="460" t="s">
        <v>43</v>
      </c>
      <c r="J309" s="461"/>
      <c r="K309" s="460" t="s">
        <v>43</v>
      </c>
      <c r="L309" s="461"/>
      <c r="M309" s="2"/>
    </row>
    <row r="310" spans="1:13" x14ac:dyDescent="0.25">
      <c r="A310" s="491">
        <v>4</v>
      </c>
      <c r="B310" s="180" t="s">
        <v>161</v>
      </c>
      <c r="C310" s="181"/>
      <c r="D310" s="181"/>
      <c r="E310" s="432"/>
      <c r="F310" s="433"/>
      <c r="G310" s="432"/>
      <c r="H310" s="433"/>
      <c r="I310" s="415"/>
      <c r="J310" s="416"/>
      <c r="K310" s="164"/>
      <c r="L310" s="175"/>
      <c r="M310" s="2"/>
    </row>
    <row r="311" spans="1:13" x14ac:dyDescent="0.25">
      <c r="A311" s="491"/>
      <c r="B311" s="182" t="s">
        <v>162</v>
      </c>
      <c r="C311" s="183"/>
      <c r="D311" s="183"/>
      <c r="E311" s="432" t="s">
        <v>185</v>
      </c>
      <c r="F311" s="433"/>
      <c r="G311" s="432" t="s">
        <v>185</v>
      </c>
      <c r="H311" s="433"/>
      <c r="I311" s="460" t="s">
        <v>43</v>
      </c>
      <c r="J311" s="461"/>
      <c r="K311" s="460" t="s">
        <v>43</v>
      </c>
      <c r="L311" s="461"/>
      <c r="M311" s="2"/>
    </row>
    <row r="312" spans="1:13" x14ac:dyDescent="0.25">
      <c r="A312" s="491"/>
      <c r="B312" s="184" t="s">
        <v>163</v>
      </c>
      <c r="C312" s="185"/>
      <c r="D312" s="185"/>
      <c r="E312" s="432" t="s">
        <v>185</v>
      </c>
      <c r="F312" s="433"/>
      <c r="G312" s="432" t="s">
        <v>185</v>
      </c>
      <c r="H312" s="433"/>
      <c r="I312" s="460" t="s">
        <v>43</v>
      </c>
      <c r="J312" s="461"/>
      <c r="K312" s="460" t="s">
        <v>43</v>
      </c>
      <c r="L312" s="461"/>
      <c r="M312" s="2"/>
    </row>
    <row r="313" spans="1:13" x14ac:dyDescent="0.25">
      <c r="A313" s="171">
        <v>5</v>
      </c>
      <c r="B313" s="173" t="s">
        <v>186</v>
      </c>
      <c r="C313" s="174"/>
      <c r="D313" s="186"/>
      <c r="E313" s="432"/>
      <c r="F313" s="433"/>
      <c r="G313" s="432"/>
      <c r="H313" s="433"/>
      <c r="I313" s="415">
        <f>89280+111600</f>
        <v>200880</v>
      </c>
      <c r="J313" s="416"/>
      <c r="K313" s="415">
        <f>+I313</f>
        <v>200880</v>
      </c>
      <c r="L313" s="416"/>
      <c r="M313" s="2"/>
    </row>
    <row r="314" spans="1:13" x14ac:dyDescent="0.25">
      <c r="A314" s="171"/>
      <c r="B314" s="187" t="s">
        <v>38</v>
      </c>
      <c r="C314" s="174"/>
      <c r="D314" s="186"/>
      <c r="E314" s="404" t="s">
        <v>185</v>
      </c>
      <c r="F314" s="405"/>
      <c r="G314" s="404" t="s">
        <v>185</v>
      </c>
      <c r="H314" s="405"/>
      <c r="I314" s="415">
        <f>SUM(I303:J313)</f>
        <v>1407645</v>
      </c>
      <c r="J314" s="416"/>
      <c r="K314" s="415">
        <f>SUM(K302:L313)</f>
        <v>1407645</v>
      </c>
      <c r="L314" s="416"/>
      <c r="M314" s="2"/>
    </row>
    <row r="315" spans="1:13" x14ac:dyDescent="0.25">
      <c r="A315" s="188"/>
      <c r="B315" s="189"/>
      <c r="C315" s="190"/>
      <c r="D315" s="191"/>
      <c r="E315" s="192"/>
      <c r="F315" s="192"/>
      <c r="G315" s="192"/>
      <c r="H315" s="192"/>
      <c r="I315" s="193"/>
      <c r="J315" s="193"/>
      <c r="K315" s="193"/>
      <c r="L315" s="193"/>
      <c r="M315" s="2"/>
    </row>
    <row r="316" spans="1:13" x14ac:dyDescent="0.25">
      <c r="A316" s="188"/>
      <c r="B316" s="189"/>
      <c r="C316" s="190"/>
      <c r="D316" s="191"/>
      <c r="E316" s="192"/>
      <c r="F316" s="192"/>
      <c r="G316" s="192"/>
      <c r="H316" s="192"/>
      <c r="I316" s="193"/>
      <c r="J316" s="193"/>
      <c r="K316" s="193"/>
      <c r="L316" s="193"/>
      <c r="M316" s="2"/>
    </row>
    <row r="317" spans="1:13" x14ac:dyDescent="0.25">
      <c r="A317" s="147" t="s">
        <v>220</v>
      </c>
      <c r="B317" s="147"/>
      <c r="C317" s="110"/>
      <c r="D317" s="110"/>
      <c r="E317" s="110"/>
      <c r="F317" s="111"/>
      <c r="G317" s="111"/>
      <c r="H317" s="111"/>
      <c r="I317" s="111"/>
      <c r="J317" s="111"/>
      <c r="K317" s="111"/>
      <c r="L317" s="2"/>
      <c r="M317" s="2"/>
    </row>
    <row r="318" spans="1:13" ht="15" customHeight="1" x14ac:dyDescent="0.25">
      <c r="A318" s="114"/>
      <c r="B318" s="114"/>
      <c r="C318" s="115"/>
      <c r="D318" s="115"/>
      <c r="E318" s="115"/>
      <c r="F318" s="115"/>
      <c r="G318" s="115"/>
      <c r="H318" s="115"/>
      <c r="I318" s="115"/>
      <c r="J318" s="115"/>
      <c r="K318" s="115"/>
      <c r="L318" s="2"/>
      <c r="M318" s="2"/>
    </row>
    <row r="319" spans="1:13" x14ac:dyDescent="0.25">
      <c r="A319" s="345" t="s">
        <v>187</v>
      </c>
      <c r="B319" s="345"/>
      <c r="C319" s="256" t="s">
        <v>188</v>
      </c>
      <c r="D319" s="256" t="s">
        <v>189</v>
      </c>
      <c r="E319" s="256"/>
      <c r="F319" s="256" t="s">
        <v>190</v>
      </c>
      <c r="G319" s="256"/>
      <c r="H319" s="256" t="s">
        <v>191</v>
      </c>
      <c r="I319" s="256"/>
      <c r="J319" s="256" t="s">
        <v>192</v>
      </c>
      <c r="K319" s="256"/>
      <c r="L319" s="2"/>
      <c r="M319" s="2"/>
    </row>
    <row r="320" spans="1:13" x14ac:dyDescent="0.25">
      <c r="A320" s="345"/>
      <c r="B320" s="345"/>
      <c r="C320" s="256"/>
      <c r="D320" s="256"/>
      <c r="E320" s="256"/>
      <c r="F320" s="256"/>
      <c r="G320" s="256"/>
      <c r="H320" s="256"/>
      <c r="I320" s="256"/>
      <c r="J320" s="256"/>
      <c r="K320" s="256"/>
      <c r="L320" s="2"/>
      <c r="M320" s="2"/>
    </row>
    <row r="321" spans="1:13" x14ac:dyDescent="0.25">
      <c r="A321" s="345"/>
      <c r="B321" s="345"/>
      <c r="C321" s="256"/>
      <c r="D321" s="256"/>
      <c r="E321" s="256"/>
      <c r="F321" s="256"/>
      <c r="G321" s="256"/>
      <c r="H321" s="256"/>
      <c r="I321" s="256"/>
      <c r="J321" s="256"/>
      <c r="K321" s="256"/>
      <c r="L321" s="2"/>
      <c r="M321" s="2"/>
    </row>
    <row r="322" spans="1:13" x14ac:dyDescent="0.25">
      <c r="A322" s="345"/>
      <c r="B322" s="345"/>
      <c r="C322" s="256"/>
      <c r="D322" s="256"/>
      <c r="E322" s="256"/>
      <c r="F322" s="256"/>
      <c r="G322" s="256"/>
      <c r="H322" s="256"/>
      <c r="I322" s="256"/>
      <c r="J322" s="256"/>
      <c r="K322" s="256"/>
      <c r="L322" s="2"/>
      <c r="M322" s="2"/>
    </row>
    <row r="323" spans="1:13" x14ac:dyDescent="0.25">
      <c r="A323" s="476" t="s">
        <v>193</v>
      </c>
      <c r="B323" s="477"/>
      <c r="C323" s="477"/>
      <c r="D323" s="477"/>
      <c r="E323" s="477"/>
      <c r="F323" s="477"/>
      <c r="G323" s="477"/>
      <c r="H323" s="477"/>
      <c r="I323" s="477"/>
      <c r="J323" s="477"/>
      <c r="K323" s="478"/>
      <c r="L323" s="2"/>
      <c r="M323" s="2"/>
    </row>
    <row r="324" spans="1:13" x14ac:dyDescent="0.25">
      <c r="A324" s="116" t="s">
        <v>194</v>
      </c>
      <c r="B324" s="116"/>
      <c r="C324" s="116" t="s">
        <v>185</v>
      </c>
      <c r="D324" s="474" t="s">
        <v>43</v>
      </c>
      <c r="E324" s="475"/>
      <c r="F324" s="474" t="s">
        <v>43</v>
      </c>
      <c r="G324" s="475"/>
      <c r="H324" s="238" t="s">
        <v>43</v>
      </c>
      <c r="I324" s="239"/>
      <c r="J324" s="238" t="s">
        <v>195</v>
      </c>
      <c r="K324" s="239"/>
      <c r="L324" s="2"/>
      <c r="M324" s="2"/>
    </row>
    <row r="325" spans="1:13" x14ac:dyDescent="0.25">
      <c r="A325" s="116" t="s">
        <v>196</v>
      </c>
      <c r="B325" s="116"/>
      <c r="C325" s="116" t="s">
        <v>185</v>
      </c>
      <c r="D325" s="474" t="s">
        <v>43</v>
      </c>
      <c r="E325" s="475"/>
      <c r="F325" s="474" t="s">
        <v>43</v>
      </c>
      <c r="G325" s="475"/>
      <c r="H325" s="238" t="s">
        <v>43</v>
      </c>
      <c r="I325" s="239"/>
      <c r="J325" s="238" t="s">
        <v>195</v>
      </c>
      <c r="K325" s="239"/>
      <c r="L325" s="2"/>
      <c r="M325" s="2"/>
    </row>
    <row r="326" spans="1:13" x14ac:dyDescent="0.25">
      <c r="A326" s="116" t="s">
        <v>197</v>
      </c>
      <c r="B326" s="116"/>
      <c r="C326" s="116" t="s">
        <v>185</v>
      </c>
      <c r="D326" s="474" t="s">
        <v>43</v>
      </c>
      <c r="E326" s="475"/>
      <c r="F326" s="474" t="s">
        <v>43</v>
      </c>
      <c r="G326" s="475"/>
      <c r="H326" s="238" t="s">
        <v>43</v>
      </c>
      <c r="I326" s="239"/>
      <c r="J326" s="238" t="s">
        <v>195</v>
      </c>
      <c r="K326" s="239"/>
      <c r="L326" s="2"/>
      <c r="M326" s="2"/>
    </row>
    <row r="327" spans="1:13" x14ac:dyDescent="0.25">
      <c r="A327" s="476" t="s">
        <v>198</v>
      </c>
      <c r="B327" s="477"/>
      <c r="C327" s="477"/>
      <c r="D327" s="477"/>
      <c r="E327" s="477"/>
      <c r="F327" s="477"/>
      <c r="G327" s="477"/>
      <c r="H327" s="477"/>
      <c r="I327" s="477"/>
      <c r="J327" s="477"/>
      <c r="K327" s="478"/>
      <c r="L327" s="2"/>
      <c r="M327" s="2"/>
    </row>
    <row r="328" spans="1:13" x14ac:dyDescent="0.25">
      <c r="A328" s="116" t="s">
        <v>194</v>
      </c>
      <c r="B328" s="116"/>
      <c r="C328" s="116" t="s">
        <v>185</v>
      </c>
      <c r="D328" s="474" t="s">
        <v>43</v>
      </c>
      <c r="E328" s="475"/>
      <c r="F328" s="474" t="s">
        <v>43</v>
      </c>
      <c r="G328" s="475"/>
      <c r="H328" s="474" t="s">
        <v>43</v>
      </c>
      <c r="I328" s="475"/>
      <c r="J328" s="238" t="s">
        <v>195</v>
      </c>
      <c r="K328" s="239"/>
      <c r="L328" s="2"/>
      <c r="M328" s="2"/>
    </row>
    <row r="329" spans="1:13" x14ac:dyDescent="0.25">
      <c r="A329" s="116" t="s">
        <v>196</v>
      </c>
      <c r="B329" s="116"/>
      <c r="C329" s="116" t="s">
        <v>185</v>
      </c>
      <c r="D329" s="474" t="s">
        <v>43</v>
      </c>
      <c r="E329" s="475"/>
      <c r="F329" s="474" t="s">
        <v>43</v>
      </c>
      <c r="G329" s="475"/>
      <c r="H329" s="474" t="s">
        <v>43</v>
      </c>
      <c r="I329" s="475"/>
      <c r="J329" s="238" t="s">
        <v>195</v>
      </c>
      <c r="K329" s="239"/>
      <c r="L329" s="2"/>
      <c r="M329" s="2"/>
    </row>
    <row r="330" spans="1:13" x14ac:dyDescent="0.25">
      <c r="A330" s="116" t="s">
        <v>197</v>
      </c>
      <c r="B330" s="116"/>
      <c r="C330" s="116" t="s">
        <v>185</v>
      </c>
      <c r="D330" s="474" t="s">
        <v>43</v>
      </c>
      <c r="E330" s="475"/>
      <c r="F330" s="474" t="s">
        <v>43</v>
      </c>
      <c r="G330" s="475"/>
      <c r="H330" s="474" t="s">
        <v>43</v>
      </c>
      <c r="I330" s="475"/>
      <c r="J330" s="238" t="s">
        <v>195</v>
      </c>
      <c r="K330" s="239"/>
      <c r="L330" s="2"/>
      <c r="M330" s="2"/>
    </row>
    <row r="331" spans="1:13" x14ac:dyDescent="0.25">
      <c r="A331" s="476" t="s">
        <v>199</v>
      </c>
      <c r="B331" s="477"/>
      <c r="C331" s="477"/>
      <c r="D331" s="477"/>
      <c r="E331" s="477"/>
      <c r="F331" s="477"/>
      <c r="G331" s="477"/>
      <c r="H331" s="477"/>
      <c r="I331" s="477"/>
      <c r="J331" s="477"/>
      <c r="K331" s="478"/>
      <c r="L331" s="2"/>
      <c r="M331" s="2"/>
    </row>
    <row r="332" spans="1:13" x14ac:dyDescent="0.25">
      <c r="A332" s="116" t="s">
        <v>194</v>
      </c>
      <c r="B332" s="116"/>
      <c r="C332" s="116" t="s">
        <v>185</v>
      </c>
      <c r="D332" s="474" t="s">
        <v>43</v>
      </c>
      <c r="E332" s="475"/>
      <c r="F332" s="474" t="s">
        <v>43</v>
      </c>
      <c r="G332" s="475"/>
      <c r="H332" s="474" t="s">
        <v>43</v>
      </c>
      <c r="I332" s="475"/>
      <c r="J332" s="238" t="s">
        <v>195</v>
      </c>
      <c r="K332" s="239"/>
      <c r="L332" s="2"/>
      <c r="M332" s="2"/>
    </row>
    <row r="333" spans="1:13" x14ac:dyDescent="0.25">
      <c r="A333" s="116" t="s">
        <v>196</v>
      </c>
      <c r="B333" s="116"/>
      <c r="C333" s="116" t="s">
        <v>185</v>
      </c>
      <c r="D333" s="474" t="s">
        <v>43</v>
      </c>
      <c r="E333" s="475"/>
      <c r="F333" s="474" t="s">
        <v>43</v>
      </c>
      <c r="G333" s="475"/>
      <c r="H333" s="474" t="s">
        <v>43</v>
      </c>
      <c r="I333" s="475"/>
      <c r="J333" s="238" t="s">
        <v>195</v>
      </c>
      <c r="K333" s="239"/>
      <c r="L333" s="2"/>
      <c r="M333" s="2"/>
    </row>
    <row r="334" spans="1:13" x14ac:dyDescent="0.25">
      <c r="A334" s="116" t="s">
        <v>197</v>
      </c>
      <c r="B334" s="116"/>
      <c r="C334" s="116" t="s">
        <v>185</v>
      </c>
      <c r="D334" s="474" t="s">
        <v>43</v>
      </c>
      <c r="E334" s="475"/>
      <c r="F334" s="474" t="s">
        <v>43</v>
      </c>
      <c r="G334" s="475"/>
      <c r="H334" s="474" t="s">
        <v>43</v>
      </c>
      <c r="I334" s="475"/>
      <c r="J334" s="238" t="s">
        <v>195</v>
      </c>
      <c r="K334" s="239"/>
      <c r="L334" s="2"/>
      <c r="M334" s="2"/>
    </row>
    <row r="335" spans="1:13" x14ac:dyDescent="0.25">
      <c r="A335" s="1"/>
      <c r="B335" s="1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x14ac:dyDescent="0.25">
      <c r="A336" s="1"/>
      <c r="B336" s="1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x14ac:dyDescent="0.25">
      <c r="A337" s="1"/>
      <c r="B337" s="1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x14ac:dyDescent="0.25">
      <c r="A338" s="1"/>
      <c r="B338" s="1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x14ac:dyDescent="0.25">
      <c r="A339" s="1"/>
      <c r="B339" s="1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x14ac:dyDescent="0.25">
      <c r="A340" s="1"/>
      <c r="B340" s="1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x14ac:dyDescent="0.25">
      <c r="A341" s="1"/>
      <c r="B341" s="1"/>
      <c r="C341" s="2"/>
      <c r="D341" s="2"/>
      <c r="E341" s="2"/>
      <c r="F341" s="2"/>
      <c r="G341" s="2"/>
      <c r="H341" s="117"/>
      <c r="I341" s="117"/>
      <c r="J341" s="202"/>
      <c r="K341" s="223"/>
      <c r="L341" s="223"/>
      <c r="M341" s="117"/>
    </row>
    <row r="342" spans="1:13" x14ac:dyDescent="0.25">
      <c r="A342" s="1"/>
      <c r="B342" s="1"/>
      <c r="C342" s="2"/>
      <c r="D342" s="2"/>
      <c r="E342" s="2"/>
      <c r="F342" s="2"/>
      <c r="G342" s="2"/>
      <c r="H342" s="118"/>
      <c r="I342" s="118"/>
      <c r="J342" s="118"/>
      <c r="K342" s="118"/>
      <c r="L342" s="2"/>
      <c r="M342" s="2"/>
    </row>
    <row r="343" spans="1:13" x14ac:dyDescent="0.25">
      <c r="A343" s="1"/>
      <c r="B343" s="1"/>
      <c r="C343" s="2"/>
      <c r="D343" s="2"/>
      <c r="E343" s="2"/>
      <c r="F343" s="2"/>
      <c r="G343" s="2"/>
      <c r="H343" s="117"/>
      <c r="I343" s="117"/>
      <c r="J343" s="117"/>
      <c r="K343" s="203"/>
      <c r="L343" s="2"/>
      <c r="M343" s="2"/>
    </row>
    <row r="344" spans="1:13" x14ac:dyDescent="0.25">
      <c r="A344" s="1"/>
      <c r="B344" s="1"/>
      <c r="C344" s="2"/>
      <c r="D344" s="2"/>
      <c r="E344" s="2"/>
      <c r="F344" s="2"/>
      <c r="G344" s="2"/>
      <c r="H344" s="118"/>
      <c r="I344" s="118"/>
      <c r="J344" s="118"/>
      <c r="K344" s="118"/>
      <c r="L344" s="2"/>
      <c r="M344" s="2"/>
    </row>
    <row r="345" spans="1:13" x14ac:dyDescent="0.25">
      <c r="A345" s="1"/>
      <c r="B345" s="1"/>
      <c r="C345" s="2"/>
      <c r="D345" s="2"/>
      <c r="E345" s="2"/>
      <c r="F345" s="2"/>
      <c r="G345" s="2"/>
      <c r="H345" s="2"/>
      <c r="I345" s="2"/>
      <c r="J345" s="2"/>
      <c r="K345" s="118"/>
      <c r="L345" s="2"/>
      <c r="M345" s="2"/>
    </row>
    <row r="346" spans="1:13" x14ac:dyDescent="0.25">
      <c r="A346" s="26"/>
      <c r="B346" s="2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x14ac:dyDescent="0.25">
      <c r="A347" s="200"/>
      <c r="B347" s="200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</sheetData>
  <mergeCells count="666">
    <mergeCell ref="D334:E334"/>
    <mergeCell ref="F334:G334"/>
    <mergeCell ref="H334:I334"/>
    <mergeCell ref="J334:K334"/>
    <mergeCell ref="K308:L308"/>
    <mergeCell ref="K309:L309"/>
    <mergeCell ref="K311:L311"/>
    <mergeCell ref="K312:L312"/>
    <mergeCell ref="E313:F313"/>
    <mergeCell ref="G313:H313"/>
    <mergeCell ref="I313:J313"/>
    <mergeCell ref="K313:L313"/>
    <mergeCell ref="E314:F314"/>
    <mergeCell ref="G314:H314"/>
    <mergeCell ref="I314:J314"/>
    <mergeCell ref="K314:L314"/>
    <mergeCell ref="D332:E332"/>
    <mergeCell ref="F332:G332"/>
    <mergeCell ref="H332:I332"/>
    <mergeCell ref="J332:K332"/>
    <mergeCell ref="D333:E333"/>
    <mergeCell ref="F333:G333"/>
    <mergeCell ref="H333:I333"/>
    <mergeCell ref="J333:K333"/>
    <mergeCell ref="A319:B322"/>
    <mergeCell ref="C319:C322"/>
    <mergeCell ref="D319:E322"/>
    <mergeCell ref="F319:G322"/>
    <mergeCell ref="H319:I322"/>
    <mergeCell ref="J319:K322"/>
    <mergeCell ref="A302:A307"/>
    <mergeCell ref="B305:D305"/>
    <mergeCell ref="B306:D307"/>
    <mergeCell ref="E306:F307"/>
    <mergeCell ref="G306:H307"/>
    <mergeCell ref="I306:J307"/>
    <mergeCell ref="K306:K307"/>
    <mergeCell ref="A310:A312"/>
    <mergeCell ref="E312:F312"/>
    <mergeCell ref="G312:H312"/>
    <mergeCell ref="I312:J312"/>
    <mergeCell ref="E310:F310"/>
    <mergeCell ref="G310:H310"/>
    <mergeCell ref="I310:J310"/>
    <mergeCell ref="E311:F311"/>
    <mergeCell ref="G311:H311"/>
    <mergeCell ref="I311:J311"/>
    <mergeCell ref="E308:F308"/>
    <mergeCell ref="A287:A290"/>
    <mergeCell ref="K288:L288"/>
    <mergeCell ref="K289:L289"/>
    <mergeCell ref="B290:D290"/>
    <mergeCell ref="E290:F290"/>
    <mergeCell ref="G290:H290"/>
    <mergeCell ref="I290:J290"/>
    <mergeCell ref="K290:L290"/>
    <mergeCell ref="B291:D291"/>
    <mergeCell ref="E291:F291"/>
    <mergeCell ref="G291:H291"/>
    <mergeCell ref="I291:J291"/>
    <mergeCell ref="K291:L291"/>
    <mergeCell ref="B287:D287"/>
    <mergeCell ref="E287:F287"/>
    <mergeCell ref="G287:H287"/>
    <mergeCell ref="I287:J287"/>
    <mergeCell ref="B288:D288"/>
    <mergeCell ref="E288:F288"/>
    <mergeCell ref="G288:H288"/>
    <mergeCell ref="I288:J288"/>
    <mergeCell ref="D329:E329"/>
    <mergeCell ref="F329:G329"/>
    <mergeCell ref="H329:I329"/>
    <mergeCell ref="J329:K329"/>
    <mergeCell ref="D330:E330"/>
    <mergeCell ref="F330:G330"/>
    <mergeCell ref="H330:I330"/>
    <mergeCell ref="J330:K330"/>
    <mergeCell ref="A331:K331"/>
    <mergeCell ref="D328:E328"/>
    <mergeCell ref="F328:G328"/>
    <mergeCell ref="H328:I328"/>
    <mergeCell ref="J328:K328"/>
    <mergeCell ref="D326:E326"/>
    <mergeCell ref="F326:G326"/>
    <mergeCell ref="H326:I326"/>
    <mergeCell ref="J326:K326"/>
    <mergeCell ref="A327:K327"/>
    <mergeCell ref="D325:E325"/>
    <mergeCell ref="F325:G325"/>
    <mergeCell ref="H325:I325"/>
    <mergeCell ref="J325:K325"/>
    <mergeCell ref="D324:E324"/>
    <mergeCell ref="F324:G324"/>
    <mergeCell ref="H324:I324"/>
    <mergeCell ref="J324:K324"/>
    <mergeCell ref="A323:K323"/>
    <mergeCell ref="G308:H308"/>
    <mergeCell ref="I308:J308"/>
    <mergeCell ref="G303:H304"/>
    <mergeCell ref="I303:J304"/>
    <mergeCell ref="E309:F309"/>
    <mergeCell ref="G309:H309"/>
    <mergeCell ref="I309:J309"/>
    <mergeCell ref="B299:D299"/>
    <mergeCell ref="E299:J299"/>
    <mergeCell ref="B300:D300"/>
    <mergeCell ref="E300:F300"/>
    <mergeCell ref="G300:H300"/>
    <mergeCell ref="I300:J300"/>
    <mergeCell ref="B301:D301"/>
    <mergeCell ref="E301:F301"/>
    <mergeCell ref="G301:H301"/>
    <mergeCell ref="I301:J301"/>
    <mergeCell ref="K303:K304"/>
    <mergeCell ref="E305:F305"/>
    <mergeCell ref="G305:H305"/>
    <mergeCell ref="I305:J305"/>
    <mergeCell ref="E302:F302"/>
    <mergeCell ref="G302:H302"/>
    <mergeCell ref="I302:J302"/>
    <mergeCell ref="B303:D304"/>
    <mergeCell ref="E303:F304"/>
    <mergeCell ref="B286:D286"/>
    <mergeCell ref="E286:F286"/>
    <mergeCell ref="G286:H286"/>
    <mergeCell ref="I286:J286"/>
    <mergeCell ref="K286:L286"/>
    <mergeCell ref="B294:D294"/>
    <mergeCell ref="E294:F294"/>
    <mergeCell ref="G294:H294"/>
    <mergeCell ref="I294:J294"/>
    <mergeCell ref="B289:D289"/>
    <mergeCell ref="E289:F289"/>
    <mergeCell ref="G289:H289"/>
    <mergeCell ref="I289:J289"/>
    <mergeCell ref="B293:D293"/>
    <mergeCell ref="B292:D292"/>
    <mergeCell ref="E292:F292"/>
    <mergeCell ref="G292:H292"/>
    <mergeCell ref="I292:J292"/>
    <mergeCell ref="E293:F293"/>
    <mergeCell ref="G293:H293"/>
    <mergeCell ref="I293:J293"/>
    <mergeCell ref="K283:L283"/>
    <mergeCell ref="B284:D284"/>
    <mergeCell ref="E284:F284"/>
    <mergeCell ref="G284:H284"/>
    <mergeCell ref="I284:J284"/>
    <mergeCell ref="K284:L284"/>
    <mergeCell ref="I281:J281"/>
    <mergeCell ref="A282:A285"/>
    <mergeCell ref="B282:D282"/>
    <mergeCell ref="E282:F282"/>
    <mergeCell ref="G282:H282"/>
    <mergeCell ref="I282:J282"/>
    <mergeCell ref="B283:D283"/>
    <mergeCell ref="E283:F283"/>
    <mergeCell ref="G283:H283"/>
    <mergeCell ref="I283:J283"/>
    <mergeCell ref="B285:D285"/>
    <mergeCell ref="E285:F285"/>
    <mergeCell ref="G285:H285"/>
    <mergeCell ref="I285:J285"/>
    <mergeCell ref="K285:L285"/>
    <mergeCell ref="I278:J278"/>
    <mergeCell ref="B279:D279"/>
    <mergeCell ref="E279:F279"/>
    <mergeCell ref="G279:H279"/>
    <mergeCell ref="I279:J279"/>
    <mergeCell ref="K279:L279"/>
    <mergeCell ref="B276:D276"/>
    <mergeCell ref="E276:J276"/>
    <mergeCell ref="A277:A281"/>
    <mergeCell ref="B277:D277"/>
    <mergeCell ref="E277:F277"/>
    <mergeCell ref="G277:H277"/>
    <mergeCell ref="I277:J277"/>
    <mergeCell ref="B278:D278"/>
    <mergeCell ref="E278:F278"/>
    <mergeCell ref="G278:H278"/>
    <mergeCell ref="B280:D280"/>
    <mergeCell ref="E280:F280"/>
    <mergeCell ref="G280:H280"/>
    <mergeCell ref="I280:J280"/>
    <mergeCell ref="K280:L280"/>
    <mergeCell ref="B281:D281"/>
    <mergeCell ref="E281:F281"/>
    <mergeCell ref="G281:H281"/>
    <mergeCell ref="B271:F271"/>
    <mergeCell ref="G271:H271"/>
    <mergeCell ref="I271:J271"/>
    <mergeCell ref="K271:L271"/>
    <mergeCell ref="B272:F272"/>
    <mergeCell ref="G272:H272"/>
    <mergeCell ref="I272:J272"/>
    <mergeCell ref="K272:L272"/>
    <mergeCell ref="K268:L268"/>
    <mergeCell ref="B269:F269"/>
    <mergeCell ref="G269:H269"/>
    <mergeCell ref="I269:J269"/>
    <mergeCell ref="K269:L269"/>
    <mergeCell ref="B270:F270"/>
    <mergeCell ref="G270:H270"/>
    <mergeCell ref="I270:J270"/>
    <mergeCell ref="K270:L270"/>
    <mergeCell ref="A267:A269"/>
    <mergeCell ref="B267:F267"/>
    <mergeCell ref="G267:H267"/>
    <mergeCell ref="I267:J267"/>
    <mergeCell ref="B268:F268"/>
    <mergeCell ref="G268:H268"/>
    <mergeCell ref="I268:J268"/>
    <mergeCell ref="B265:F265"/>
    <mergeCell ref="G265:H265"/>
    <mergeCell ref="I265:J265"/>
    <mergeCell ref="B266:F266"/>
    <mergeCell ref="G266:H266"/>
    <mergeCell ref="I266:J266"/>
    <mergeCell ref="K265:L265"/>
    <mergeCell ref="K266:L266"/>
    <mergeCell ref="A259:A264"/>
    <mergeCell ref="B259:F259"/>
    <mergeCell ref="G259:H259"/>
    <mergeCell ref="I259:J259"/>
    <mergeCell ref="B260:F261"/>
    <mergeCell ref="G260:H261"/>
    <mergeCell ref="I260:J261"/>
    <mergeCell ref="K260:K261"/>
    <mergeCell ref="B262:F262"/>
    <mergeCell ref="G262:H262"/>
    <mergeCell ref="I262:J262"/>
    <mergeCell ref="K262:L262"/>
    <mergeCell ref="B263:F264"/>
    <mergeCell ref="G263:H264"/>
    <mergeCell ref="I263:J264"/>
    <mergeCell ref="K263:K264"/>
    <mergeCell ref="B256:F256"/>
    <mergeCell ref="G256:J256"/>
    <mergeCell ref="B257:F257"/>
    <mergeCell ref="G257:H257"/>
    <mergeCell ref="I257:J257"/>
    <mergeCell ref="B258:F258"/>
    <mergeCell ref="G258:H258"/>
    <mergeCell ref="I258:J258"/>
    <mergeCell ref="A249:C249"/>
    <mergeCell ref="D249:E249"/>
    <mergeCell ref="F249:G249"/>
    <mergeCell ref="H249:I249"/>
    <mergeCell ref="J249:K249"/>
    <mergeCell ref="A250:C250"/>
    <mergeCell ref="D250:E250"/>
    <mergeCell ref="F250:G250"/>
    <mergeCell ref="H250:I250"/>
    <mergeCell ref="J250:K250"/>
    <mergeCell ref="A247:C247"/>
    <mergeCell ref="D247:E247"/>
    <mergeCell ref="F247:G247"/>
    <mergeCell ref="H247:I247"/>
    <mergeCell ref="J247:K247"/>
    <mergeCell ref="A248:C248"/>
    <mergeCell ref="D248:E248"/>
    <mergeCell ref="F248:G248"/>
    <mergeCell ref="H248:I248"/>
    <mergeCell ref="J248:K248"/>
    <mergeCell ref="A245:C245"/>
    <mergeCell ref="D245:E245"/>
    <mergeCell ref="F245:G245"/>
    <mergeCell ref="H245:I245"/>
    <mergeCell ref="J245:K245"/>
    <mergeCell ref="A246:K246"/>
    <mergeCell ref="A243:C243"/>
    <mergeCell ref="D243:E243"/>
    <mergeCell ref="F243:G243"/>
    <mergeCell ref="H243:I243"/>
    <mergeCell ref="J243:K243"/>
    <mergeCell ref="A244:C244"/>
    <mergeCell ref="D244:E244"/>
    <mergeCell ref="F244:G244"/>
    <mergeCell ref="H244:I244"/>
    <mergeCell ref="J244:K244"/>
    <mergeCell ref="A241:C241"/>
    <mergeCell ref="D241:E241"/>
    <mergeCell ref="F241:G241"/>
    <mergeCell ref="H241:I241"/>
    <mergeCell ref="J241:K241"/>
    <mergeCell ref="A242:K242"/>
    <mergeCell ref="A239:C239"/>
    <mergeCell ref="D239:E239"/>
    <mergeCell ref="F239:G239"/>
    <mergeCell ref="H239:I239"/>
    <mergeCell ref="J239:K239"/>
    <mergeCell ref="A240:C240"/>
    <mergeCell ref="D240:E240"/>
    <mergeCell ref="F240:G240"/>
    <mergeCell ref="H240:I240"/>
    <mergeCell ref="J240:K240"/>
    <mergeCell ref="A237:K237"/>
    <mergeCell ref="A238:C238"/>
    <mergeCell ref="D238:E238"/>
    <mergeCell ref="F238:G238"/>
    <mergeCell ref="H238:I238"/>
    <mergeCell ref="J238:K238"/>
    <mergeCell ref="A231:K231"/>
    <mergeCell ref="A233:K233"/>
    <mergeCell ref="A235:C236"/>
    <mergeCell ref="D235:E236"/>
    <mergeCell ref="F235:G236"/>
    <mergeCell ref="H235:I236"/>
    <mergeCell ref="J235:K236"/>
    <mergeCell ref="B221:C221"/>
    <mergeCell ref="F221:G221"/>
    <mergeCell ref="I221:J221"/>
    <mergeCell ref="B216:C216"/>
    <mergeCell ref="F216:G216"/>
    <mergeCell ref="I216:J216"/>
    <mergeCell ref="B219:C219"/>
    <mergeCell ref="B220:C220"/>
    <mergeCell ref="F220:G220"/>
    <mergeCell ref="I220:J220"/>
    <mergeCell ref="B218:C218"/>
    <mergeCell ref="F219:G219"/>
    <mergeCell ref="I219:J219"/>
    <mergeCell ref="B213:C213"/>
    <mergeCell ref="B214:C214"/>
    <mergeCell ref="F214:G214"/>
    <mergeCell ref="I214:J214"/>
    <mergeCell ref="B215:C215"/>
    <mergeCell ref="F215:G215"/>
    <mergeCell ref="I215:J215"/>
    <mergeCell ref="B210:C210"/>
    <mergeCell ref="F210:G210"/>
    <mergeCell ref="I210:J210"/>
    <mergeCell ref="B211:C211"/>
    <mergeCell ref="F211:G211"/>
    <mergeCell ref="I211:J211"/>
    <mergeCell ref="B206:C206"/>
    <mergeCell ref="F206:G206"/>
    <mergeCell ref="I206:J206"/>
    <mergeCell ref="B208:C208"/>
    <mergeCell ref="B209:C209"/>
    <mergeCell ref="F209:G209"/>
    <mergeCell ref="I209:J209"/>
    <mergeCell ref="B204:C204"/>
    <mergeCell ref="F204:G204"/>
    <mergeCell ref="I204:J204"/>
    <mergeCell ref="B205:C205"/>
    <mergeCell ref="F205:G205"/>
    <mergeCell ref="I205:J205"/>
    <mergeCell ref="B201:C201"/>
    <mergeCell ref="F201:G201"/>
    <mergeCell ref="I201:J201"/>
    <mergeCell ref="F202:G202"/>
    <mergeCell ref="I202:J202"/>
    <mergeCell ref="B203:C203"/>
    <mergeCell ref="B198:C198"/>
    <mergeCell ref="B199:C199"/>
    <mergeCell ref="F199:G199"/>
    <mergeCell ref="I199:J199"/>
    <mergeCell ref="B200:C200"/>
    <mergeCell ref="F200:G200"/>
    <mergeCell ref="I200:J200"/>
    <mergeCell ref="A194:A197"/>
    <mergeCell ref="B194:C197"/>
    <mergeCell ref="D194:D197"/>
    <mergeCell ref="E194:E197"/>
    <mergeCell ref="F194:H195"/>
    <mergeCell ref="I194:K195"/>
    <mergeCell ref="F196:G197"/>
    <mergeCell ref="H196:H197"/>
    <mergeCell ref="I196:J197"/>
    <mergeCell ref="K196:K197"/>
    <mergeCell ref="B189:C189"/>
    <mergeCell ref="F189:G189"/>
    <mergeCell ref="B190:C190"/>
    <mergeCell ref="F190:G190"/>
    <mergeCell ref="B182:C182"/>
    <mergeCell ref="B183:C183"/>
    <mergeCell ref="B184:C184"/>
    <mergeCell ref="F184:G184"/>
    <mergeCell ref="F188:G188"/>
    <mergeCell ref="I188:J188"/>
    <mergeCell ref="I184:J184"/>
    <mergeCell ref="B185:C185"/>
    <mergeCell ref="F185:G185"/>
    <mergeCell ref="B177:C177"/>
    <mergeCell ref="B178:C178"/>
    <mergeCell ref="B179:C179"/>
    <mergeCell ref="F179:G179"/>
    <mergeCell ref="I179:J179"/>
    <mergeCell ref="B180:C180"/>
    <mergeCell ref="F180:G180"/>
    <mergeCell ref="B181:C181"/>
    <mergeCell ref="B187:C187"/>
    <mergeCell ref="B188:C188"/>
    <mergeCell ref="B174:C174"/>
    <mergeCell ref="F174:G174"/>
    <mergeCell ref="I174:J174"/>
    <mergeCell ref="B175:C175"/>
    <mergeCell ref="F175:G175"/>
    <mergeCell ref="I175:J175"/>
    <mergeCell ref="B170:C170"/>
    <mergeCell ref="F170:G170"/>
    <mergeCell ref="I170:J170"/>
    <mergeCell ref="B172:C172"/>
    <mergeCell ref="B173:C173"/>
    <mergeCell ref="F173:G173"/>
    <mergeCell ref="I173:J173"/>
    <mergeCell ref="B168:C168"/>
    <mergeCell ref="F168:G168"/>
    <mergeCell ref="I168:J168"/>
    <mergeCell ref="K168:L168"/>
    <mergeCell ref="B169:C169"/>
    <mergeCell ref="F169:G169"/>
    <mergeCell ref="I169:J169"/>
    <mergeCell ref="B165:C165"/>
    <mergeCell ref="F165:G165"/>
    <mergeCell ref="I165:J165"/>
    <mergeCell ref="F166:G166"/>
    <mergeCell ref="I166:J166"/>
    <mergeCell ref="B167:C167"/>
    <mergeCell ref="B162:C162"/>
    <mergeCell ref="I162:J162"/>
    <mergeCell ref="B163:C163"/>
    <mergeCell ref="F163:G163"/>
    <mergeCell ref="I163:J163"/>
    <mergeCell ref="B164:C164"/>
    <mergeCell ref="F164:G164"/>
    <mergeCell ref="I164:J164"/>
    <mergeCell ref="K158:L158"/>
    <mergeCell ref="B159:C159"/>
    <mergeCell ref="F159:G159"/>
    <mergeCell ref="I159:J159"/>
    <mergeCell ref="B160:C160"/>
    <mergeCell ref="F160:G160"/>
    <mergeCell ref="I160:J160"/>
    <mergeCell ref="B155:C155"/>
    <mergeCell ref="F155:G155"/>
    <mergeCell ref="B157:C157"/>
    <mergeCell ref="I157:J157"/>
    <mergeCell ref="B158:C158"/>
    <mergeCell ref="F158:G158"/>
    <mergeCell ref="I158:J158"/>
    <mergeCell ref="B153:C153"/>
    <mergeCell ref="I153:J153"/>
    <mergeCell ref="K153:L153"/>
    <mergeCell ref="B154:C154"/>
    <mergeCell ref="F154:G154"/>
    <mergeCell ref="I154:J154"/>
    <mergeCell ref="B150:C150"/>
    <mergeCell ref="F150:G150"/>
    <mergeCell ref="I150:J150"/>
    <mergeCell ref="F151:G151"/>
    <mergeCell ref="I151:J151"/>
    <mergeCell ref="B152:C152"/>
    <mergeCell ref="B149:C149"/>
    <mergeCell ref="F149:G149"/>
    <mergeCell ref="I149:J149"/>
    <mergeCell ref="B144:C144"/>
    <mergeCell ref="F144:G144"/>
    <mergeCell ref="I144:J144"/>
    <mergeCell ref="B145:C145"/>
    <mergeCell ref="F145:G145"/>
    <mergeCell ref="B147:C147"/>
    <mergeCell ref="I147:J147"/>
    <mergeCell ref="B142:C142"/>
    <mergeCell ref="B143:C143"/>
    <mergeCell ref="B133:C133"/>
    <mergeCell ref="D133:E133"/>
    <mergeCell ref="F133:G133"/>
    <mergeCell ref="I133:J133"/>
    <mergeCell ref="B148:C148"/>
    <mergeCell ref="F148:G148"/>
    <mergeCell ref="I148:J148"/>
    <mergeCell ref="A138:A141"/>
    <mergeCell ref="B138:C141"/>
    <mergeCell ref="D138:D141"/>
    <mergeCell ref="E138:E141"/>
    <mergeCell ref="F138:H139"/>
    <mergeCell ref="I138:K139"/>
    <mergeCell ref="B131:C131"/>
    <mergeCell ref="D131:E131"/>
    <mergeCell ref="F131:G131"/>
    <mergeCell ref="I131:J131"/>
    <mergeCell ref="B132:C132"/>
    <mergeCell ref="D132:E132"/>
    <mergeCell ref="F132:G132"/>
    <mergeCell ref="I132:J132"/>
    <mergeCell ref="F140:G141"/>
    <mergeCell ref="H140:H141"/>
    <mergeCell ref="I140:J141"/>
    <mergeCell ref="K140:K141"/>
    <mergeCell ref="F127:H128"/>
    <mergeCell ref="I127:K128"/>
    <mergeCell ref="F129:G130"/>
    <mergeCell ref="H129:H130"/>
    <mergeCell ref="I129:J130"/>
    <mergeCell ref="K129:K130"/>
    <mergeCell ref="B122:D122"/>
    <mergeCell ref="B123:D123"/>
    <mergeCell ref="A127:A130"/>
    <mergeCell ref="B127:C130"/>
    <mergeCell ref="D127:D130"/>
    <mergeCell ref="E127:E130"/>
    <mergeCell ref="K113:K115"/>
    <mergeCell ref="A116:B116"/>
    <mergeCell ref="A120:A121"/>
    <mergeCell ref="B120:D121"/>
    <mergeCell ref="E120:G120"/>
    <mergeCell ref="H120:J120"/>
    <mergeCell ref="K120:K121"/>
    <mergeCell ref="D113:D115"/>
    <mergeCell ref="E113:E115"/>
    <mergeCell ref="F113:F115"/>
    <mergeCell ref="G113:G115"/>
    <mergeCell ref="H113:H115"/>
    <mergeCell ref="I113:I115"/>
    <mergeCell ref="A109:B109"/>
    <mergeCell ref="A110:B110"/>
    <mergeCell ref="A111:B111"/>
    <mergeCell ref="A112:B112"/>
    <mergeCell ref="A113:B115"/>
    <mergeCell ref="C113:C115"/>
    <mergeCell ref="H105:H106"/>
    <mergeCell ref="I105:I106"/>
    <mergeCell ref="J105:J106"/>
    <mergeCell ref="J113:J115"/>
    <mergeCell ref="K105:K106"/>
    <mergeCell ref="A107:B107"/>
    <mergeCell ref="A108:B108"/>
    <mergeCell ref="A104:B104"/>
    <mergeCell ref="A105:B106"/>
    <mergeCell ref="D105:D106"/>
    <mergeCell ref="E105:E106"/>
    <mergeCell ref="F105:F106"/>
    <mergeCell ref="G105:G106"/>
    <mergeCell ref="G99:G102"/>
    <mergeCell ref="H99:H102"/>
    <mergeCell ref="I99:I102"/>
    <mergeCell ref="J99:J102"/>
    <mergeCell ref="K99:K102"/>
    <mergeCell ref="A103:B103"/>
    <mergeCell ref="G95:G98"/>
    <mergeCell ref="H95:H98"/>
    <mergeCell ref="I95:I98"/>
    <mergeCell ref="J95:J98"/>
    <mergeCell ref="K95:K98"/>
    <mergeCell ref="A99:B102"/>
    <mergeCell ref="C99:C102"/>
    <mergeCell ref="D99:D102"/>
    <mergeCell ref="E99:E102"/>
    <mergeCell ref="F99:F102"/>
    <mergeCell ref="A94:B94"/>
    <mergeCell ref="A95:B98"/>
    <mergeCell ref="C95:C98"/>
    <mergeCell ref="D95:D98"/>
    <mergeCell ref="E95:E98"/>
    <mergeCell ref="F95:F98"/>
    <mergeCell ref="A88:B88"/>
    <mergeCell ref="A89:B89"/>
    <mergeCell ref="A90:B90"/>
    <mergeCell ref="A91:B91"/>
    <mergeCell ref="A92:B92"/>
    <mergeCell ref="A93:B93"/>
    <mergeCell ref="F86:F87"/>
    <mergeCell ref="G86:G87"/>
    <mergeCell ref="H86:H87"/>
    <mergeCell ref="I86:I87"/>
    <mergeCell ref="J86:J87"/>
    <mergeCell ref="K86:K87"/>
    <mergeCell ref="A84:B84"/>
    <mergeCell ref="A85:B85"/>
    <mergeCell ref="A86:B87"/>
    <mergeCell ref="C86:C87"/>
    <mergeCell ref="D86:D87"/>
    <mergeCell ref="E86:E87"/>
    <mergeCell ref="F82:F83"/>
    <mergeCell ref="G82:G83"/>
    <mergeCell ref="H82:H83"/>
    <mergeCell ref="I82:I83"/>
    <mergeCell ref="J82:J83"/>
    <mergeCell ref="K82:K83"/>
    <mergeCell ref="A80:B80"/>
    <mergeCell ref="A81:B81"/>
    <mergeCell ref="A82:B83"/>
    <mergeCell ref="C82:C83"/>
    <mergeCell ref="D82:D83"/>
    <mergeCell ref="E82:E83"/>
    <mergeCell ref="A74:B74"/>
    <mergeCell ref="A75:B75"/>
    <mergeCell ref="A60:B60"/>
    <mergeCell ref="A61:B61"/>
    <mergeCell ref="A62:B62"/>
    <mergeCell ref="A76:B76"/>
    <mergeCell ref="A77:B77"/>
    <mergeCell ref="A78:B78"/>
    <mergeCell ref="A79:B79"/>
    <mergeCell ref="A67:B67"/>
    <mergeCell ref="A69:B69"/>
    <mergeCell ref="A70:B70"/>
    <mergeCell ref="A71:B71"/>
    <mergeCell ref="A72:B72"/>
    <mergeCell ref="A73:B73"/>
    <mergeCell ref="K56:K58"/>
    <mergeCell ref="A59:B59"/>
    <mergeCell ref="A63:B63"/>
    <mergeCell ref="A64:B64"/>
    <mergeCell ref="A65:B65"/>
    <mergeCell ref="A66:B66"/>
    <mergeCell ref="A56:B58"/>
    <mergeCell ref="C56:F57"/>
    <mergeCell ref="G56:J57"/>
    <mergeCell ref="B42:G42"/>
    <mergeCell ref="H42:I42"/>
    <mergeCell ref="J42:K42"/>
    <mergeCell ref="B49:E49"/>
    <mergeCell ref="F49:G49"/>
    <mergeCell ref="H49:I49"/>
    <mergeCell ref="A51:K51"/>
    <mergeCell ref="A53:K53"/>
    <mergeCell ref="A54:K54"/>
    <mergeCell ref="A44:K44"/>
    <mergeCell ref="A46:A48"/>
    <mergeCell ref="B46:E48"/>
    <mergeCell ref="F46:G48"/>
    <mergeCell ref="H46:I48"/>
    <mergeCell ref="J46:J48"/>
    <mergeCell ref="K46:K48"/>
    <mergeCell ref="F23:K23"/>
    <mergeCell ref="B40:G40"/>
    <mergeCell ref="H40:I40"/>
    <mergeCell ref="J40:K40"/>
    <mergeCell ref="B41:G41"/>
    <mergeCell ref="H41:I41"/>
    <mergeCell ref="J41:K41"/>
    <mergeCell ref="B28:E29"/>
    <mergeCell ref="F28:K29"/>
    <mergeCell ref="A34:K34"/>
    <mergeCell ref="A36:K36"/>
    <mergeCell ref="A38:A39"/>
    <mergeCell ref="B38:G39"/>
    <mergeCell ref="H38:I39"/>
    <mergeCell ref="J38:K39"/>
    <mergeCell ref="F226:G226"/>
    <mergeCell ref="I226:J226"/>
    <mergeCell ref="F224:G224"/>
    <mergeCell ref="I224:J224"/>
    <mergeCell ref="F225:G225"/>
    <mergeCell ref="I225:J225"/>
    <mergeCell ref="K341:L341"/>
    <mergeCell ref="A12:K12"/>
    <mergeCell ref="A13:K13"/>
    <mergeCell ref="A14:K14"/>
    <mergeCell ref="A16:K17"/>
    <mergeCell ref="A19:K19"/>
    <mergeCell ref="C105:C106"/>
    <mergeCell ref="B24:E24"/>
    <mergeCell ref="F24:K24"/>
    <mergeCell ref="B25:E26"/>
    <mergeCell ref="F25:K26"/>
    <mergeCell ref="B27:E27"/>
    <mergeCell ref="F27:K27"/>
    <mergeCell ref="B21:E21"/>
    <mergeCell ref="F21:K21"/>
    <mergeCell ref="B22:E22"/>
    <mergeCell ref="F22:K22"/>
    <mergeCell ref="B23:E23"/>
  </mergeCells>
  <dataValidations count="1">
    <dataValidation type="list" allowBlank="1" showInputMessage="1" showErrorMessage="1" sqref="E149:E155 E144:E146 E159:E161 E164:E190 E200:E229" xr:uid="{00000000-0002-0000-0000-000000000000}">
      <formula1>"Allot, Bonus, Transfer"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12</xdr:col>
                <xdr:colOff>0</xdr:colOff>
                <xdr:row>15</xdr:row>
                <xdr:rowOff>0</xdr:rowOff>
              </from>
              <to>
                <xdr:col>13</xdr:col>
                <xdr:colOff>190500</xdr:colOff>
                <xdr:row>18</xdr:row>
                <xdr:rowOff>85725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12</xdr:col>
                <xdr:colOff>0</xdr:colOff>
                <xdr:row>20</xdr:row>
                <xdr:rowOff>0</xdr:rowOff>
              </from>
              <to>
                <xdr:col>13</xdr:col>
                <xdr:colOff>114300</xdr:colOff>
                <xdr:row>23</xdr:row>
                <xdr:rowOff>9525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2019-09-16T09:29:45Z</dcterms:modified>
</cp:coreProperties>
</file>