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WRIGHT TWP/2026 WRIGHT TWP STUDIES/"/>
    </mc:Choice>
  </mc:AlternateContent>
  <xr:revisionPtr revIDLastSave="2" documentId="8_{F16A6B0B-61A6-4639-91AB-80801AC87D94}" xr6:coauthVersionLast="47" xr6:coauthVersionMax="47" xr10:uidLastSave="{FB73E769-3F18-414D-9CE8-BB33970611F2}"/>
  <workbookProtection workbookAlgorithmName="SHA-512" workbookHashValue="XUTgDHERsGo1SmL6qO1gUJMmKWYI9h2161oHcE5u8KaQk/ARl+lZubRY2cSuq9kuWQnttKeLUpmBFaYFPUijHA==" workbookSaltValue="zT6F8Nd3Z0/PsSvDgSLogA==" workbookSpinCount="100000" lockStructure="1"/>
  <bookViews>
    <workbookView xWindow="15" yWindow="375" windowWidth="28785" windowHeight="15105" xr2:uid="{73CDD9D4-2EBA-434E-987C-5C7732B6DD4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9" i="2" s="1"/>
  <c r="K6" i="2"/>
  <c r="Q6" i="2" s="1"/>
  <c r="R6" i="2"/>
  <c r="S6" i="2"/>
  <c r="P7" i="2"/>
  <c r="O7" i="2"/>
  <c r="M7" i="2"/>
  <c r="L7" i="2"/>
  <c r="D7" i="2"/>
  <c r="G7" i="2"/>
  <c r="H7" i="2"/>
  <c r="J7" i="2"/>
  <c r="K7" i="2" l="1"/>
  <c r="I8" i="2"/>
  <c r="P9" i="2" l="1"/>
  <c r="M9" i="2"/>
  <c r="S9" i="2"/>
</calcChain>
</file>

<file path=xl/sharedStrings.xml><?xml version="1.0" encoding="utf-8"?>
<sst xmlns="http://schemas.openxmlformats.org/spreadsheetml/2006/main" count="106" uniqueCount="83">
  <si>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</si>
  <si>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</si>
  <si>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</si>
  <si>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</si>
  <si>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</si>
  <si>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</si>
  <si>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</si>
  <si>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</si>
  <si>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</si>
  <si>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</si>
  <si>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</si>
  <si>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</si>
  <si>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</si>
  <si>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</si>
  <si>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</si>
  <si>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</si>
  <si>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</si>
  <si>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</si>
  <si>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</si>
  <si>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</si>
  <si>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</si>
  <si>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</si>
  <si>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</si>
  <si>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</si>
  <si>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</si>
  <si>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</si>
  <si>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</si>
  <si>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</si>
  <si>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</si>
  <si>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</si>
  <si>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</si>
  <si>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</si>
  <si>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</si>
  <si>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</si>
  <si>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</si>
  <si>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</si>
  <si>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</si>
  <si>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</si>
  <si>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</si>
  <si>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</si>
  <si>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</si>
  <si>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</si>
  <si>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</si>
  <si>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</si>
  <si>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</si>
  <si>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</si>
  <si>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430</t>
  </si>
  <si>
    <t>430 LIME LAKE</t>
  </si>
  <si>
    <t>401</t>
  </si>
  <si>
    <t>19-MULTI PARCEL ARM'S LENGTH</t>
  </si>
  <si>
    <t>402</t>
  </si>
  <si>
    <t>17 055 001 020</t>
  </si>
  <si>
    <t>9904 E CHANNEL DR</t>
  </si>
  <si>
    <t>1875/1269</t>
  </si>
  <si>
    <t>17 055 001 019</t>
  </si>
  <si>
    <t>CHANNEL FRONT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</si>
  <si>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</si>
  <si>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</si>
  <si>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</si>
  <si>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</si>
  <si>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</si>
  <si>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</si>
  <si>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</si>
  <si>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11 100 001 002</t>
  </si>
  <si>
    <t>7260 LAKEVIEW DR</t>
  </si>
  <si>
    <t>4009</t>
  </si>
  <si>
    <t>1887-0509</t>
  </si>
  <si>
    <t>11 100 001 001</t>
  </si>
  <si>
    <t xml:space="preserve">WILSON BEAR CUB  LAKE LAND </t>
  </si>
  <si>
    <t>BACKLOT</t>
  </si>
  <si>
    <t>11 100 001 004</t>
  </si>
  <si>
    <t>7302 N LAKEVIEW DR</t>
  </si>
  <si>
    <t>1855-0092</t>
  </si>
  <si>
    <t>11 100 001 005, 11 100 001 006, 11 100 001 007, 11 100 001 008</t>
  </si>
  <si>
    <t>11 165 010 005</t>
  </si>
  <si>
    <t>3561 MAJESTIC CT</t>
  </si>
  <si>
    <t>1875-0510</t>
  </si>
  <si>
    <t>11 165 008 002</t>
  </si>
  <si>
    <t>3570 ALPINE CT</t>
  </si>
  <si>
    <t>1853-0265</t>
  </si>
  <si>
    <t>11 165 008 001</t>
  </si>
  <si>
    <t>4004</t>
  </si>
  <si>
    <t>APPLIED $200 TO FF RATE OF LIME LAKE BACK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</si>
</sst>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A6D6-3D23-4DBD-AAC9-70F28261C19D}">
  <dimension ref="A1:BL13"/>
  <sheetViews>
    <sheetView tabSelected="1" workbookViewId="0">
      <selection activeCell="A14" sqref="A14"/>
    </sheetView>
  </sheetViews>
  <sheetFormatPr defaultRowHeight="15" x14ac:dyDescent="0.25"/>
  <cols>
    <col min="1" max="1" width="14.42578125" bestFit="1" customWidth="1"/>
    <col min="2" max="2" width="18.28515625" bestFit="1" customWidth="1"/>
    <col min="3" max="3" width="9.5703125" style="25" bestFit="1" customWidth="1"/>
    <col min="4" max="4" width="9.85546875" style="15" bestFit="1" customWidth="1"/>
    <col min="5" max="5" width="5.7109375" bestFit="1" customWidth="1"/>
    <col min="6" max="6" width="29.42578125" bestFit="1" customWidth="1"/>
    <col min="7" max="7" width="10.140625" style="15" bestFit="1" customWidth="1"/>
    <col min="8" max="8" width="14.710937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bestFit="1" customWidth="1"/>
    <col min="14" max="14" width="6.5703125" style="34" bestFit="1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0.5703125" bestFit="1" customWidth="1"/>
    <col min="23" max="23" width="19.85546875" bestFit="1" customWidth="1"/>
    <col min="24" max="24" width="13.140625" bestFit="1" customWidth="1"/>
    <col min="25" max="25" width="6.85546875" bestFit="1" customWidth="1"/>
    <col min="26" max="26" width="6.42578125" bestFit="1" customWidth="1"/>
    <col min="27" max="27" width="14.85546875" bestFit="1" customWidth="1"/>
    <col min="28" max="28" width="9.7109375" bestFit="1" customWidth="1"/>
    <col min="29" max="29" width="6" bestFit="1" customWidth="1"/>
    <col min="30" max="31" width="15.85546875" bestFit="1" customWidth="1"/>
    <col min="32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63</v>
      </c>
      <c r="B2" t="s">
        <v>64</v>
      </c>
      <c r="C2" s="25">
        <v>45668</v>
      </c>
      <c r="D2" s="15">
        <v>177000</v>
      </c>
      <c r="E2" t="s">
        <v>44</v>
      </c>
      <c r="F2" t="s">
        <v>45</v>
      </c>
      <c r="G2" s="15">
        <v>177000</v>
      </c>
      <c r="H2" s="15">
        <v>64300</v>
      </c>
      <c r="I2" s="20">
        <v>36.327683615819211</v>
      </c>
      <c r="J2" s="15">
        <v>146663</v>
      </c>
      <c r="K2" s="15">
        <v>61829</v>
      </c>
      <c r="L2" s="15">
        <v>31492</v>
      </c>
      <c r="M2" s="30">
        <v>157.46005600000001</v>
      </c>
      <c r="N2" s="34">
        <v>272</v>
      </c>
      <c r="O2" s="39">
        <v>0.47399999999999998</v>
      </c>
      <c r="P2" s="39">
        <v>0.23699999999999999</v>
      </c>
      <c r="Q2" s="15">
        <v>392.66466411011561</v>
      </c>
      <c r="R2" s="15">
        <v>130440.9282700422</v>
      </c>
      <c r="S2" s="44">
        <v>2.9945116682746145</v>
      </c>
      <c r="T2" s="39">
        <v>152</v>
      </c>
      <c r="U2" s="5" t="s">
        <v>65</v>
      </c>
      <c r="V2" t="s">
        <v>66</v>
      </c>
      <c r="W2" t="s">
        <v>67</v>
      </c>
      <c r="X2" t="s">
        <v>68</v>
      </c>
      <c r="Y2">
        <v>1</v>
      </c>
      <c r="Z2">
        <v>0</v>
      </c>
      <c r="AA2" s="6">
        <v>40721</v>
      </c>
      <c r="AC2" s="7" t="s">
        <v>48</v>
      </c>
      <c r="AD2" t="s">
        <v>69</v>
      </c>
    </row>
    <row r="3" spans="1:64" x14ac:dyDescent="0.25">
      <c r="A3" t="s">
        <v>74</v>
      </c>
      <c r="B3" t="s">
        <v>75</v>
      </c>
      <c r="C3" s="25">
        <v>45495</v>
      </c>
      <c r="D3" s="15">
        <v>150000</v>
      </c>
      <c r="E3" t="s">
        <v>44</v>
      </c>
      <c r="F3" t="s">
        <v>45</v>
      </c>
      <c r="G3" s="15">
        <v>150000</v>
      </c>
      <c r="H3" s="15">
        <v>48200</v>
      </c>
      <c r="I3" s="20">
        <v>32.133333333333333</v>
      </c>
      <c r="J3" s="15">
        <v>105526</v>
      </c>
      <c r="K3" s="15">
        <v>60714</v>
      </c>
      <c r="L3" s="15">
        <v>16240</v>
      </c>
      <c r="M3" s="30">
        <v>81.200984000000005</v>
      </c>
      <c r="N3" s="34">
        <v>77.835532999999998</v>
      </c>
      <c r="O3" s="39">
        <v>0.16200000000000001</v>
      </c>
      <c r="P3" s="39">
        <v>0.16200000000000001</v>
      </c>
      <c r="Q3" s="15">
        <v>747.7002988042608</v>
      </c>
      <c r="R3" s="15">
        <v>374777.77777777775</v>
      </c>
      <c r="S3" s="44">
        <v>8.6037139067442094</v>
      </c>
      <c r="T3" s="39">
        <v>90.84</v>
      </c>
      <c r="U3" s="5" t="s">
        <v>81</v>
      </c>
      <c r="V3" t="s">
        <v>76</v>
      </c>
      <c r="X3" t="s">
        <v>68</v>
      </c>
      <c r="Y3">
        <v>1</v>
      </c>
      <c r="Z3">
        <v>0</v>
      </c>
      <c r="AA3" s="6">
        <v>39995</v>
      </c>
      <c r="AC3" s="7" t="s">
        <v>48</v>
      </c>
      <c r="AD3" t="s">
        <v>69</v>
      </c>
      <c r="AE3" t="s">
        <v>69</v>
      </c>
      <c r="AF3" t="s">
        <v>69</v>
      </c>
    </row>
    <row r="4" spans="1:64" x14ac:dyDescent="0.25">
      <c r="A4" t="s">
        <v>77</v>
      </c>
      <c r="B4" t="s">
        <v>78</v>
      </c>
      <c r="C4" s="25">
        <v>45113</v>
      </c>
      <c r="D4" s="15">
        <v>120000</v>
      </c>
      <c r="E4" t="s">
        <v>44</v>
      </c>
      <c r="F4" t="s">
        <v>49</v>
      </c>
      <c r="G4" s="15">
        <v>120000</v>
      </c>
      <c r="H4" s="15">
        <v>40600</v>
      </c>
      <c r="I4" s="20">
        <v>33.833333333333329</v>
      </c>
      <c r="J4" s="15">
        <v>79955</v>
      </c>
      <c r="K4" s="15">
        <v>66415</v>
      </c>
      <c r="L4" s="15">
        <v>26370</v>
      </c>
      <c r="M4" s="30">
        <v>175.802593</v>
      </c>
      <c r="N4" s="34">
        <v>160</v>
      </c>
      <c r="O4" s="39">
        <v>0.36699999999999999</v>
      </c>
      <c r="P4" s="39">
        <v>0.22</v>
      </c>
      <c r="Q4" s="15">
        <v>377.78168607558592</v>
      </c>
      <c r="R4" s="15">
        <v>180967.30245231607</v>
      </c>
      <c r="S4" s="44">
        <v>4.1544376136895336</v>
      </c>
      <c r="T4" s="39">
        <v>200</v>
      </c>
      <c r="U4" s="5" t="s">
        <v>81</v>
      </c>
      <c r="V4" t="s">
        <v>79</v>
      </c>
      <c r="W4" t="s">
        <v>80</v>
      </c>
      <c r="X4" t="s">
        <v>68</v>
      </c>
      <c r="Y4">
        <v>1</v>
      </c>
      <c r="Z4">
        <v>0</v>
      </c>
      <c r="AA4" s="6">
        <v>40109</v>
      </c>
      <c r="AC4" s="7" t="s">
        <v>50</v>
      </c>
      <c r="AD4" t="s">
        <v>69</v>
      </c>
    </row>
    <row r="5" spans="1:64" x14ac:dyDescent="0.25">
      <c r="A5" t="s">
        <v>70</v>
      </c>
      <c r="B5" t="s">
        <v>71</v>
      </c>
      <c r="C5" s="25">
        <v>45140</v>
      </c>
      <c r="D5" s="15">
        <v>162000</v>
      </c>
      <c r="E5" t="s">
        <v>44</v>
      </c>
      <c r="F5" t="s">
        <v>49</v>
      </c>
      <c r="G5" s="15">
        <v>162000</v>
      </c>
      <c r="H5" s="15">
        <v>97000</v>
      </c>
      <c r="I5" s="20">
        <v>59.876543209876544</v>
      </c>
      <c r="J5" s="15">
        <v>191907</v>
      </c>
      <c r="K5" s="15">
        <v>28319</v>
      </c>
      <c r="L5" s="15">
        <v>58226</v>
      </c>
      <c r="M5" s="30">
        <v>388.17610300000001</v>
      </c>
      <c r="N5" s="34">
        <v>714.35090600000001</v>
      </c>
      <c r="O5" s="39">
        <v>1.206</v>
      </c>
      <c r="P5" s="39">
        <v>0.29499999999999998</v>
      </c>
      <c r="Q5" s="15">
        <v>72.954001498644544</v>
      </c>
      <c r="R5" s="15">
        <v>23481.757877280266</v>
      </c>
      <c r="S5" s="44">
        <v>0.53906698524518515</v>
      </c>
      <c r="T5" s="39">
        <v>370.66</v>
      </c>
      <c r="U5" s="5" t="s">
        <v>65</v>
      </c>
      <c r="V5" t="s">
        <v>72</v>
      </c>
      <c r="W5" t="s">
        <v>73</v>
      </c>
      <c r="X5" t="s">
        <v>68</v>
      </c>
      <c r="Y5">
        <v>1</v>
      </c>
      <c r="Z5">
        <v>0</v>
      </c>
      <c r="AA5" s="6">
        <v>40721</v>
      </c>
      <c r="AC5" s="7" t="s">
        <v>48</v>
      </c>
      <c r="AD5" t="s">
        <v>69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thickBot="1" x14ac:dyDescent="0.3">
      <c r="A6" t="s">
        <v>51</v>
      </c>
      <c r="B6" t="s">
        <v>52</v>
      </c>
      <c r="C6" s="25">
        <v>45499</v>
      </c>
      <c r="D6" s="15">
        <v>155000</v>
      </c>
      <c r="E6" t="s">
        <v>44</v>
      </c>
      <c r="F6" t="s">
        <v>49</v>
      </c>
      <c r="G6" s="15">
        <v>155000</v>
      </c>
      <c r="H6" s="15">
        <v>96900</v>
      </c>
      <c r="I6" s="20">
        <f>H6/G6*100</f>
        <v>62.516129032258064</v>
      </c>
      <c r="J6" s="15">
        <v>194559</v>
      </c>
      <c r="K6" s="15">
        <f>G6-127349</f>
        <v>27651</v>
      </c>
      <c r="L6" s="15">
        <v>67210</v>
      </c>
      <c r="M6" s="30">
        <v>301.39196800000002</v>
      </c>
      <c r="N6" s="34">
        <v>246.69146000000001</v>
      </c>
      <c r="O6" s="39">
        <v>0.85399999999999998</v>
      </c>
      <c r="P6" s="39">
        <v>0.33900000000000002</v>
      </c>
      <c r="Q6" s="15">
        <f>K6/M6</f>
        <v>91.744316159082246</v>
      </c>
      <c r="R6" s="15">
        <f>K6/O6</f>
        <v>32378.220140515223</v>
      </c>
      <c r="S6" s="44">
        <f>K6/O6/43560</f>
        <v>0.74330165611834764</v>
      </c>
      <c r="T6" s="39">
        <v>301</v>
      </c>
      <c r="U6" s="5" t="s">
        <v>46</v>
      </c>
      <c r="V6" t="s">
        <v>53</v>
      </c>
      <c r="W6" t="s">
        <v>54</v>
      </c>
      <c r="X6" t="s">
        <v>47</v>
      </c>
      <c r="Y6">
        <v>0</v>
      </c>
      <c r="Z6">
        <v>0</v>
      </c>
      <c r="AA6" s="6">
        <v>38196</v>
      </c>
      <c r="AC6" s="7" t="s">
        <v>48</v>
      </c>
      <c r="AD6" t="s">
        <v>55</v>
      </c>
      <c r="AE6" t="s">
        <v>55</v>
      </c>
    </row>
    <row r="7" spans="1:64" ht="15.75" thickTop="1" x14ac:dyDescent="0.25">
      <c r="A7" s="8"/>
      <c r="B7" s="8"/>
      <c r="C7" s="26" t="s">
        <v>56</v>
      </c>
      <c r="D7" s="16">
        <f>+SUM(D6:D6)</f>
        <v>155000</v>
      </c>
      <c r="E7" s="8"/>
      <c r="F7" s="8"/>
      <c r="G7" s="16">
        <f>+SUM(G6:G6)</f>
        <v>155000</v>
      </c>
      <c r="H7" s="16">
        <f>+SUM(H6:H6)</f>
        <v>96900</v>
      </c>
      <c r="I7" s="21"/>
      <c r="J7" s="16">
        <f>+SUM(J6:J6)</f>
        <v>194559</v>
      </c>
      <c r="K7" s="16">
        <f>+SUM(K2:K6)</f>
        <v>244928</v>
      </c>
      <c r="L7" s="16">
        <f>+SUM(L2:L6)</f>
        <v>199538</v>
      </c>
      <c r="M7" s="31">
        <f>+SUM(M2:M6)</f>
        <v>1104.031704</v>
      </c>
      <c r="N7" s="35"/>
      <c r="O7" s="40">
        <f>+SUM(O2:O6)</f>
        <v>3.0630000000000002</v>
      </c>
      <c r="P7" s="40">
        <f>+SUM(P2:P6)</f>
        <v>1.2529999999999999</v>
      </c>
      <c r="Q7" s="16"/>
      <c r="R7" s="16"/>
      <c r="S7" s="45"/>
      <c r="T7" s="40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64" x14ac:dyDescent="0.25">
      <c r="A8" s="10"/>
      <c r="B8" s="10"/>
      <c r="C8" s="27"/>
      <c r="D8" s="17"/>
      <c r="E8" s="10"/>
      <c r="F8" s="10"/>
      <c r="G8" s="17"/>
      <c r="H8" s="17" t="s">
        <v>57</v>
      </c>
      <c r="I8" s="22">
        <f>H7/G7*100</f>
        <v>62.516129032258064</v>
      </c>
      <c r="J8" s="17"/>
      <c r="K8" s="17"/>
      <c r="L8" s="17" t="s">
        <v>58</v>
      </c>
      <c r="M8" s="32"/>
      <c r="N8" s="36"/>
      <c r="O8" s="41" t="s">
        <v>58</v>
      </c>
      <c r="P8" s="41"/>
      <c r="Q8" s="17"/>
      <c r="R8" s="17" t="s">
        <v>58</v>
      </c>
      <c r="S8" s="46"/>
      <c r="T8" s="4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64" x14ac:dyDescent="0.25">
      <c r="A9" s="12"/>
      <c r="B9" s="12"/>
      <c r="C9" s="28"/>
      <c r="D9" s="18"/>
      <c r="E9" s="12"/>
      <c r="F9" s="12"/>
      <c r="G9" s="18"/>
      <c r="H9" s="18" t="s">
        <v>59</v>
      </c>
      <c r="I9" s="23">
        <f>STDEV(I2:I6)</f>
        <v>14.94624827668221</v>
      </c>
      <c r="J9" s="18"/>
      <c r="K9" s="18"/>
      <c r="L9" s="18" t="s">
        <v>60</v>
      </c>
      <c r="M9" s="48">
        <f>K7/M7</f>
        <v>221.8487015477954</v>
      </c>
      <c r="N9" s="37"/>
      <c r="O9" s="42" t="s">
        <v>61</v>
      </c>
      <c r="P9" s="42">
        <f>K7/O7</f>
        <v>79963.434541299372</v>
      </c>
      <c r="Q9" s="18"/>
      <c r="R9" s="18" t="s">
        <v>62</v>
      </c>
      <c r="S9" s="47">
        <f>K7/O7/43560</f>
        <v>1.8357078636661932</v>
      </c>
      <c r="T9" s="4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3" spans="1:64" x14ac:dyDescent="0.25">
      <c r="A13" s="49" t="s">
        <v>82</v>
      </c>
    </row>
  </sheetData>
  <sheetProtection algorithmName="SHA-512" hashValue="u2NCkxdLRK4oz8GTdOjl6skoVtcsuIahOZiqYQl3ysPeUtYKuKEWO8si1NrZqQhgYGPwFoatwHiYP7nLsd3iyQ==" saltValue="t6b7T2g1r4f53yzfoQ8Ezg==" spinCount="100000" sheet="1" objects="1" scenarios="1"/>
  <conditionalFormatting sqref="A6:A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D00F-3B82-4425-AD6A-8FCD4403B1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2026-02-04T02:58:02Z</dcterms:created>
  <dcterms:modified xsi:type="dcterms:W3CDTF">2026-03-04T17:39:27Z</dcterms:modified>
</cp:coreProperties>
</file>