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4355" windowHeight="77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8" i="1"/>
  <c r="E7"/>
  <c r="E8" s="1"/>
  <c r="E11" s="1"/>
  <c r="F7"/>
  <c r="F8" s="1"/>
  <c r="F11" s="1"/>
  <c r="D8"/>
  <c r="D11" s="1"/>
  <c r="E12"/>
  <c r="E14" s="1"/>
  <c r="F12"/>
  <c r="F14" s="1"/>
  <c r="D14"/>
  <c r="D15"/>
  <c r="E15"/>
  <c r="F15"/>
  <c r="D23"/>
  <c r="E23"/>
  <c r="F23"/>
  <c r="D17" l="1"/>
  <c r="F17"/>
  <c r="F20" s="1"/>
  <c r="F21" s="1"/>
  <c r="E17"/>
  <c r="E20" s="1"/>
  <c r="E21" s="1"/>
  <c r="D20"/>
  <c r="D21" s="1"/>
  <c r="I22"/>
  <c r="I26" s="1"/>
  <c r="I19"/>
  <c r="I25" s="1"/>
  <c r="I16"/>
  <c r="I13"/>
  <c r="I12"/>
  <c r="H23"/>
  <c r="G23"/>
  <c r="H15"/>
  <c r="G15"/>
  <c r="H12"/>
  <c r="H14" s="1"/>
  <c r="G12"/>
  <c r="G14" s="1"/>
  <c r="I9"/>
  <c r="I10"/>
  <c r="G17" l="1"/>
  <c r="I14"/>
  <c r="I17" s="1"/>
  <c r="I27"/>
  <c r="H17"/>
  <c r="I23"/>
  <c r="I7"/>
  <c r="I6"/>
  <c r="H7"/>
  <c r="H8" s="1"/>
  <c r="H11" s="1"/>
  <c r="G7"/>
  <c r="G8" s="1"/>
  <c r="G11" s="1"/>
  <c r="I8" l="1"/>
  <c r="I11" s="1"/>
  <c r="I20" s="1"/>
  <c r="G20"/>
  <c r="G21" s="1"/>
  <c r="H20"/>
  <c r="H21" s="1"/>
  <c r="I21" l="1"/>
  <c r="I24"/>
  <c r="I28" s="1"/>
</calcChain>
</file>

<file path=xl/sharedStrings.xml><?xml version="1.0" encoding="utf-8"?>
<sst xmlns="http://schemas.openxmlformats.org/spreadsheetml/2006/main" count="24" uniqueCount="24">
  <si>
    <t>Closing Float</t>
  </si>
  <si>
    <t>Opening Float</t>
  </si>
  <si>
    <t>Balance Float</t>
  </si>
  <si>
    <t>Added Cash</t>
  </si>
  <si>
    <t>Cash Purchases</t>
  </si>
  <si>
    <t>Sub Total Cash</t>
  </si>
  <si>
    <t>Opening</t>
  </si>
  <si>
    <t>Closing</t>
  </si>
  <si>
    <t>Difference</t>
  </si>
  <si>
    <t>Debit</t>
  </si>
  <si>
    <t>Waste</t>
  </si>
  <si>
    <t>% Waste</t>
  </si>
  <si>
    <t>Sub Non Cash</t>
  </si>
  <si>
    <t>Total Sales $</t>
  </si>
  <si>
    <t>Monday</t>
  </si>
  <si>
    <t>Tuesday</t>
  </si>
  <si>
    <t>Wednesday</t>
  </si>
  <si>
    <t>$/Peices</t>
  </si>
  <si>
    <t xml:space="preserve">Total Peices </t>
  </si>
  <si>
    <t>Thursday</t>
  </si>
  <si>
    <t>Friday</t>
  </si>
  <si>
    <t>Total debit</t>
  </si>
  <si>
    <t>Week total</t>
  </si>
  <si>
    <t>WEEK OF: April 16,2018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</si>
</sst>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ahoma"/>
      <family val="2"/>
    </font>
    <font>
      <b/>
      <sz val="11"/>
      <color theme="1"/>
      <name val="Tahoma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 tint="-0.14996795556505021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/>
    <xf numFmtId="0" fontId="3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horizontal="center"/>
    </xf>
    <xf numFmtId="164" fontId="0" fillId="0" borderId="0" xfId="1" applyNumberFormat="1" applyFont="1"/>
    <xf numFmtId="1" fontId="0" fillId="0" borderId="0" xfId="0" applyNumberFormat="1"/>
    <xf numFmtId="10" fontId="0" fillId="0" borderId="0" xfId="2" applyNumberFormat="1" applyFont="1"/>
    <xf numFmtId="0" fontId="5" fillId="0" borderId="0" xfId="0" applyFont="1"/>
    <xf numFmtId="0" fontId="5" fillId="0" borderId="0" xfId="0" applyFont="1" applyBorder="1"/>
    <xf numFmtId="44" fontId="6" fillId="2" borderId="4" xfId="1" applyFont="1" applyFill="1" applyBorder="1"/>
    <xf numFmtId="0" fontId="6" fillId="2" borderId="5" xfId="0" applyFont="1" applyFill="1" applyBorder="1"/>
    <xf numFmtId="10" fontId="6" fillId="2" borderId="5" xfId="2" applyNumberFormat="1" applyFont="1" applyFill="1" applyBorder="1"/>
    <xf numFmtId="44" fontId="6" fillId="2" borderId="6" xfId="1" applyFont="1" applyFill="1" applyBorder="1"/>
    <xf numFmtId="164" fontId="7" fillId="0" borderId="4" xfId="1" applyNumberFormat="1" applyFont="1" applyBorder="1"/>
    <xf numFmtId="164" fontId="7" fillId="0" borderId="5" xfId="1" applyNumberFormat="1" applyFont="1" applyBorder="1"/>
    <xf numFmtId="164" fontId="7" fillId="2" borderId="7" xfId="1" applyNumberFormat="1" applyFont="1" applyFill="1" applyBorder="1"/>
    <xf numFmtId="164" fontId="7" fillId="0" borderId="7" xfId="1" applyNumberFormat="1" applyFont="1" applyBorder="1"/>
    <xf numFmtId="164" fontId="7" fillId="0" borderId="6" xfId="1" applyNumberFormat="1" applyFont="1" applyBorder="1"/>
    <xf numFmtId="164" fontId="7" fillId="2" borderId="1" xfId="1" applyNumberFormat="1" applyFont="1" applyFill="1" applyBorder="1"/>
    <xf numFmtId="164" fontId="7" fillId="0" borderId="9" xfId="1" applyNumberFormat="1" applyFont="1" applyBorder="1"/>
    <xf numFmtId="164" fontId="7" fillId="2" borderId="9" xfId="1" applyNumberFormat="1" applyFont="1" applyFill="1" applyBorder="1"/>
    <xf numFmtId="164" fontId="7" fillId="2" borderId="5" xfId="1" applyNumberFormat="1" applyFont="1" applyFill="1" applyBorder="1"/>
    <xf numFmtId="164" fontId="7" fillId="2" borderId="8" xfId="1" applyNumberFormat="1" applyFont="1" applyFill="1" applyBorder="1"/>
    <xf numFmtId="164" fontId="7" fillId="2" borderId="12" xfId="1" applyNumberFormat="1" applyFont="1" applyFill="1" applyBorder="1"/>
    <xf numFmtId="164" fontId="7" fillId="0" borderId="0" xfId="1" applyNumberFormat="1" applyFont="1" applyBorder="1"/>
    <xf numFmtId="1" fontId="7" fillId="0" borderId="4" xfId="1" applyNumberFormat="1" applyFont="1" applyBorder="1"/>
    <xf numFmtId="1" fontId="7" fillId="0" borderId="5" xfId="1" applyNumberFormat="1" applyFont="1" applyBorder="1"/>
    <xf numFmtId="10" fontId="7" fillId="2" borderId="6" xfId="2" applyNumberFormat="1" applyFont="1" applyFill="1" applyBorder="1"/>
    <xf numFmtId="164" fontId="7" fillId="0" borderId="4" xfId="0" applyNumberFormat="1" applyFont="1" applyBorder="1" applyAlignment="1">
      <alignment horizontal="right"/>
    </xf>
    <xf numFmtId="164" fontId="7" fillId="2" borderId="4" xfId="0" applyNumberFormat="1" applyFont="1" applyFill="1" applyBorder="1"/>
    <xf numFmtId="164" fontId="7" fillId="2" borderId="5" xfId="0" applyNumberFormat="1" applyFont="1" applyFill="1" applyBorder="1"/>
    <xf numFmtId="164" fontId="7" fillId="0" borderId="5" xfId="0" applyNumberFormat="1" applyFont="1" applyBorder="1"/>
    <xf numFmtId="164" fontId="7" fillId="2" borderId="7" xfId="0" applyNumberFormat="1" applyFont="1" applyFill="1" applyBorder="1"/>
    <xf numFmtId="164" fontId="7" fillId="0" borderId="7" xfId="0" applyNumberFormat="1" applyFont="1" applyBorder="1"/>
    <xf numFmtId="164" fontId="7" fillId="0" borderId="13" xfId="1" applyNumberFormat="1" applyFont="1" applyBorder="1"/>
    <xf numFmtId="164" fontId="7" fillId="0" borderId="13" xfId="0" applyNumberFormat="1" applyFont="1" applyBorder="1"/>
    <xf numFmtId="164" fontId="7" fillId="2" borderId="13" xfId="0" applyNumberFormat="1" applyFont="1" applyFill="1" applyBorder="1"/>
    <xf numFmtId="0" fontId="7" fillId="0" borderId="0" xfId="0" applyFont="1" applyBorder="1"/>
    <xf numFmtId="1" fontId="7" fillId="0" borderId="11" xfId="0" applyNumberFormat="1" applyFont="1" applyBorder="1"/>
    <xf numFmtId="1" fontId="7" fillId="2" borderId="4" xfId="0" applyNumberFormat="1" applyFont="1" applyFill="1" applyBorder="1"/>
    <xf numFmtId="1" fontId="7" fillId="0" borderId="3" xfId="0" applyNumberFormat="1" applyFont="1" applyBorder="1"/>
    <xf numFmtId="1" fontId="7" fillId="2" borderId="5" xfId="0" applyNumberFormat="1" applyFont="1" applyFill="1" applyBorder="1"/>
    <xf numFmtId="9" fontId="7" fillId="2" borderId="6" xfId="2" applyFont="1" applyFill="1" applyBorder="1"/>
    <xf numFmtId="164" fontId="7" fillId="0" borderId="4" xfId="1" applyNumberFormat="1" applyFont="1" applyBorder="1" applyAlignment="1">
      <alignment horizontal="right"/>
    </xf>
    <xf numFmtId="164" fontId="7" fillId="2" borderId="14" xfId="1" applyNumberFormat="1" applyFont="1" applyFill="1" applyBorder="1"/>
    <xf numFmtId="164" fontId="7" fillId="2" borderId="14" xfId="0" applyNumberFormat="1" applyFont="1" applyFill="1" applyBorder="1"/>
    <xf numFmtId="164" fontId="7" fillId="2" borderId="4" xfId="1" applyNumberFormat="1" applyFont="1" applyFill="1" applyBorder="1"/>
    <xf numFmtId="164" fontId="7" fillId="3" borderId="5" xfId="0" applyNumberFormat="1" applyFont="1" applyFill="1" applyBorder="1"/>
    <xf numFmtId="0" fontId="0" fillId="0" borderId="0" xfId="0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1" fontId="0" fillId="0" borderId="0" xfId="0" applyNumberFormat="1" applyBorder="1"/>
    <xf numFmtId="0" fontId="3" fillId="0" borderId="0" xfId="0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right"/>
    </xf>
    <xf numFmtId="10" fontId="3" fillId="0" borderId="0" xfId="2" applyNumberFormat="1" applyFont="1" applyBorder="1" applyAlignment="1">
      <alignment horizontal="right"/>
    </xf>
    <xf numFmtId="10" fontId="3" fillId="0" borderId="2" xfId="2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tabSelected="1" view="pageLayout" zoomScale="115" zoomScaleNormal="100" zoomScalePageLayoutView="115" workbookViewId="0">
      <selection activeCell="H18" sqref="H18"/>
    </sheetView>
  </sheetViews>
  <sheetFormatPr defaultRowHeight="15"/>
  <cols>
    <col min="3" max="3" width="4.42578125" customWidth="1"/>
    <col min="4" max="4" width="17.5703125" style="7" customWidth="1"/>
    <col min="5" max="9" width="17.5703125" customWidth="1"/>
  </cols>
  <sheetData>
    <row r="1" spans="1:9" s="1" customFormat="1">
      <c r="D1" s="7"/>
    </row>
    <row r="2" spans="1:9" s="1" customFormat="1">
      <c r="D2" s="7"/>
    </row>
    <row r="3" spans="1:9" ht="15" customHeight="1">
      <c r="A3" s="60" t="s">
        <v>23</v>
      </c>
      <c r="B3" s="60"/>
      <c r="C3" s="60"/>
      <c r="D3" s="60"/>
      <c r="E3" s="60"/>
      <c r="F3" s="51"/>
    </row>
    <row r="4" spans="1:9" ht="15" customHeight="1">
      <c r="A4" s="60"/>
      <c r="B4" s="60"/>
      <c r="C4" s="60"/>
      <c r="D4" s="60"/>
      <c r="E4" s="60"/>
      <c r="F4" s="3"/>
    </row>
    <row r="5" spans="1:9" ht="15.75" thickBot="1">
      <c r="A5" s="3"/>
      <c r="B5" s="3"/>
      <c r="C5" s="3"/>
      <c r="D5" s="6" t="s">
        <v>14</v>
      </c>
      <c r="E5" s="6" t="s">
        <v>15</v>
      </c>
      <c r="F5" s="6" t="s">
        <v>16</v>
      </c>
      <c r="G5" s="6" t="s">
        <v>19</v>
      </c>
      <c r="H5" s="6" t="s">
        <v>20</v>
      </c>
      <c r="I5" s="4" t="s">
        <v>22</v>
      </c>
    </row>
    <row r="6" spans="1:9" ht="20.25">
      <c r="A6" s="54" t="s">
        <v>0</v>
      </c>
      <c r="B6" s="54"/>
      <c r="C6" s="54"/>
      <c r="D6" s="16">
        <v>1000</v>
      </c>
      <c r="E6" s="46">
        <v>1000</v>
      </c>
      <c r="F6" s="16">
        <v>1000</v>
      </c>
      <c r="G6" s="16">
        <v>1000</v>
      </c>
      <c r="H6" s="31">
        <v>1000</v>
      </c>
      <c r="I6" s="32">
        <f>H6</f>
        <v>1000</v>
      </c>
    </row>
    <row r="7" spans="1:9" ht="20.25">
      <c r="A7" s="54" t="s">
        <v>1</v>
      </c>
      <c r="B7" s="54"/>
      <c r="C7" s="54"/>
      <c r="D7" s="17">
        <v>1000</v>
      </c>
      <c r="E7" s="47">
        <f>D6</f>
        <v>1000</v>
      </c>
      <c r="F7" s="47">
        <f>E6</f>
        <v>1000</v>
      </c>
      <c r="G7" s="24">
        <f>F6</f>
        <v>1000</v>
      </c>
      <c r="H7" s="48">
        <f>G6</f>
        <v>1000</v>
      </c>
      <c r="I7" s="33">
        <f>D7</f>
        <v>1000</v>
      </c>
    </row>
    <row r="8" spans="1:9" ht="20.25">
      <c r="A8" s="54" t="s">
        <v>2</v>
      </c>
      <c r="B8" s="54"/>
      <c r="C8" s="54"/>
      <c r="D8" s="18">
        <f>SUM(D6-D7)</f>
        <v>0</v>
      </c>
      <c r="E8" s="18">
        <f>SUM(E6-E7)</f>
        <v>0</v>
      </c>
      <c r="F8" s="18">
        <f t="shared" ref="F8" si="0">SUM(F6-F7)</f>
        <v>0</v>
      </c>
      <c r="G8" s="24">
        <f>SUM(G6-G7)</f>
        <v>0</v>
      </c>
      <c r="H8" s="24">
        <f t="shared" ref="H8" si="1">SUM(H6-H7)</f>
        <v>0</v>
      </c>
      <c r="I8" s="24">
        <f>SUM(I6-I7)</f>
        <v>0</v>
      </c>
    </row>
    <row r="9" spans="1:9" ht="20.25">
      <c r="A9" s="54" t="s">
        <v>3</v>
      </c>
      <c r="B9" s="54"/>
      <c r="C9" s="54"/>
      <c r="D9" s="19">
        <v>50</v>
      </c>
      <c r="E9" s="17">
        <v>260</v>
      </c>
      <c r="F9" s="17">
        <v>285</v>
      </c>
      <c r="G9" s="17">
        <v>15</v>
      </c>
      <c r="H9" s="34">
        <v>420</v>
      </c>
      <c r="I9" s="35">
        <f>SUM(D9,E9,F9,G9,H9)</f>
        <v>1030</v>
      </c>
    </row>
    <row r="10" spans="1:9" ht="21" thickBot="1">
      <c r="A10" s="54" t="s">
        <v>4</v>
      </c>
      <c r="B10" s="54"/>
      <c r="C10" s="54"/>
      <c r="D10" s="20">
        <v>433.68</v>
      </c>
      <c r="E10" s="19">
        <v>441.41</v>
      </c>
      <c r="F10" s="19">
        <v>539.5</v>
      </c>
      <c r="G10" s="19">
        <v>461.05</v>
      </c>
      <c r="H10" s="36">
        <v>459.66</v>
      </c>
      <c r="I10" s="35">
        <f>SUM(D10,E10,F10,G10,H10)</f>
        <v>2335.3000000000002</v>
      </c>
    </row>
    <row r="11" spans="1:9" ht="21.75" thickBot="1">
      <c r="A11" s="57" t="s">
        <v>5</v>
      </c>
      <c r="B11" s="58"/>
      <c r="C11" s="58"/>
      <c r="D11" s="21">
        <f>SUM(D8,D10)-D9</f>
        <v>383.68</v>
      </c>
      <c r="E11" s="21">
        <f t="shared" ref="E11:F11" si="2">SUM(E8,E10)-E9</f>
        <v>181.41000000000003</v>
      </c>
      <c r="F11" s="21">
        <f t="shared" si="2"/>
        <v>254.5</v>
      </c>
      <c r="G11" s="25">
        <f>SUM(G8,G10)-G9</f>
        <v>446.05</v>
      </c>
      <c r="H11" s="25">
        <f t="shared" ref="H11:I11" si="3">SUM(H8,H10)-H9</f>
        <v>39.660000000000025</v>
      </c>
      <c r="I11" s="25">
        <f t="shared" si="3"/>
        <v>1305.3000000000002</v>
      </c>
    </row>
    <row r="12" spans="1:9" ht="20.25">
      <c r="A12" s="54" t="s">
        <v>6</v>
      </c>
      <c r="B12" s="54"/>
      <c r="C12" s="54"/>
      <c r="D12" s="22">
        <v>1295.6500000000001</v>
      </c>
      <c r="E12" s="23">
        <f>D13</f>
        <v>1106.4000000000001</v>
      </c>
      <c r="F12" s="23">
        <f>E13</f>
        <v>1089.75</v>
      </c>
      <c r="G12" s="49">
        <f>F13</f>
        <v>1124.9000000000001</v>
      </c>
      <c r="H12" s="32">
        <f>G13</f>
        <v>1191</v>
      </c>
      <c r="I12" s="32">
        <f>D12</f>
        <v>1295.6500000000001</v>
      </c>
    </row>
    <row r="13" spans="1:9" ht="20.25">
      <c r="A13" s="54" t="s">
        <v>7</v>
      </c>
      <c r="B13" s="54"/>
      <c r="C13" s="54"/>
      <c r="D13" s="17">
        <v>1106.4000000000001</v>
      </c>
      <c r="E13" s="17">
        <v>1089.75</v>
      </c>
      <c r="F13" s="17">
        <v>1124.9000000000001</v>
      </c>
      <c r="G13" s="17">
        <v>1191</v>
      </c>
      <c r="H13" s="34">
        <v>1279</v>
      </c>
      <c r="I13" s="33">
        <f>H13</f>
        <v>1279</v>
      </c>
    </row>
    <row r="14" spans="1:9" ht="20.25">
      <c r="A14" s="54" t="s">
        <v>8</v>
      </c>
      <c r="B14" s="54"/>
      <c r="C14" s="54"/>
      <c r="D14" s="24">
        <f>SUM(D13-D12)</f>
        <v>-189.25</v>
      </c>
      <c r="E14" s="24">
        <f t="shared" ref="E14" si="4">SUM(E13-E12)</f>
        <v>-16.650000000000091</v>
      </c>
      <c r="F14" s="24">
        <f t="shared" ref="F14" si="5">SUM(F13-F12)</f>
        <v>35.150000000000091</v>
      </c>
      <c r="G14" s="24">
        <f>(G13-G12)</f>
        <v>66.099999999999909</v>
      </c>
      <c r="H14" s="24">
        <f t="shared" ref="H14:I14" si="6">(H13-H12)</f>
        <v>88</v>
      </c>
      <c r="I14" s="24">
        <f t="shared" si="6"/>
        <v>-16.650000000000091</v>
      </c>
    </row>
    <row r="15" spans="1:9" ht="20.25">
      <c r="A15" s="54" t="s">
        <v>9</v>
      </c>
      <c r="B15" s="54"/>
      <c r="C15" s="54"/>
      <c r="D15" s="18">
        <f>D16</f>
        <v>822.75</v>
      </c>
      <c r="E15" s="24">
        <f>(E16-D16)</f>
        <v>583.75</v>
      </c>
      <c r="F15" s="24">
        <f>(F16-E16)</f>
        <v>648.75</v>
      </c>
      <c r="G15" s="24">
        <f>(G16-F16)</f>
        <v>665.25</v>
      </c>
      <c r="H15" s="24">
        <f>(H16-G16)</f>
        <v>852.25</v>
      </c>
      <c r="I15" s="50"/>
    </row>
    <row r="16" spans="1:9" s="1" customFormat="1" ht="21" thickBot="1">
      <c r="A16" s="54" t="s">
        <v>21</v>
      </c>
      <c r="B16" s="54"/>
      <c r="C16" s="59"/>
      <c r="D16" s="19">
        <v>822.75</v>
      </c>
      <c r="E16" s="17">
        <v>1406.5</v>
      </c>
      <c r="F16" s="17">
        <v>2055.25</v>
      </c>
      <c r="G16" s="37">
        <v>2720.5</v>
      </c>
      <c r="H16" s="38">
        <v>3572.75</v>
      </c>
      <c r="I16" s="39">
        <f>H16</f>
        <v>3572.75</v>
      </c>
    </row>
    <row r="17" spans="1:9" ht="21" thickBot="1">
      <c r="A17" s="57" t="s">
        <v>12</v>
      </c>
      <c r="B17" s="57"/>
      <c r="C17" s="57"/>
      <c r="D17" s="25">
        <f>SUM(D14:D15)</f>
        <v>633.5</v>
      </c>
      <c r="E17" s="26">
        <f t="shared" ref="E17:F17" si="7">SUM(E14:E15)</f>
        <v>567.09999999999991</v>
      </c>
      <c r="F17" s="26">
        <f t="shared" si="7"/>
        <v>683.90000000000009</v>
      </c>
      <c r="G17" s="25">
        <f>SUM(G14,G15)</f>
        <v>731.34999999999991</v>
      </c>
      <c r="H17" s="25">
        <f t="shared" ref="H17" si="8">SUM(H14,H15)</f>
        <v>940.25</v>
      </c>
      <c r="I17" s="25">
        <f>SUM(I14:I16)</f>
        <v>3556.1</v>
      </c>
    </row>
    <row r="18" spans="1:9" ht="21.75" thickBot="1">
      <c r="A18" s="10"/>
      <c r="B18" s="10"/>
      <c r="C18" s="10"/>
      <c r="D18" s="27"/>
      <c r="E18" s="27"/>
      <c r="F18" s="27"/>
      <c r="G18" s="27"/>
      <c r="H18" s="40"/>
      <c r="I18" s="40"/>
    </row>
    <row r="19" spans="1:9" s="8" customFormat="1" ht="20.25">
      <c r="A19" s="55" t="s">
        <v>18</v>
      </c>
      <c r="B19" s="55"/>
      <c r="C19" s="61"/>
      <c r="D19" s="28">
        <v>94</v>
      </c>
      <c r="E19" s="28">
        <v>83</v>
      </c>
      <c r="F19" s="28">
        <v>106</v>
      </c>
      <c r="G19" s="28">
        <v>111</v>
      </c>
      <c r="H19" s="41">
        <v>104</v>
      </c>
      <c r="I19" s="42">
        <f>SUM(D19,E19,F19,G19,H19)</f>
        <v>498</v>
      </c>
    </row>
    <row r="20" spans="1:9" ht="20.25">
      <c r="A20" s="54" t="s">
        <v>13</v>
      </c>
      <c r="B20" s="54"/>
      <c r="C20" s="59"/>
      <c r="D20" s="24">
        <f>SUM(D11,D17)</f>
        <v>1017.1800000000001</v>
      </c>
      <c r="E20" s="24">
        <f t="shared" ref="E20:F20" si="9">SUM(E11,E17)</f>
        <v>748.51</v>
      </c>
      <c r="F20" s="24">
        <f t="shared" si="9"/>
        <v>938.40000000000009</v>
      </c>
      <c r="G20" s="24">
        <f>SUM(G11,G17)</f>
        <v>1177.3999999999999</v>
      </c>
      <c r="H20" s="24">
        <f t="shared" ref="H20:I20" si="10">SUM(H11,H17)</f>
        <v>979.91000000000008</v>
      </c>
      <c r="I20" s="24">
        <f t="shared" si="10"/>
        <v>4861.3999999999996</v>
      </c>
    </row>
    <row r="21" spans="1:9" ht="20.25">
      <c r="A21" s="54" t="s">
        <v>17</v>
      </c>
      <c r="B21" s="54"/>
      <c r="C21" s="59"/>
      <c r="D21" s="24">
        <f>(D20/D19)</f>
        <v>10.821063829787235</v>
      </c>
      <c r="E21" s="24">
        <f t="shared" ref="E21:F21" si="11">(E20/E19)</f>
        <v>9.0181927710843368</v>
      </c>
      <c r="F21" s="24">
        <f t="shared" si="11"/>
        <v>8.8528301886792455</v>
      </c>
      <c r="G21" s="24">
        <f>(G20/G19)</f>
        <v>10.607207207207207</v>
      </c>
      <c r="H21" s="24">
        <f t="shared" ref="H21:I21" si="12">(H20/H19)</f>
        <v>9.4222115384615392</v>
      </c>
      <c r="I21" s="24">
        <f t="shared" si="12"/>
        <v>9.7618473895582323</v>
      </c>
    </row>
    <row r="22" spans="1:9" s="8" customFormat="1" ht="20.25">
      <c r="A22" s="55" t="s">
        <v>10</v>
      </c>
      <c r="B22" s="55"/>
      <c r="C22" s="61"/>
      <c r="D22" s="29">
        <v>4</v>
      </c>
      <c r="E22" s="29">
        <v>5</v>
      </c>
      <c r="F22" s="29">
        <v>6</v>
      </c>
      <c r="G22" s="29">
        <v>5</v>
      </c>
      <c r="H22" s="43">
        <v>5</v>
      </c>
      <c r="I22" s="44">
        <f>SUM(D22,E22,F22,G22,H22)</f>
        <v>25</v>
      </c>
    </row>
    <row r="23" spans="1:9" s="9" customFormat="1" ht="21" thickBot="1">
      <c r="A23" s="62" t="s">
        <v>11</v>
      </c>
      <c r="B23" s="62"/>
      <c r="C23" s="63"/>
      <c r="D23" s="30">
        <f>(D22/D19)</f>
        <v>4.2553191489361701E-2</v>
      </c>
      <c r="E23" s="30">
        <f t="shared" ref="E23:F23" si="13">(E22/E19)</f>
        <v>6.0240963855421686E-2</v>
      </c>
      <c r="F23" s="30">
        <f t="shared" si="13"/>
        <v>5.6603773584905662E-2</v>
      </c>
      <c r="G23" s="45">
        <f>(G22/G19)</f>
        <v>4.5045045045045043E-2</v>
      </c>
      <c r="H23" s="45">
        <f t="shared" ref="H23:I23" si="14">(H22/H19)</f>
        <v>4.807692307692308E-2</v>
      </c>
      <c r="I23" s="45">
        <f t="shared" si="14"/>
        <v>5.0200803212851405E-2</v>
      </c>
    </row>
    <row r="24" spans="1:9" ht="21">
      <c r="A24" s="2"/>
      <c r="B24" s="2"/>
      <c r="C24" s="10"/>
      <c r="D24" s="5"/>
      <c r="E24" s="3"/>
      <c r="F24" s="3"/>
      <c r="G24" s="5"/>
      <c r="H24" s="52"/>
      <c r="I24" s="12">
        <f>(I20/5)</f>
        <v>972.28</v>
      </c>
    </row>
    <row r="25" spans="1:9" ht="21">
      <c r="A25" s="2"/>
      <c r="B25" s="2"/>
      <c r="C25" s="10"/>
      <c r="D25" s="5"/>
      <c r="E25" s="2"/>
      <c r="F25" s="3"/>
      <c r="G25" s="5"/>
      <c r="H25" s="2"/>
      <c r="I25" s="13">
        <f>(I19/5)</f>
        <v>99.6</v>
      </c>
    </row>
    <row r="26" spans="1:9" ht="21">
      <c r="A26" s="11"/>
      <c r="B26" s="2"/>
      <c r="C26" s="10"/>
      <c r="D26" s="5"/>
      <c r="E26" s="2"/>
      <c r="F26" s="3"/>
      <c r="G26" s="5"/>
      <c r="H26" s="3"/>
      <c r="I26" s="13">
        <f>(I22/5)</f>
        <v>5</v>
      </c>
    </row>
    <row r="27" spans="1:9" s="1" customFormat="1" ht="21">
      <c r="A27" s="11"/>
      <c r="B27" s="2"/>
      <c r="C27" s="10"/>
      <c r="D27" s="5"/>
      <c r="E27" s="2"/>
      <c r="F27" s="3"/>
      <c r="G27" s="5"/>
      <c r="H27" s="3"/>
      <c r="I27" s="14">
        <f>(I26/I25)</f>
        <v>5.0200803212851405E-2</v>
      </c>
    </row>
    <row r="28" spans="1:9" ht="21.75" thickBot="1">
      <c r="A28" s="11"/>
      <c r="B28" s="11"/>
      <c r="C28" s="11"/>
      <c r="D28" s="5"/>
      <c r="E28" s="56" t="str">
        <f>A3</f>
        <v>WEEK OF: April 16,2018</v>
      </c>
      <c r="F28" s="56"/>
      <c r="G28" s="56"/>
      <c r="H28" s="1"/>
      <c r="I28" s="15">
        <f>(I24/I25)</f>
        <v>9.7618473895582341</v>
      </c>
    </row>
    <row r="29" spans="1:9" ht="21">
      <c r="A29" s="11"/>
      <c r="B29" s="11"/>
      <c r="C29" s="11"/>
      <c r="D29" s="5"/>
    </row>
    <row r="30" spans="1:9" ht="19.5">
      <c r="A30" s="54"/>
      <c r="B30" s="54"/>
      <c r="C30" s="54"/>
      <c r="D30" s="5"/>
    </row>
    <row r="31" spans="1:9" ht="19.5">
      <c r="A31" s="54"/>
      <c r="B31" s="54"/>
      <c r="C31" s="54"/>
      <c r="D31" s="5"/>
    </row>
    <row r="32" spans="1:9" ht="19.5">
      <c r="A32" s="54"/>
      <c r="B32" s="54"/>
      <c r="C32" s="54"/>
      <c r="D32" s="5"/>
    </row>
    <row r="33" spans="1:4" ht="19.5">
      <c r="A33" s="54"/>
      <c r="B33" s="54"/>
      <c r="C33" s="54"/>
      <c r="D33" s="5"/>
    </row>
    <row r="34" spans="1:4" ht="19.5">
      <c r="A34" s="54"/>
      <c r="B34" s="54"/>
      <c r="C34" s="54"/>
      <c r="D34" s="5"/>
    </row>
    <row r="35" spans="1:4" ht="21">
      <c r="A35" s="57"/>
      <c r="B35" s="58"/>
      <c r="C35" s="58"/>
      <c r="D35" s="5"/>
    </row>
    <row r="36" spans="1:4" ht="19.5">
      <c r="A36" s="54"/>
      <c r="B36" s="54"/>
      <c r="C36" s="54"/>
      <c r="D36" s="5"/>
    </row>
    <row r="37" spans="1:4" ht="19.5">
      <c r="A37" s="54"/>
      <c r="B37" s="54"/>
      <c r="C37" s="54"/>
      <c r="D37" s="5"/>
    </row>
    <row r="38" spans="1:4" ht="19.5">
      <c r="A38" s="54"/>
      <c r="B38" s="54"/>
      <c r="C38" s="54"/>
      <c r="D38" s="5"/>
    </row>
    <row r="39" spans="1:4" ht="19.5">
      <c r="A39" s="54"/>
      <c r="B39" s="54"/>
      <c r="C39" s="54"/>
      <c r="D39" s="5"/>
    </row>
    <row r="40" spans="1:4" s="1" customFormat="1" ht="19.5">
      <c r="A40" s="57"/>
      <c r="B40" s="57"/>
      <c r="C40" s="57"/>
      <c r="D40" s="3"/>
    </row>
    <row r="41" spans="1:4" ht="19.5">
      <c r="A41" s="57"/>
      <c r="B41" s="57"/>
      <c r="C41" s="57"/>
      <c r="D41" s="5"/>
    </row>
    <row r="42" spans="1:4" ht="21">
      <c r="A42" s="11"/>
      <c r="B42" s="11"/>
      <c r="C42" s="11"/>
      <c r="D42" s="5"/>
    </row>
    <row r="43" spans="1:4" ht="19.5">
      <c r="A43" s="54"/>
      <c r="B43" s="54"/>
      <c r="C43" s="54"/>
      <c r="D43" s="5"/>
    </row>
    <row r="44" spans="1:4" ht="19.5">
      <c r="A44" s="54"/>
      <c r="B44" s="54"/>
      <c r="C44" s="54"/>
      <c r="D44" s="5"/>
    </row>
    <row r="45" spans="1:4" ht="19.5">
      <c r="A45" s="54"/>
      <c r="B45" s="54"/>
      <c r="C45" s="54"/>
      <c r="D45" s="5"/>
    </row>
    <row r="46" spans="1:4" s="8" customFormat="1" ht="19.5">
      <c r="A46" s="55"/>
      <c r="B46" s="55"/>
      <c r="C46" s="55"/>
      <c r="D46" s="53"/>
    </row>
    <row r="47" spans="1:4" ht="19.5">
      <c r="A47" s="54"/>
      <c r="B47" s="54"/>
      <c r="C47" s="54"/>
      <c r="D47" s="5"/>
    </row>
    <row r="48" spans="1:4" ht="19.5">
      <c r="A48" s="2"/>
      <c r="B48" s="2"/>
      <c r="C48" s="3"/>
      <c r="D48" s="5"/>
    </row>
    <row r="49" spans="1:3" ht="19.5">
      <c r="A49" s="2"/>
      <c r="B49" s="2"/>
      <c r="C49" s="1"/>
    </row>
    <row r="50" spans="1:3" ht="19.5">
      <c r="A50" s="3"/>
      <c r="B50" s="2"/>
      <c r="C50" s="1"/>
    </row>
    <row r="51" spans="1:3" ht="19.5">
      <c r="A51" s="3"/>
      <c r="B51" s="2"/>
      <c r="C51" s="1"/>
    </row>
    <row r="52" spans="1:3" ht="19.5">
      <c r="A52" s="1"/>
      <c r="B52" s="2"/>
      <c r="C52" s="1"/>
    </row>
  </sheetData>
  <mergeCells count="36">
    <mergeCell ref="A19:C19"/>
    <mergeCell ref="A20:C20"/>
    <mergeCell ref="A21:C21"/>
    <mergeCell ref="A22:C22"/>
    <mergeCell ref="A23:C23"/>
    <mergeCell ref="A17:C17"/>
    <mergeCell ref="A12:C12"/>
    <mergeCell ref="A15:C15"/>
    <mergeCell ref="A16:C16"/>
    <mergeCell ref="A3:E4"/>
    <mergeCell ref="A13:C13"/>
    <mergeCell ref="A14:C14"/>
    <mergeCell ref="A6:C6"/>
    <mergeCell ref="A7:C7"/>
    <mergeCell ref="A8:C8"/>
    <mergeCell ref="A9:C9"/>
    <mergeCell ref="A10:C10"/>
    <mergeCell ref="A11:C11"/>
    <mergeCell ref="E28:G28"/>
    <mergeCell ref="A37:C37"/>
    <mergeCell ref="A38:C38"/>
    <mergeCell ref="A39:C39"/>
    <mergeCell ref="A41:C41"/>
    <mergeCell ref="A40:C40"/>
    <mergeCell ref="A32:C32"/>
    <mergeCell ref="A33:C33"/>
    <mergeCell ref="A34:C34"/>
    <mergeCell ref="A35:C35"/>
    <mergeCell ref="A36:C36"/>
    <mergeCell ref="A30:C30"/>
    <mergeCell ref="A31:C31"/>
    <mergeCell ref="A43:C43"/>
    <mergeCell ref="A44:C44"/>
    <mergeCell ref="A45:C45"/>
    <mergeCell ref="A46:C46"/>
    <mergeCell ref="A47:C47"/>
  </mergeCells>
  <pageMargins left="0.1358695652173913" right="0.25" top="0.51630434782608692" bottom="0.32608695652173914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cp:lastPrinted>2018-04-22T20:42:26Z</cp:lastPrinted>
  <dcterms:created xsi:type="dcterms:W3CDTF">2017-03-24T21:02:20Z</dcterms:created>
  <dcterms:modified xsi:type="dcterms:W3CDTF">2018-04-22T22:08:06Z</dcterms:modified>
</cp:coreProperties>
</file>