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ann\OneDrive\Desktop\LTHOA\Annual Budgets\"/>
    </mc:Choice>
  </mc:AlternateContent>
  <xr:revisionPtr revIDLastSave="0" documentId="13_ncr:1_{BA5484B7-C1A5-4AD9-B645-829E8E110074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N16" i="1" s="1"/>
  <c r="N60" i="1"/>
  <c r="N59" i="1"/>
  <c r="N55" i="1"/>
  <c r="N47" i="1"/>
  <c r="N41" i="1"/>
  <c r="N43" i="1"/>
  <c r="N44" i="1"/>
  <c r="N38" i="1"/>
  <c r="N32" i="1"/>
  <c r="N20" i="1"/>
  <c r="N35" i="1"/>
  <c r="N34" i="1"/>
  <c r="N33" i="1"/>
  <c r="N31" i="1"/>
  <c r="N30" i="1"/>
  <c r="N29" i="1"/>
  <c r="N28" i="1"/>
  <c r="N27" i="1"/>
  <c r="N26" i="1"/>
  <c r="N22" i="1"/>
  <c r="N21" i="1"/>
  <c r="N19" i="1"/>
  <c r="N14" i="1"/>
  <c r="N13" i="1"/>
  <c r="N12" i="1"/>
  <c r="N11" i="1"/>
  <c r="N10" i="1"/>
  <c r="N9" i="1"/>
  <c r="N8" i="1"/>
  <c r="N7" i="1"/>
  <c r="N61" i="1" l="1"/>
  <c r="N25" i="1"/>
  <c r="N36" i="1" s="1"/>
  <c r="N23" i="1"/>
  <c r="N39" i="1" l="1"/>
  <c r="N45" i="1" l="1"/>
  <c r="N48" i="1"/>
  <c r="N66" i="1" l="1"/>
  <c r="N51" i="1"/>
  <c r="N56" i="1"/>
  <c r="N65" i="1" l="1"/>
  <c r="N68" i="1" s="1"/>
  <c r="N63" i="1"/>
</calcChain>
</file>

<file path=xl/sharedStrings.xml><?xml version="1.0" encoding="utf-8"?>
<sst xmlns="http://schemas.openxmlformats.org/spreadsheetml/2006/main" count="73" uniqueCount="73">
  <si>
    <r>
      <rPr>
        <b/>
        <sz val="11"/>
        <rFont val="Arial"/>
      </rPr>
      <t>Lake Tenkiller Harbor Property Owners Association</t>
    </r>
  </si>
  <si>
    <t>Account Name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</si>
  <si>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</si>
  <si>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</si>
  <si>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</si>
  <si>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</si>
  <si>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</si>
  <si>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</si>
  <si>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</si>
  <si>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</si>
  <si>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</si>
  <si>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</si>
  <si>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</si>
  <si>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</si>
  <si>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Total</t>
  </si>
  <si>
    <t>Operating Income &amp; Expense</t>
  </si>
  <si>
    <t xml:space="preserve">    Income</t>
  </si>
  <si>
    <t xml:space="preserve">        Association Dues</t>
  </si>
  <si>
    <t xml:space="preserve">        Association Dues 2024</t>
  </si>
  <si>
    <t xml:space="preserve">        Late Fees</t>
  </si>
  <si>
    <t xml:space="preserve">        Community Ctr Rental</t>
  </si>
  <si>
    <t xml:space="preserve">        Charge Forward 2021</t>
  </si>
  <si>
    <t xml:space="preserve">        Other Payments Received</t>
  </si>
  <si>
    <t xml:space="preserve">    Total Operating Income</t>
  </si>
  <si>
    <t xml:space="preserve">    Expense</t>
  </si>
  <si>
    <t xml:space="preserve">        ACCOUNTING - POSTAGE - WEB SITE EXP</t>
  </si>
  <si>
    <t xml:space="preserve">            CPA Review &amp; Services</t>
  </si>
  <si>
    <t xml:space="preserve">            Domain Name (Web Site)</t>
  </si>
  <si>
    <t xml:space="preserve">            Postage</t>
  </si>
  <si>
    <t xml:space="preserve">            Legal</t>
  </si>
  <si>
    <t xml:space="preserve">        Total ACCOUNTING - POSTAGE - WEB SITE EXP</t>
  </si>
  <si>
    <t xml:space="preserve">        OPERATIONAL EXPENSES</t>
  </si>
  <si>
    <t xml:space="preserve">            Office supplies</t>
  </si>
  <si>
    <t xml:space="preserve">            Electricity - (ACCT#'s 1849000, 4526100)</t>
  </si>
  <si>
    <t xml:space="preserve">            Insurance and Bonds</t>
  </si>
  <si>
    <t xml:space="preserve">            Internet/Phone (LREC) &amp; Email (Fullnet)</t>
  </si>
  <si>
    <t xml:space="preserve">            AppFollio Accounting Software</t>
  </si>
  <si>
    <t xml:space="preserve">            Water and Sewer</t>
  </si>
  <si>
    <t xml:space="preserve">            Trash Service</t>
  </si>
  <si>
    <t xml:space="preserve">            Cherokee County Clerk</t>
  </si>
  <si>
    <t xml:space="preserve">            Keys Fire Department</t>
  </si>
  <si>
    <t xml:space="preserve">            Misc</t>
  </si>
  <si>
    <t xml:space="preserve">        Total OPERATIONAL EXPENSES</t>
  </si>
  <si>
    <t xml:space="preserve">        SECURITY EXPENSES</t>
  </si>
  <si>
    <t xml:space="preserve">            Harbor Patrol Contractors</t>
  </si>
  <si>
    <t xml:space="preserve">        Total SECURITY EXPENSES</t>
  </si>
  <si>
    <t xml:space="preserve">        POOL &amp; PARK EXPENSES</t>
  </si>
  <si>
    <t xml:space="preserve">            Chemicals and Supplies</t>
  </si>
  <si>
    <t xml:space="preserve">            Pool State License</t>
  </si>
  <si>
    <t xml:space="preserve">            Pool and Park Repair and Service Calls</t>
  </si>
  <si>
    <t xml:space="preserve">            Supplies for Bathroom</t>
  </si>
  <si>
    <t xml:space="preserve">        Total POOL &amp; PARK EXPENSES</t>
  </si>
  <si>
    <t xml:space="preserve">        MULTI-PURPOSE BUILDING</t>
  </si>
  <si>
    <t xml:space="preserve">            General Repairs/Mtc</t>
  </si>
  <si>
    <t xml:space="preserve">        Total MULTI-PURPOSE BUILDING</t>
  </si>
  <si>
    <t xml:space="preserve">    Total Operating Expense</t>
  </si>
  <si>
    <t xml:space="preserve">    NOI - Net Operating Income</t>
  </si>
  <si>
    <t>Other Income &amp; Expense</t>
  </si>
  <si>
    <t xml:space="preserve">    Other Income</t>
  </si>
  <si>
    <t xml:space="preserve">        Road Repair &amp; Improvement Charge</t>
  </si>
  <si>
    <t xml:space="preserve">    Total Other Income</t>
  </si>
  <si>
    <t xml:space="preserve">    Net Other Income</t>
  </si>
  <si>
    <t xml:space="preserve">    Total Income</t>
  </si>
  <si>
    <t xml:space="preserve">    Total Expense</t>
  </si>
  <si>
    <t xml:space="preserve">    Net Income</t>
  </si>
  <si>
    <t>2024-2025 Budget Plan</t>
  </si>
  <si>
    <t xml:space="preserve">            LTHOA Property Taxes</t>
  </si>
  <si>
    <t>No longer required as of 11/1/24</t>
  </si>
  <si>
    <t>Road Repairs &amp; Improvements</t>
  </si>
  <si>
    <t>Contractor Road Repairs</t>
  </si>
  <si>
    <t>Gravel and Delivery</t>
  </si>
  <si>
    <t>Total Road Repairs &amp; Improvements</t>
  </si>
  <si>
    <t xml:space="preserve">        Lot Sale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</si>
</sst>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;[Red]\-#,##0.00"/>
  </numFmts>
  <fonts count="13" x14ac:knownFonts="1">
    <font>
      <sz val="11"/>
      <name val="Arial"/>
      <family val="1"/>
    </font>
    <font>
      <b/>
      <sz val="13"/>
      <color rgb="FF303030"/>
      <name val="Arial"/>
      <family val="1"/>
    </font>
    <font>
      <b/>
      <sz val="18"/>
      <color rgb="FF303030"/>
      <name val="Arial"/>
      <family val="1"/>
    </font>
    <font>
      <sz val="13"/>
      <color rgb="FF303030"/>
      <name val="Arial"/>
      <family val="1"/>
    </font>
    <font>
      <sz val="9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1"/>
      <name val="Arial"/>
    </font>
    <font>
      <b/>
      <sz val="12"/>
      <color rgb="FF30303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CF3F9"/>
      </patternFill>
    </fill>
    <fill>
      <patternFill patternType="solid">
        <fgColor rgb="FFECF3F9"/>
      </patternFill>
    </fill>
    <fill>
      <patternFill patternType="solid">
        <fgColor rgb="FFECF3F9"/>
      </patternFill>
    </fill>
  </fills>
  <borders count="4">
    <border>
      <left/>
      <right/>
      <top/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303030"/>
      </top>
      <bottom/>
      <diagonal/>
    </border>
    <border>
      <left/>
      <right/>
      <top style="medium">
        <color rgb="FF30303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166" fontId="7" fillId="0" borderId="0" xfId="0" applyNumberFormat="1" applyFont="1"/>
    <xf numFmtId="166" fontId="8" fillId="0" borderId="0" xfId="0" applyNumberFormat="1" applyFont="1"/>
    <xf numFmtId="166" fontId="9" fillId="0" borderId="2" xfId="0" applyNumberFormat="1" applyFont="1" applyBorder="1"/>
    <xf numFmtId="166" fontId="10" fillId="0" borderId="3" xfId="0" applyNumberFormat="1" applyFont="1" applyBorder="1"/>
    <xf numFmtId="0" fontId="2" fillId="3" borderId="0" xfId="0" applyFont="1" applyFill="1"/>
    <xf numFmtId="0" fontId="4" fillId="5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66" fontId="5" fillId="0" borderId="0" xfId="0" applyNumberFormat="1" applyFont="1"/>
    <xf numFmtId="166" fontId="7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9" fillId="0" borderId="0" xfId="0" applyNumberFormat="1" applyFont="1" applyBorder="1"/>
    <xf numFmtId="166" fontId="12" fillId="0" borderId="0" xfId="0" applyNumberFormat="1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showOutlineSymbols="0" showWhiteSpace="0" workbookViewId="0">
      <pane xSplit="1" topLeftCell="B1" activePane="topRight" state="frozen"/>
      <selection activeCell="A6" sqref="A6"/>
      <selection pane="topRight" activeCell="N15" sqref="N15"/>
    </sheetView>
  </sheetViews>
  <sheetFormatPr defaultRowHeight="13.5" x14ac:dyDescent="0.35"/>
  <cols>
    <col min="1" max="1" width="51.875" bestFit="1" customWidth="1"/>
    <col min="2" max="13" width="21.4375" bestFit="1" customWidth="1"/>
    <col min="14" max="14" width="19.8125" bestFit="1" customWidth="1"/>
  </cols>
  <sheetData>
    <row r="1" spans="1:14" ht="22.5" x14ac:dyDescent="0.6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 x14ac:dyDescent="0.35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3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6.899999999999999" x14ac:dyDescent="0.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</row>
    <row r="7" spans="1:14" ht="15" x14ac:dyDescent="0.4">
      <c r="A7" s="3" t="s">
        <v>15</v>
      </c>
      <c r="B7" s="5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>
        <f>SUM(B7:M7)</f>
        <v>0</v>
      </c>
    </row>
    <row r="8" spans="1:14" ht="15" x14ac:dyDescent="0.4">
      <c r="A8" s="3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>
        <f>SUM(B8:M8)</f>
        <v>0</v>
      </c>
    </row>
    <row r="9" spans="1:14" ht="15" x14ac:dyDescent="0.4">
      <c r="A9" s="2" t="s">
        <v>17</v>
      </c>
      <c r="B9" s="4">
        <v>0</v>
      </c>
      <c r="C9" s="4">
        <v>0</v>
      </c>
      <c r="D9" s="4">
        <v>0</v>
      </c>
      <c r="E9" s="4">
        <v>750</v>
      </c>
      <c r="F9" s="4">
        <v>750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5">
        <f>SUM(B9:M9)</f>
        <v>1500</v>
      </c>
    </row>
    <row r="10" spans="1:14" ht="15" x14ac:dyDescent="0.4">
      <c r="A10" s="2" t="s">
        <v>18</v>
      </c>
      <c r="B10" s="4">
        <v>0</v>
      </c>
      <c r="C10" s="4">
        <v>0</v>
      </c>
      <c r="D10" s="4">
        <v>7250</v>
      </c>
      <c r="E10" s="4">
        <v>7250</v>
      </c>
      <c r="F10" s="4">
        <v>7250</v>
      </c>
      <c r="G10" s="4">
        <v>7250</v>
      </c>
      <c r="H10" s="4">
        <v>7250</v>
      </c>
      <c r="I10" s="4">
        <v>7250</v>
      </c>
      <c r="J10" s="4">
        <v>7250</v>
      </c>
      <c r="K10" s="4">
        <v>7250</v>
      </c>
      <c r="L10" s="4">
        <v>7250</v>
      </c>
      <c r="M10" s="4">
        <v>7250</v>
      </c>
      <c r="N10" s="5">
        <f>SUM(B10:M10)</f>
        <v>72500</v>
      </c>
    </row>
    <row r="11" spans="1:14" ht="15" x14ac:dyDescent="0.4">
      <c r="A11" s="2" t="s">
        <v>19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500</v>
      </c>
      <c r="H11" s="4">
        <v>500</v>
      </c>
      <c r="I11" s="4">
        <v>500</v>
      </c>
      <c r="J11" s="4">
        <v>500</v>
      </c>
      <c r="K11" s="4">
        <v>0</v>
      </c>
      <c r="L11" s="4">
        <v>0</v>
      </c>
      <c r="M11" s="4">
        <v>0</v>
      </c>
      <c r="N11" s="5">
        <f>SUM(B11:M11)</f>
        <v>2000</v>
      </c>
    </row>
    <row r="12" spans="1:14" ht="15" x14ac:dyDescent="0.4">
      <c r="A12" s="2" t="s">
        <v>20</v>
      </c>
      <c r="B12" s="4">
        <v>0</v>
      </c>
      <c r="C12" s="4">
        <v>0</v>
      </c>
      <c r="D12" s="4">
        <v>100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5">
        <f>SUM(B12:M12)</f>
        <v>100</v>
      </c>
    </row>
    <row r="13" spans="1:14" ht="15" x14ac:dyDescent="0.4">
      <c r="A13" s="2" t="s">
        <v>21</v>
      </c>
      <c r="B13" s="4">
        <v>0</v>
      </c>
      <c r="C13" s="4">
        <v>0</v>
      </c>
      <c r="D13" s="4">
        <v>0</v>
      </c>
      <c r="E13" s="4">
        <v>1000</v>
      </c>
      <c r="F13" s="4">
        <v>1000</v>
      </c>
      <c r="G13" s="4">
        <v>1000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5">
        <f>SUM(B13:M13)</f>
        <v>3000</v>
      </c>
    </row>
    <row r="14" spans="1:14" ht="15" x14ac:dyDescent="0.4">
      <c r="A14" s="2" t="s">
        <v>22</v>
      </c>
      <c r="B14" s="4">
        <v>0</v>
      </c>
      <c r="C14" s="4">
        <v>0</v>
      </c>
      <c r="D14" s="4">
        <v>0</v>
      </c>
      <c r="E14" s="4">
        <v>0</v>
      </c>
      <c r="F14" s="4">
        <v>1000</v>
      </c>
      <c r="G14" s="4">
        <v>1000</v>
      </c>
      <c r="H14" s="4">
        <v>400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5">
        <f>SUM(B14:M14)</f>
        <v>2400</v>
      </c>
    </row>
    <row r="15" spans="1:14" ht="15" x14ac:dyDescent="0.4">
      <c r="A15" s="2" t="s">
        <v>72</v>
      </c>
      <c r="B15" s="4">
        <v>0</v>
      </c>
      <c r="C15" s="4">
        <v>0</v>
      </c>
      <c r="D15" s="4">
        <v>0</v>
      </c>
      <c r="E15" s="4">
        <v>0</v>
      </c>
      <c r="F15" s="4">
        <v>1500</v>
      </c>
      <c r="G15" s="4">
        <v>1000</v>
      </c>
      <c r="H15" s="4">
        <v>1500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5">
        <f>SUM(B15:M15)</f>
        <v>4000</v>
      </c>
    </row>
    <row r="16" spans="1:14" ht="15" x14ac:dyDescent="0.4">
      <c r="A16" s="3" t="s">
        <v>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f>SUM(N7:N15)</f>
        <v>85500</v>
      </c>
    </row>
    <row r="17" spans="1:14" ht="15" x14ac:dyDescent="0.4">
      <c r="A17" s="3" t="s">
        <v>24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5" x14ac:dyDescent="0.4">
      <c r="A18" s="3" t="s">
        <v>25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5" x14ac:dyDescent="0.4">
      <c r="A19" s="2" t="s">
        <v>26</v>
      </c>
      <c r="B19" s="4">
        <v>0</v>
      </c>
      <c r="C19" s="4">
        <v>0</v>
      </c>
      <c r="D19" s="4">
        <v>0</v>
      </c>
      <c r="E19" s="4">
        <v>0</v>
      </c>
      <c r="F19" s="4">
        <v>375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5">
        <f>SUM(B19:M19)</f>
        <v>375</v>
      </c>
    </row>
    <row r="20" spans="1:14" ht="15" x14ac:dyDescent="0.4">
      <c r="A20" s="2" t="s">
        <v>27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45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5">
        <f>SUM(B20:M20)</f>
        <v>45</v>
      </c>
    </row>
    <row r="21" spans="1:14" ht="15" x14ac:dyDescent="0.4">
      <c r="A21" s="2" t="s">
        <v>28</v>
      </c>
      <c r="B21" s="4">
        <v>0</v>
      </c>
      <c r="C21" s="4">
        <v>10</v>
      </c>
      <c r="D21" s="4">
        <v>0</v>
      </c>
      <c r="E21" s="4">
        <v>0</v>
      </c>
      <c r="F21" s="4">
        <v>10</v>
      </c>
      <c r="G21" s="4">
        <v>0</v>
      </c>
      <c r="H21" s="4">
        <v>15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5">
        <f>SUM(B21:M21)</f>
        <v>35</v>
      </c>
    </row>
    <row r="22" spans="1:14" ht="15" x14ac:dyDescent="0.4">
      <c r="A22" s="2" t="s">
        <v>29</v>
      </c>
      <c r="B22" s="4">
        <v>0</v>
      </c>
      <c r="C22" s="4">
        <v>0</v>
      </c>
      <c r="D22" s="4">
        <v>1500</v>
      </c>
      <c r="E22" s="4">
        <v>1500</v>
      </c>
      <c r="F22" s="4">
        <v>1500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5">
        <f>SUM(B22:M22)</f>
        <v>4500</v>
      </c>
    </row>
    <row r="23" spans="1:14" ht="15" x14ac:dyDescent="0.4">
      <c r="A23" s="3" t="s">
        <v>30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f>SUM(N18:N22)</f>
        <v>4955</v>
      </c>
    </row>
    <row r="24" spans="1:14" ht="15" x14ac:dyDescent="0.4">
      <c r="A24" s="3" t="s">
        <v>31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" x14ac:dyDescent="0.4">
      <c r="A25" s="2" t="s">
        <v>32</v>
      </c>
      <c r="B25" s="4">
        <v>0</v>
      </c>
      <c r="C25" s="4">
        <v>50</v>
      </c>
      <c r="D25" s="4">
        <v>60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f>SUM(B25:M25)</f>
        <v>110</v>
      </c>
    </row>
    <row r="26" spans="1:14" ht="15" x14ac:dyDescent="0.4">
      <c r="A26" s="2" t="s">
        <v>33</v>
      </c>
      <c r="B26" s="11">
        <v>240</v>
      </c>
      <c r="C26" s="11">
        <v>240</v>
      </c>
      <c r="D26" s="11">
        <v>240</v>
      </c>
      <c r="E26" s="11">
        <v>240</v>
      </c>
      <c r="F26" s="11">
        <v>240</v>
      </c>
      <c r="G26" s="11">
        <v>240</v>
      </c>
      <c r="H26" s="11">
        <v>240</v>
      </c>
      <c r="I26" s="11">
        <v>240</v>
      </c>
      <c r="J26" s="11">
        <v>240</v>
      </c>
      <c r="K26" s="11">
        <v>240</v>
      </c>
      <c r="L26" s="11">
        <v>240</v>
      </c>
      <c r="M26" s="11">
        <v>240</v>
      </c>
      <c r="N26" s="4">
        <f t="shared" ref="N26:N35" si="0">SUM(B26:M26)</f>
        <v>2880</v>
      </c>
    </row>
    <row r="27" spans="1:14" ht="15" x14ac:dyDescent="0.4">
      <c r="A27" s="2" t="s">
        <v>34</v>
      </c>
      <c r="B27" s="11">
        <v>0</v>
      </c>
      <c r="C27" s="4">
        <v>0</v>
      </c>
      <c r="D27" s="4">
        <v>0</v>
      </c>
      <c r="E27" s="4">
        <v>0</v>
      </c>
      <c r="F27" s="4">
        <v>0</v>
      </c>
      <c r="G27" s="4">
        <v>1460</v>
      </c>
      <c r="H27" s="4">
        <v>0</v>
      </c>
      <c r="I27" s="4">
        <v>203</v>
      </c>
      <c r="J27" s="4">
        <v>4150</v>
      </c>
      <c r="K27" s="4">
        <v>0</v>
      </c>
      <c r="L27" s="4">
        <v>0</v>
      </c>
      <c r="M27" s="4">
        <v>0</v>
      </c>
      <c r="N27" s="4">
        <f>SUM(B27:M27)</f>
        <v>5813</v>
      </c>
    </row>
    <row r="28" spans="1:14" ht="15" x14ac:dyDescent="0.4">
      <c r="A28" s="2" t="s">
        <v>35</v>
      </c>
      <c r="B28" s="4">
        <v>130</v>
      </c>
      <c r="C28" s="4">
        <v>130</v>
      </c>
      <c r="D28" s="4">
        <v>130</v>
      </c>
      <c r="E28" s="4">
        <v>130</v>
      </c>
      <c r="F28" s="4">
        <v>130</v>
      </c>
      <c r="G28" s="4">
        <v>130</v>
      </c>
      <c r="H28" s="4">
        <v>130</v>
      </c>
      <c r="I28" s="4">
        <v>130</v>
      </c>
      <c r="J28" s="4">
        <v>130</v>
      </c>
      <c r="K28" s="4">
        <v>130</v>
      </c>
      <c r="L28" s="4">
        <v>130</v>
      </c>
      <c r="M28" s="4">
        <v>130</v>
      </c>
      <c r="N28" s="4">
        <f t="shared" si="0"/>
        <v>1560</v>
      </c>
    </row>
    <row r="29" spans="1:14" ht="15" x14ac:dyDescent="0.4">
      <c r="A29" s="2" t="s">
        <v>36</v>
      </c>
      <c r="B29" s="4">
        <v>740</v>
      </c>
      <c r="C29" s="4">
        <v>740</v>
      </c>
      <c r="D29" s="4">
        <v>740</v>
      </c>
      <c r="E29" s="4">
        <v>740</v>
      </c>
      <c r="F29" s="4">
        <v>740</v>
      </c>
      <c r="G29" s="4">
        <v>740</v>
      </c>
      <c r="H29" s="4">
        <v>740</v>
      </c>
      <c r="I29" s="4">
        <v>740</v>
      </c>
      <c r="J29" s="4">
        <v>740</v>
      </c>
      <c r="K29" s="4">
        <v>740</v>
      </c>
      <c r="L29" s="4">
        <v>740</v>
      </c>
      <c r="M29" s="4">
        <v>740</v>
      </c>
      <c r="N29" s="4">
        <f t="shared" si="0"/>
        <v>8880</v>
      </c>
    </row>
    <row r="30" spans="1:14" ht="15" x14ac:dyDescent="0.4">
      <c r="A30" s="2" t="s">
        <v>37</v>
      </c>
      <c r="B30" s="4">
        <v>250</v>
      </c>
      <c r="C30" s="4">
        <v>250</v>
      </c>
      <c r="D30" s="4">
        <v>250</v>
      </c>
      <c r="E30" s="4">
        <v>250</v>
      </c>
      <c r="F30" s="4">
        <v>250</v>
      </c>
      <c r="G30" s="4">
        <v>250</v>
      </c>
      <c r="H30" s="4">
        <v>250</v>
      </c>
      <c r="I30" s="4">
        <v>250</v>
      </c>
      <c r="J30" s="4">
        <v>250</v>
      </c>
      <c r="K30" s="4">
        <v>250</v>
      </c>
      <c r="L30" s="4">
        <v>250</v>
      </c>
      <c r="M30" s="4">
        <v>250</v>
      </c>
      <c r="N30" s="4">
        <f t="shared" si="0"/>
        <v>3000</v>
      </c>
    </row>
    <row r="31" spans="1:14" ht="15" x14ac:dyDescent="0.4">
      <c r="A31" s="2" t="s">
        <v>38</v>
      </c>
      <c r="B31" s="4">
        <v>900</v>
      </c>
      <c r="C31" s="4">
        <v>900</v>
      </c>
      <c r="D31" s="4">
        <v>900</v>
      </c>
      <c r="E31" s="4">
        <v>900</v>
      </c>
      <c r="F31" s="4">
        <v>900</v>
      </c>
      <c r="G31" s="4">
        <v>1350</v>
      </c>
      <c r="H31" s="4">
        <v>1350</v>
      </c>
      <c r="I31" s="4">
        <v>900</v>
      </c>
      <c r="J31" s="4">
        <v>1350</v>
      </c>
      <c r="K31" s="4">
        <v>900</v>
      </c>
      <c r="L31" s="4">
        <v>900</v>
      </c>
      <c r="M31" s="4">
        <v>900</v>
      </c>
      <c r="N31" s="4">
        <f t="shared" si="0"/>
        <v>12150</v>
      </c>
    </row>
    <row r="32" spans="1:14" ht="15" x14ac:dyDescent="0.4">
      <c r="A32" s="2" t="s">
        <v>66</v>
      </c>
      <c r="B32" s="4">
        <v>0</v>
      </c>
      <c r="C32" s="4">
        <v>860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f t="shared" si="0"/>
        <v>860</v>
      </c>
    </row>
    <row r="33" spans="1:14" ht="15" x14ac:dyDescent="0.4">
      <c r="A33" s="2" t="s">
        <v>39</v>
      </c>
      <c r="B33" s="4">
        <v>0</v>
      </c>
      <c r="C33" s="4">
        <v>0</v>
      </c>
      <c r="D33" s="4">
        <v>0</v>
      </c>
      <c r="E33" s="4">
        <v>40</v>
      </c>
      <c r="F33" s="4">
        <v>40</v>
      </c>
      <c r="G33" s="4">
        <v>40</v>
      </c>
      <c r="H33" s="4">
        <v>50</v>
      </c>
      <c r="I33" s="4">
        <v>30</v>
      </c>
      <c r="J33" s="4">
        <v>0</v>
      </c>
      <c r="K33" s="4">
        <v>0</v>
      </c>
      <c r="L33" s="4">
        <v>0</v>
      </c>
      <c r="M33" s="4">
        <v>0</v>
      </c>
      <c r="N33" s="4">
        <f t="shared" si="0"/>
        <v>200</v>
      </c>
    </row>
    <row r="34" spans="1:14" ht="15" x14ac:dyDescent="0.4">
      <c r="A34" s="2" t="s">
        <v>40</v>
      </c>
      <c r="B34" s="4">
        <v>100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f t="shared" si="0"/>
        <v>100</v>
      </c>
    </row>
    <row r="35" spans="1:14" ht="15" x14ac:dyDescent="0.4">
      <c r="A35" s="2" t="s">
        <v>41</v>
      </c>
      <c r="B35" s="4">
        <v>0</v>
      </c>
      <c r="C35" s="4">
        <v>0</v>
      </c>
      <c r="D35" s="4">
        <v>50</v>
      </c>
      <c r="E35" s="4">
        <v>50</v>
      </c>
      <c r="F35" s="4">
        <v>50</v>
      </c>
      <c r="G35" s="4">
        <v>50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f t="shared" si="0"/>
        <v>200</v>
      </c>
    </row>
    <row r="36" spans="1:14" ht="15" x14ac:dyDescent="0.4">
      <c r="A36" s="3" t="s">
        <v>42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>
        <f>SUM(N25:N35)</f>
        <v>35753</v>
      </c>
    </row>
    <row r="37" spans="1:14" ht="15" x14ac:dyDescent="0.4">
      <c r="A37" s="3" t="s">
        <v>43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5" x14ac:dyDescent="0.4">
      <c r="A38" s="2" t="s">
        <v>44</v>
      </c>
      <c r="B38" s="4">
        <v>2382</v>
      </c>
      <c r="C38" s="4">
        <v>2382</v>
      </c>
      <c r="D38" s="4">
        <v>2382</v>
      </c>
      <c r="E38" s="4">
        <v>2382</v>
      </c>
      <c r="F38" s="4">
        <v>2382</v>
      </c>
      <c r="G38" s="4">
        <v>2382</v>
      </c>
      <c r="H38" s="4">
        <v>2382</v>
      </c>
      <c r="I38" s="4">
        <v>2382</v>
      </c>
      <c r="J38" s="4">
        <v>2382</v>
      </c>
      <c r="K38" s="4">
        <v>2382</v>
      </c>
      <c r="L38" s="4">
        <v>2382</v>
      </c>
      <c r="M38" s="4">
        <v>2382</v>
      </c>
      <c r="N38" s="4">
        <f>SUM(B38:M38)</f>
        <v>28584</v>
      </c>
    </row>
    <row r="39" spans="1:14" ht="15" x14ac:dyDescent="0.4">
      <c r="A39" s="3" t="s">
        <v>45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>
        <f>SUM(N38)</f>
        <v>28584</v>
      </c>
    </row>
    <row r="40" spans="1:14" ht="15" x14ac:dyDescent="0.4">
      <c r="A40" s="3" t="s">
        <v>46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</row>
    <row r="41" spans="1:14" ht="15" x14ac:dyDescent="0.4">
      <c r="A41" s="2" t="s">
        <v>47</v>
      </c>
      <c r="B41" s="4">
        <v>0</v>
      </c>
      <c r="C41" s="4">
        <v>0</v>
      </c>
      <c r="D41" s="4">
        <v>0</v>
      </c>
      <c r="E41" s="4">
        <v>0</v>
      </c>
      <c r="F41" s="4">
        <v>3300</v>
      </c>
      <c r="G41" s="4">
        <v>0</v>
      </c>
      <c r="H41" s="4">
        <v>0</v>
      </c>
      <c r="I41" s="4">
        <v>0</v>
      </c>
      <c r="J41" s="4">
        <v>1500</v>
      </c>
      <c r="K41" s="4">
        <v>0</v>
      </c>
      <c r="L41" s="4">
        <v>0</v>
      </c>
      <c r="M41" s="4">
        <v>0</v>
      </c>
      <c r="N41" s="4">
        <f>SUM(B41:M41)</f>
        <v>4800</v>
      </c>
    </row>
    <row r="42" spans="1:14" ht="15" x14ac:dyDescent="0.4">
      <c r="A42" s="2" t="s">
        <v>48</v>
      </c>
      <c r="B42" s="13" t="s">
        <v>67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4">
        <v>0</v>
      </c>
    </row>
    <row r="43" spans="1:14" ht="15" x14ac:dyDescent="0.4">
      <c r="A43" s="2" t="s">
        <v>49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500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f>SUM(B43:M43)</f>
        <v>500</v>
      </c>
    </row>
    <row r="44" spans="1:14" ht="15" x14ac:dyDescent="0.4">
      <c r="A44" s="2" t="s">
        <v>50</v>
      </c>
      <c r="B44" s="4">
        <v>0</v>
      </c>
      <c r="C44" s="4">
        <v>0</v>
      </c>
      <c r="D44" s="4">
        <v>75</v>
      </c>
      <c r="E44" s="4">
        <v>0</v>
      </c>
      <c r="F44" s="4">
        <v>75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f>SUM(B44:M44)</f>
        <v>150</v>
      </c>
    </row>
    <row r="45" spans="1:14" ht="15" x14ac:dyDescent="0.4">
      <c r="A45" s="3" t="s">
        <v>51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>
        <f>SUM(N41:N44)</f>
        <v>5450</v>
      </c>
    </row>
    <row r="46" spans="1:14" ht="15" x14ac:dyDescent="0.4">
      <c r="A46" s="3" t="s">
        <v>52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5" x14ac:dyDescent="0.4">
      <c r="A47" s="2" t="s">
        <v>53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f>SUM(B47:M47)</f>
        <v>0</v>
      </c>
    </row>
    <row r="48" spans="1:14" ht="15" x14ac:dyDescent="0.4">
      <c r="A48" s="3" t="s">
        <v>54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>
        <f>SUM(N47)</f>
        <v>0</v>
      </c>
    </row>
    <row r="49" spans="1:14" ht="15" x14ac:dyDescent="0.4">
      <c r="A49" s="3" t="s">
        <v>55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5" x14ac:dyDescent="0.4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5" x14ac:dyDescent="0.4">
      <c r="A51" s="3" t="s">
        <v>56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>
        <f>SUM(N16-N23-N36-N39-N45-N48)</f>
        <v>10758</v>
      </c>
    </row>
    <row r="52" spans="1:14" ht="15" x14ac:dyDescent="0.4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5" x14ac:dyDescent="0.4">
      <c r="A53" s="3" t="s">
        <v>57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5" x14ac:dyDescent="0.4">
      <c r="A54" s="3" t="s">
        <v>58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ht="15" x14ac:dyDescent="0.4">
      <c r="A55" s="2" t="s">
        <v>59</v>
      </c>
      <c r="B55" s="4">
        <v>1167</v>
      </c>
      <c r="C55" s="4">
        <v>1167</v>
      </c>
      <c r="D55" s="4">
        <v>1167</v>
      </c>
      <c r="E55" s="4">
        <v>1167</v>
      </c>
      <c r="F55" s="4">
        <v>1167</v>
      </c>
      <c r="G55" s="4">
        <v>1167</v>
      </c>
      <c r="H55" s="4">
        <v>1167</v>
      </c>
      <c r="I55" s="4">
        <v>1167</v>
      </c>
      <c r="J55" s="4">
        <v>1167</v>
      </c>
      <c r="K55" s="4">
        <v>1167</v>
      </c>
      <c r="L55" s="4">
        <v>1167</v>
      </c>
      <c r="M55" s="4">
        <v>1167</v>
      </c>
      <c r="N55" s="4">
        <f>SUM(B55:M55)</f>
        <v>14004</v>
      </c>
    </row>
    <row r="56" spans="1:14" ht="15" x14ac:dyDescent="0.4">
      <c r="A56" s="3" t="s">
        <v>60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>
        <f>SUM(N55:N55)</f>
        <v>14004</v>
      </c>
    </row>
    <row r="57" spans="1:14" ht="15" x14ac:dyDescent="0.4">
      <c r="A57" s="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ht="15" x14ac:dyDescent="0.4">
      <c r="A58" s="3" t="s">
        <v>68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 ht="15" x14ac:dyDescent="0.4">
      <c r="A59" s="2" t="s">
        <v>69</v>
      </c>
      <c r="B59" s="4">
        <v>0</v>
      </c>
      <c r="C59" s="4">
        <v>0</v>
      </c>
      <c r="D59" s="4">
        <v>500</v>
      </c>
      <c r="E59" s="4">
        <v>0</v>
      </c>
      <c r="F59" s="4">
        <v>0</v>
      </c>
      <c r="G59" s="4">
        <v>500</v>
      </c>
      <c r="H59" s="4">
        <v>500</v>
      </c>
      <c r="I59" s="4">
        <v>500</v>
      </c>
      <c r="J59" s="4">
        <v>0</v>
      </c>
      <c r="K59" s="4">
        <v>0</v>
      </c>
      <c r="L59" s="4">
        <v>0</v>
      </c>
      <c r="M59" s="4">
        <v>0</v>
      </c>
      <c r="N59" s="4">
        <f>SUM(B59:M59)</f>
        <v>2000</v>
      </c>
    </row>
    <row r="60" spans="1:14" ht="15" x14ac:dyDescent="0.4">
      <c r="A60" s="2" t="s">
        <v>70</v>
      </c>
      <c r="B60" s="4">
        <v>0</v>
      </c>
      <c r="C60" s="4">
        <v>0</v>
      </c>
      <c r="D60" s="4">
        <v>4000</v>
      </c>
      <c r="E60" s="4">
        <v>0</v>
      </c>
      <c r="F60" s="4">
        <v>0</v>
      </c>
      <c r="G60" s="4">
        <v>4000</v>
      </c>
      <c r="H60" s="4">
        <v>4000</v>
      </c>
      <c r="I60" s="4">
        <v>4000</v>
      </c>
      <c r="J60" s="4">
        <v>0</v>
      </c>
      <c r="K60" s="4">
        <v>0</v>
      </c>
      <c r="L60" s="4">
        <v>0</v>
      </c>
      <c r="M60" s="4">
        <v>0</v>
      </c>
      <c r="N60" s="4">
        <f>SUM(B60:M60)</f>
        <v>16000</v>
      </c>
    </row>
    <row r="61" spans="1:14" ht="15" x14ac:dyDescent="0.4">
      <c r="A61" s="16" t="s">
        <v>71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5">
        <f>SUM(N59:N60)</f>
        <v>18000</v>
      </c>
    </row>
    <row r="62" spans="1:14" ht="15" x14ac:dyDescent="0.4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15"/>
    </row>
    <row r="63" spans="1:14" ht="15" x14ac:dyDescent="0.4">
      <c r="A63" s="3" t="s">
        <v>61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>
        <f>SUM(N56)</f>
        <v>14004</v>
      </c>
    </row>
    <row r="64" spans="1:14" ht="15" x14ac:dyDescent="0.4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5" x14ac:dyDescent="0.4">
      <c r="A65" s="2" t="s">
        <v>62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>
        <f>SUM(N16+N56)</f>
        <v>99504</v>
      </c>
    </row>
    <row r="66" spans="1:14" ht="15" x14ac:dyDescent="0.4">
      <c r="A66" s="2" t="s">
        <v>63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>
        <f>SUM(N23+N36+N39+N45+N48+N61)</f>
        <v>92742</v>
      </c>
    </row>
    <row r="67" spans="1:14" ht="15" x14ac:dyDescent="0.4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5" x14ac:dyDescent="0.4">
      <c r="A68" s="3" t="s">
        <v>64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>
        <f>SUM(N65-N66)</f>
        <v>6762</v>
      </c>
    </row>
  </sheetData>
  <mergeCells count="6">
    <mergeCell ref="A5:N5"/>
    <mergeCell ref="B42:M42"/>
    <mergeCell ref="A1:N1"/>
    <mergeCell ref="A2:N2"/>
    <mergeCell ref="A3:N3"/>
    <mergeCell ref="A4:N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brannon edgar</cp:lastModifiedBy>
  <cp:revision>0</cp:revision>
  <dcterms:created xsi:type="dcterms:W3CDTF">2024-07-18T15:55:36Z</dcterms:created>
  <dcterms:modified xsi:type="dcterms:W3CDTF">2024-07-18T21:43:41Z</dcterms:modified>
</cp:coreProperties>
</file>