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tWardle\Desktop\New BretWardle\Files\"/>
    </mc:Choice>
  </mc:AlternateContent>
  <xr:revisionPtr revIDLastSave="0" documentId="13_ncr:1_{A02FBAF9-C6A5-400E-8AAA-7768159CF365}" xr6:coauthVersionLast="45" xr6:coauthVersionMax="46" xr10:uidLastSave="{00000000-0000-0000-0000-000000000000}"/>
  <bookViews>
    <workbookView xWindow="-21150" yWindow="12225" windowWidth="24300" windowHeight="22515" xr2:uid="{536D01CD-CB1C-4C41-9D55-72FC53F760F0}"/>
  </bookViews>
  <sheets>
    <sheet name="Dashboard" sheetId="2" r:id="rId1"/>
    <sheet name="Details" sheetId="1" r:id="rId2"/>
    <sheet name="Web Traffic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7" i="1" l="1"/>
  <c r="H78" i="1"/>
  <c r="O4" i="2" l="1"/>
  <c r="S25" i="2"/>
  <c r="H73" i="1"/>
  <c r="H74" i="1"/>
  <c r="H75" i="1"/>
  <c r="H76" i="1"/>
  <c r="H71" i="1" l="1"/>
  <c r="H72" i="1"/>
  <c r="H70" i="1" l="1"/>
  <c r="H68" i="1" l="1"/>
  <c r="H69" i="1"/>
  <c r="H67" i="1" l="1"/>
  <c r="H66" i="1"/>
  <c r="H63" i="1"/>
  <c r="H64" i="1"/>
  <c r="H65" i="1"/>
  <c r="H62" i="1" l="1"/>
  <c r="H61" i="1"/>
  <c r="H60" i="1"/>
  <c r="H59" i="1"/>
  <c r="H58" i="1" l="1"/>
  <c r="H57" i="1"/>
  <c r="H56" i="1" l="1"/>
  <c r="H55" i="1"/>
  <c r="H54" i="1"/>
  <c r="H53" i="1"/>
  <c r="H52" i="1" l="1"/>
  <c r="H15" i="1"/>
  <c r="P4" i="2" l="1"/>
  <c r="D4" i="2"/>
  <c r="L4" i="2" s="1"/>
  <c r="N4" i="2"/>
  <c r="T4" i="2" l="1"/>
  <c r="H22" i="1"/>
  <c r="H23" i="1"/>
  <c r="H24" i="1"/>
  <c r="H21" i="1"/>
  <c r="H25" i="1"/>
  <c r="H26" i="1"/>
  <c r="H27" i="1"/>
  <c r="H28" i="1"/>
  <c r="H29" i="1"/>
  <c r="H30" i="1"/>
  <c r="H31" i="1"/>
  <c r="H51" i="1" l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S44" i="2" l="1"/>
  <c r="C4" i="2"/>
  <c r="S4" i="2" s="1"/>
  <c r="K4" i="2"/>
  <c r="B4" i="2"/>
  <c r="J4" i="2" s="1"/>
  <c r="H13" i="1"/>
  <c r="H14" i="1"/>
  <c r="H16" i="1"/>
  <c r="H12" i="1"/>
  <c r="H5" i="1"/>
  <c r="H6" i="1"/>
  <c r="H7" i="1"/>
  <c r="H8" i="1"/>
  <c r="H4" i="1"/>
  <c r="R4" i="2" l="1"/>
  <c r="S6" i="2"/>
  <c r="I6" i="2"/>
</calcChain>
</file>

<file path=xl/sharedStrings.xml><?xml version="1.0" encoding="utf-8"?>
<sst xmlns="http://schemas.openxmlformats.org/spreadsheetml/2006/main" count="372" uniqueCount="109">
  <si>
    <t>Qiri Certifications:</t>
  </si>
  <si>
    <t>Qiri Denials:</t>
  </si>
  <si>
    <t>Certification Rate:</t>
  </si>
  <si>
    <t>Unique Web Visits</t>
  </si>
  <si>
    <t>Conversion Rate</t>
  </si>
  <si>
    <t>28 Days</t>
  </si>
  <si>
    <t>Prev 28</t>
  </si>
  <si>
    <t>Life</t>
  </si>
  <si>
    <t>Referal Person</t>
  </si>
  <si>
    <t xml:space="preserve">Total Referals: </t>
  </si>
  <si>
    <t>Referal Platform</t>
  </si>
  <si>
    <t>Unique Website Visits Per Day (28 Days)</t>
  </si>
  <si>
    <t>Total Unique Web Visits (28 Days):</t>
  </si>
  <si>
    <t>Sign-Ups Per Day (28 Days)</t>
  </si>
  <si>
    <t>Total Sign-Ups (28 Days):</t>
  </si>
  <si>
    <t>First</t>
  </si>
  <si>
    <t>Last</t>
  </si>
  <si>
    <t>Lead Person</t>
  </si>
  <si>
    <t>Lead Site</t>
  </si>
  <si>
    <t>Date</t>
  </si>
  <si>
    <t>Bret</t>
  </si>
  <si>
    <t>N/A</t>
  </si>
  <si>
    <t>Employee</t>
  </si>
  <si>
    <t>Kassi</t>
  </si>
  <si>
    <t>Lead Person Tally</t>
  </si>
  <si>
    <t>Ana</t>
  </si>
  <si>
    <t>Rachel</t>
  </si>
  <si>
    <t>Danny</t>
  </si>
  <si>
    <t>Gregory</t>
  </si>
  <si>
    <t>Jacob</t>
  </si>
  <si>
    <t>Marvin</t>
  </si>
  <si>
    <t>Unknown</t>
  </si>
  <si>
    <t>Dustin</t>
  </si>
  <si>
    <t>Organic/WOM</t>
  </si>
  <si>
    <t>Beltsazzar</t>
  </si>
  <si>
    <t>Todd</t>
  </si>
  <si>
    <t>Lead Platform Tally</t>
  </si>
  <si>
    <t>Keith</t>
  </si>
  <si>
    <t>Twitter</t>
  </si>
  <si>
    <t>Daniel</t>
  </si>
  <si>
    <t>Facebook</t>
  </si>
  <si>
    <t>Robin</t>
  </si>
  <si>
    <t>LinkedIn</t>
  </si>
  <si>
    <t>Justin</t>
  </si>
  <si>
    <t>Instagram</t>
  </si>
  <si>
    <t>Greyson</t>
  </si>
  <si>
    <t>Stephanie</t>
  </si>
  <si>
    <t>William</t>
  </si>
  <si>
    <t>Sarah</t>
  </si>
  <si>
    <t>Sign-ups Tally</t>
  </si>
  <si>
    <t>Ashley</t>
  </si>
  <si>
    <t>Count</t>
  </si>
  <si>
    <t>Kathy</t>
  </si>
  <si>
    <t>Joani</t>
  </si>
  <si>
    <t>Taci</t>
  </si>
  <si>
    <t>Kimberly</t>
  </si>
  <si>
    <t>Kristine</t>
  </si>
  <si>
    <t>Rebecca</t>
  </si>
  <si>
    <t>Richard</t>
  </si>
  <si>
    <t>Margaret</t>
  </si>
  <si>
    <t>Jace</t>
  </si>
  <si>
    <t>Amanda</t>
  </si>
  <si>
    <t>Alex</t>
  </si>
  <si>
    <t>Nick</t>
  </si>
  <si>
    <t>Matthew</t>
  </si>
  <si>
    <t>Danielle</t>
  </si>
  <si>
    <t>Aaron</t>
  </si>
  <si>
    <t>Janick</t>
  </si>
  <si>
    <t>Jeremiah</t>
  </si>
  <si>
    <t>Don</t>
  </si>
  <si>
    <t>S Michelle</t>
  </si>
  <si>
    <t>Raissa</t>
  </si>
  <si>
    <t>Jared</t>
  </si>
  <si>
    <t>Natalie</t>
  </si>
  <si>
    <t>Valerie</t>
  </si>
  <si>
    <t>Bruce</t>
  </si>
  <si>
    <t>Corona</t>
  </si>
  <si>
    <t>Joshua</t>
  </si>
  <si>
    <t>Jennifer</t>
  </si>
  <si>
    <t>Cicilee</t>
  </si>
  <si>
    <t>Mitzi</t>
  </si>
  <si>
    <t>Jonathan</t>
  </si>
  <si>
    <t>Claire</t>
  </si>
  <si>
    <t>Kalab</t>
  </si>
  <si>
    <t>Poppy</t>
  </si>
  <si>
    <t>Robert</t>
  </si>
  <si>
    <t>Jeffery</t>
  </si>
  <si>
    <t>Emily</t>
  </si>
  <si>
    <t>Emma</t>
  </si>
  <si>
    <t>Jaxon</t>
  </si>
  <si>
    <t>Nadya</t>
  </si>
  <si>
    <t>Jamie</t>
  </si>
  <si>
    <t>Ryan</t>
  </si>
  <si>
    <t>Douglas</t>
  </si>
  <si>
    <t>McKay</t>
  </si>
  <si>
    <t>Michael</t>
  </si>
  <si>
    <t>Carol</t>
  </si>
  <si>
    <t>Carson</t>
  </si>
  <si>
    <t>Nathaniel</t>
  </si>
  <si>
    <t>Holly</t>
  </si>
  <si>
    <t>Lance</t>
  </si>
  <si>
    <t xml:space="preserve">Nathan </t>
  </si>
  <si>
    <t>Marv</t>
  </si>
  <si>
    <t>Sylvia</t>
  </si>
  <si>
    <t>Hettie</t>
  </si>
  <si>
    <t>Rheannon</t>
  </si>
  <si>
    <t>David</t>
  </si>
  <si>
    <t>Users</t>
  </si>
  <si>
    <t>SCRUBBED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</si>
</sst>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0" xfId="0" applyFill="1"/>
    <xf numFmtId="16" fontId="0" fillId="0" borderId="0" xfId="0" applyNumberFormat="1"/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6" fontId="0" fillId="3" borderId="4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" fontId="0" fillId="3" borderId="7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16" fontId="4" fillId="2" borderId="5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center" vertical="center"/>
    </xf>
    <xf numFmtId="1" fontId="0" fillId="4" borderId="1" xfId="1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4" borderId="0" xfId="0" applyFont="1" applyFill="1"/>
    <xf numFmtId="0" fontId="0" fillId="2" borderId="0" xfId="0" applyFill="1"/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4">
    <dxf>
      <numFmt numFmtId="21" formatCode="d\-mmm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1" formatCode="d\-mmm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fill>
        <patternFill>
          <fgColor indexed="64"/>
          <bgColor theme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6C1-4E15-9014-AD086AE846A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6C1-4E15-9014-AD086AE846A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6C1-4E15-9014-AD086AE846A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6C1-4E15-9014-AD086AE846A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D97-47B9-B782-1A2A6A507E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Details!$G$4:$G$8</c:f>
              <c:strCache>
                <c:ptCount val="5"/>
                <c:pt idx="0">
                  <c:v>Bret</c:v>
                </c:pt>
                <c:pt idx="1">
                  <c:v>Danny</c:v>
                </c:pt>
                <c:pt idx="2">
                  <c:v>Ana</c:v>
                </c:pt>
                <c:pt idx="3">
                  <c:v>Kassi</c:v>
                </c:pt>
                <c:pt idx="4">
                  <c:v>Unknown</c:v>
                </c:pt>
              </c:strCache>
            </c:strRef>
          </c:cat>
          <c:val>
            <c:numRef>
              <c:f>Details!$H$4:$H$8</c:f>
              <c:numCache>
                <c:formatCode>General</c:formatCode>
                <c:ptCount val="5"/>
                <c:pt idx="0">
                  <c:v>9</c:v>
                </c:pt>
                <c:pt idx="1">
                  <c:v>18</c:v>
                </c:pt>
                <c:pt idx="2">
                  <c:v>10</c:v>
                </c:pt>
                <c:pt idx="3">
                  <c:v>23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B9A-498D-8ABA-393ABCDDD2F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0AB-471B-A3B7-F4B356DA826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0AB-471B-A3B7-F4B356DA826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0AB-471B-A3B7-F4B356DA826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0AB-471B-A3B7-F4B356DA82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2DD-490C-8536-C5F7D15543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Details!$G$12:$G$16</c:f>
              <c:strCache>
                <c:ptCount val="5"/>
                <c:pt idx="0">
                  <c:v>Twitter</c:v>
                </c:pt>
                <c:pt idx="1">
                  <c:v>Facebook</c:v>
                </c:pt>
                <c:pt idx="2">
                  <c:v>LinkedIn</c:v>
                </c:pt>
                <c:pt idx="3">
                  <c:v>Instagram</c:v>
                </c:pt>
                <c:pt idx="4">
                  <c:v>Organic/WOM</c:v>
                </c:pt>
              </c:strCache>
            </c:strRef>
          </c:cat>
          <c:val>
            <c:numRef>
              <c:f>Details!$H$12:$H$16</c:f>
              <c:numCache>
                <c:formatCode>General</c:formatCode>
                <c:ptCount val="5"/>
                <c:pt idx="0">
                  <c:v>1</c:v>
                </c:pt>
                <c:pt idx="1">
                  <c:v>26</c:v>
                </c:pt>
                <c:pt idx="2">
                  <c:v>6</c:v>
                </c:pt>
                <c:pt idx="3">
                  <c:v>2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3DC-4F9B-94CD-0672F285A18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'Web Traffic'!$B$1</c:f>
              <c:strCache>
                <c:ptCount val="1"/>
                <c:pt idx="0">
                  <c:v>Users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'Web Traffic'!$A$2:$A$57</c15:sqref>
                  </c15:fullRef>
                </c:ext>
              </c:extLst>
              <c:f>'Web Traffic'!$A$30:$A$57</c:f>
              <c:numCache>
                <c:formatCode>d\-mmm</c:formatCode>
                <c:ptCount val="28"/>
                <c:pt idx="0">
                  <c:v>44235</c:v>
                </c:pt>
                <c:pt idx="1">
                  <c:v>44236</c:v>
                </c:pt>
                <c:pt idx="2">
                  <c:v>44237</c:v>
                </c:pt>
                <c:pt idx="3">
                  <c:v>44238</c:v>
                </c:pt>
                <c:pt idx="4">
                  <c:v>44239</c:v>
                </c:pt>
                <c:pt idx="5">
                  <c:v>44240</c:v>
                </c:pt>
                <c:pt idx="6">
                  <c:v>44241</c:v>
                </c:pt>
                <c:pt idx="7">
                  <c:v>44242</c:v>
                </c:pt>
                <c:pt idx="8">
                  <c:v>44243</c:v>
                </c:pt>
                <c:pt idx="9">
                  <c:v>44244</c:v>
                </c:pt>
                <c:pt idx="10">
                  <c:v>44245</c:v>
                </c:pt>
                <c:pt idx="11">
                  <c:v>44246</c:v>
                </c:pt>
                <c:pt idx="12">
                  <c:v>44247</c:v>
                </c:pt>
                <c:pt idx="13">
                  <c:v>44248</c:v>
                </c:pt>
                <c:pt idx="14">
                  <c:v>44249</c:v>
                </c:pt>
                <c:pt idx="15">
                  <c:v>44250</c:v>
                </c:pt>
                <c:pt idx="16">
                  <c:v>44251</c:v>
                </c:pt>
                <c:pt idx="17">
                  <c:v>44252</c:v>
                </c:pt>
                <c:pt idx="18">
                  <c:v>44253</c:v>
                </c:pt>
                <c:pt idx="19">
                  <c:v>44254</c:v>
                </c:pt>
                <c:pt idx="20">
                  <c:v>44255</c:v>
                </c:pt>
                <c:pt idx="21">
                  <c:v>44256</c:v>
                </c:pt>
                <c:pt idx="22">
                  <c:v>44257</c:v>
                </c:pt>
                <c:pt idx="23">
                  <c:v>44258</c:v>
                </c:pt>
                <c:pt idx="24">
                  <c:v>44259</c:v>
                </c:pt>
                <c:pt idx="25">
                  <c:v>44260</c:v>
                </c:pt>
                <c:pt idx="26">
                  <c:v>44261</c:v>
                </c:pt>
                <c:pt idx="27">
                  <c:v>44262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'Web Traffic'!$B$2:$B$57</c15:sqref>
                  </c15:fullRef>
                </c:ext>
              </c:extLst>
              <c:f>'Web Traffic'!$B$30:$B$57</c:f>
              <c:numCache>
                <c:formatCode>General</c:formatCode>
                <c:ptCount val="28"/>
                <c:pt idx="0">
                  <c:v>7</c:v>
                </c:pt>
                <c:pt idx="1">
                  <c:v>51</c:v>
                </c:pt>
                <c:pt idx="2">
                  <c:v>46</c:v>
                </c:pt>
                <c:pt idx="3">
                  <c:v>32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53</c:v>
                </c:pt>
                <c:pt idx="17">
                  <c:v>46</c:v>
                </c:pt>
                <c:pt idx="18">
                  <c:v>44</c:v>
                </c:pt>
                <c:pt idx="19">
                  <c:v>9</c:v>
                </c:pt>
                <c:pt idx="20">
                  <c:v>14</c:v>
                </c:pt>
                <c:pt idx="21">
                  <c:v>13</c:v>
                </c:pt>
                <c:pt idx="22">
                  <c:v>51</c:v>
                </c:pt>
                <c:pt idx="23">
                  <c:v>38</c:v>
                </c:pt>
                <c:pt idx="24">
                  <c:v>26</c:v>
                </c:pt>
                <c:pt idx="25">
                  <c:v>14</c:v>
                </c:pt>
                <c:pt idx="26">
                  <c:v>10</c:v>
                </c:pt>
                <c:pt idx="2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4F-43EE-BB16-71EBBF1BC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8123200"/>
        <c:axId val="1264828672"/>
      </c:lineChart>
      <c:dateAx>
        <c:axId val="1068123200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4828672"/>
        <c:crosses val="autoZero"/>
        <c:auto val="1"/>
        <c:lblOffset val="100"/>
        <c:baseTimeUnit val="days"/>
      </c:dateAx>
      <c:valAx>
        <c:axId val="126482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12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749937644019431E-2"/>
          <c:y val="4.6349942062572425E-2"/>
          <c:w val="0.96465081795028451"/>
          <c:h val="0.84149122726982417"/>
        </c:manualLayout>
      </c:layout>
      <c:lineChart>
        <c:grouping val="stacked"/>
        <c:varyColors val="0"/>
        <c:ser>
          <c:idx val="0"/>
          <c:order val="0"/>
          <c:tx>
            <c:strRef>
              <c:f>Details!$H$20</c:f>
              <c:strCache>
                <c:ptCount val="1"/>
                <c:pt idx="0">
                  <c:v>Count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Details!$G$21:$G$78</c15:sqref>
                  </c15:fullRef>
                </c:ext>
              </c:extLst>
              <c:f>Details!$G$49:$G$78</c:f>
              <c:numCache>
                <c:formatCode>d\-mmm</c:formatCode>
                <c:ptCount val="30"/>
                <c:pt idx="0">
                  <c:v>44235</c:v>
                </c:pt>
                <c:pt idx="1">
                  <c:v>44236</c:v>
                </c:pt>
                <c:pt idx="2">
                  <c:v>44237</c:v>
                </c:pt>
                <c:pt idx="3">
                  <c:v>44238</c:v>
                </c:pt>
                <c:pt idx="4">
                  <c:v>44239</c:v>
                </c:pt>
                <c:pt idx="5">
                  <c:v>44240</c:v>
                </c:pt>
                <c:pt idx="6">
                  <c:v>44241</c:v>
                </c:pt>
                <c:pt idx="7">
                  <c:v>44242</c:v>
                </c:pt>
                <c:pt idx="8">
                  <c:v>44243</c:v>
                </c:pt>
                <c:pt idx="9">
                  <c:v>44244</c:v>
                </c:pt>
                <c:pt idx="10">
                  <c:v>44245</c:v>
                </c:pt>
                <c:pt idx="11">
                  <c:v>44246</c:v>
                </c:pt>
                <c:pt idx="12">
                  <c:v>44247</c:v>
                </c:pt>
                <c:pt idx="13">
                  <c:v>44248</c:v>
                </c:pt>
                <c:pt idx="14">
                  <c:v>44249</c:v>
                </c:pt>
                <c:pt idx="15">
                  <c:v>44250</c:v>
                </c:pt>
                <c:pt idx="16">
                  <c:v>44251</c:v>
                </c:pt>
                <c:pt idx="17">
                  <c:v>44252</c:v>
                </c:pt>
                <c:pt idx="18">
                  <c:v>44253</c:v>
                </c:pt>
                <c:pt idx="19">
                  <c:v>44254</c:v>
                </c:pt>
                <c:pt idx="20">
                  <c:v>44255</c:v>
                </c:pt>
                <c:pt idx="21">
                  <c:v>44256</c:v>
                </c:pt>
                <c:pt idx="22">
                  <c:v>44257</c:v>
                </c:pt>
                <c:pt idx="23">
                  <c:v>44258</c:v>
                </c:pt>
                <c:pt idx="24">
                  <c:v>44259</c:v>
                </c:pt>
                <c:pt idx="25">
                  <c:v>44260</c:v>
                </c:pt>
                <c:pt idx="26">
                  <c:v>44261</c:v>
                </c:pt>
                <c:pt idx="27">
                  <c:v>44262</c:v>
                </c:pt>
                <c:pt idx="28">
                  <c:v>44263</c:v>
                </c:pt>
                <c:pt idx="29">
                  <c:v>44264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Details!$H$21:$H$78</c15:sqref>
                  </c15:fullRef>
                </c:ext>
              </c:extLst>
              <c:f>Details!$H$49:$H$78</c:f>
              <c:numCache>
                <c:formatCode>General</c:formatCode>
                <c:ptCount val="30"/>
                <c:pt idx="0">
                  <c:v>3</c:v>
                </c:pt>
                <c:pt idx="1">
                  <c:v>11</c:v>
                </c:pt>
                <c:pt idx="2">
                  <c:v>9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17</c:v>
                </c:pt>
                <c:pt idx="17">
                  <c:v>6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5-42C6-BB14-CD7E39D86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4884416"/>
        <c:axId val="1259622832"/>
      </c:lineChart>
      <c:dateAx>
        <c:axId val="111488441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9622832"/>
        <c:crosses val="autoZero"/>
        <c:auto val="1"/>
        <c:lblOffset val="100"/>
        <c:baseTimeUnit val="days"/>
      </c:dateAx>
      <c:valAx>
        <c:axId val="125962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884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20637</xdr:colOff>
      <xdr:row>6</xdr:row>
      <xdr:rowOff>20636</xdr:rowOff>
    </xdr:from>
    <xdr:to>
      <xdr:col>8</xdr:col>
      <xdr:colOff>596900</xdr:colOff>
      <xdr:row>22</xdr:row>
      <xdr:rowOff>3174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7A189C-5D52-4DAB-8B3B-78A59700AD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6350</xdr:colOff>
      <xdr:row>6</xdr:row>
      <xdr:rowOff>15875</xdr:rowOff>
    </xdr:from>
    <xdr:to>
      <xdr:col>19</xdr:col>
      <xdr:colOff>592666</xdr:colOff>
      <xdr:row>22</xdr:row>
      <xdr:rowOff>1588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907C9EA-8FC2-447F-A3C0-B7B019881256}"/>
            </a:ext>
            <a:ext uri="{147F2762-F138-4A5C-976F-8EAC2B608ADB}">
              <a16:predDERef xmlns:a16="http://schemas.microsoft.com/office/drawing/2014/main" pred="{AB7A189C-5D52-4DAB-8B3B-78A59700A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57151</xdr:colOff>
      <xdr:row>25</xdr:row>
      <xdr:rowOff>46037</xdr:rowOff>
    </xdr:from>
    <xdr:to>
      <xdr:col>19</xdr:col>
      <xdr:colOff>592667</xdr:colOff>
      <xdr:row>40</xdr:row>
      <xdr:rowOff>87312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3223F2-B93B-468C-A697-AD7910E30EB8}"/>
            </a:ext>
            <a:ext uri="{147F2762-F138-4A5C-976F-8EAC2B608ADB}">
              <a16:predDERef xmlns:a16="http://schemas.microsoft.com/office/drawing/2014/main" pred="{A907C9EA-8FC2-447F-A3C0-B7B0198812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44450</xdr:colOff>
      <xdr:row>44</xdr:row>
      <xdr:rowOff>30162</xdr:rowOff>
    </xdr:from>
    <xdr:to>
      <xdr:col>20</xdr:col>
      <xdr:colOff>0</xdr:colOff>
      <xdr:row>59</xdr:row>
      <xdr:rowOff>55562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F6A3EDB-B0E4-4F06-ACF7-019FC5AA4836}"/>
            </a:ext>
            <a:ext uri="{147F2762-F138-4A5C-976F-8EAC2B608ADB}">
              <a16:predDERef xmlns:a16="http://schemas.microsoft.com/office/drawing/2014/main" pred="{6E3223F2-B93B-468C-A697-AD7910E30E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D3B722-4CE8-44F2-A2FF-A4F6708A7CAE}" name="Table1" displayName="Table1" ref="A1:E83" totalsRowShown="0" headerRowDxfId="13" dataDxfId="12">
  <autoFilter ref="A1:E83" xr:uid="{CBDD7E45-D39E-416A-8E3A-442316DBD649}"/>
  <sortState xmlns:xlrd2="http://schemas.microsoft.com/office/spreadsheetml/2017/richdata2" ref="A2:E23">
    <sortCondition ref="E1:E23"/>
  </sortState>
  <tableColumns count="5">
    <tableColumn id="1" xr3:uid="{D76EF363-56DC-4820-BAF2-5168BB470374}" name="First" dataDxfId="11"/>
    <tableColumn id="3" xr3:uid="{C17C4093-7E5B-4BAA-BB4F-1C82D233B55E}" name="Last" dataDxfId="10"/>
    <tableColumn id="9" xr3:uid="{AC188B86-6342-4847-B6A6-8DABB73082D0}" name="Lead Person" dataDxfId="9"/>
    <tableColumn id="10" xr3:uid="{58228D72-96C6-4256-A446-550DF1397AD0}" name="Lead Site" dataDxfId="8"/>
    <tableColumn id="7" xr3:uid="{15520085-A4CD-45F1-A7F4-B9E4972D1020}" name="Date" dataDxfId="7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42AE29-2F2B-4428-B182-9AD678B88EE7}" name="Table3" displayName="Table3" ref="G20:H78" totalsRowShown="0" headerRowDxfId="6" headerRowBorderDxfId="5" tableBorderDxfId="4" totalsRowBorderDxfId="3">
  <autoFilter ref="G20:H78" xr:uid="{FEF09C2B-B03D-41FD-9675-17E32F908FEC}"/>
  <sortState xmlns:xlrd2="http://schemas.microsoft.com/office/spreadsheetml/2017/richdata2" ref="G21:H51">
    <sortCondition ref="G20:G51"/>
  </sortState>
  <tableColumns count="2">
    <tableColumn id="1" xr3:uid="{D1FA6068-3FF4-436B-9874-C887D20AC72C}" name="Date" dataDxfId="2"/>
    <tableColumn id="2" xr3:uid="{E5CD2D3C-B3A8-4F12-9B5E-9CEF63231279}" name="Count" dataDxfId="1">
      <calculatedColumnFormula>COUNTIF(Table1[Date],G21)</calculatedColumnFormula>
    </tableColumn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A471D6-6B6D-4759-9D9F-FDB1544C1725}" name="Table2" displayName="Table2" ref="A1:B57" totalsRowShown="0">
  <autoFilter ref="A1:B57" xr:uid="{DAA29EEB-21D6-48DD-8B70-0863F17CFF8F}"/>
  <sortState xmlns:xlrd2="http://schemas.microsoft.com/office/spreadsheetml/2017/richdata2" ref="A2:B32">
    <sortCondition ref="A1:A32"/>
  </sortState>
  <tableColumns count="2">
    <tableColumn id="1" xr3:uid="{D773A631-165C-4EBB-B9E2-F7D1FC2C1DEE}" name="Date" dataDxfId="0"/>
    <tableColumn id="2" xr3:uid="{5030CD97-E0C8-4E43-8821-2BDEC87DA2DF}" name="Users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1C25C-11B7-40BE-BB4A-34A3480F1C8B}">
  <dimension ref="B2:T44"/>
  <sheetViews>
    <sheetView tabSelected="1" zoomScale="90" zoomScaleNormal="90" workbookViewId="0">
      <selection activeCell="V1" sqref="V1"/>
    </sheetView>
  </sheetViews>
  <sheetFormatPr defaultColWidth="8.7265625" defaultRowHeight="14.5" x14ac:dyDescent="0.35"/>
  <cols>
    <col min="1" max="20" width="8.7265625" style="6"/>
    <col min="21" max="21" width="23.453125" style="6" customWidth="1"/>
    <col min="22" max="16384" width="8.7265625" style="6"/>
  </cols>
  <sheetData>
    <row r="2" spans="2:20" x14ac:dyDescent="0.35">
      <c r="B2" s="27" t="s">
        <v>0</v>
      </c>
      <c r="C2" s="28"/>
      <c r="D2" s="29"/>
      <c r="F2" s="27" t="s">
        <v>1</v>
      </c>
      <c r="G2" s="28"/>
      <c r="H2" s="29"/>
      <c r="J2" s="27" t="s">
        <v>2</v>
      </c>
      <c r="K2" s="28"/>
      <c r="L2" s="29"/>
      <c r="N2" s="27" t="s">
        <v>3</v>
      </c>
      <c r="O2" s="28"/>
      <c r="P2" s="29"/>
      <c r="R2" s="27" t="s">
        <v>4</v>
      </c>
      <c r="S2" s="28"/>
      <c r="T2" s="29"/>
    </row>
    <row r="3" spans="2:20" x14ac:dyDescent="0.35">
      <c r="B3" s="20" t="s">
        <v>5</v>
      </c>
      <c r="C3" s="20" t="s">
        <v>6</v>
      </c>
      <c r="D3" s="20" t="s">
        <v>7</v>
      </c>
      <c r="E3" s="21"/>
      <c r="F3" s="20" t="s">
        <v>5</v>
      </c>
      <c r="G3" s="20" t="s">
        <v>6</v>
      </c>
      <c r="H3" s="20" t="s">
        <v>7</v>
      </c>
      <c r="I3" s="21"/>
      <c r="J3" s="20" t="s">
        <v>5</v>
      </c>
      <c r="K3" s="20" t="s">
        <v>6</v>
      </c>
      <c r="L3" s="20" t="s">
        <v>7</v>
      </c>
      <c r="M3" s="21"/>
      <c r="N3" s="20" t="s">
        <v>5</v>
      </c>
      <c r="O3" s="20" t="s">
        <v>6</v>
      </c>
      <c r="P3" s="20" t="s">
        <v>7</v>
      </c>
      <c r="Q3" s="21"/>
      <c r="R3" s="20" t="s">
        <v>5</v>
      </c>
      <c r="S3" s="20" t="s">
        <v>6</v>
      </c>
      <c r="T3" s="20" t="s">
        <v>7</v>
      </c>
    </row>
    <row r="4" spans="2:20" x14ac:dyDescent="0.35">
      <c r="B4" s="17">
        <f>SUM(S44)</f>
        <v>68</v>
      </c>
      <c r="C4" s="17">
        <f>SUM(Details!H21:H48)</f>
        <v>12</v>
      </c>
      <c r="D4" s="17">
        <f>COUNTA(Table1[First])</f>
        <v>82</v>
      </c>
      <c r="F4" s="17">
        <v>1</v>
      </c>
      <c r="G4" s="17">
        <v>1</v>
      </c>
      <c r="H4" s="17">
        <v>2</v>
      </c>
      <c r="J4" s="18">
        <f>SUM((B4-F4)/B4)</f>
        <v>0.98529411764705888</v>
      </c>
      <c r="K4" s="18">
        <f>SUM((C4-G4)/C4)</f>
        <v>0.91666666666666663</v>
      </c>
      <c r="L4" s="18">
        <f>SUM((D4-H4)/D4)</f>
        <v>0.97560975609756095</v>
      </c>
      <c r="N4" s="19">
        <f>SUM(S25)</f>
        <v>491</v>
      </c>
      <c r="O4" s="19">
        <f>SUM('Web Traffic'!B2:B29)</f>
        <v>20</v>
      </c>
      <c r="P4" s="19">
        <f>SUM(Table2[Users])</f>
        <v>511</v>
      </c>
      <c r="R4" s="18">
        <f>SUM(B4/N4)</f>
        <v>0.1384928716904277</v>
      </c>
      <c r="S4" s="18">
        <f>SUM(C4/O4)</f>
        <v>0.6</v>
      </c>
      <c r="T4" s="18">
        <f>SUM(D4/P4)</f>
        <v>0.16046966731898238</v>
      </c>
    </row>
    <row r="6" spans="2:20" x14ac:dyDescent="0.35">
      <c r="B6" s="25" t="s">
        <v>8</v>
      </c>
      <c r="C6" s="25"/>
      <c r="D6" s="25"/>
      <c r="E6" s="25"/>
      <c r="F6" s="25"/>
      <c r="G6" s="26" t="s">
        <v>9</v>
      </c>
      <c r="H6" s="26"/>
      <c r="I6" s="8">
        <f>SUM(Details!H4:H7)</f>
        <v>60</v>
      </c>
      <c r="L6" s="25" t="s">
        <v>10</v>
      </c>
      <c r="M6" s="25"/>
      <c r="N6" s="25"/>
      <c r="O6" s="25"/>
      <c r="P6" s="25"/>
      <c r="Q6" s="26" t="s">
        <v>9</v>
      </c>
      <c r="R6" s="26"/>
      <c r="S6" s="8">
        <f>SUM(Details!H12:H16)</f>
        <v>64</v>
      </c>
      <c r="T6" s="22"/>
    </row>
    <row r="25" spans="2:20" x14ac:dyDescent="0.35">
      <c r="B25" s="25" t="s">
        <v>11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 t="s">
        <v>12</v>
      </c>
      <c r="O25" s="26"/>
      <c r="P25" s="26"/>
      <c r="Q25" s="26"/>
      <c r="R25" s="26"/>
      <c r="S25" s="8">
        <f>SUM('Web Traffic'!B30:B57)</f>
        <v>491</v>
      </c>
      <c r="T25" s="22"/>
    </row>
    <row r="44" spans="2:20" x14ac:dyDescent="0.35">
      <c r="B44" s="25" t="s">
        <v>13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6" t="s">
        <v>14</v>
      </c>
      <c r="O44" s="26"/>
      <c r="P44" s="26"/>
      <c r="Q44" s="26"/>
      <c r="R44" s="26"/>
      <c r="S44" s="8">
        <f>SUM(Details!H49:H76)</f>
        <v>68</v>
      </c>
      <c r="T44" s="22"/>
    </row>
  </sheetData>
  <mergeCells count="13">
    <mergeCell ref="R2:T2"/>
    <mergeCell ref="B2:D2"/>
    <mergeCell ref="F2:H2"/>
    <mergeCell ref="J2:L2"/>
    <mergeCell ref="N2:P2"/>
    <mergeCell ref="B25:M25"/>
    <mergeCell ref="B44:M44"/>
    <mergeCell ref="N25:R25"/>
    <mergeCell ref="N44:R44"/>
    <mergeCell ref="B6:F6"/>
    <mergeCell ref="L6:P6"/>
    <mergeCell ref="G6:H6"/>
    <mergeCell ref="Q6:R6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E535B-15DD-4B7C-ADD1-7BE36684A68D}">
  <dimension ref="A1:H83"/>
  <sheetViews>
    <sheetView topLeftCell="A28" zoomScale="90" zoomScaleNormal="90" workbookViewId="0">
      <selection activeCell="D23" sqref="D23"/>
    </sheetView>
  </sheetViews>
  <sheetFormatPr defaultColWidth="8.7265625" defaultRowHeight="14.5" x14ac:dyDescent="0.35"/>
  <cols>
    <col min="1" max="5" width="14.453125" style="1" customWidth="1"/>
    <col min="6" max="6" width="8.7265625" style="1"/>
    <col min="7" max="8" width="17.54296875" style="1" customWidth="1"/>
    <col min="9" max="16384" width="8.7265625" style="1"/>
  </cols>
  <sheetData>
    <row r="1" spans="1:8" x14ac:dyDescent="0.35">
      <c r="A1" s="2" t="s">
        <v>15</v>
      </c>
      <c r="B1" s="2" t="s">
        <v>16</v>
      </c>
      <c r="C1" s="2" t="s">
        <v>17</v>
      </c>
      <c r="D1" s="2" t="s">
        <v>18</v>
      </c>
      <c r="E1" s="2" t="s">
        <v>19</v>
      </c>
    </row>
    <row r="2" spans="1:8" x14ac:dyDescent="0.35">
      <c r="A2" s="2" t="s">
        <v>20</v>
      </c>
      <c r="B2" s="2" t="s">
        <v>108</v>
      </c>
      <c r="C2" s="2" t="s">
        <v>21</v>
      </c>
      <c r="D2" s="2" t="s">
        <v>22</v>
      </c>
      <c r="E2" s="3">
        <v>44207</v>
      </c>
    </row>
    <row r="3" spans="1:8" x14ac:dyDescent="0.35">
      <c r="A3" s="2" t="s">
        <v>23</v>
      </c>
      <c r="B3" s="2" t="s">
        <v>108</v>
      </c>
      <c r="C3" s="2" t="s">
        <v>21</v>
      </c>
      <c r="D3" s="2" t="s">
        <v>22</v>
      </c>
      <c r="E3" s="3">
        <v>44209</v>
      </c>
      <c r="G3" s="30" t="s">
        <v>24</v>
      </c>
      <c r="H3" s="30"/>
    </row>
    <row r="4" spans="1:8" x14ac:dyDescent="0.35">
      <c r="A4" s="2" t="s">
        <v>25</v>
      </c>
      <c r="B4" s="2" t="s">
        <v>108</v>
      </c>
      <c r="C4" s="2" t="s">
        <v>21</v>
      </c>
      <c r="D4" s="2" t="s">
        <v>22</v>
      </c>
      <c r="E4" s="3">
        <v>44209</v>
      </c>
      <c r="G4" s="4" t="s">
        <v>20</v>
      </c>
      <c r="H4" s="5">
        <f>COUNTIF(Table1[Lead Person],G4)</f>
        <v>9</v>
      </c>
    </row>
    <row r="5" spans="1:8" x14ac:dyDescent="0.35">
      <c r="A5" s="2" t="s">
        <v>26</v>
      </c>
      <c r="B5" s="2" t="s">
        <v>108</v>
      </c>
      <c r="C5" s="2" t="s">
        <v>21</v>
      </c>
      <c r="D5" s="2" t="s">
        <v>22</v>
      </c>
      <c r="E5" s="3">
        <v>44209</v>
      </c>
      <c r="G5" s="4" t="s">
        <v>27</v>
      </c>
      <c r="H5" s="5">
        <f>COUNTIF(Table1[Lead Person],G5)</f>
        <v>18</v>
      </c>
    </row>
    <row r="6" spans="1:8" x14ac:dyDescent="0.35">
      <c r="A6" s="2" t="s">
        <v>28</v>
      </c>
      <c r="B6" s="2" t="s">
        <v>108</v>
      </c>
      <c r="C6" s="2" t="s">
        <v>21</v>
      </c>
      <c r="D6" s="2" t="s">
        <v>22</v>
      </c>
      <c r="E6" s="3">
        <v>44210</v>
      </c>
      <c r="G6" s="4" t="s">
        <v>25</v>
      </c>
      <c r="H6" s="5">
        <f>COUNTIF(Table1[Lead Person],G6)</f>
        <v>10</v>
      </c>
    </row>
    <row r="7" spans="1:8" x14ac:dyDescent="0.35">
      <c r="A7" s="2" t="s">
        <v>29</v>
      </c>
      <c r="B7" s="2" t="s">
        <v>108</v>
      </c>
      <c r="C7" s="2" t="s">
        <v>21</v>
      </c>
      <c r="D7" s="2" t="s">
        <v>22</v>
      </c>
      <c r="E7" s="3">
        <v>44210</v>
      </c>
      <c r="G7" s="4" t="s">
        <v>23</v>
      </c>
      <c r="H7" s="5">
        <f>COUNTIF(Table1[Lead Person],G7)</f>
        <v>23</v>
      </c>
    </row>
    <row r="8" spans="1:8" x14ac:dyDescent="0.35">
      <c r="A8" s="9" t="s">
        <v>30</v>
      </c>
      <c r="B8" s="2" t="s">
        <v>108</v>
      </c>
      <c r="C8" s="9" t="s">
        <v>21</v>
      </c>
      <c r="D8" s="9" t="s">
        <v>22</v>
      </c>
      <c r="E8" s="10">
        <v>44210</v>
      </c>
      <c r="G8" s="4" t="s">
        <v>31</v>
      </c>
      <c r="H8" s="5">
        <f>COUNTIF(Table1[Lead Person],G8)</f>
        <v>5</v>
      </c>
    </row>
    <row r="9" spans="1:8" x14ac:dyDescent="0.35">
      <c r="A9" s="2" t="s">
        <v>32</v>
      </c>
      <c r="B9" s="2" t="s">
        <v>108</v>
      </c>
      <c r="C9" s="2" t="s">
        <v>20</v>
      </c>
      <c r="D9" s="2" t="s">
        <v>33</v>
      </c>
      <c r="E9" s="3">
        <v>44214</v>
      </c>
    </row>
    <row r="10" spans="1:8" x14ac:dyDescent="0.35">
      <c r="A10" s="2" t="s">
        <v>34</v>
      </c>
      <c r="B10" s="2" t="s">
        <v>108</v>
      </c>
      <c r="C10" s="2" t="s">
        <v>20</v>
      </c>
      <c r="D10" s="2" t="s">
        <v>33</v>
      </c>
      <c r="E10" s="3">
        <v>44214</v>
      </c>
    </row>
    <row r="11" spans="1:8" x14ac:dyDescent="0.35">
      <c r="A11" s="2" t="s">
        <v>35</v>
      </c>
      <c r="B11" s="2" t="s">
        <v>108</v>
      </c>
      <c r="C11" s="2" t="s">
        <v>21</v>
      </c>
      <c r="D11" s="2" t="s">
        <v>22</v>
      </c>
      <c r="E11" s="3">
        <v>44214</v>
      </c>
      <c r="G11" s="30" t="s">
        <v>36</v>
      </c>
      <c r="H11" s="30"/>
    </row>
    <row r="12" spans="1:8" x14ac:dyDescent="0.35">
      <c r="A12" s="2" t="s">
        <v>37</v>
      </c>
      <c r="B12" s="2" t="s">
        <v>108</v>
      </c>
      <c r="C12" s="2" t="s">
        <v>21</v>
      </c>
      <c r="D12" s="2" t="s">
        <v>22</v>
      </c>
      <c r="E12" s="3">
        <v>44225</v>
      </c>
      <c r="G12" s="4" t="s">
        <v>38</v>
      </c>
      <c r="H12" s="5">
        <f>COUNTIF(Table1[Lead Site],G12)</f>
        <v>1</v>
      </c>
    </row>
    <row r="13" spans="1:8" x14ac:dyDescent="0.35">
      <c r="A13" s="2" t="s">
        <v>39</v>
      </c>
      <c r="B13" s="2" t="s">
        <v>108</v>
      </c>
      <c r="C13" s="2" t="s">
        <v>21</v>
      </c>
      <c r="D13" s="2" t="s">
        <v>22</v>
      </c>
      <c r="E13" s="3">
        <v>44229</v>
      </c>
      <c r="G13" s="4" t="s">
        <v>40</v>
      </c>
      <c r="H13" s="5">
        <f>COUNTIF(Table1[Lead Site],G13)</f>
        <v>26</v>
      </c>
    </row>
    <row r="14" spans="1:8" x14ac:dyDescent="0.35">
      <c r="A14" s="2" t="s">
        <v>41</v>
      </c>
      <c r="B14" s="2" t="s">
        <v>108</v>
      </c>
      <c r="C14" s="2" t="s">
        <v>20</v>
      </c>
      <c r="D14" s="2" t="s">
        <v>40</v>
      </c>
      <c r="E14" s="3">
        <v>44235</v>
      </c>
      <c r="G14" s="4" t="s">
        <v>42</v>
      </c>
      <c r="H14" s="5">
        <f>COUNTIF(Table1[Lead Site],G14)</f>
        <v>6</v>
      </c>
    </row>
    <row r="15" spans="1:8" x14ac:dyDescent="0.35">
      <c r="A15" s="2" t="s">
        <v>43</v>
      </c>
      <c r="B15" s="2" t="s">
        <v>108</v>
      </c>
      <c r="C15" s="2" t="s">
        <v>20</v>
      </c>
      <c r="D15" s="2" t="s">
        <v>40</v>
      </c>
      <c r="E15" s="3">
        <v>44235</v>
      </c>
      <c r="G15" s="4" t="s">
        <v>44</v>
      </c>
      <c r="H15" s="5">
        <f>COUNTIF(Table1[Lead Site],G15)</f>
        <v>2</v>
      </c>
    </row>
    <row r="16" spans="1:8" x14ac:dyDescent="0.35">
      <c r="A16" s="2" t="s">
        <v>45</v>
      </c>
      <c r="B16" s="2" t="s">
        <v>108</v>
      </c>
      <c r="C16" s="2" t="s">
        <v>20</v>
      </c>
      <c r="D16" s="2" t="s">
        <v>38</v>
      </c>
      <c r="E16" s="3">
        <v>44235</v>
      </c>
      <c r="G16" s="4" t="s">
        <v>33</v>
      </c>
      <c r="H16" s="5">
        <f>COUNTIF(Table1[Lead Site],G16)</f>
        <v>29</v>
      </c>
    </row>
    <row r="17" spans="1:8" x14ac:dyDescent="0.35">
      <c r="A17" s="2" t="s">
        <v>46</v>
      </c>
      <c r="B17" s="2" t="s">
        <v>108</v>
      </c>
      <c r="C17" s="2" t="s">
        <v>20</v>
      </c>
      <c r="D17" s="2" t="s">
        <v>40</v>
      </c>
      <c r="E17" s="3">
        <v>44236</v>
      </c>
    </row>
    <row r="18" spans="1:8" x14ac:dyDescent="0.35">
      <c r="A18" s="2" t="s">
        <v>47</v>
      </c>
      <c r="B18" s="2" t="s">
        <v>108</v>
      </c>
      <c r="C18" s="2" t="s">
        <v>27</v>
      </c>
      <c r="D18" s="2" t="s">
        <v>42</v>
      </c>
      <c r="E18" s="3">
        <v>44236</v>
      </c>
    </row>
    <row r="19" spans="1:8" x14ac:dyDescent="0.35">
      <c r="A19" s="2" t="s">
        <v>48</v>
      </c>
      <c r="B19" s="2" t="s">
        <v>108</v>
      </c>
      <c r="C19" s="2" t="s">
        <v>27</v>
      </c>
      <c r="D19" s="2" t="s">
        <v>40</v>
      </c>
      <c r="E19" s="3">
        <v>44236</v>
      </c>
      <c r="G19" s="30" t="s">
        <v>49</v>
      </c>
      <c r="H19" s="30"/>
    </row>
    <row r="20" spans="1:8" x14ac:dyDescent="0.35">
      <c r="A20" s="2" t="s">
        <v>50</v>
      </c>
      <c r="B20" s="2" t="s">
        <v>108</v>
      </c>
      <c r="C20" s="2" t="s">
        <v>27</v>
      </c>
      <c r="D20" s="2" t="s">
        <v>40</v>
      </c>
      <c r="E20" s="3">
        <v>44236</v>
      </c>
      <c r="G20" s="15" t="s">
        <v>19</v>
      </c>
      <c r="H20" s="16" t="s">
        <v>51</v>
      </c>
    </row>
    <row r="21" spans="1:8" x14ac:dyDescent="0.35">
      <c r="A21" s="2" t="s">
        <v>52</v>
      </c>
      <c r="B21" s="2" t="s">
        <v>108</v>
      </c>
      <c r="C21" s="2" t="s">
        <v>27</v>
      </c>
      <c r="D21" s="2" t="s">
        <v>40</v>
      </c>
      <c r="E21" s="3">
        <v>44236</v>
      </c>
      <c r="G21" s="11">
        <v>44207</v>
      </c>
      <c r="H21" s="12">
        <f>COUNTIF(Table1[Date],G21)</f>
        <v>1</v>
      </c>
    </row>
    <row r="22" spans="1:8" x14ac:dyDescent="0.35">
      <c r="A22" s="2" t="s">
        <v>53</v>
      </c>
      <c r="B22" s="2" t="s">
        <v>108</v>
      </c>
      <c r="C22" s="2" t="s">
        <v>27</v>
      </c>
      <c r="D22" s="2" t="s">
        <v>40</v>
      </c>
      <c r="E22" s="3">
        <v>44236</v>
      </c>
      <c r="G22" s="11">
        <v>44208</v>
      </c>
      <c r="H22" s="12">
        <f>COUNTIF(Table1[Date],G22)</f>
        <v>0</v>
      </c>
    </row>
    <row r="23" spans="1:8" x14ac:dyDescent="0.35">
      <c r="A23" s="2" t="s">
        <v>54</v>
      </c>
      <c r="B23" s="2" t="s">
        <v>108</v>
      </c>
      <c r="C23" s="2" t="s">
        <v>27</v>
      </c>
      <c r="D23" s="2" t="s">
        <v>40</v>
      </c>
      <c r="E23" s="3">
        <v>44236</v>
      </c>
      <c r="G23" s="11">
        <v>44209</v>
      </c>
      <c r="H23" s="12">
        <f>COUNTIF(Table1[Date],G23)</f>
        <v>3</v>
      </c>
    </row>
    <row r="24" spans="1:8" x14ac:dyDescent="0.35">
      <c r="A24" s="2" t="s">
        <v>55</v>
      </c>
      <c r="B24" s="2" t="s">
        <v>108</v>
      </c>
      <c r="C24" s="2" t="s">
        <v>27</v>
      </c>
      <c r="D24" s="2" t="s">
        <v>40</v>
      </c>
      <c r="E24" s="3">
        <v>44236</v>
      </c>
      <c r="G24" s="11">
        <v>44210</v>
      </c>
      <c r="H24" s="12">
        <f>COUNTIF(Table1[Date],G24)</f>
        <v>3</v>
      </c>
    </row>
    <row r="25" spans="1:8" x14ac:dyDescent="0.35">
      <c r="A25" s="2" t="s">
        <v>56</v>
      </c>
      <c r="B25" s="2" t="s">
        <v>108</v>
      </c>
      <c r="C25" s="2" t="s">
        <v>27</v>
      </c>
      <c r="D25" s="2" t="s">
        <v>40</v>
      </c>
      <c r="E25" s="3">
        <v>44236</v>
      </c>
      <c r="G25" s="11">
        <v>44211</v>
      </c>
      <c r="H25" s="12">
        <f>COUNTIF(Table1[Date],G25)</f>
        <v>0</v>
      </c>
    </row>
    <row r="26" spans="1:8" x14ac:dyDescent="0.35">
      <c r="A26" s="2" t="s">
        <v>57</v>
      </c>
      <c r="B26" s="2" t="s">
        <v>108</v>
      </c>
      <c r="C26" s="2" t="s">
        <v>27</v>
      </c>
      <c r="D26" s="2" t="s">
        <v>40</v>
      </c>
      <c r="E26" s="3">
        <v>44236</v>
      </c>
      <c r="G26" s="11">
        <v>44212</v>
      </c>
      <c r="H26" s="12">
        <f>COUNTIF(Table1[Date],G26)</f>
        <v>0</v>
      </c>
    </row>
    <row r="27" spans="1:8" x14ac:dyDescent="0.35">
      <c r="A27" s="2" t="s">
        <v>58</v>
      </c>
      <c r="B27" s="2" t="s">
        <v>108</v>
      </c>
      <c r="C27" s="2" t="s">
        <v>27</v>
      </c>
      <c r="D27" s="2" t="s">
        <v>40</v>
      </c>
      <c r="E27" s="3">
        <v>44236</v>
      </c>
      <c r="G27" s="11">
        <v>44213</v>
      </c>
      <c r="H27" s="12">
        <f>COUNTIF(Table1[Date],G27)</f>
        <v>0</v>
      </c>
    </row>
    <row r="28" spans="1:8" x14ac:dyDescent="0.35">
      <c r="A28" s="2" t="s">
        <v>59</v>
      </c>
      <c r="B28" s="2" t="s">
        <v>108</v>
      </c>
      <c r="C28" s="2" t="s">
        <v>27</v>
      </c>
      <c r="D28" s="2" t="s">
        <v>40</v>
      </c>
      <c r="E28" s="3">
        <v>44237</v>
      </c>
      <c r="G28" s="11">
        <v>44214</v>
      </c>
      <c r="H28" s="12">
        <f>COUNTIF(Table1[Date],G28)</f>
        <v>3</v>
      </c>
    </row>
    <row r="29" spans="1:8" x14ac:dyDescent="0.35">
      <c r="A29" s="2" t="s">
        <v>60</v>
      </c>
      <c r="B29" s="2" t="s">
        <v>108</v>
      </c>
      <c r="C29" s="2" t="s">
        <v>21</v>
      </c>
      <c r="D29" s="2" t="s">
        <v>22</v>
      </c>
      <c r="E29" s="3">
        <v>44237</v>
      </c>
      <c r="G29" s="11">
        <v>44215</v>
      </c>
      <c r="H29" s="12">
        <f>COUNTIF(Table1[Date],G29)</f>
        <v>0</v>
      </c>
    </row>
    <row r="30" spans="1:8" x14ac:dyDescent="0.35">
      <c r="A30" s="2" t="s">
        <v>61</v>
      </c>
      <c r="B30" s="2" t="s">
        <v>108</v>
      </c>
      <c r="C30" s="2" t="s">
        <v>27</v>
      </c>
      <c r="D30" s="2" t="s">
        <v>40</v>
      </c>
      <c r="E30" s="3">
        <v>44237</v>
      </c>
      <c r="G30" s="11">
        <v>44216</v>
      </c>
      <c r="H30" s="12">
        <f>COUNTIF(Table1[Date],G30)</f>
        <v>0</v>
      </c>
    </row>
    <row r="31" spans="1:8" x14ac:dyDescent="0.35">
      <c r="A31" s="2" t="s">
        <v>62</v>
      </c>
      <c r="B31" s="2" t="s">
        <v>108</v>
      </c>
      <c r="C31" s="2" t="s">
        <v>25</v>
      </c>
      <c r="D31" s="2" t="s">
        <v>33</v>
      </c>
      <c r="E31" s="3">
        <v>44237</v>
      </c>
      <c r="G31" s="11">
        <v>44217</v>
      </c>
      <c r="H31" s="12">
        <f>COUNTIF(Table1[Date],G31)</f>
        <v>0</v>
      </c>
    </row>
    <row r="32" spans="1:8" x14ac:dyDescent="0.35">
      <c r="A32" s="2" t="s">
        <v>63</v>
      </c>
      <c r="B32" s="2" t="s">
        <v>108</v>
      </c>
      <c r="C32" s="2" t="s">
        <v>25</v>
      </c>
      <c r="D32" s="2" t="s">
        <v>33</v>
      </c>
      <c r="E32" s="3">
        <v>44237</v>
      </c>
      <c r="G32" s="11">
        <v>44218</v>
      </c>
      <c r="H32" s="12">
        <f>COUNTIF(Table1[Date],G32)</f>
        <v>0</v>
      </c>
    </row>
    <row r="33" spans="1:8" x14ac:dyDescent="0.35">
      <c r="A33" s="2" t="s">
        <v>46</v>
      </c>
      <c r="B33" s="2" t="s">
        <v>108</v>
      </c>
      <c r="C33" s="2" t="s">
        <v>25</v>
      </c>
      <c r="D33" s="2" t="s">
        <v>42</v>
      </c>
      <c r="E33" s="3">
        <v>44237</v>
      </c>
      <c r="G33" s="11">
        <v>44219</v>
      </c>
      <c r="H33" s="12">
        <f>COUNTIF(Table1[Date],G33)</f>
        <v>0</v>
      </c>
    </row>
    <row r="34" spans="1:8" x14ac:dyDescent="0.35">
      <c r="A34" s="2" t="s">
        <v>64</v>
      </c>
      <c r="B34" s="2" t="s">
        <v>108</v>
      </c>
      <c r="C34" s="2" t="s">
        <v>25</v>
      </c>
      <c r="D34" s="2" t="s">
        <v>42</v>
      </c>
      <c r="E34" s="3">
        <v>44237</v>
      </c>
      <c r="G34" s="11">
        <v>44220</v>
      </c>
      <c r="H34" s="12">
        <f>COUNTIF(Table1[Date],G34)</f>
        <v>0</v>
      </c>
    </row>
    <row r="35" spans="1:8" x14ac:dyDescent="0.35">
      <c r="A35" s="2" t="s">
        <v>65</v>
      </c>
      <c r="B35" s="2" t="s">
        <v>108</v>
      </c>
      <c r="C35" s="2" t="s">
        <v>20</v>
      </c>
      <c r="D35" s="2" t="s">
        <v>33</v>
      </c>
      <c r="E35" s="3">
        <v>44237</v>
      </c>
      <c r="G35" s="11">
        <v>44221</v>
      </c>
      <c r="H35" s="12">
        <f>COUNTIF(Table1[Date],G35)</f>
        <v>0</v>
      </c>
    </row>
    <row r="36" spans="1:8" x14ac:dyDescent="0.35">
      <c r="A36" s="2" t="s">
        <v>66</v>
      </c>
      <c r="B36" s="2" t="s">
        <v>108</v>
      </c>
      <c r="C36" s="2" t="s">
        <v>20</v>
      </c>
      <c r="D36" s="2" t="s">
        <v>33</v>
      </c>
      <c r="E36" s="3">
        <v>44237</v>
      </c>
      <c r="G36" s="11">
        <v>44222</v>
      </c>
      <c r="H36" s="12">
        <f>COUNTIF(Table1[Date],G36)</f>
        <v>0</v>
      </c>
    </row>
    <row r="37" spans="1:8" x14ac:dyDescent="0.35">
      <c r="A37" s="2" t="s">
        <v>26</v>
      </c>
      <c r="B37" s="2" t="s">
        <v>108</v>
      </c>
      <c r="C37" s="2" t="s">
        <v>25</v>
      </c>
      <c r="D37" s="2" t="s">
        <v>44</v>
      </c>
      <c r="E37" s="3">
        <v>44238</v>
      </c>
      <c r="G37" s="11">
        <v>44223</v>
      </c>
      <c r="H37" s="12">
        <f>COUNTIF(Table1[Date],G37)</f>
        <v>0</v>
      </c>
    </row>
    <row r="38" spans="1:8" x14ac:dyDescent="0.35">
      <c r="A38" s="2" t="s">
        <v>67</v>
      </c>
      <c r="B38" s="2" t="s">
        <v>108</v>
      </c>
      <c r="C38" s="2" t="s">
        <v>25</v>
      </c>
      <c r="D38" s="2" t="s">
        <v>44</v>
      </c>
      <c r="E38" s="3">
        <v>44238</v>
      </c>
      <c r="G38" s="11">
        <v>44224</v>
      </c>
      <c r="H38" s="12">
        <f>COUNTIF(Table1[Date],G38)</f>
        <v>0</v>
      </c>
    </row>
    <row r="39" spans="1:8" x14ac:dyDescent="0.35">
      <c r="A39" s="2" t="s">
        <v>68</v>
      </c>
      <c r="B39" s="2" t="s">
        <v>108</v>
      </c>
      <c r="C39" s="2" t="s">
        <v>25</v>
      </c>
      <c r="D39" s="2" t="s">
        <v>42</v>
      </c>
      <c r="E39" s="3">
        <v>44238</v>
      </c>
      <c r="G39" s="11">
        <v>44225</v>
      </c>
      <c r="H39" s="12">
        <f>COUNTIF(Table1[Date],G39)</f>
        <v>1</v>
      </c>
    </row>
    <row r="40" spans="1:8" x14ac:dyDescent="0.35">
      <c r="A40" s="2" t="s">
        <v>69</v>
      </c>
      <c r="B40" s="2" t="s">
        <v>108</v>
      </c>
      <c r="C40" s="2" t="s">
        <v>25</v>
      </c>
      <c r="D40" s="2" t="s">
        <v>33</v>
      </c>
      <c r="E40" s="3">
        <v>44239</v>
      </c>
      <c r="G40" s="13">
        <v>44226</v>
      </c>
      <c r="H40" s="14">
        <f>COUNTIF(Table1[Date],G40)</f>
        <v>0</v>
      </c>
    </row>
    <row r="41" spans="1:8" x14ac:dyDescent="0.35">
      <c r="A41" s="2" t="s">
        <v>43</v>
      </c>
      <c r="B41" s="2" t="s">
        <v>108</v>
      </c>
      <c r="C41" s="2" t="s">
        <v>27</v>
      </c>
      <c r="D41" s="2" t="s">
        <v>40</v>
      </c>
      <c r="E41" s="3">
        <v>44241</v>
      </c>
      <c r="G41" s="13">
        <v>44227</v>
      </c>
      <c r="H41" s="14">
        <f>COUNTIF(Table1[Date],G41)</f>
        <v>0</v>
      </c>
    </row>
    <row r="42" spans="1:8" x14ac:dyDescent="0.35">
      <c r="A42" s="2" t="s">
        <v>70</v>
      </c>
      <c r="B42" s="2" t="s">
        <v>108</v>
      </c>
      <c r="C42" s="2" t="s">
        <v>31</v>
      </c>
      <c r="D42" s="2" t="s">
        <v>33</v>
      </c>
      <c r="E42" s="3">
        <v>44243</v>
      </c>
      <c r="G42" s="13">
        <v>44228</v>
      </c>
      <c r="H42" s="14">
        <f>COUNTIF(Table1[Date],G42)</f>
        <v>0</v>
      </c>
    </row>
    <row r="43" spans="1:8" x14ac:dyDescent="0.35">
      <c r="A43" s="2" t="s">
        <v>71</v>
      </c>
      <c r="B43" s="2" t="s">
        <v>108</v>
      </c>
      <c r="C43" s="2" t="s">
        <v>25</v>
      </c>
      <c r="D43" s="2" t="s">
        <v>40</v>
      </c>
      <c r="E43" s="3">
        <v>44244</v>
      </c>
      <c r="G43" s="13">
        <v>44229</v>
      </c>
      <c r="H43" s="14">
        <f>COUNTIF(Table1[Date],G43)</f>
        <v>1</v>
      </c>
    </row>
    <row r="44" spans="1:8" x14ac:dyDescent="0.35">
      <c r="A44" s="2" t="s">
        <v>72</v>
      </c>
      <c r="B44" s="2" t="s">
        <v>108</v>
      </c>
      <c r="C44" s="2" t="s">
        <v>27</v>
      </c>
      <c r="D44" s="2" t="s">
        <v>33</v>
      </c>
      <c r="E44" s="3">
        <v>44244</v>
      </c>
      <c r="G44" s="13">
        <v>44230</v>
      </c>
      <c r="H44" s="14">
        <f>COUNTIF(Table1[Date],G44)</f>
        <v>0</v>
      </c>
    </row>
    <row r="45" spans="1:8" x14ac:dyDescent="0.35">
      <c r="A45" s="2" t="s">
        <v>73</v>
      </c>
      <c r="B45" s="2" t="s">
        <v>108</v>
      </c>
      <c r="C45" s="2" t="s">
        <v>25</v>
      </c>
      <c r="D45" s="2" t="s">
        <v>40</v>
      </c>
      <c r="E45" s="3">
        <v>44246</v>
      </c>
      <c r="G45" s="13">
        <v>44231</v>
      </c>
      <c r="H45" s="14">
        <f>COUNTIF(Table1[Date],G45)</f>
        <v>0</v>
      </c>
    </row>
    <row r="46" spans="1:8" x14ac:dyDescent="0.35">
      <c r="A46" s="2" t="s">
        <v>74</v>
      </c>
      <c r="B46" s="2" t="s">
        <v>108</v>
      </c>
      <c r="C46" s="2" t="s">
        <v>27</v>
      </c>
      <c r="D46" s="2" t="s">
        <v>40</v>
      </c>
      <c r="E46" s="3">
        <v>44249</v>
      </c>
      <c r="G46" s="13">
        <v>44232</v>
      </c>
      <c r="H46" s="14">
        <f>COUNTIF(Table1[Date],G46)</f>
        <v>0</v>
      </c>
    </row>
    <row r="47" spans="1:8" x14ac:dyDescent="0.35">
      <c r="A47" s="2" t="s">
        <v>75</v>
      </c>
      <c r="B47" s="2" t="s">
        <v>108</v>
      </c>
      <c r="C47" s="2" t="s">
        <v>23</v>
      </c>
      <c r="D47" s="2" t="s">
        <v>40</v>
      </c>
      <c r="E47" s="3">
        <v>44251</v>
      </c>
      <c r="G47" s="13">
        <v>44233</v>
      </c>
      <c r="H47" s="14">
        <f>COUNTIF(Table1[Date],G47)</f>
        <v>0</v>
      </c>
    </row>
    <row r="48" spans="1:8" x14ac:dyDescent="0.35">
      <c r="A48" s="2" t="s">
        <v>76</v>
      </c>
      <c r="B48" s="2" t="s">
        <v>108</v>
      </c>
      <c r="C48" s="2" t="s">
        <v>23</v>
      </c>
      <c r="D48" s="2" t="s">
        <v>40</v>
      </c>
      <c r="E48" s="3">
        <v>44251</v>
      </c>
      <c r="G48" s="13">
        <v>44234</v>
      </c>
      <c r="H48" s="14">
        <f>COUNTIF(Table1[Date],G48)</f>
        <v>0</v>
      </c>
    </row>
    <row r="49" spans="1:8" x14ac:dyDescent="0.35">
      <c r="A49" s="2" t="s">
        <v>77</v>
      </c>
      <c r="B49" s="2" t="s">
        <v>108</v>
      </c>
      <c r="C49" s="2" t="s">
        <v>23</v>
      </c>
      <c r="D49" s="2" t="s">
        <v>40</v>
      </c>
      <c r="E49" s="3">
        <v>44251</v>
      </c>
      <c r="G49" s="13">
        <v>44235</v>
      </c>
      <c r="H49" s="14">
        <f>COUNTIF(Table1[Date],G49)</f>
        <v>3</v>
      </c>
    </row>
    <row r="50" spans="1:8" x14ac:dyDescent="0.35">
      <c r="A50" s="2" t="s">
        <v>78</v>
      </c>
      <c r="B50" s="2" t="s">
        <v>108</v>
      </c>
      <c r="C50" s="2" t="s">
        <v>23</v>
      </c>
      <c r="D50" s="2" t="s">
        <v>40</v>
      </c>
      <c r="E50" s="3">
        <v>44251</v>
      </c>
      <c r="G50" s="13">
        <v>44236</v>
      </c>
      <c r="H50" s="14">
        <f>COUNTIF(Table1[Date],G50)</f>
        <v>11</v>
      </c>
    </row>
    <row r="51" spans="1:8" x14ac:dyDescent="0.35">
      <c r="A51" s="2" t="s">
        <v>79</v>
      </c>
      <c r="B51" s="2" t="s">
        <v>108</v>
      </c>
      <c r="C51" s="2" t="s">
        <v>23</v>
      </c>
      <c r="D51" s="2" t="s">
        <v>33</v>
      </c>
      <c r="E51" s="3">
        <v>44251</v>
      </c>
      <c r="G51" s="13">
        <v>44237</v>
      </c>
      <c r="H51" s="14">
        <f>COUNTIF(Table1[Date],G51)</f>
        <v>9</v>
      </c>
    </row>
    <row r="52" spans="1:8" x14ac:dyDescent="0.35">
      <c r="A52" s="2" t="s">
        <v>80</v>
      </c>
      <c r="B52" s="2" t="s">
        <v>108</v>
      </c>
      <c r="C52" s="2" t="s">
        <v>23</v>
      </c>
      <c r="D52" s="2" t="s">
        <v>33</v>
      </c>
      <c r="E52" s="3">
        <v>44251</v>
      </c>
      <c r="G52" s="13">
        <v>44238</v>
      </c>
      <c r="H52" s="14">
        <f>COUNTIF(Table1[Date],G52)</f>
        <v>3</v>
      </c>
    </row>
    <row r="53" spans="1:8" x14ac:dyDescent="0.35">
      <c r="A53" s="2" t="s">
        <v>81</v>
      </c>
      <c r="B53" s="2" t="s">
        <v>108</v>
      </c>
      <c r="C53" s="2" t="s">
        <v>23</v>
      </c>
      <c r="D53" s="2" t="s">
        <v>33</v>
      </c>
      <c r="E53" s="3">
        <v>44251</v>
      </c>
      <c r="G53" s="13">
        <v>44239</v>
      </c>
      <c r="H53" s="14">
        <f>COUNTIF(Table1[Date],G53)</f>
        <v>1</v>
      </c>
    </row>
    <row r="54" spans="1:8" x14ac:dyDescent="0.35">
      <c r="A54" s="2" t="s">
        <v>82</v>
      </c>
      <c r="B54" s="2" t="s">
        <v>108</v>
      </c>
      <c r="C54" s="2" t="s">
        <v>23</v>
      </c>
      <c r="D54" s="2" t="s">
        <v>33</v>
      </c>
      <c r="E54" s="3">
        <v>44251</v>
      </c>
      <c r="G54" s="13">
        <v>44240</v>
      </c>
      <c r="H54" s="14">
        <f>COUNTIF(Table1[Date],G54)</f>
        <v>0</v>
      </c>
    </row>
    <row r="55" spans="1:8" x14ac:dyDescent="0.35">
      <c r="A55" s="2" t="s">
        <v>83</v>
      </c>
      <c r="B55" s="2" t="s">
        <v>108</v>
      </c>
      <c r="C55" s="2" t="s">
        <v>23</v>
      </c>
      <c r="D55" s="2" t="s">
        <v>33</v>
      </c>
      <c r="E55" s="3">
        <v>44251</v>
      </c>
      <c r="G55" s="13">
        <v>44241</v>
      </c>
      <c r="H55" s="14">
        <f>COUNTIF(Table1[Date],G55)</f>
        <v>1</v>
      </c>
    </row>
    <row r="56" spans="1:8" x14ac:dyDescent="0.35">
      <c r="A56" s="2" t="s">
        <v>84</v>
      </c>
      <c r="B56" s="2" t="s">
        <v>108</v>
      </c>
      <c r="C56" s="2" t="s">
        <v>23</v>
      </c>
      <c r="D56" s="2" t="s">
        <v>33</v>
      </c>
      <c r="E56" s="3">
        <v>44251</v>
      </c>
      <c r="G56" s="13">
        <v>44242</v>
      </c>
      <c r="H56" s="14">
        <f>COUNTIF(Table1[Date],G56)</f>
        <v>0</v>
      </c>
    </row>
    <row r="57" spans="1:8" x14ac:dyDescent="0.35">
      <c r="A57" s="2" t="s">
        <v>50</v>
      </c>
      <c r="B57" s="2" t="s">
        <v>108</v>
      </c>
      <c r="C57" s="2" t="s">
        <v>23</v>
      </c>
      <c r="D57" s="2" t="s">
        <v>42</v>
      </c>
      <c r="E57" s="3">
        <v>44251</v>
      </c>
      <c r="G57" s="13">
        <v>44243</v>
      </c>
      <c r="H57" s="14">
        <f>COUNTIF(Table1[Date],G57)</f>
        <v>1</v>
      </c>
    </row>
    <row r="58" spans="1:8" x14ac:dyDescent="0.35">
      <c r="A58" s="2" t="s">
        <v>85</v>
      </c>
      <c r="B58" s="2" t="s">
        <v>108</v>
      </c>
      <c r="C58" s="2" t="s">
        <v>23</v>
      </c>
      <c r="D58" s="2" t="s">
        <v>33</v>
      </c>
      <c r="E58" s="3">
        <v>44251</v>
      </c>
      <c r="G58" s="13">
        <v>44244</v>
      </c>
      <c r="H58" s="14">
        <f>COUNTIF(Table1[Date],G58)</f>
        <v>2</v>
      </c>
    </row>
    <row r="59" spans="1:8" x14ac:dyDescent="0.35">
      <c r="A59" s="2" t="s">
        <v>35</v>
      </c>
      <c r="B59" s="2" t="s">
        <v>108</v>
      </c>
      <c r="C59" s="2" t="s">
        <v>23</v>
      </c>
      <c r="D59" s="2" t="s">
        <v>33</v>
      </c>
      <c r="E59" s="3">
        <v>44251</v>
      </c>
      <c r="G59" s="13">
        <v>44245</v>
      </c>
      <c r="H59" s="14">
        <f>COUNTIF(Table1[Date],G59)</f>
        <v>0</v>
      </c>
    </row>
    <row r="60" spans="1:8" x14ac:dyDescent="0.35">
      <c r="A60" s="2" t="s">
        <v>86</v>
      </c>
      <c r="B60" s="2" t="s">
        <v>108</v>
      </c>
      <c r="C60" s="2" t="s">
        <v>23</v>
      </c>
      <c r="D60" s="2" t="s">
        <v>33</v>
      </c>
      <c r="E60" s="3">
        <v>44251</v>
      </c>
      <c r="G60" s="13">
        <v>44246</v>
      </c>
      <c r="H60" s="14">
        <f>COUNTIF(Table1[Date],G60)</f>
        <v>1</v>
      </c>
    </row>
    <row r="61" spans="1:8" x14ac:dyDescent="0.35">
      <c r="A61" s="2" t="s">
        <v>87</v>
      </c>
      <c r="B61" s="2" t="s">
        <v>108</v>
      </c>
      <c r="C61" s="2" t="s">
        <v>23</v>
      </c>
      <c r="D61" s="2" t="s">
        <v>33</v>
      </c>
      <c r="E61" s="3">
        <v>44251</v>
      </c>
      <c r="G61" s="13">
        <v>44247</v>
      </c>
      <c r="H61" s="14">
        <f>COUNTIF(Table1[Date],G61)</f>
        <v>0</v>
      </c>
    </row>
    <row r="62" spans="1:8" x14ac:dyDescent="0.35">
      <c r="A62" s="2" t="s">
        <v>88</v>
      </c>
      <c r="B62" s="2" t="s">
        <v>108</v>
      </c>
      <c r="C62" s="2" t="s">
        <v>23</v>
      </c>
      <c r="D62" s="2" t="s">
        <v>33</v>
      </c>
      <c r="E62" s="3">
        <v>44251</v>
      </c>
      <c r="G62" s="13">
        <v>44248</v>
      </c>
      <c r="H62" s="14">
        <f>COUNTIF(Table1[Date],G62)</f>
        <v>0</v>
      </c>
    </row>
    <row r="63" spans="1:8" x14ac:dyDescent="0.35">
      <c r="A63" s="2" t="s">
        <v>89</v>
      </c>
      <c r="B63" s="2" t="s">
        <v>108</v>
      </c>
      <c r="C63" s="2" t="s">
        <v>23</v>
      </c>
      <c r="D63" s="2" t="s">
        <v>40</v>
      </c>
      <c r="E63" s="3">
        <v>44251</v>
      </c>
      <c r="G63" s="13">
        <v>44249</v>
      </c>
      <c r="H63" s="12">
        <f>COUNTIF(Table1[Date],G63)</f>
        <v>1</v>
      </c>
    </row>
    <row r="64" spans="1:8" x14ac:dyDescent="0.35">
      <c r="A64" s="2" t="s">
        <v>90</v>
      </c>
      <c r="B64" s="2" t="s">
        <v>108</v>
      </c>
      <c r="C64" s="2" t="s">
        <v>23</v>
      </c>
      <c r="D64" s="2" t="s">
        <v>40</v>
      </c>
      <c r="E64" s="3">
        <v>44252</v>
      </c>
      <c r="G64" s="13">
        <v>44250</v>
      </c>
      <c r="H64" s="12">
        <f>COUNTIF(Table1[Date],G64)</f>
        <v>0</v>
      </c>
    </row>
    <row r="65" spans="1:8" x14ac:dyDescent="0.35">
      <c r="A65" s="2" t="s">
        <v>91</v>
      </c>
      <c r="B65" s="2" t="s">
        <v>108</v>
      </c>
      <c r="C65" s="2" t="s">
        <v>23</v>
      </c>
      <c r="D65" s="2" t="s">
        <v>33</v>
      </c>
      <c r="E65" s="3">
        <v>44252</v>
      </c>
      <c r="G65" s="13">
        <v>44251</v>
      </c>
      <c r="H65" s="12">
        <f>COUNTIF(Table1[Date],G65)</f>
        <v>17</v>
      </c>
    </row>
    <row r="66" spans="1:8" x14ac:dyDescent="0.35">
      <c r="A66" s="2" t="s">
        <v>92</v>
      </c>
      <c r="B66" s="2" t="s">
        <v>108</v>
      </c>
      <c r="C66" s="2" t="s">
        <v>31</v>
      </c>
      <c r="D66" s="2"/>
      <c r="E66" s="3">
        <v>44252</v>
      </c>
      <c r="G66" s="13">
        <v>44252</v>
      </c>
      <c r="H66" s="12">
        <f>COUNTIF(Table1[Date],G66)</f>
        <v>6</v>
      </c>
    </row>
    <row r="67" spans="1:8" x14ac:dyDescent="0.35">
      <c r="A67" s="2" t="s">
        <v>92</v>
      </c>
      <c r="B67" s="2" t="s">
        <v>108</v>
      </c>
      <c r="C67" s="2" t="s">
        <v>31</v>
      </c>
      <c r="D67" s="2"/>
      <c r="E67" s="3">
        <v>44252</v>
      </c>
      <c r="G67" s="13">
        <v>44253</v>
      </c>
      <c r="H67" s="12">
        <f>COUNTIF(Table1[Date],G67)</f>
        <v>4</v>
      </c>
    </row>
    <row r="68" spans="1:8" x14ac:dyDescent="0.35">
      <c r="A68" s="2" t="s">
        <v>93</v>
      </c>
      <c r="B68" s="2" t="s">
        <v>108</v>
      </c>
      <c r="C68" s="2" t="s">
        <v>35</v>
      </c>
      <c r="D68" s="2"/>
      <c r="E68" s="3">
        <v>44252</v>
      </c>
      <c r="G68" s="13">
        <v>44254</v>
      </c>
      <c r="H68" s="12">
        <f>COUNTIF(Table1[Date],G68)</f>
        <v>0</v>
      </c>
    </row>
    <row r="69" spans="1:8" x14ac:dyDescent="0.35">
      <c r="A69" s="2" t="s">
        <v>94</v>
      </c>
      <c r="B69" s="2" t="s">
        <v>108</v>
      </c>
      <c r="C69" s="2" t="s">
        <v>21</v>
      </c>
      <c r="D69" s="2" t="s">
        <v>22</v>
      </c>
      <c r="E69" s="3">
        <v>44252</v>
      </c>
      <c r="G69" s="13">
        <v>44255</v>
      </c>
      <c r="H69" s="12">
        <f>COUNTIF(Table1[Date],G69)</f>
        <v>1</v>
      </c>
    </row>
    <row r="70" spans="1:8" x14ac:dyDescent="0.35">
      <c r="A70" s="23" t="s">
        <v>95</v>
      </c>
      <c r="B70" s="2" t="s">
        <v>108</v>
      </c>
      <c r="C70" s="23" t="s">
        <v>35</v>
      </c>
      <c r="D70" s="23" t="s">
        <v>33</v>
      </c>
      <c r="E70" s="24">
        <v>44253</v>
      </c>
      <c r="G70" s="13">
        <v>44256</v>
      </c>
      <c r="H70" s="12">
        <f>COUNTIF(Table1[Date],G70)</f>
        <v>2</v>
      </c>
    </row>
    <row r="71" spans="1:8" x14ac:dyDescent="0.35">
      <c r="A71" s="2" t="s">
        <v>96</v>
      </c>
      <c r="B71" s="2" t="s">
        <v>108</v>
      </c>
      <c r="C71" s="2" t="s">
        <v>23</v>
      </c>
      <c r="D71" s="2" t="s">
        <v>33</v>
      </c>
      <c r="E71" s="3">
        <v>44253</v>
      </c>
      <c r="G71" s="13">
        <v>44257</v>
      </c>
      <c r="H71" s="12">
        <f>COUNTIF(Table1[Date],G71)</f>
        <v>4</v>
      </c>
    </row>
    <row r="72" spans="1:8" x14ac:dyDescent="0.35">
      <c r="A72" s="2" t="s">
        <v>97</v>
      </c>
      <c r="B72" s="2" t="s">
        <v>108</v>
      </c>
      <c r="C72" s="2" t="s">
        <v>23</v>
      </c>
      <c r="D72" s="2" t="s">
        <v>33</v>
      </c>
      <c r="E72" s="3">
        <v>44253</v>
      </c>
      <c r="G72" s="13">
        <v>44258</v>
      </c>
      <c r="H72" s="12">
        <f>COUNTIF(Table1[Date],G72)</f>
        <v>1</v>
      </c>
    </row>
    <row r="73" spans="1:8" x14ac:dyDescent="0.35">
      <c r="A73" s="2" t="s">
        <v>98</v>
      </c>
      <c r="B73" s="2" t="s">
        <v>108</v>
      </c>
      <c r="C73" s="2" t="s">
        <v>31</v>
      </c>
      <c r="D73" s="2"/>
      <c r="E73" s="3">
        <v>44253</v>
      </c>
      <c r="G73" s="13">
        <v>44259</v>
      </c>
      <c r="H73" s="12">
        <f>COUNTIF(Table1[Date],G73)</f>
        <v>0</v>
      </c>
    </row>
    <row r="74" spans="1:8" x14ac:dyDescent="0.35">
      <c r="A74" s="2" t="s">
        <v>99</v>
      </c>
      <c r="B74" s="2" t="s">
        <v>108</v>
      </c>
      <c r="C74" s="2" t="s">
        <v>35</v>
      </c>
      <c r="D74" s="2"/>
      <c r="E74" s="3">
        <v>44255</v>
      </c>
      <c r="G74" s="13">
        <v>44260</v>
      </c>
      <c r="H74" s="12">
        <f>COUNTIF(Table1[Date],G74)</f>
        <v>0</v>
      </c>
    </row>
    <row r="75" spans="1:8" x14ac:dyDescent="0.35">
      <c r="A75" s="2" t="s">
        <v>39</v>
      </c>
      <c r="B75" s="2" t="s">
        <v>108</v>
      </c>
      <c r="C75" s="2" t="s">
        <v>23</v>
      </c>
      <c r="D75" s="2" t="s">
        <v>42</v>
      </c>
      <c r="E75" s="3">
        <v>44256</v>
      </c>
      <c r="G75" s="13">
        <v>44261</v>
      </c>
      <c r="H75" s="12">
        <f>COUNTIF(Table1[Date],G75)</f>
        <v>0</v>
      </c>
    </row>
    <row r="76" spans="1:8" x14ac:dyDescent="0.35">
      <c r="A76" s="2" t="s">
        <v>100</v>
      </c>
      <c r="B76" s="2" t="s">
        <v>108</v>
      </c>
      <c r="C76" s="2" t="s">
        <v>20</v>
      </c>
      <c r="D76" s="2" t="s">
        <v>40</v>
      </c>
      <c r="E76" s="3">
        <v>44256</v>
      </c>
      <c r="G76" s="13">
        <v>44262</v>
      </c>
      <c r="H76" s="12">
        <f>COUNTIF(Table1[Date],G76)</f>
        <v>0</v>
      </c>
    </row>
    <row r="77" spans="1:8" x14ac:dyDescent="0.35">
      <c r="A77" s="2" t="s">
        <v>101</v>
      </c>
      <c r="B77" s="2" t="s">
        <v>108</v>
      </c>
      <c r="C77" s="2" t="s">
        <v>102</v>
      </c>
      <c r="D77" s="2" t="s">
        <v>33</v>
      </c>
      <c r="E77" s="3">
        <v>44257</v>
      </c>
      <c r="G77" s="13">
        <v>44263</v>
      </c>
      <c r="H77" s="12">
        <f>COUNTIF(Table1[Date],G77)</f>
        <v>2</v>
      </c>
    </row>
    <row r="78" spans="1:8" x14ac:dyDescent="0.35">
      <c r="A78" s="2" t="s">
        <v>103</v>
      </c>
      <c r="B78" s="2" t="s">
        <v>108</v>
      </c>
      <c r="C78" s="2" t="s">
        <v>27</v>
      </c>
      <c r="D78" s="2" t="s">
        <v>33</v>
      </c>
      <c r="E78" s="3">
        <v>44257</v>
      </c>
      <c r="G78" s="13">
        <v>44264</v>
      </c>
      <c r="H78" s="12">
        <f>COUNTIF(Table1[Date],G78)</f>
        <v>0</v>
      </c>
    </row>
    <row r="79" spans="1:8" x14ac:dyDescent="0.35">
      <c r="A79" s="2" t="s">
        <v>58</v>
      </c>
      <c r="B79" s="2" t="s">
        <v>108</v>
      </c>
      <c r="C79" s="2" t="s">
        <v>27</v>
      </c>
      <c r="D79" s="2" t="s">
        <v>33</v>
      </c>
      <c r="E79" s="3">
        <v>44257</v>
      </c>
    </row>
    <row r="80" spans="1:8" x14ac:dyDescent="0.35">
      <c r="A80" s="2" t="s">
        <v>86</v>
      </c>
      <c r="B80" s="2" t="s">
        <v>108</v>
      </c>
      <c r="C80" s="2" t="s">
        <v>31</v>
      </c>
      <c r="D80" s="2"/>
      <c r="E80" s="3">
        <v>44257</v>
      </c>
    </row>
    <row r="81" spans="1:5" x14ac:dyDescent="0.35">
      <c r="A81" s="2" t="s">
        <v>104</v>
      </c>
      <c r="B81" s="2" t="s">
        <v>108</v>
      </c>
      <c r="C81" s="2" t="s">
        <v>23</v>
      </c>
      <c r="D81" s="2" t="s">
        <v>33</v>
      </c>
      <c r="E81" s="3">
        <v>44258</v>
      </c>
    </row>
    <row r="82" spans="1:5" x14ac:dyDescent="0.35">
      <c r="A82" s="2" t="s">
        <v>105</v>
      </c>
      <c r="B82" s="2" t="s">
        <v>108</v>
      </c>
      <c r="C82" s="2" t="s">
        <v>27</v>
      </c>
      <c r="D82" s="2" t="s">
        <v>40</v>
      </c>
      <c r="E82" s="3">
        <v>44263</v>
      </c>
    </row>
    <row r="83" spans="1:5" x14ac:dyDescent="0.35">
      <c r="A83" s="2" t="s">
        <v>106</v>
      </c>
      <c r="B83" s="2" t="s">
        <v>108</v>
      </c>
      <c r="C83" s="2" t="s">
        <v>102</v>
      </c>
      <c r="D83" s="2" t="s">
        <v>33</v>
      </c>
      <c r="E83" s="3">
        <v>44263</v>
      </c>
    </row>
  </sheetData>
  <mergeCells count="3">
    <mergeCell ref="G3:H3"/>
    <mergeCell ref="G11:H11"/>
    <mergeCell ref="G19:H19"/>
  </mergeCells>
  <pageMargins left="0.7" right="0.7" top="0.75" bottom="0.75" header="0.3" footer="0.3"/>
  <pageSetup orientation="portrait" horizontalDpi="300" verticalDpi="30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3578D-C93B-4267-8014-71C128702396}">
  <dimension ref="A1:B57"/>
  <sheetViews>
    <sheetView workbookViewId="0">
      <selection activeCell="B29" sqref="B2:B29"/>
    </sheetView>
  </sheetViews>
  <sheetFormatPr defaultRowHeight="14.5" x14ac:dyDescent="0.35"/>
  <cols>
    <col min="4" max="4" width="54.26953125" customWidth="1"/>
  </cols>
  <sheetData>
    <row r="1" spans="1:2" x14ac:dyDescent="0.35">
      <c r="A1" t="s">
        <v>19</v>
      </c>
      <c r="B1" t="s">
        <v>107</v>
      </c>
    </row>
    <row r="2" spans="1:2" x14ac:dyDescent="0.35">
      <c r="A2" s="7">
        <v>44207</v>
      </c>
      <c r="B2">
        <v>0</v>
      </c>
    </row>
    <row r="3" spans="1:2" x14ac:dyDescent="0.35">
      <c r="A3" s="7">
        <v>44208</v>
      </c>
      <c r="B3">
        <v>0</v>
      </c>
    </row>
    <row r="4" spans="1:2" x14ac:dyDescent="0.35">
      <c r="A4" s="7">
        <v>44209</v>
      </c>
      <c r="B4">
        <v>0</v>
      </c>
    </row>
    <row r="5" spans="1:2" x14ac:dyDescent="0.35">
      <c r="A5" s="7">
        <v>44210</v>
      </c>
      <c r="B5">
        <v>0</v>
      </c>
    </row>
    <row r="6" spans="1:2" x14ac:dyDescent="0.35">
      <c r="A6" s="7">
        <v>44211</v>
      </c>
      <c r="B6">
        <v>0</v>
      </c>
    </row>
    <row r="7" spans="1:2" x14ac:dyDescent="0.35">
      <c r="A7" s="7">
        <v>44212</v>
      </c>
      <c r="B7">
        <v>0</v>
      </c>
    </row>
    <row r="8" spans="1:2" x14ac:dyDescent="0.35">
      <c r="A8" s="7">
        <v>44213</v>
      </c>
      <c r="B8">
        <v>0</v>
      </c>
    </row>
    <row r="9" spans="1:2" x14ac:dyDescent="0.35">
      <c r="A9" s="7">
        <v>44214</v>
      </c>
      <c r="B9">
        <v>0</v>
      </c>
    </row>
    <row r="10" spans="1:2" x14ac:dyDescent="0.35">
      <c r="A10" s="7">
        <v>44215</v>
      </c>
      <c r="B10">
        <v>0</v>
      </c>
    </row>
    <row r="11" spans="1:2" x14ac:dyDescent="0.35">
      <c r="A11" s="7">
        <v>44216</v>
      </c>
      <c r="B11">
        <v>0</v>
      </c>
    </row>
    <row r="12" spans="1:2" x14ac:dyDescent="0.35">
      <c r="A12" s="7">
        <v>44217</v>
      </c>
      <c r="B12">
        <v>0</v>
      </c>
    </row>
    <row r="13" spans="1:2" x14ac:dyDescent="0.35">
      <c r="A13" s="7">
        <v>44218</v>
      </c>
      <c r="B13">
        <v>1</v>
      </c>
    </row>
    <row r="14" spans="1:2" x14ac:dyDescent="0.35">
      <c r="A14" s="7">
        <v>44219</v>
      </c>
      <c r="B14">
        <v>0</v>
      </c>
    </row>
    <row r="15" spans="1:2" x14ac:dyDescent="0.35">
      <c r="A15" s="7">
        <v>44220</v>
      </c>
      <c r="B15">
        <v>0</v>
      </c>
    </row>
    <row r="16" spans="1:2" x14ac:dyDescent="0.35">
      <c r="A16" s="7">
        <v>44221</v>
      </c>
      <c r="B16">
        <v>0</v>
      </c>
    </row>
    <row r="17" spans="1:2" x14ac:dyDescent="0.35">
      <c r="A17" s="7">
        <v>44222</v>
      </c>
      <c r="B17">
        <v>0</v>
      </c>
    </row>
    <row r="18" spans="1:2" x14ac:dyDescent="0.35">
      <c r="A18" s="7">
        <v>44223</v>
      </c>
      <c r="B18">
        <v>0</v>
      </c>
    </row>
    <row r="19" spans="1:2" x14ac:dyDescent="0.35">
      <c r="A19" s="7">
        <v>44224</v>
      </c>
      <c r="B19">
        <v>7</v>
      </c>
    </row>
    <row r="20" spans="1:2" x14ac:dyDescent="0.35">
      <c r="A20" s="7">
        <v>44225</v>
      </c>
      <c r="B20">
        <v>4</v>
      </c>
    </row>
    <row r="21" spans="1:2" x14ac:dyDescent="0.35">
      <c r="A21" s="7">
        <v>44226</v>
      </c>
      <c r="B21">
        <v>0</v>
      </c>
    </row>
    <row r="22" spans="1:2" x14ac:dyDescent="0.35">
      <c r="A22" s="7">
        <v>44227</v>
      </c>
      <c r="B22">
        <v>0</v>
      </c>
    </row>
    <row r="23" spans="1:2" x14ac:dyDescent="0.35">
      <c r="A23" s="7">
        <v>44228</v>
      </c>
      <c r="B23">
        <v>3</v>
      </c>
    </row>
    <row r="24" spans="1:2" x14ac:dyDescent="0.35">
      <c r="A24" s="7">
        <v>44229</v>
      </c>
      <c r="B24">
        <v>2</v>
      </c>
    </row>
    <row r="25" spans="1:2" x14ac:dyDescent="0.35">
      <c r="A25" s="7">
        <v>44230</v>
      </c>
      <c r="B25">
        <v>3</v>
      </c>
    </row>
    <row r="26" spans="1:2" x14ac:dyDescent="0.35">
      <c r="A26" s="7">
        <v>44231</v>
      </c>
      <c r="B26">
        <v>0</v>
      </c>
    </row>
    <row r="27" spans="1:2" x14ac:dyDescent="0.35">
      <c r="A27" s="7">
        <v>44232</v>
      </c>
      <c r="B27">
        <v>0</v>
      </c>
    </row>
    <row r="28" spans="1:2" x14ac:dyDescent="0.35">
      <c r="A28" s="7">
        <v>44233</v>
      </c>
      <c r="B28">
        <v>0</v>
      </c>
    </row>
    <row r="29" spans="1:2" x14ac:dyDescent="0.35">
      <c r="A29" s="7">
        <v>44234</v>
      </c>
      <c r="B29">
        <v>0</v>
      </c>
    </row>
    <row r="30" spans="1:2" x14ac:dyDescent="0.35">
      <c r="A30" s="7">
        <v>44235</v>
      </c>
      <c r="B30">
        <v>7</v>
      </c>
    </row>
    <row r="31" spans="1:2" x14ac:dyDescent="0.35">
      <c r="A31" s="7">
        <v>44236</v>
      </c>
      <c r="B31">
        <v>51</v>
      </c>
    </row>
    <row r="32" spans="1:2" x14ac:dyDescent="0.35">
      <c r="A32" s="7">
        <v>44237</v>
      </c>
      <c r="B32">
        <v>46</v>
      </c>
    </row>
    <row r="33" spans="1:2" x14ac:dyDescent="0.35">
      <c r="A33" s="7">
        <v>44238</v>
      </c>
      <c r="B33">
        <v>32</v>
      </c>
    </row>
    <row r="34" spans="1:2" x14ac:dyDescent="0.35">
      <c r="A34" s="7">
        <v>44239</v>
      </c>
      <c r="B34">
        <v>2</v>
      </c>
    </row>
    <row r="35" spans="1:2" x14ac:dyDescent="0.35">
      <c r="A35" s="7">
        <v>44240</v>
      </c>
      <c r="B35">
        <v>0</v>
      </c>
    </row>
    <row r="36" spans="1:2" x14ac:dyDescent="0.35">
      <c r="A36" s="7">
        <v>44241</v>
      </c>
      <c r="B36">
        <v>4</v>
      </c>
    </row>
    <row r="37" spans="1:2" x14ac:dyDescent="0.35">
      <c r="A37" s="7">
        <v>44242</v>
      </c>
      <c r="B37">
        <v>1</v>
      </c>
    </row>
    <row r="38" spans="1:2" x14ac:dyDescent="0.35">
      <c r="A38" s="7">
        <v>44243</v>
      </c>
      <c r="B38">
        <v>4</v>
      </c>
    </row>
    <row r="39" spans="1:2" x14ac:dyDescent="0.35">
      <c r="A39" s="7">
        <v>44244</v>
      </c>
      <c r="B39">
        <v>4</v>
      </c>
    </row>
    <row r="40" spans="1:2" x14ac:dyDescent="0.35">
      <c r="A40" s="7">
        <v>44245</v>
      </c>
      <c r="B40">
        <v>5</v>
      </c>
    </row>
    <row r="41" spans="1:2" x14ac:dyDescent="0.35">
      <c r="A41" s="7">
        <v>44246</v>
      </c>
      <c r="B41">
        <v>2</v>
      </c>
    </row>
    <row r="42" spans="1:2" x14ac:dyDescent="0.35">
      <c r="A42" s="7">
        <v>44247</v>
      </c>
      <c r="B42">
        <v>1</v>
      </c>
    </row>
    <row r="43" spans="1:2" x14ac:dyDescent="0.35">
      <c r="A43" s="7">
        <v>44248</v>
      </c>
      <c r="B43">
        <v>3</v>
      </c>
    </row>
    <row r="44" spans="1:2" x14ac:dyDescent="0.35">
      <c r="A44" s="7">
        <v>44249</v>
      </c>
      <c r="B44">
        <v>1</v>
      </c>
    </row>
    <row r="45" spans="1:2" x14ac:dyDescent="0.35">
      <c r="A45" s="7">
        <v>44250</v>
      </c>
      <c r="B45">
        <v>0</v>
      </c>
    </row>
    <row r="46" spans="1:2" x14ac:dyDescent="0.35">
      <c r="A46" s="7">
        <v>44251</v>
      </c>
      <c r="B46">
        <v>53</v>
      </c>
    </row>
    <row r="47" spans="1:2" x14ac:dyDescent="0.35">
      <c r="A47" s="7">
        <v>44252</v>
      </c>
      <c r="B47">
        <v>46</v>
      </c>
    </row>
    <row r="48" spans="1:2" x14ac:dyDescent="0.35">
      <c r="A48" s="7">
        <v>44253</v>
      </c>
      <c r="B48">
        <v>44</v>
      </c>
    </row>
    <row r="49" spans="1:2" x14ac:dyDescent="0.35">
      <c r="A49" s="7">
        <v>44254</v>
      </c>
      <c r="B49">
        <v>9</v>
      </c>
    </row>
    <row r="50" spans="1:2" x14ac:dyDescent="0.35">
      <c r="A50" s="7">
        <v>44255</v>
      </c>
      <c r="B50">
        <v>14</v>
      </c>
    </row>
    <row r="51" spans="1:2" x14ac:dyDescent="0.35">
      <c r="A51" s="7">
        <v>44256</v>
      </c>
      <c r="B51">
        <v>13</v>
      </c>
    </row>
    <row r="52" spans="1:2" x14ac:dyDescent="0.35">
      <c r="A52" s="7">
        <v>44257</v>
      </c>
      <c r="B52">
        <v>51</v>
      </c>
    </row>
    <row r="53" spans="1:2" x14ac:dyDescent="0.35">
      <c r="A53" s="7">
        <v>44258</v>
      </c>
      <c r="B53">
        <v>38</v>
      </c>
    </row>
    <row r="54" spans="1:2" x14ac:dyDescent="0.35">
      <c r="A54" s="7">
        <v>44259</v>
      </c>
      <c r="B54">
        <v>26</v>
      </c>
    </row>
    <row r="55" spans="1:2" x14ac:dyDescent="0.35">
      <c r="A55" s="7">
        <v>44260</v>
      </c>
      <c r="B55">
        <v>14</v>
      </c>
    </row>
    <row r="56" spans="1:2" x14ac:dyDescent="0.35">
      <c r="A56" s="7">
        <v>44261</v>
      </c>
      <c r="B56">
        <v>10</v>
      </c>
    </row>
    <row r="57" spans="1:2" x14ac:dyDescent="0.35">
      <c r="A57" s="7">
        <v>44262</v>
      </c>
      <c r="B57">
        <v>10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66C7C093070844A1C46AD966C0F14D" ma:contentTypeVersion="9" ma:contentTypeDescription="Create a new document." ma:contentTypeScope="" ma:versionID="9297f531919d5addd469c50832ab0287">
  <xsd:schema xmlns:xsd="http://www.w3.org/2001/XMLSchema" xmlns:xs="http://www.w3.org/2001/XMLSchema" xmlns:p="http://schemas.microsoft.com/office/2006/metadata/properties" xmlns:ns2="ad20a0e6-daf4-4d2b-95e0-af82a7dea1ec" xmlns:ns3="a505204c-f3bf-4be9-b164-83fa99521124" targetNamespace="http://schemas.microsoft.com/office/2006/metadata/properties" ma:root="true" ma:fieldsID="68b1c482df0805c34cfd85766e2d7cbf" ns2:_="" ns3:_="">
    <xsd:import namespace="ad20a0e6-daf4-4d2b-95e0-af82a7dea1ec"/>
    <xsd:import namespace="a505204c-f3bf-4be9-b164-83fa995211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0a0e6-daf4-4d2b-95e0-af82a7dea1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05204c-f3bf-4be9-b164-83fa9952112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95DCFB-5D45-4C47-BA16-6E379B807A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20a0e6-daf4-4d2b-95e0-af82a7dea1ec"/>
    <ds:schemaRef ds:uri="a505204c-f3bf-4be9-b164-83fa995211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1DABFC-76B4-43F9-BD4F-60D9DFDA228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C84E88C-2A00-43F3-9993-39D0BB05FB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Dashboard</vt:lpstr>
      <vt:lpstr>Details</vt:lpstr>
      <vt:lpstr>Web Traffic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Bret Wardle</dc:creator>
  <cp:keywords/>
  <dc:description/>
  <cp:lastModifiedBy>Bret Wardle</cp:lastModifiedBy>
  <cp:revision/>
  <dcterms:created xsi:type="dcterms:W3CDTF">2021-01-14T03:00:08Z</dcterms:created>
  <dcterms:modified xsi:type="dcterms:W3CDTF">2021-05-18T18:19:58Z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0x010100A266C7C093070844A1C46AD966C0F14D</vt:lpwstr>
  </property>
</Properties>
</file>