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gaines\Documents\__Family\__bob\Health\Taper\For Website\"/>
    </mc:Choice>
  </mc:AlternateContent>
  <xr:revisionPtr revIDLastSave="0" documentId="8_{B8D04753-2255-4D6A-AC91-4D2A4CB602E3}" xr6:coauthVersionLast="38" xr6:coauthVersionMax="38" xr10:uidLastSave="{00000000-0000-0000-0000-000000000000}"/>
  <bookViews>
    <workbookView xWindow="0" yWindow="0" windowWidth="28800" windowHeight="12165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" l="1"/>
  <c r="O5" i="1"/>
  <c r="B17" i="1" s="1"/>
  <c r="T4" i="1"/>
  <c r="A19" i="1" s="1"/>
  <c r="S4" i="1"/>
  <c r="A18" i="1" s="1"/>
  <c r="S5" i="1" l="1"/>
  <c r="O6" i="1"/>
  <c r="B18" i="1" l="1"/>
  <c r="S6" i="1"/>
  <c r="O7" i="1"/>
  <c r="C17" i="1"/>
  <c r="C18" i="1" l="1"/>
  <c r="S7" i="1"/>
  <c r="O8" i="1"/>
  <c r="D17" i="1"/>
  <c r="S8" i="1" l="1"/>
  <c r="D18" i="1"/>
  <c r="O9" i="1"/>
  <c r="E17" i="1"/>
  <c r="E18" i="1" l="1"/>
  <c r="S9" i="1"/>
  <c r="F17" i="1"/>
  <c r="O10" i="1"/>
  <c r="F18" i="1" l="1"/>
  <c r="S10" i="1"/>
  <c r="O11" i="1"/>
  <c r="G17" i="1"/>
  <c r="G18" i="1" l="1"/>
  <c r="S11" i="1"/>
  <c r="O12" i="1"/>
  <c r="H17" i="1"/>
  <c r="H18" i="1" l="1"/>
  <c r="S12" i="1"/>
  <c r="O13" i="1"/>
  <c r="I17" i="1"/>
  <c r="I18" i="1" l="1"/>
  <c r="S13" i="1"/>
  <c r="O14" i="1"/>
  <c r="J17" i="1"/>
  <c r="J18" i="1" l="1"/>
  <c r="S14" i="1"/>
  <c r="O15" i="1"/>
  <c r="K17" i="1"/>
  <c r="K18" i="1" l="1"/>
  <c r="S15" i="1"/>
  <c r="O16" i="1"/>
  <c r="A21" i="1"/>
  <c r="A22" i="1" l="1"/>
  <c r="S16" i="1"/>
  <c r="B21" i="1"/>
  <c r="O17" i="1"/>
  <c r="B22" i="1" l="1"/>
  <c r="S17" i="1"/>
  <c r="O18" i="1"/>
  <c r="C21" i="1"/>
  <c r="S18" i="1" l="1"/>
  <c r="C22" i="1"/>
  <c r="D21" i="1"/>
  <c r="O19" i="1"/>
  <c r="D22" i="1" l="1"/>
  <c r="S19" i="1"/>
  <c r="E21" i="1"/>
  <c r="O20" i="1"/>
  <c r="E22" i="1" l="1"/>
  <c r="S20" i="1"/>
  <c r="O21" i="1"/>
  <c r="F21" i="1"/>
  <c r="F22" i="1" l="1"/>
  <c r="S21" i="1"/>
  <c r="G21" i="1"/>
  <c r="O22" i="1"/>
  <c r="G22" i="1" l="1"/>
  <c r="S22" i="1"/>
  <c r="H21" i="1"/>
  <c r="O23" i="1"/>
  <c r="S23" i="1" l="1"/>
  <c r="H22" i="1"/>
  <c r="I21" i="1"/>
  <c r="O24" i="1"/>
  <c r="I22" i="1" l="1"/>
  <c r="S24" i="1"/>
  <c r="O25" i="1"/>
  <c r="J21" i="1"/>
  <c r="S25" i="1" l="1"/>
  <c r="J22" i="1"/>
  <c r="O26" i="1"/>
  <c r="K21" i="1"/>
  <c r="S26" i="1" l="1"/>
  <c r="K22" i="1"/>
  <c r="A25" i="1"/>
  <c r="O27" i="1"/>
  <c r="A26" i="1" l="1"/>
  <c r="S27" i="1"/>
  <c r="B25" i="1"/>
  <c r="O28" i="1"/>
  <c r="B26" i="1" l="1"/>
  <c r="S28" i="1"/>
  <c r="O29" i="1"/>
  <c r="C25" i="1"/>
  <c r="C26" i="1" l="1"/>
  <c r="S29" i="1"/>
  <c r="O30" i="1"/>
  <c r="D25" i="1"/>
  <c r="S30" i="1" l="1"/>
  <c r="D26" i="1"/>
  <c r="O31" i="1"/>
  <c r="E25" i="1"/>
  <c r="S31" i="1" l="1"/>
  <c r="E26" i="1"/>
  <c r="O32" i="1"/>
  <c r="F25" i="1"/>
  <c r="S32" i="1" l="1"/>
  <c r="F26" i="1"/>
  <c r="O33" i="1"/>
  <c r="G25" i="1"/>
  <c r="S33" i="1" l="1"/>
  <c r="G26" i="1"/>
  <c r="O34" i="1"/>
  <c r="I25" i="1" s="1"/>
  <c r="H25" i="1"/>
  <c r="S34" i="1" l="1"/>
  <c r="H26" i="1"/>
  <c r="I26" i="1" l="1"/>
  <c r="D12" i="1"/>
  <c r="R4" i="1" l="1"/>
  <c r="Q4" i="1"/>
  <c r="P4" i="1" l="1"/>
  <c r="D13" i="1" l="1"/>
  <c r="P5" i="1"/>
  <c r="R5" i="1"/>
  <c r="Q5" i="1"/>
  <c r="T5" i="1" l="1"/>
  <c r="Q6" i="1" s="1"/>
  <c r="P6" i="1" l="1"/>
  <c r="B19" i="1"/>
  <c r="R6" i="1"/>
  <c r="T6" i="1" l="1"/>
  <c r="C19" i="1" s="1"/>
  <c r="Q7" i="1"/>
  <c r="P7" i="1" l="1"/>
  <c r="R7" i="1"/>
  <c r="T7" i="1" l="1"/>
  <c r="D19" i="1"/>
  <c r="Q8" i="1"/>
  <c r="P8" i="1"/>
  <c r="R8" i="1"/>
  <c r="T8" i="1" l="1"/>
  <c r="E19" i="1" s="1"/>
  <c r="P9" i="1"/>
  <c r="Q9" i="1"/>
  <c r="R9" i="1" l="1"/>
  <c r="T9" i="1"/>
  <c r="P10" i="1" l="1"/>
  <c r="R10" i="1"/>
  <c r="Q10" i="1"/>
  <c r="F19" i="1"/>
  <c r="T10" i="1" l="1"/>
  <c r="Q11" i="1"/>
  <c r="P11" i="1"/>
  <c r="G19" i="1" l="1"/>
  <c r="R11" i="1"/>
  <c r="T11" i="1" s="1"/>
  <c r="H19" i="1" l="1"/>
  <c r="R12" i="1"/>
  <c r="P12" i="1"/>
  <c r="Q12" i="1"/>
  <c r="T12" i="1" l="1"/>
  <c r="I19" i="1" s="1"/>
  <c r="P13" i="1"/>
  <c r="Q13" i="1"/>
  <c r="R13" i="1"/>
  <c r="T13" i="1" l="1"/>
  <c r="J19" i="1" s="1"/>
  <c r="P14" i="1" l="1"/>
  <c r="Q14" i="1"/>
  <c r="R14" i="1"/>
  <c r="T14" i="1" l="1"/>
  <c r="K19" i="1" s="1"/>
  <c r="P15" i="1" l="1"/>
  <c r="R15" i="1"/>
  <c r="Q15" i="1"/>
  <c r="T15" i="1" l="1"/>
  <c r="A23" i="1" s="1"/>
  <c r="P16" i="1" l="1"/>
  <c r="Q16" i="1"/>
  <c r="R16" i="1"/>
  <c r="T16" i="1" l="1"/>
  <c r="B23" i="1" s="1"/>
  <c r="P17" i="1" l="1"/>
  <c r="R17" i="1"/>
  <c r="Q17" i="1"/>
  <c r="T17" i="1" l="1"/>
  <c r="C23" i="1" s="1"/>
  <c r="P18" i="1" l="1"/>
  <c r="Q18" i="1"/>
  <c r="R18" i="1"/>
  <c r="T18" i="1" l="1"/>
  <c r="D23" i="1" s="1"/>
  <c r="Q19" i="1" l="1"/>
  <c r="P19" i="1"/>
  <c r="R19" i="1"/>
  <c r="T19" i="1" l="1"/>
  <c r="E23" i="1" s="1"/>
  <c r="R20" i="1" l="1"/>
  <c r="T20" i="1" s="1"/>
  <c r="F23" i="1" s="1"/>
  <c r="Q20" i="1"/>
  <c r="P20" i="1"/>
  <c r="R21" i="1" l="1"/>
  <c r="P21" i="1"/>
  <c r="Q21" i="1"/>
  <c r="T21" i="1" l="1"/>
  <c r="P22" i="1" s="1"/>
  <c r="G23" i="1" l="1"/>
  <c r="R22" i="1"/>
  <c r="Q22" i="1"/>
  <c r="T22" i="1" l="1"/>
  <c r="H23" i="1" s="1"/>
  <c r="P23" i="1" l="1"/>
  <c r="R23" i="1"/>
  <c r="Q23" i="1"/>
  <c r="T23" i="1" s="1"/>
  <c r="I23" i="1" l="1"/>
  <c r="R24" i="1"/>
  <c r="P24" i="1"/>
  <c r="Q24" i="1"/>
  <c r="T24" i="1" l="1"/>
  <c r="J23" i="1"/>
  <c r="Q25" i="1"/>
  <c r="P25" i="1"/>
  <c r="R25" i="1"/>
  <c r="T25" i="1" l="1"/>
  <c r="Q26" i="1" l="1"/>
  <c r="K23" i="1"/>
  <c r="P26" i="1"/>
  <c r="R26" i="1"/>
  <c r="T26" i="1" l="1"/>
  <c r="A27" i="1" s="1"/>
  <c r="Q27" i="1" l="1"/>
  <c r="P27" i="1"/>
  <c r="R27" i="1"/>
  <c r="T27" i="1" l="1"/>
  <c r="B27" i="1" l="1"/>
  <c r="P28" i="1"/>
  <c r="Q28" i="1"/>
  <c r="R28" i="1"/>
  <c r="T28" i="1" l="1"/>
  <c r="C27" i="1" s="1"/>
  <c r="P29" i="1" l="1"/>
  <c r="R29" i="1"/>
  <c r="Q29" i="1"/>
  <c r="T29" i="1" l="1"/>
  <c r="D27" i="1" s="1"/>
  <c r="P30" i="1" l="1"/>
  <c r="R30" i="1"/>
  <c r="Q30" i="1"/>
  <c r="T30" i="1" l="1"/>
  <c r="E27" i="1" s="1"/>
  <c r="P31" i="1" l="1"/>
  <c r="Q31" i="1"/>
  <c r="R31" i="1"/>
  <c r="T31" i="1" l="1"/>
  <c r="F27" i="1" s="1"/>
  <c r="P32" i="1" l="1"/>
  <c r="R32" i="1"/>
  <c r="Q32" i="1"/>
  <c r="T32" i="1" l="1"/>
  <c r="G27" i="1" s="1"/>
  <c r="P33" i="1" l="1"/>
  <c r="R33" i="1"/>
  <c r="Q33" i="1"/>
  <c r="T33" i="1" l="1"/>
  <c r="H27" i="1" s="1"/>
  <c r="P34" i="1" l="1"/>
  <c r="Q34" i="1"/>
  <c r="R34" i="1"/>
  <c r="T34" i="1" l="1"/>
  <c r="I27" i="1" s="1"/>
</calcChain>
</file>

<file path=xl/sharedStrings.xml><?xml version="1.0" encoding="utf-8"?>
<sst xmlns="http://schemas.openxmlformats.org/spreadsheetml/2006/main" count="42" uniqueCount="30">
  <si>
    <t>grams</t>
  </si>
  <si>
    <t>mg</t>
  </si>
  <si>
    <t>1 tablet weighs</t>
  </si>
  <si>
    <t>1 tablet  dose</t>
  </si>
  <si>
    <t>Desired</t>
  </si>
  <si>
    <t>Dose K mg</t>
  </si>
  <si>
    <t>Day</t>
  </si>
  <si>
    <t>K mg</t>
  </si>
  <si>
    <t>Remaining</t>
  </si>
  <si>
    <t>Tablet grams</t>
  </si>
  <si>
    <t>Capsule</t>
  </si>
  <si>
    <t>Start Dose</t>
  </si>
  <si>
    <t xml:space="preserve">How much to reduce per day </t>
  </si>
  <si>
    <t>Filler grams</t>
  </si>
  <si>
    <t>Crush this many tablets</t>
  </si>
  <si>
    <t>Microcrystalline Cellulose (grams)</t>
  </si>
  <si>
    <t>day</t>
  </si>
  <si>
    <t>dose (mg)</t>
  </si>
  <si>
    <t>weight (g)</t>
  </si>
  <si>
    <t>The Math Is Done Here:</t>
  </si>
  <si>
    <t>Large end of capsule holds</t>
  </si>
  <si>
    <t>this is the dose of each tablet as written on my prescripton bottle</t>
  </si>
  <si>
    <t>this is the average weight of one of my tablets</t>
  </si>
  <si>
    <t>This worksheet is used to tell my story.  Consult your doctor for help with your health situtation.</t>
  </si>
  <si>
    <t>I will tell how I used this data later in my story.</t>
  </si>
  <si>
    <t>I will tell how I used this data later in my story (these are labels for my pill organizer).</t>
  </si>
  <si>
    <t>Each month I changed 5 cells (in yellow) to make 31 pills.</t>
  </si>
  <si>
    <t>this is my dose at the start of the month</t>
  </si>
  <si>
    <t>this is how much benzo drug I want to reduce each day</t>
  </si>
  <si>
    <t>Depends on size of gel capsule.  When I used smaller gel capsules, I reduced this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</si>
</sst>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E36C09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2" fillId="0" borderId="0" xfId="0" applyNumberFormat="1" applyFont="1"/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11" xfId="0" applyBorder="1"/>
    <xf numFmtId="0" fontId="0" fillId="2" borderId="9" xfId="0" applyFill="1" applyBorder="1"/>
    <xf numFmtId="0" fontId="0" fillId="0" borderId="10" xfId="0" applyBorder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0" borderId="11" xfId="0" applyFont="1" applyBorder="1"/>
    <xf numFmtId="0" fontId="2" fillId="2" borderId="13" xfId="0" applyFont="1" applyFill="1" applyBorder="1"/>
    <xf numFmtId="0" fontId="2" fillId="0" borderId="14" xfId="0" applyFont="1" applyBorder="1"/>
    <xf numFmtId="164" fontId="2" fillId="0" borderId="14" xfId="0" applyNumberFormat="1" applyFont="1" applyBorder="1"/>
    <xf numFmtId="0" fontId="2" fillId="0" borderId="10" xfId="0" applyFont="1" applyBorder="1"/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/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0" xfId="0" applyFont="1"/>
    <xf numFmtId="164" fontId="6" fillId="0" borderId="0" xfId="0" applyNumberFormat="1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/>
    <xf numFmtId="0" fontId="7" fillId="0" borderId="0" xfId="0" applyFont="1"/>
    <xf numFmtId="0" fontId="2" fillId="0" borderId="0" xfId="0" applyFont="1" applyAlignment="1"/>
    <xf numFmtId="0" fontId="3" fillId="0" borderId="0" xfId="0" applyFont="1" applyAlignment="1"/>
    <xf numFmtId="164" fontId="0" fillId="0" borderId="0" xfId="0" applyNumberFormat="1" applyAlignment="1"/>
    <xf numFmtId="0" fontId="7" fillId="0" borderId="13" xfId="0" applyFont="1" applyBorder="1" applyAlignment="1"/>
    <xf numFmtId="0" fontId="0" fillId="0" borderId="13" xfId="0" applyBorder="1" applyAlignment="1"/>
    <xf numFmtId="0" fontId="2" fillId="0" borderId="12" xfId="0" applyFont="1" applyBorder="1" applyAlignment="1">
      <alignment horizontal="right"/>
    </xf>
    <xf numFmtId="0" fontId="0" fillId="0" borderId="13" xfId="0" applyBorder="1" applyAlignment="1"/>
    <xf numFmtId="0" fontId="0" fillId="0" borderId="4" xfId="0" applyBorder="1" applyAlignment="1">
      <alignment horizontal="right"/>
    </xf>
    <xf numFmtId="0" fontId="0" fillId="0" borderId="0" xfId="0" applyAlignment="1"/>
    <xf numFmtId="0" fontId="8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9" xfId="0" applyBorder="1" applyAlignment="1"/>
    <xf numFmtId="0" fontId="0" fillId="0" borderId="8" xfId="0" applyBorder="1" applyAlignment="1">
      <alignment horizontal="right"/>
    </xf>
    <xf numFmtId="0" fontId="0" fillId="0" borderId="4" xfId="0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workbookViewId="0">
      <selection activeCell="AC12" sqref="AC12"/>
    </sheetView>
  </sheetViews>
  <sheetFormatPr defaultRowHeight="15" x14ac:dyDescent="0.25"/>
  <cols>
    <col min="1" max="1" width="10.42578125" customWidth="1"/>
    <col min="2" max="2" width="9.7109375" customWidth="1"/>
    <col min="3" max="3" width="11" customWidth="1"/>
    <col min="4" max="4" width="11.28515625" customWidth="1"/>
    <col min="7" max="7" width="9.28515625" style="3" customWidth="1"/>
    <col min="8" max="11" width="9.28515625" customWidth="1"/>
    <col min="12" max="12" width="10.5703125" customWidth="1"/>
    <col min="13" max="14" width="6.28515625" customWidth="1"/>
    <col min="15" max="15" width="6.28515625" hidden="1" customWidth="1"/>
    <col min="16" max="16" width="12" hidden="1" customWidth="1"/>
    <col min="17" max="17" width="11.42578125" hidden="1" customWidth="1"/>
    <col min="18" max="18" width="10.5703125" hidden="1" customWidth="1"/>
    <col min="19" max="19" width="12.140625" hidden="1" customWidth="1"/>
    <col min="20" max="20" width="10.7109375" hidden="1" customWidth="1"/>
    <col min="21" max="22" width="10.7109375" customWidth="1"/>
    <col min="23" max="28" width="5.7109375" customWidth="1"/>
  </cols>
  <sheetData>
    <row r="1" spans="1:20" ht="21" x14ac:dyDescent="0.35">
      <c r="A1" s="55" t="s">
        <v>23</v>
      </c>
      <c r="O1" s="59" t="s">
        <v>19</v>
      </c>
      <c r="P1" s="60"/>
      <c r="Q1" s="60"/>
      <c r="R1" s="60"/>
      <c r="S1" s="60"/>
      <c r="T1" s="60"/>
    </row>
    <row r="2" spans="1:20" x14ac:dyDescent="0.25">
      <c r="A2" s="19"/>
      <c r="G2"/>
      <c r="O2" s="10"/>
      <c r="P2" s="10" t="s">
        <v>8</v>
      </c>
      <c r="Q2" s="10" t="s">
        <v>8</v>
      </c>
      <c r="R2" s="10" t="s">
        <v>8</v>
      </c>
      <c r="S2" s="10" t="s">
        <v>4</v>
      </c>
      <c r="T2" s="11" t="s">
        <v>10</v>
      </c>
    </row>
    <row r="3" spans="1:20" x14ac:dyDescent="0.25">
      <c r="A3" s="53" t="s">
        <v>26</v>
      </c>
      <c r="B3" s="51"/>
      <c r="C3" s="51"/>
      <c r="D3" s="51"/>
      <c r="E3" s="52"/>
      <c r="F3" s="5"/>
      <c r="G3" s="5"/>
      <c r="H3" s="5"/>
      <c r="O3" s="12" t="s">
        <v>6</v>
      </c>
      <c r="P3" s="12" t="s">
        <v>13</v>
      </c>
      <c r="Q3" s="12" t="s">
        <v>9</v>
      </c>
      <c r="R3" s="12" t="s">
        <v>7</v>
      </c>
      <c r="S3" s="12" t="s">
        <v>5</v>
      </c>
      <c r="T3" s="13" t="s">
        <v>0</v>
      </c>
    </row>
    <row r="4" spans="1:20" x14ac:dyDescent="0.25">
      <c r="A4" s="68" t="s">
        <v>2</v>
      </c>
      <c r="B4" s="67"/>
      <c r="C4" s="67"/>
      <c r="D4" s="21">
        <v>0.17</v>
      </c>
      <c r="E4" s="22" t="s">
        <v>0</v>
      </c>
      <c r="F4" t="s">
        <v>22</v>
      </c>
      <c r="O4" s="8">
        <v>1</v>
      </c>
      <c r="P4" s="9">
        <f>+T4*R4/S4-Q4</f>
        <v>10.010000000000002</v>
      </c>
      <c r="Q4" s="9">
        <f>+D12*D4</f>
        <v>1.1900000000000002</v>
      </c>
      <c r="R4" s="9">
        <f>+D12*D5</f>
        <v>3.5</v>
      </c>
      <c r="S4" s="9">
        <f>+D7</f>
        <v>0.125</v>
      </c>
      <c r="T4" s="9">
        <f>+D6</f>
        <v>0.4</v>
      </c>
    </row>
    <row r="5" spans="1:20" x14ac:dyDescent="0.25">
      <c r="A5" s="63" t="s">
        <v>3</v>
      </c>
      <c r="B5" s="64"/>
      <c r="C5" s="64"/>
      <c r="D5" s="23">
        <v>0.5</v>
      </c>
      <c r="E5" s="20" t="s">
        <v>1</v>
      </c>
      <c r="F5" t="s">
        <v>21</v>
      </c>
      <c r="J5" s="15"/>
      <c r="K5" s="15"/>
      <c r="L5" s="15"/>
      <c r="M5" s="15"/>
      <c r="O5" s="6">
        <f t="shared" ref="O5:O34" si="0">+O4+1</f>
        <v>2</v>
      </c>
      <c r="P5" s="7">
        <f t="shared" ref="P5:P34" si="1">+P4-(P4/(P4+Q4))*T4</f>
        <v>9.6525000000000016</v>
      </c>
      <c r="Q5" s="7">
        <f t="shared" ref="Q5:Q34" si="2">+Q4-(Q4/(P4+Q4))*T4</f>
        <v>1.1475000000000002</v>
      </c>
      <c r="R5" s="7">
        <f t="shared" ref="R5:R34" si="3">+R4-R4*(T4/(P4+Q4))</f>
        <v>3.375</v>
      </c>
      <c r="S5" s="7">
        <f t="shared" ref="S5:S34" si="4">+S4-$D$8</f>
        <v>0.124</v>
      </c>
      <c r="T5" s="7">
        <f t="shared" ref="T5:T34" si="5">+(P5+Q5)*(S5/R5)</f>
        <v>0.3968000000000001</v>
      </c>
    </row>
    <row r="6" spans="1:20" x14ac:dyDescent="0.25">
      <c r="A6" s="69" t="s">
        <v>20</v>
      </c>
      <c r="B6" s="64"/>
      <c r="C6" s="64"/>
      <c r="D6" s="25">
        <v>0.4</v>
      </c>
      <c r="E6" s="26" t="s">
        <v>0</v>
      </c>
      <c r="F6" t="s">
        <v>29</v>
      </c>
      <c r="J6" s="14"/>
      <c r="K6" s="14"/>
      <c r="L6" s="14"/>
      <c r="M6" s="14"/>
      <c r="O6" s="6">
        <f t="shared" si="0"/>
        <v>3</v>
      </c>
      <c r="P6" s="7">
        <f t="shared" si="1"/>
        <v>9.2978600000000018</v>
      </c>
      <c r="Q6" s="7">
        <f t="shared" si="2"/>
        <v>1.1053400000000002</v>
      </c>
      <c r="R6" s="7">
        <f t="shared" si="3"/>
        <v>3.2509999999999999</v>
      </c>
      <c r="S6" s="7">
        <f t="shared" si="4"/>
        <v>0.123</v>
      </c>
      <c r="T6" s="7">
        <f t="shared" si="5"/>
        <v>0.39360000000000006</v>
      </c>
    </row>
    <row r="7" spans="1:20" x14ac:dyDescent="0.25">
      <c r="A7" s="63" t="s">
        <v>11</v>
      </c>
      <c r="B7" s="64"/>
      <c r="C7" s="64"/>
      <c r="D7" s="23">
        <v>0.125</v>
      </c>
      <c r="E7" s="20" t="s">
        <v>1</v>
      </c>
      <c r="F7" t="s">
        <v>27</v>
      </c>
      <c r="G7" s="4"/>
      <c r="J7" s="15"/>
      <c r="K7" s="15"/>
      <c r="L7" s="15"/>
      <c r="M7" s="15"/>
      <c r="O7" s="6">
        <f t="shared" si="0"/>
        <v>4</v>
      </c>
      <c r="P7" s="7">
        <f t="shared" si="1"/>
        <v>8.946080000000002</v>
      </c>
      <c r="Q7" s="7">
        <f t="shared" si="2"/>
        <v>1.0635200000000002</v>
      </c>
      <c r="R7" s="7">
        <f t="shared" si="3"/>
        <v>3.1280000000000001</v>
      </c>
      <c r="S7" s="7">
        <f t="shared" si="4"/>
        <v>0.122</v>
      </c>
      <c r="T7" s="7">
        <f t="shared" si="5"/>
        <v>0.39040000000000008</v>
      </c>
    </row>
    <row r="8" spans="1:20" x14ac:dyDescent="0.25">
      <c r="A8" s="65" t="s">
        <v>12</v>
      </c>
      <c r="B8" s="62"/>
      <c r="C8" s="62"/>
      <c r="D8" s="27">
        <v>1E-3</v>
      </c>
      <c r="E8" s="28" t="s">
        <v>1</v>
      </c>
      <c r="F8" s="38" t="s">
        <v>28</v>
      </c>
      <c r="J8" s="15"/>
      <c r="K8" s="14"/>
      <c r="L8" s="14"/>
      <c r="M8" s="14"/>
      <c r="O8" s="6">
        <f t="shared" si="0"/>
        <v>5</v>
      </c>
      <c r="P8" s="7">
        <f t="shared" si="1"/>
        <v>8.5971600000000024</v>
      </c>
      <c r="Q8" s="7">
        <f t="shared" si="2"/>
        <v>1.0220400000000003</v>
      </c>
      <c r="R8" s="7">
        <f t="shared" si="3"/>
        <v>3.0060000000000002</v>
      </c>
      <c r="S8" s="7">
        <f t="shared" si="4"/>
        <v>0.121</v>
      </c>
      <c r="T8" s="7">
        <f t="shared" si="5"/>
        <v>0.38720000000000004</v>
      </c>
    </row>
    <row r="9" spans="1:20" x14ac:dyDescent="0.25">
      <c r="A9" s="70"/>
      <c r="B9" s="71"/>
      <c r="C9" s="71"/>
      <c r="D9" s="70"/>
      <c r="E9" s="24"/>
      <c r="F9" s="2"/>
      <c r="J9" s="15"/>
      <c r="K9" s="14"/>
      <c r="L9" s="14"/>
      <c r="M9" s="14"/>
      <c r="O9" s="6">
        <f t="shared" si="0"/>
        <v>6</v>
      </c>
      <c r="P9" s="7">
        <f t="shared" si="1"/>
        <v>8.2511000000000028</v>
      </c>
      <c r="Q9" s="7">
        <f t="shared" si="2"/>
        <v>0.98090000000000033</v>
      </c>
      <c r="R9" s="7">
        <f t="shared" si="3"/>
        <v>2.8850000000000002</v>
      </c>
      <c r="S9" s="7">
        <f t="shared" si="4"/>
        <v>0.12</v>
      </c>
      <c r="T9" s="7">
        <f t="shared" si="5"/>
        <v>0.38400000000000006</v>
      </c>
    </row>
    <row r="10" spans="1:20" x14ac:dyDescent="0.25">
      <c r="A10" s="70"/>
      <c r="B10" s="71"/>
      <c r="C10" s="71"/>
      <c r="D10" s="18"/>
      <c r="E10" s="1"/>
      <c r="F10" s="2"/>
      <c r="J10" s="15"/>
      <c r="K10" s="14"/>
      <c r="L10" s="14"/>
      <c r="M10" s="14"/>
      <c r="O10" s="6">
        <f t="shared" si="0"/>
        <v>7</v>
      </c>
      <c r="P10" s="7">
        <f t="shared" si="1"/>
        <v>7.9079000000000024</v>
      </c>
      <c r="Q10" s="7">
        <f t="shared" si="2"/>
        <v>0.94010000000000038</v>
      </c>
      <c r="R10" s="7">
        <f t="shared" si="3"/>
        <v>2.7650000000000001</v>
      </c>
      <c r="S10" s="7">
        <f t="shared" si="4"/>
        <v>0.11899999999999999</v>
      </c>
      <c r="T10" s="7">
        <f t="shared" si="5"/>
        <v>0.38080000000000003</v>
      </c>
    </row>
    <row r="11" spans="1:20" x14ac:dyDescent="0.25">
      <c r="A11" s="72" t="s">
        <v>24</v>
      </c>
      <c r="B11" s="73"/>
      <c r="C11" s="73"/>
      <c r="D11" s="74"/>
      <c r="O11" s="6">
        <f t="shared" si="0"/>
        <v>8</v>
      </c>
      <c r="P11" s="7">
        <f t="shared" si="1"/>
        <v>7.5675600000000021</v>
      </c>
      <c r="Q11" s="7">
        <f t="shared" si="2"/>
        <v>0.89964000000000033</v>
      </c>
      <c r="R11" s="7">
        <f t="shared" si="3"/>
        <v>2.6460000000000004</v>
      </c>
      <c r="S11" s="7">
        <f t="shared" si="4"/>
        <v>0.11799999999999999</v>
      </c>
      <c r="T11" s="7">
        <f t="shared" si="5"/>
        <v>0.37759999999999999</v>
      </c>
    </row>
    <row r="12" spans="1:20" x14ac:dyDescent="0.25">
      <c r="A12" s="66" t="s">
        <v>14</v>
      </c>
      <c r="B12" s="67"/>
      <c r="C12" s="67"/>
      <c r="D12" s="30">
        <f>+CEILING(SUM(S4:S34)/D5,1)</f>
        <v>7</v>
      </c>
      <c r="J12" s="15"/>
      <c r="K12" s="14"/>
      <c r="L12" s="14"/>
      <c r="M12" s="14"/>
      <c r="O12" s="6">
        <f t="shared" si="0"/>
        <v>9</v>
      </c>
      <c r="P12" s="7">
        <f t="shared" si="1"/>
        <v>7.2300800000000018</v>
      </c>
      <c r="Q12" s="7">
        <f t="shared" si="2"/>
        <v>0.85952000000000028</v>
      </c>
      <c r="R12" s="7">
        <f t="shared" si="3"/>
        <v>2.5280000000000005</v>
      </c>
      <c r="S12" s="7">
        <f t="shared" si="4"/>
        <v>0.11699999999999999</v>
      </c>
      <c r="T12" s="7">
        <f t="shared" si="5"/>
        <v>0.37440000000000001</v>
      </c>
    </row>
    <row r="13" spans="1:20" x14ac:dyDescent="0.25">
      <c r="A13" s="61" t="s">
        <v>15</v>
      </c>
      <c r="B13" s="62"/>
      <c r="C13" s="62"/>
      <c r="D13" s="29">
        <f>+P4</f>
        <v>10.010000000000002</v>
      </c>
      <c r="O13" s="6">
        <f t="shared" si="0"/>
        <v>10</v>
      </c>
      <c r="P13" s="7">
        <f t="shared" si="1"/>
        <v>6.8954600000000017</v>
      </c>
      <c r="Q13" s="7">
        <f t="shared" si="2"/>
        <v>0.81974000000000025</v>
      </c>
      <c r="R13" s="7">
        <f t="shared" si="3"/>
        <v>2.4110000000000005</v>
      </c>
      <c r="S13" s="7">
        <f t="shared" si="4"/>
        <v>0.11599999999999999</v>
      </c>
      <c r="T13" s="7">
        <f t="shared" si="5"/>
        <v>0.37120000000000003</v>
      </c>
    </row>
    <row r="14" spans="1:20" x14ac:dyDescent="0.25">
      <c r="A14" s="56"/>
      <c r="B14" s="57"/>
      <c r="C14" s="57"/>
      <c r="D14" s="56"/>
      <c r="E14" s="56"/>
      <c r="F14" s="57"/>
      <c r="G14" s="58"/>
      <c r="H14" s="54"/>
      <c r="I14" s="54"/>
      <c r="J14" s="54"/>
      <c r="K14" s="54"/>
      <c r="O14" s="6">
        <f t="shared" si="0"/>
        <v>11</v>
      </c>
      <c r="P14" s="7">
        <f t="shared" si="1"/>
        <v>6.5637000000000016</v>
      </c>
      <c r="Q14" s="7">
        <f t="shared" si="2"/>
        <v>0.78030000000000022</v>
      </c>
      <c r="R14" s="7">
        <f t="shared" si="3"/>
        <v>2.2950000000000004</v>
      </c>
      <c r="S14" s="7">
        <f t="shared" si="4"/>
        <v>0.11499999999999999</v>
      </c>
      <c r="T14" s="7">
        <f t="shared" si="5"/>
        <v>0.36799999999999999</v>
      </c>
    </row>
    <row r="15" spans="1:20" x14ac:dyDescent="0.25">
      <c r="O15" s="6">
        <f t="shared" si="0"/>
        <v>12</v>
      </c>
      <c r="P15" s="7">
        <f t="shared" si="1"/>
        <v>6.2348000000000017</v>
      </c>
      <c r="Q15" s="7">
        <f t="shared" si="2"/>
        <v>0.74120000000000019</v>
      </c>
      <c r="R15" s="7">
        <f t="shared" si="3"/>
        <v>2.1800000000000006</v>
      </c>
      <c r="S15" s="7">
        <f t="shared" si="4"/>
        <v>0.11399999999999999</v>
      </c>
      <c r="T15" s="7">
        <f t="shared" si="5"/>
        <v>0.36479999999999996</v>
      </c>
    </row>
    <row r="16" spans="1:20" x14ac:dyDescent="0.25">
      <c r="A16" s="53" t="s">
        <v>25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  <c r="L16" s="14"/>
      <c r="O16" s="6">
        <f t="shared" si="0"/>
        <v>13</v>
      </c>
      <c r="P16" s="7">
        <f t="shared" si="1"/>
        <v>5.9087600000000018</v>
      </c>
      <c r="Q16" s="7">
        <f t="shared" si="2"/>
        <v>0.70244000000000018</v>
      </c>
      <c r="R16" s="7">
        <f t="shared" si="3"/>
        <v>2.0660000000000007</v>
      </c>
      <c r="S16" s="7">
        <f t="shared" si="4"/>
        <v>0.11299999999999999</v>
      </c>
      <c r="T16" s="7">
        <f t="shared" si="5"/>
        <v>0.36159999999999992</v>
      </c>
    </row>
    <row r="17" spans="1:20" x14ac:dyDescent="0.25">
      <c r="A17" s="33">
        <f>+O4</f>
        <v>1</v>
      </c>
      <c r="B17" s="34">
        <f>+O5</f>
        <v>2</v>
      </c>
      <c r="C17" s="34">
        <f>O6</f>
        <v>3</v>
      </c>
      <c r="D17" s="34">
        <f>O7</f>
        <v>4</v>
      </c>
      <c r="E17" s="34">
        <f>O8</f>
        <v>5</v>
      </c>
      <c r="F17" s="34">
        <f>O9</f>
        <v>6</v>
      </c>
      <c r="G17" s="34">
        <f>O10</f>
        <v>7</v>
      </c>
      <c r="H17" s="34">
        <f>O11</f>
        <v>8</v>
      </c>
      <c r="I17" s="34">
        <f>O12</f>
        <v>9</v>
      </c>
      <c r="J17" s="34">
        <f>O13</f>
        <v>10</v>
      </c>
      <c r="K17" s="31">
        <f>O14</f>
        <v>11</v>
      </c>
      <c r="L17" s="48" t="s">
        <v>16</v>
      </c>
      <c r="O17" s="6">
        <f t="shared" si="0"/>
        <v>14</v>
      </c>
      <c r="P17" s="7">
        <f t="shared" si="1"/>
        <v>5.585580000000002</v>
      </c>
      <c r="Q17" s="7">
        <f t="shared" si="2"/>
        <v>0.66402000000000017</v>
      </c>
      <c r="R17" s="7">
        <f t="shared" si="3"/>
        <v>1.9530000000000007</v>
      </c>
      <c r="S17" s="7">
        <f t="shared" si="4"/>
        <v>0.11199999999999999</v>
      </c>
      <c r="T17" s="7">
        <f t="shared" si="5"/>
        <v>0.35839999999999994</v>
      </c>
    </row>
    <row r="18" spans="1:20" x14ac:dyDescent="0.25">
      <c r="A18" s="35">
        <f>S4</f>
        <v>0.125</v>
      </c>
      <c r="B18" s="36">
        <f>S5</f>
        <v>0.124</v>
      </c>
      <c r="C18" s="36">
        <f>S6</f>
        <v>0.123</v>
      </c>
      <c r="D18" s="36">
        <f>S7</f>
        <v>0.122</v>
      </c>
      <c r="E18" s="36">
        <f>S8</f>
        <v>0.121</v>
      </c>
      <c r="F18" s="36">
        <f>S9</f>
        <v>0.12</v>
      </c>
      <c r="G18" s="36">
        <f>S10</f>
        <v>0.11899999999999999</v>
      </c>
      <c r="H18" s="36">
        <f>S11</f>
        <v>0.11799999999999999</v>
      </c>
      <c r="I18" s="36">
        <f>S12</f>
        <v>0.11699999999999999</v>
      </c>
      <c r="J18" s="36">
        <f>S13</f>
        <v>0.11599999999999999</v>
      </c>
      <c r="K18" s="32">
        <f>S14</f>
        <v>0.11499999999999999</v>
      </c>
      <c r="L18" s="48" t="s">
        <v>17</v>
      </c>
      <c r="O18" s="6">
        <f t="shared" si="0"/>
        <v>15</v>
      </c>
      <c r="P18" s="7">
        <f t="shared" si="1"/>
        <v>5.2652600000000023</v>
      </c>
      <c r="Q18" s="7">
        <f t="shared" si="2"/>
        <v>0.62594000000000016</v>
      </c>
      <c r="R18" s="7">
        <f t="shared" si="3"/>
        <v>1.8410000000000006</v>
      </c>
      <c r="S18" s="7">
        <f t="shared" si="4"/>
        <v>0.11099999999999999</v>
      </c>
      <c r="T18" s="7">
        <f t="shared" si="5"/>
        <v>0.35519999999999996</v>
      </c>
    </row>
    <row r="19" spans="1:20" x14ac:dyDescent="0.25">
      <c r="A19" s="35">
        <f>T4</f>
        <v>0.4</v>
      </c>
      <c r="B19" s="36">
        <f>T5</f>
        <v>0.3968000000000001</v>
      </c>
      <c r="C19" s="36">
        <f>T6</f>
        <v>0.39360000000000006</v>
      </c>
      <c r="D19" s="36">
        <f>T7</f>
        <v>0.39040000000000008</v>
      </c>
      <c r="E19" s="36">
        <f>T8</f>
        <v>0.38720000000000004</v>
      </c>
      <c r="F19" s="36">
        <f>T9</f>
        <v>0.38400000000000006</v>
      </c>
      <c r="G19" s="36">
        <f>T10</f>
        <v>0.38080000000000003</v>
      </c>
      <c r="H19" s="36">
        <f>T11</f>
        <v>0.37759999999999999</v>
      </c>
      <c r="I19" s="36">
        <f>T12</f>
        <v>0.37440000000000001</v>
      </c>
      <c r="J19" s="36">
        <f>T13</f>
        <v>0.37120000000000003</v>
      </c>
      <c r="K19" s="32">
        <f>T14</f>
        <v>0.36799999999999999</v>
      </c>
      <c r="L19" s="48" t="s">
        <v>18</v>
      </c>
      <c r="O19" s="6">
        <f t="shared" si="0"/>
        <v>16</v>
      </c>
      <c r="P19" s="7">
        <f t="shared" si="1"/>
        <v>4.9478000000000026</v>
      </c>
      <c r="Q19" s="7">
        <f t="shared" si="2"/>
        <v>0.58820000000000017</v>
      </c>
      <c r="R19" s="7">
        <f t="shared" si="3"/>
        <v>1.7300000000000006</v>
      </c>
      <c r="S19" s="7">
        <f t="shared" si="4"/>
        <v>0.10999999999999999</v>
      </c>
      <c r="T19" s="7">
        <f t="shared" si="5"/>
        <v>0.35200000000000004</v>
      </c>
    </row>
    <row r="20" spans="1:20" x14ac:dyDescent="0.2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49"/>
      <c r="O20" s="6">
        <f t="shared" si="0"/>
        <v>17</v>
      </c>
      <c r="P20" s="7">
        <f t="shared" si="1"/>
        <v>4.6332000000000022</v>
      </c>
      <c r="Q20" s="7">
        <f t="shared" si="2"/>
        <v>0.55080000000000018</v>
      </c>
      <c r="R20" s="7">
        <f t="shared" si="3"/>
        <v>1.6200000000000006</v>
      </c>
      <c r="S20" s="7">
        <f t="shared" si="4"/>
        <v>0.10899999999999999</v>
      </c>
      <c r="T20" s="7">
        <f t="shared" si="5"/>
        <v>0.3488</v>
      </c>
    </row>
    <row r="21" spans="1:20" x14ac:dyDescent="0.25">
      <c r="A21" s="40">
        <f>O15</f>
        <v>12</v>
      </c>
      <c r="B21" s="41">
        <f>O16</f>
        <v>13</v>
      </c>
      <c r="C21" s="41">
        <f>O17</f>
        <v>14</v>
      </c>
      <c r="D21" s="41">
        <f>O18</f>
        <v>15</v>
      </c>
      <c r="E21" s="41">
        <f>O19</f>
        <v>16</v>
      </c>
      <c r="F21" s="41">
        <f>O20</f>
        <v>17</v>
      </c>
      <c r="G21" s="41">
        <f>O21</f>
        <v>18</v>
      </c>
      <c r="H21" s="41">
        <f>O22</f>
        <v>19</v>
      </c>
      <c r="I21" s="41">
        <f>O23</f>
        <v>20</v>
      </c>
      <c r="J21" s="41">
        <f>O24</f>
        <v>21</v>
      </c>
      <c r="K21" s="42">
        <f>O25</f>
        <v>22</v>
      </c>
      <c r="L21" s="48" t="s">
        <v>16</v>
      </c>
      <c r="O21" s="6">
        <f t="shared" si="0"/>
        <v>18</v>
      </c>
      <c r="P21" s="7">
        <f t="shared" si="1"/>
        <v>4.3214600000000019</v>
      </c>
      <c r="Q21" s="7">
        <f t="shared" si="2"/>
        <v>0.5137400000000002</v>
      </c>
      <c r="R21" s="7">
        <f t="shared" si="3"/>
        <v>1.5110000000000006</v>
      </c>
      <c r="S21" s="7">
        <f t="shared" si="4"/>
        <v>0.10799999999999998</v>
      </c>
      <c r="T21" s="7">
        <f t="shared" si="5"/>
        <v>0.34560000000000002</v>
      </c>
    </row>
    <row r="22" spans="1:20" x14ac:dyDescent="0.25">
      <c r="A22" s="35">
        <f>S15</f>
        <v>0.11399999999999999</v>
      </c>
      <c r="B22" s="36">
        <f>S16</f>
        <v>0.11299999999999999</v>
      </c>
      <c r="C22" s="36">
        <f>S17</f>
        <v>0.11199999999999999</v>
      </c>
      <c r="D22" s="36">
        <f>S18</f>
        <v>0.11099999999999999</v>
      </c>
      <c r="E22" s="36">
        <f>S19</f>
        <v>0.10999999999999999</v>
      </c>
      <c r="F22" s="36">
        <f>S20</f>
        <v>0.10899999999999999</v>
      </c>
      <c r="G22" s="36">
        <f>S21</f>
        <v>0.10799999999999998</v>
      </c>
      <c r="H22" s="36">
        <f>S22</f>
        <v>0.10699999999999998</v>
      </c>
      <c r="I22" s="36">
        <f>S23</f>
        <v>0.10599999999999998</v>
      </c>
      <c r="J22" s="36">
        <f>S24</f>
        <v>0.10499999999999998</v>
      </c>
      <c r="K22" s="32">
        <f>S25</f>
        <v>0.10399999999999998</v>
      </c>
      <c r="L22" s="48" t="s">
        <v>17</v>
      </c>
      <c r="O22" s="6">
        <f t="shared" si="0"/>
        <v>19</v>
      </c>
      <c r="P22" s="7">
        <f t="shared" si="1"/>
        <v>4.0125800000000016</v>
      </c>
      <c r="Q22" s="7">
        <f t="shared" si="2"/>
        <v>0.47702000000000022</v>
      </c>
      <c r="R22" s="7">
        <f t="shared" si="3"/>
        <v>1.4030000000000005</v>
      </c>
      <c r="S22" s="7">
        <f t="shared" si="4"/>
        <v>0.10699999999999998</v>
      </c>
      <c r="T22" s="7">
        <f t="shared" si="5"/>
        <v>0.34239999999999998</v>
      </c>
    </row>
    <row r="23" spans="1:20" x14ac:dyDescent="0.25">
      <c r="A23" s="35">
        <f>T15</f>
        <v>0.36479999999999996</v>
      </c>
      <c r="B23" s="36">
        <f>T16</f>
        <v>0.36159999999999992</v>
      </c>
      <c r="C23" s="36">
        <f>T17</f>
        <v>0.35839999999999994</v>
      </c>
      <c r="D23" s="36">
        <f>T18</f>
        <v>0.35519999999999996</v>
      </c>
      <c r="E23" s="36">
        <f>T19</f>
        <v>0.35200000000000004</v>
      </c>
      <c r="F23" s="36">
        <f>T20</f>
        <v>0.3488</v>
      </c>
      <c r="G23" s="36">
        <f>T21</f>
        <v>0.34560000000000002</v>
      </c>
      <c r="H23" s="36">
        <f>T22</f>
        <v>0.34239999999999998</v>
      </c>
      <c r="I23" s="36">
        <f>T23</f>
        <v>0.33919999999999995</v>
      </c>
      <c r="J23" s="36">
        <f>T24</f>
        <v>0.33599999999999997</v>
      </c>
      <c r="K23" s="32">
        <f>T25</f>
        <v>0.33279999999999993</v>
      </c>
      <c r="L23" s="48" t="s">
        <v>18</v>
      </c>
      <c r="O23" s="6">
        <f t="shared" si="0"/>
        <v>20</v>
      </c>
      <c r="P23" s="7">
        <f t="shared" si="1"/>
        <v>3.7065600000000014</v>
      </c>
      <c r="Q23" s="7">
        <f t="shared" si="2"/>
        <v>0.44064000000000025</v>
      </c>
      <c r="R23" s="7">
        <f t="shared" si="3"/>
        <v>1.2960000000000005</v>
      </c>
      <c r="S23" s="7">
        <f t="shared" si="4"/>
        <v>0.10599999999999998</v>
      </c>
      <c r="T23" s="7">
        <f t="shared" si="5"/>
        <v>0.33919999999999995</v>
      </c>
    </row>
    <row r="24" spans="1:20" x14ac:dyDescent="0.25">
      <c r="A24" s="43"/>
      <c r="B24" s="44"/>
      <c r="C24" s="44"/>
      <c r="D24" s="44"/>
      <c r="E24" s="38"/>
      <c r="F24" s="38"/>
      <c r="G24" s="38"/>
      <c r="H24" s="38"/>
      <c r="I24" s="38"/>
      <c r="J24" s="38"/>
      <c r="K24" s="39"/>
      <c r="L24" s="50"/>
      <c r="O24" s="6">
        <f t="shared" si="0"/>
        <v>21</v>
      </c>
      <c r="P24" s="7">
        <f t="shared" si="1"/>
        <v>3.4034000000000013</v>
      </c>
      <c r="Q24" s="7">
        <f t="shared" si="2"/>
        <v>0.40460000000000024</v>
      </c>
      <c r="R24" s="7">
        <f t="shared" si="3"/>
        <v>1.1900000000000004</v>
      </c>
      <c r="S24" s="7">
        <f t="shared" si="4"/>
        <v>0.10499999999999998</v>
      </c>
      <c r="T24" s="7">
        <f t="shared" si="5"/>
        <v>0.33599999999999997</v>
      </c>
    </row>
    <row r="25" spans="1:20" x14ac:dyDescent="0.25">
      <c r="A25" s="40">
        <f>O26</f>
        <v>23</v>
      </c>
      <c r="B25" s="41">
        <f>O27</f>
        <v>24</v>
      </c>
      <c r="C25" s="41">
        <f>O28</f>
        <v>25</v>
      </c>
      <c r="D25" s="41">
        <f>O29</f>
        <v>26</v>
      </c>
      <c r="E25" s="41">
        <f>O30</f>
        <v>27</v>
      </c>
      <c r="F25" s="41">
        <f>O31</f>
        <v>28</v>
      </c>
      <c r="G25" s="41">
        <f>O32</f>
        <v>29</v>
      </c>
      <c r="H25" s="41">
        <f>O33</f>
        <v>30</v>
      </c>
      <c r="I25" s="41">
        <f>O34</f>
        <v>31</v>
      </c>
      <c r="J25" s="41"/>
      <c r="K25" s="42"/>
      <c r="L25" s="48" t="s">
        <v>16</v>
      </c>
      <c r="O25" s="6">
        <f t="shared" si="0"/>
        <v>22</v>
      </c>
      <c r="P25" s="7">
        <f t="shared" si="1"/>
        <v>3.1031000000000013</v>
      </c>
      <c r="Q25" s="7">
        <f t="shared" si="2"/>
        <v>0.36890000000000023</v>
      </c>
      <c r="R25" s="7">
        <f t="shared" si="3"/>
        <v>1.0850000000000004</v>
      </c>
      <c r="S25" s="7">
        <f t="shared" si="4"/>
        <v>0.10399999999999998</v>
      </c>
      <c r="T25" s="7">
        <f t="shared" si="5"/>
        <v>0.33279999999999993</v>
      </c>
    </row>
    <row r="26" spans="1:20" x14ac:dyDescent="0.25">
      <c r="A26" s="35">
        <f>S26</f>
        <v>0.10299999999999998</v>
      </c>
      <c r="B26" s="36">
        <f>S27</f>
        <v>0.10199999999999998</v>
      </c>
      <c r="C26" s="36">
        <f>S28</f>
        <v>0.10099999999999998</v>
      </c>
      <c r="D26" s="36">
        <f>S29</f>
        <v>9.9999999999999978E-2</v>
      </c>
      <c r="E26" s="36">
        <f>S30</f>
        <v>9.8999999999999977E-2</v>
      </c>
      <c r="F26" s="36">
        <f>S31</f>
        <v>9.7999999999999976E-2</v>
      </c>
      <c r="G26" s="36">
        <f>S32</f>
        <v>9.6999999999999975E-2</v>
      </c>
      <c r="H26" s="36">
        <f>S33</f>
        <v>9.5999999999999974E-2</v>
      </c>
      <c r="I26" s="36">
        <f>S34</f>
        <v>9.4999999999999973E-2</v>
      </c>
      <c r="J26" s="36"/>
      <c r="K26" s="32"/>
      <c r="L26" s="48" t="s">
        <v>17</v>
      </c>
      <c r="O26" s="6">
        <f t="shared" si="0"/>
        <v>23</v>
      </c>
      <c r="P26" s="7">
        <f t="shared" si="1"/>
        <v>2.8056600000000014</v>
      </c>
      <c r="Q26" s="7">
        <f t="shared" si="2"/>
        <v>0.33354000000000023</v>
      </c>
      <c r="R26" s="7">
        <f t="shared" si="3"/>
        <v>0.98100000000000043</v>
      </c>
      <c r="S26" s="7">
        <f t="shared" si="4"/>
        <v>0.10299999999999998</v>
      </c>
      <c r="T26" s="7">
        <f t="shared" si="5"/>
        <v>0.32959999999999995</v>
      </c>
    </row>
    <row r="27" spans="1:20" x14ac:dyDescent="0.25">
      <c r="A27" s="45">
        <f>T26</f>
        <v>0.32959999999999995</v>
      </c>
      <c r="B27" s="46">
        <f>T27</f>
        <v>0.32639999999999997</v>
      </c>
      <c r="C27" s="46">
        <f>T28</f>
        <v>0.32319999999999999</v>
      </c>
      <c r="D27" s="46">
        <f>T29</f>
        <v>0.31999999999999995</v>
      </c>
      <c r="E27" s="46">
        <f>T30</f>
        <v>0.31679999999999997</v>
      </c>
      <c r="F27" s="46">
        <f>T31</f>
        <v>0.31359999999999993</v>
      </c>
      <c r="G27" s="46">
        <f>T32</f>
        <v>0.31040000000000001</v>
      </c>
      <c r="H27" s="46">
        <f>T33</f>
        <v>0.30719999999999992</v>
      </c>
      <c r="I27" s="46">
        <f>T34</f>
        <v>0.30399999999999994</v>
      </c>
      <c r="J27" s="46"/>
      <c r="K27" s="47"/>
      <c r="L27" s="48" t="s">
        <v>18</v>
      </c>
      <c r="N27" s="17"/>
      <c r="O27" s="6">
        <f t="shared" si="0"/>
        <v>24</v>
      </c>
      <c r="P27" s="7">
        <f t="shared" si="1"/>
        <v>2.5110800000000015</v>
      </c>
      <c r="Q27" s="7">
        <f t="shared" si="2"/>
        <v>0.29852000000000023</v>
      </c>
      <c r="R27" s="7">
        <f t="shared" si="3"/>
        <v>0.87800000000000045</v>
      </c>
      <c r="S27" s="7">
        <f t="shared" si="4"/>
        <v>0.10199999999999998</v>
      </c>
      <c r="T27" s="7">
        <f t="shared" si="5"/>
        <v>0.32639999999999997</v>
      </c>
    </row>
    <row r="28" spans="1:20" x14ac:dyDescent="0.25">
      <c r="I28" s="16"/>
      <c r="J28" s="14"/>
      <c r="K28" s="14"/>
      <c r="L28" s="14"/>
      <c r="M28" s="14"/>
      <c r="N28" s="14"/>
      <c r="O28" s="6">
        <f t="shared" si="0"/>
        <v>25</v>
      </c>
      <c r="P28" s="7">
        <f t="shared" si="1"/>
        <v>2.2193600000000018</v>
      </c>
      <c r="Q28" s="7">
        <f t="shared" si="2"/>
        <v>0.26384000000000024</v>
      </c>
      <c r="R28" s="7">
        <f t="shared" si="3"/>
        <v>0.77600000000000047</v>
      </c>
      <c r="S28" s="7">
        <f t="shared" si="4"/>
        <v>0.10099999999999998</v>
      </c>
      <c r="T28" s="7">
        <f t="shared" si="5"/>
        <v>0.32319999999999999</v>
      </c>
    </row>
    <row r="29" spans="1:20" x14ac:dyDescent="0.25">
      <c r="I29" s="16"/>
      <c r="J29" s="14"/>
      <c r="K29" s="14"/>
      <c r="L29" s="14"/>
      <c r="M29" s="14"/>
      <c r="N29" s="14"/>
      <c r="O29" s="6">
        <f t="shared" si="0"/>
        <v>26</v>
      </c>
      <c r="P29" s="7">
        <f t="shared" si="1"/>
        <v>1.9305000000000017</v>
      </c>
      <c r="Q29" s="7">
        <f t="shared" si="2"/>
        <v>0.22950000000000023</v>
      </c>
      <c r="R29" s="7">
        <f t="shared" si="3"/>
        <v>0.67500000000000049</v>
      </c>
      <c r="S29" s="7">
        <f t="shared" si="4"/>
        <v>9.9999999999999978E-2</v>
      </c>
      <c r="T29" s="7">
        <f t="shared" si="5"/>
        <v>0.31999999999999995</v>
      </c>
    </row>
    <row r="30" spans="1:20" x14ac:dyDescent="0.25">
      <c r="I30" s="16"/>
      <c r="O30" s="6">
        <f t="shared" si="0"/>
        <v>27</v>
      </c>
      <c r="P30" s="7">
        <f t="shared" si="1"/>
        <v>1.6445000000000016</v>
      </c>
      <c r="Q30" s="7">
        <f t="shared" si="2"/>
        <v>0.19550000000000023</v>
      </c>
      <c r="R30" s="7">
        <f t="shared" si="3"/>
        <v>0.57500000000000051</v>
      </c>
      <c r="S30" s="7">
        <f t="shared" si="4"/>
        <v>9.8999999999999977E-2</v>
      </c>
      <c r="T30" s="7">
        <f t="shared" si="5"/>
        <v>0.31679999999999997</v>
      </c>
    </row>
    <row r="31" spans="1:20" x14ac:dyDescent="0.25">
      <c r="I31" s="16"/>
      <c r="J31" s="17"/>
      <c r="K31" s="17"/>
      <c r="L31" s="17"/>
      <c r="M31" s="17"/>
      <c r="N31" s="17"/>
      <c r="O31" s="6">
        <f t="shared" si="0"/>
        <v>28</v>
      </c>
      <c r="P31" s="7">
        <f t="shared" si="1"/>
        <v>1.3613600000000017</v>
      </c>
      <c r="Q31" s="7">
        <f t="shared" si="2"/>
        <v>0.16184000000000023</v>
      </c>
      <c r="R31" s="7">
        <f t="shared" si="3"/>
        <v>0.47600000000000053</v>
      </c>
      <c r="S31" s="7">
        <f t="shared" si="4"/>
        <v>9.7999999999999976E-2</v>
      </c>
      <c r="T31" s="7">
        <f t="shared" si="5"/>
        <v>0.31359999999999993</v>
      </c>
    </row>
    <row r="32" spans="1:20" x14ac:dyDescent="0.25">
      <c r="I32" s="16"/>
      <c r="J32" s="14"/>
      <c r="K32" s="14"/>
      <c r="L32" s="14"/>
      <c r="M32" s="14"/>
      <c r="N32" s="14"/>
      <c r="O32" s="6">
        <f t="shared" si="0"/>
        <v>29</v>
      </c>
      <c r="P32" s="7">
        <f t="shared" si="1"/>
        <v>1.0810800000000018</v>
      </c>
      <c r="Q32" s="7">
        <f t="shared" si="2"/>
        <v>0.12852000000000025</v>
      </c>
      <c r="R32" s="7">
        <f t="shared" si="3"/>
        <v>0.37800000000000056</v>
      </c>
      <c r="S32" s="7">
        <f t="shared" si="4"/>
        <v>9.6999999999999975E-2</v>
      </c>
      <c r="T32" s="7">
        <f t="shared" si="5"/>
        <v>0.31040000000000001</v>
      </c>
    </row>
    <row r="33" spans="9:20" x14ac:dyDescent="0.25">
      <c r="I33" s="16"/>
      <c r="J33" s="14"/>
      <c r="K33" s="14"/>
      <c r="L33" s="14"/>
      <c r="M33" s="14"/>
      <c r="N33" s="14"/>
      <c r="O33" s="6">
        <f t="shared" si="0"/>
        <v>30</v>
      </c>
      <c r="P33" s="7">
        <f t="shared" si="1"/>
        <v>0.80366000000000182</v>
      </c>
      <c r="Q33" s="7">
        <f t="shared" si="2"/>
        <v>9.5540000000000236E-2</v>
      </c>
      <c r="R33" s="7">
        <f t="shared" si="3"/>
        <v>0.28100000000000058</v>
      </c>
      <c r="S33" s="7">
        <f t="shared" si="4"/>
        <v>9.5999999999999974E-2</v>
      </c>
      <c r="T33" s="7">
        <f t="shared" si="5"/>
        <v>0.30719999999999992</v>
      </c>
    </row>
    <row r="34" spans="9:20" x14ac:dyDescent="0.25">
      <c r="I34" s="16"/>
      <c r="J34" s="15"/>
      <c r="K34" s="15"/>
      <c r="L34" s="15"/>
      <c r="M34" s="15"/>
      <c r="O34" s="6">
        <f t="shared" si="0"/>
        <v>31</v>
      </c>
      <c r="P34" s="7">
        <f t="shared" si="1"/>
        <v>0.5291000000000019</v>
      </c>
      <c r="Q34" s="7">
        <f t="shared" si="2"/>
        <v>6.2900000000000234E-2</v>
      </c>
      <c r="R34" s="7">
        <f t="shared" si="3"/>
        <v>0.18500000000000064</v>
      </c>
      <c r="S34" s="7">
        <f t="shared" si="4"/>
        <v>9.4999999999999973E-2</v>
      </c>
      <c r="T34" s="7">
        <f t="shared" si="5"/>
        <v>0.30399999999999994</v>
      </c>
    </row>
    <row r="35" spans="9:20" x14ac:dyDescent="0.25">
      <c r="I35" s="16"/>
      <c r="J35" s="17"/>
      <c r="K35" s="17"/>
      <c r="L35" s="17"/>
      <c r="M35" s="17"/>
      <c r="N35" s="17"/>
    </row>
    <row r="36" spans="9:20" x14ac:dyDescent="0.25">
      <c r="I36" s="16"/>
      <c r="J36" s="14"/>
      <c r="K36" s="14"/>
      <c r="L36" s="14"/>
      <c r="M36" s="14"/>
      <c r="N36" s="14"/>
    </row>
    <row r="37" spans="9:20" x14ac:dyDescent="0.25">
      <c r="I37" s="16"/>
      <c r="J37" s="14"/>
      <c r="K37" s="14"/>
      <c r="L37" s="14"/>
      <c r="M37" s="14"/>
      <c r="N37" s="14"/>
    </row>
    <row r="38" spans="9:20" x14ac:dyDescent="0.25">
      <c r="I38" s="16"/>
    </row>
    <row r="39" spans="9:20" x14ac:dyDescent="0.25">
      <c r="I39" s="16"/>
    </row>
    <row r="40" spans="9:20" x14ac:dyDescent="0.25">
      <c r="I40" s="16"/>
    </row>
    <row r="41" spans="9:20" x14ac:dyDescent="0.25">
      <c r="I41" s="16"/>
    </row>
    <row r="42" spans="9:20" x14ac:dyDescent="0.25">
      <c r="I42" s="16"/>
    </row>
    <row r="43" spans="9:20" x14ac:dyDescent="0.25">
      <c r="I43" s="16"/>
    </row>
    <row r="44" spans="9:20" x14ac:dyDescent="0.25">
      <c r="I44" s="16"/>
    </row>
  </sheetData>
  <protectedRanges>
    <protectedRange sqref="D4:D8" name="Range1"/>
  </protectedRanges>
  <mergeCells count="10">
    <mergeCell ref="A13:C13"/>
    <mergeCell ref="A7:C7"/>
    <mergeCell ref="A8:C8"/>
    <mergeCell ref="A12:C12"/>
    <mergeCell ref="A4:C4"/>
    <mergeCell ref="A5:C5"/>
    <mergeCell ref="A6:C6"/>
    <mergeCell ref="A10:C10"/>
    <mergeCell ref="A9:D9"/>
    <mergeCell ref="A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Covidien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Gaines, Bob B</dc:creator>
  <cp:lastModifiedBy>Gaines, Robert</cp:lastModifiedBy>
  <cp:lastPrinted>2018-04-17T21:05:25Z</cp:lastPrinted>
  <dcterms:created xsi:type="dcterms:W3CDTF">2018-04-17T01:33:11Z</dcterms:created>
  <dcterms:modified xsi:type="dcterms:W3CDTF">2018-12-24T03:31:05Z</dcterms:modified>
</cp:coreProperties>
</file>