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</sheets>
  <definedNames>
    <definedName name="_xlnm.Print_Area" localSheetId="0">'Sheet1'!$AB$37:$AN$94</definedName>
  </definedNames>
  <calcPr fullCalcOnLoad="1"/>
</workbook>
</file>

<file path=xl/sharedStrings.xml><?xml version="1.0" encoding="utf-8"?>
<sst xmlns="http://schemas.openxmlformats.org/spreadsheetml/2006/main" count="147" uniqueCount="109">
  <si>
    <t>Weight (kg):</t>
  </si>
  <si>
    <t>Ensure that a patient sticker has been attached to the form</t>
  </si>
  <si>
    <t>Once printed, check and sign the form, and close this program (without saving)</t>
  </si>
  <si>
    <t>Drug</t>
  </si>
  <si>
    <t>Dobutamine</t>
  </si>
  <si>
    <t>Dopamine</t>
  </si>
  <si>
    <t>NEONATAL DRUG CALCULATOR</t>
  </si>
  <si>
    <t>Please also fill in today's date. Each printed sheet is valid for 7 days and then must be</t>
  </si>
  <si>
    <t>recalcualted based on the most up to date weight.</t>
  </si>
  <si>
    <t>Today's date</t>
  </si>
  <si>
    <t xml:space="preserve"> (DD/MM/YY)</t>
  </si>
  <si>
    <t>Baby's Name:</t>
  </si>
  <si>
    <t>Date of Birth:</t>
  </si>
  <si>
    <t>Usual Dose</t>
  </si>
  <si>
    <t>Atropine</t>
  </si>
  <si>
    <t>Suxamethonium</t>
  </si>
  <si>
    <t>Adrenaline (resus) (1:10,000)</t>
  </si>
  <si>
    <t>20 microgram/kg</t>
  </si>
  <si>
    <t>2 mg/kg</t>
  </si>
  <si>
    <t>0.1ml/kg (10 microgram/kg)</t>
  </si>
  <si>
    <t>mg</t>
  </si>
  <si>
    <t>Max rate</t>
  </si>
  <si>
    <t>0.1ml/hr</t>
  </si>
  <si>
    <t>0.5ml/hr</t>
  </si>
  <si>
    <t>1ml/hr</t>
  </si>
  <si>
    <t>microgram</t>
  </si>
  <si>
    <t>Date of birth</t>
  </si>
  <si>
    <t>kg</t>
  </si>
  <si>
    <t>Dose mg/kg</t>
  </si>
  <si>
    <t>Dose</t>
  </si>
  <si>
    <t>Dose Range</t>
  </si>
  <si>
    <t>Adrenaline</t>
  </si>
  <si>
    <t>Drug Infusions (standard strength)</t>
  </si>
  <si>
    <t>Morphine</t>
  </si>
  <si>
    <t>Volume</t>
  </si>
  <si>
    <t>ml</t>
  </si>
  <si>
    <t>10-20microgram/kg/hour</t>
  </si>
  <si>
    <t>Min rate</t>
  </si>
  <si>
    <t xml:space="preserve">Sheet expiy date: </t>
  </si>
  <si>
    <t>Date sheet valid from:</t>
  </si>
  <si>
    <t>Noradrenaline (base)</t>
  </si>
  <si>
    <t>Vecuronium</t>
  </si>
  <si>
    <t>80microgram/kg</t>
  </si>
  <si>
    <t>milligram</t>
  </si>
  <si>
    <t>REVIEW DOSE EVERY 24 HOURS</t>
  </si>
  <si>
    <t>Hydrocortisone (hypotension)</t>
  </si>
  <si>
    <t>Baby Name</t>
  </si>
  <si>
    <t>Current Weight (kg)</t>
  </si>
  <si>
    <t>Call Number</t>
  </si>
  <si>
    <t>Call Number:</t>
  </si>
  <si>
    <t>Resuscitation Drugs</t>
  </si>
  <si>
    <t xml:space="preserve">Sodium Chloride 0.9% (Volume) </t>
  </si>
  <si>
    <t xml:space="preserve">Sodium Bicarbonate 4.2% </t>
  </si>
  <si>
    <t>10ml/kg</t>
  </si>
  <si>
    <t>2-5ml/kg</t>
  </si>
  <si>
    <t>Calcium Gluconate 10%</t>
  </si>
  <si>
    <t>0.5ml/kg (0.11mmol/kg)</t>
  </si>
  <si>
    <t>mmol</t>
  </si>
  <si>
    <t>Dextrose 10%</t>
  </si>
  <si>
    <t>4ml/kg (undiluted)</t>
  </si>
  <si>
    <t>Intubation Drugs</t>
  </si>
  <si>
    <t>Miscellanous Drugs</t>
  </si>
  <si>
    <t>0.4ml/hr</t>
  </si>
  <si>
    <t>Prostaglandin E2</t>
  </si>
  <si>
    <t>Phenobarbitone (load)</t>
  </si>
  <si>
    <t>15mg/kg</t>
  </si>
  <si>
    <r>
      <t>1mg/kg/</t>
    </r>
    <r>
      <rPr>
        <b/>
        <u val="single"/>
        <sz val="8"/>
        <rFont val="Arial"/>
        <family val="2"/>
      </rPr>
      <t>dose</t>
    </r>
    <r>
      <rPr>
        <sz val="8"/>
        <rFont val="Arial"/>
        <family val="0"/>
      </rPr>
      <t xml:space="preserve"> (give 4 hourly)</t>
    </r>
  </si>
  <si>
    <t>Lips</t>
  </si>
  <si>
    <t>Nose</t>
  </si>
  <si>
    <t>&lt;0.7</t>
  </si>
  <si>
    <t>&lt;1.0</t>
  </si>
  <si>
    <t>3.0+</t>
  </si>
  <si>
    <t>3.5+</t>
  </si>
  <si>
    <t>Endotracheal Tube fixation length in centimetres</t>
  </si>
  <si>
    <t>UAC=</t>
  </si>
  <si>
    <t>UVC=</t>
  </si>
  <si>
    <t>Add stump length</t>
  </si>
  <si>
    <t>Weight Kg</t>
  </si>
  <si>
    <t>Size of ETT</t>
  </si>
  <si>
    <t>ml             to</t>
  </si>
  <si>
    <t>USED BY THE ACUTE NEONATAL TRANSPORT SERVICE</t>
  </si>
  <si>
    <t>NEONATAL DRUG CALCULATOR FOR DRUGS COMMONLY</t>
  </si>
  <si>
    <t>Please fill in the baby's details in the boxes below.</t>
  </si>
  <si>
    <t>0.05-1microgam/kg/min</t>
  </si>
  <si>
    <t>2ml/hr</t>
  </si>
  <si>
    <t>5-20nanogram/kg/min</t>
  </si>
  <si>
    <t>4ml/hr</t>
  </si>
  <si>
    <t>50-200microgram/kg/hour</t>
  </si>
  <si>
    <t>5-20microgram/kg/min</t>
  </si>
  <si>
    <t>Pancuronium</t>
  </si>
  <si>
    <t>100microgram/kg</t>
  </si>
  <si>
    <t>Midazolam</t>
  </si>
  <si>
    <t>0.3ml/hr</t>
  </si>
  <si>
    <t>0.6ml/hr</t>
  </si>
  <si>
    <t>30-60microgram/kg/hour</t>
  </si>
  <si>
    <t>0.02-1.5microgram/kg/min</t>
  </si>
  <si>
    <t>7.5ml/hr</t>
  </si>
  <si>
    <t>Nurses signature:</t>
  </si>
  <si>
    <t>Nurse name in block capitals:</t>
  </si>
  <si>
    <t>Doctor/Prescriber signature:</t>
  </si>
  <si>
    <t>Doctor/Prescriber name in block capitals:</t>
  </si>
  <si>
    <t>Final volume of</t>
  </si>
  <si>
    <t>50ml</t>
  </si>
  <si>
    <t>25ml</t>
  </si>
  <si>
    <t>Fentanyl</t>
  </si>
  <si>
    <t>2 microgram/kg</t>
  </si>
  <si>
    <t>0.2ml/hr</t>
  </si>
  <si>
    <t>0.8ml/hr</t>
  </si>
  <si>
    <t>Version 9.1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</si>
</sst>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0.0"/>
    <numFmt numFmtId="167" formatCode="&quot;£&quot;#,##0.0"/>
    <numFmt numFmtId="168" formatCode="#,##0.0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26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sz val="10"/>
      <name val="Trebuchet MS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name val="Trebuchet MS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u val="single"/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2" fontId="7" fillId="0" borderId="20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2" fontId="0" fillId="34" borderId="28" xfId="0" applyNumberFormat="1" applyFill="1" applyBorder="1" applyAlignment="1" applyProtection="1">
      <alignment/>
      <protection locked="0"/>
    </xf>
    <xf numFmtId="165" fontId="0" fillId="34" borderId="28" xfId="0" applyNumberForma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166" fontId="1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0" fontId="12" fillId="35" borderId="31" xfId="0" applyFont="1" applyFill="1" applyBorder="1" applyAlignment="1" applyProtection="1">
      <alignment/>
      <protection/>
    </xf>
    <xf numFmtId="0" fontId="13" fillId="35" borderId="30" xfId="0" applyFont="1" applyFill="1" applyBorder="1" applyAlignment="1" applyProtection="1">
      <alignment/>
      <protection/>
    </xf>
    <xf numFmtId="0" fontId="13" fillId="35" borderId="29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0" fontId="14" fillId="0" borderId="34" xfId="0" applyFont="1" applyBorder="1" applyAlignment="1" applyProtection="1">
      <alignment/>
      <protection/>
    </xf>
    <xf numFmtId="0" fontId="14" fillId="0" borderId="35" xfId="0" applyFont="1" applyBorder="1" applyAlignment="1" applyProtection="1">
      <alignment/>
      <protection/>
    </xf>
    <xf numFmtId="0" fontId="9" fillId="0" borderId="36" xfId="0" applyFont="1" applyBorder="1" applyAlignment="1" applyProtection="1">
      <alignment/>
      <protection/>
    </xf>
    <xf numFmtId="0" fontId="9" fillId="0" borderId="37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5" fillId="0" borderId="14" xfId="0" applyFont="1" applyBorder="1" applyAlignment="1" applyProtection="1">
      <alignment/>
      <protection/>
    </xf>
    <xf numFmtId="2" fontId="9" fillId="0" borderId="15" xfId="0" applyNumberFormat="1" applyFont="1" applyBorder="1" applyAlignment="1" applyProtection="1">
      <alignment/>
      <protection/>
    </xf>
    <xf numFmtId="0" fontId="9" fillId="0" borderId="38" xfId="0" applyFont="1" applyBorder="1" applyAlignment="1" applyProtection="1">
      <alignment/>
      <protection/>
    </xf>
    <xf numFmtId="0" fontId="9" fillId="0" borderId="39" xfId="0" applyFont="1" applyFill="1" applyBorder="1" applyAlignment="1" applyProtection="1">
      <alignment/>
      <protection/>
    </xf>
    <xf numFmtId="0" fontId="9" fillId="0" borderId="4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9" fillId="0" borderId="42" xfId="0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24" xfId="0" applyFont="1" applyBorder="1" applyAlignment="1" applyProtection="1">
      <alignment/>
      <protection/>
    </xf>
    <xf numFmtId="0" fontId="9" fillId="36" borderId="22" xfId="0" applyFont="1" applyFill="1" applyBorder="1" applyAlignment="1" applyProtection="1">
      <alignment/>
      <protection/>
    </xf>
    <xf numFmtId="0" fontId="9" fillId="36" borderId="24" xfId="0" applyFont="1" applyFill="1" applyBorder="1" applyAlignment="1" applyProtection="1">
      <alignment/>
      <protection/>
    </xf>
    <xf numFmtId="0" fontId="9" fillId="0" borderId="43" xfId="0" applyFont="1" applyBorder="1" applyAlignment="1" applyProtection="1">
      <alignment/>
      <protection/>
    </xf>
    <xf numFmtId="0" fontId="9" fillId="0" borderId="44" xfId="0" applyFont="1" applyFill="1" applyBorder="1" applyAlignment="1" applyProtection="1">
      <alignment/>
      <protection/>
    </xf>
    <xf numFmtId="0" fontId="9" fillId="0" borderId="45" xfId="0" applyFont="1" applyBorder="1" applyAlignment="1" applyProtection="1">
      <alignment/>
      <protection/>
    </xf>
    <xf numFmtId="0" fontId="9" fillId="0" borderId="46" xfId="0" applyFont="1" applyBorder="1" applyAlignment="1" applyProtection="1">
      <alignment/>
      <protection/>
    </xf>
    <xf numFmtId="0" fontId="9" fillId="0" borderId="45" xfId="0" applyFont="1" applyFill="1" applyBorder="1" applyAlignment="1" applyProtection="1">
      <alignment/>
      <protection/>
    </xf>
    <xf numFmtId="0" fontId="9" fillId="36" borderId="47" xfId="0" applyFont="1" applyFill="1" applyBorder="1" applyAlignment="1" applyProtection="1">
      <alignment/>
      <protection/>
    </xf>
    <xf numFmtId="0" fontId="9" fillId="36" borderId="46" xfId="0" applyFont="1" applyFill="1" applyBorder="1" applyAlignment="1" applyProtection="1">
      <alignment/>
      <protection/>
    </xf>
    <xf numFmtId="0" fontId="9" fillId="0" borderId="48" xfId="0" applyFont="1" applyBorder="1" applyAlignment="1" applyProtection="1">
      <alignment/>
      <protection/>
    </xf>
    <xf numFmtId="0" fontId="9" fillId="0" borderId="49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9" fillId="0" borderId="50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  <xf numFmtId="0" fontId="9" fillId="0" borderId="54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34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166" fontId="15" fillId="0" borderId="20" xfId="0" applyNumberFormat="1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166" fontId="15" fillId="0" borderId="14" xfId="0" applyNumberFormat="1" applyFont="1" applyBorder="1" applyAlignment="1" applyProtection="1">
      <alignment/>
      <protection/>
    </xf>
    <xf numFmtId="0" fontId="9" fillId="0" borderId="54" xfId="0" applyFont="1" applyFill="1" applyBorder="1" applyAlignment="1" applyProtection="1">
      <alignment/>
      <protection/>
    </xf>
    <xf numFmtId="0" fontId="9" fillId="0" borderId="33" xfId="0" applyFont="1" applyBorder="1" applyAlignment="1" applyProtection="1">
      <alignment/>
      <protection/>
    </xf>
    <xf numFmtId="0" fontId="9" fillId="33" borderId="39" xfId="0" applyFont="1" applyFill="1" applyBorder="1" applyAlignment="1" applyProtection="1">
      <alignment/>
      <protection/>
    </xf>
    <xf numFmtId="2" fontId="14" fillId="34" borderId="40" xfId="0" applyNumberFormat="1" applyFont="1" applyFill="1" applyBorder="1" applyAlignment="1" applyProtection="1">
      <alignment/>
      <protection/>
    </xf>
    <xf numFmtId="0" fontId="14" fillId="34" borderId="40" xfId="0" applyFont="1" applyFill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168" fontId="14" fillId="34" borderId="40" xfId="0" applyNumberFormat="1" applyFont="1" applyFill="1" applyBorder="1" applyAlignment="1" applyProtection="1">
      <alignment/>
      <protection/>
    </xf>
    <xf numFmtId="0" fontId="14" fillId="34" borderId="51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/>
      <protection/>
    </xf>
    <xf numFmtId="165" fontId="9" fillId="0" borderId="21" xfId="0" applyNumberFormat="1" applyFont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2" fontId="7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17" fillId="0" borderId="20" xfId="0" applyFont="1" applyBorder="1" applyAlignment="1" applyProtection="1">
      <alignment/>
      <protection/>
    </xf>
    <xf numFmtId="0" fontId="12" fillId="35" borderId="32" xfId="0" applyFont="1" applyFill="1" applyBorder="1" applyAlignment="1" applyProtection="1">
      <alignment/>
      <protection/>
    </xf>
    <xf numFmtId="0" fontId="13" fillId="35" borderId="33" xfId="0" applyFont="1" applyFill="1" applyBorder="1" applyAlignment="1" applyProtection="1">
      <alignment/>
      <protection/>
    </xf>
    <xf numFmtId="0" fontId="13" fillId="35" borderId="36" xfId="0" applyFont="1" applyFill="1" applyBorder="1" applyAlignment="1" applyProtection="1">
      <alignment/>
      <protection/>
    </xf>
    <xf numFmtId="0" fontId="14" fillId="33" borderId="55" xfId="0" applyFont="1" applyFill="1" applyBorder="1" applyAlignment="1" applyProtection="1">
      <alignment horizontal="center"/>
      <protection/>
    </xf>
    <xf numFmtId="0" fontId="9" fillId="33" borderId="55" xfId="0" applyFont="1" applyFill="1" applyBorder="1" applyAlignment="1" applyProtection="1">
      <alignment horizontal="center"/>
      <protection/>
    </xf>
    <xf numFmtId="0" fontId="18" fillId="35" borderId="33" xfId="0" applyFont="1" applyFill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8" fillId="35" borderId="0" xfId="0" applyFont="1" applyFill="1" applyBorder="1" applyAlignment="1" applyProtection="1">
      <alignment/>
      <protection/>
    </xf>
    <xf numFmtId="0" fontId="14" fillId="33" borderId="56" xfId="0" applyFont="1" applyFill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57" xfId="0" applyFont="1" applyBorder="1" applyAlignment="1" applyProtection="1">
      <alignment/>
      <protection/>
    </xf>
    <xf numFmtId="0" fontId="9" fillId="0" borderId="58" xfId="0" applyFont="1" applyBorder="1" applyAlignment="1" applyProtection="1">
      <alignment/>
      <protection/>
    </xf>
    <xf numFmtId="0" fontId="9" fillId="0" borderId="59" xfId="0" applyFont="1" applyBorder="1" applyAlignment="1" applyProtection="1">
      <alignment/>
      <protection/>
    </xf>
    <xf numFmtId="0" fontId="14" fillId="33" borderId="60" xfId="0" applyFont="1" applyFill="1" applyBorder="1" applyAlignment="1" applyProtection="1">
      <alignment horizontal="center"/>
      <protection/>
    </xf>
    <xf numFmtId="0" fontId="9" fillId="33" borderId="56" xfId="0" applyFont="1" applyFill="1" applyBorder="1" applyAlignment="1" applyProtection="1">
      <alignment horizontal="center"/>
      <protection/>
    </xf>
    <xf numFmtId="0" fontId="9" fillId="33" borderId="60" xfId="0" applyFont="1" applyFill="1" applyBorder="1" applyAlignment="1" applyProtection="1">
      <alignment horizontal="center"/>
      <protection/>
    </xf>
    <xf numFmtId="0" fontId="9" fillId="33" borderId="59" xfId="0" applyFont="1" applyFill="1" applyBorder="1" applyAlignment="1" applyProtection="1">
      <alignment horizontal="center"/>
      <protection/>
    </xf>
    <xf numFmtId="0" fontId="9" fillId="33" borderId="61" xfId="0" applyFont="1" applyFill="1" applyBorder="1" applyAlignment="1" applyProtection="1">
      <alignment horizontal="center"/>
      <protection/>
    </xf>
    <xf numFmtId="0" fontId="9" fillId="33" borderId="62" xfId="0" applyFont="1" applyFill="1" applyBorder="1" applyAlignment="1" applyProtection="1">
      <alignment horizontal="center"/>
      <protection/>
    </xf>
    <xf numFmtId="2" fontId="9" fillId="0" borderId="40" xfId="0" applyNumberFormat="1" applyFont="1" applyBorder="1" applyAlignment="1" applyProtection="1">
      <alignment/>
      <protection/>
    </xf>
    <xf numFmtId="2" fontId="9" fillId="0" borderId="20" xfId="0" applyNumberFormat="1" applyFont="1" applyBorder="1" applyAlignment="1" applyProtection="1">
      <alignment/>
      <protection/>
    </xf>
    <xf numFmtId="168" fontId="9" fillId="0" borderId="20" xfId="0" applyNumberFormat="1" applyFont="1" applyBorder="1" applyAlignment="1" applyProtection="1">
      <alignment/>
      <protection/>
    </xf>
    <xf numFmtId="166" fontId="9" fillId="0" borderId="40" xfId="0" applyNumberFormat="1" applyFont="1" applyBorder="1" applyAlignment="1" applyProtection="1">
      <alignment/>
      <protection/>
    </xf>
    <xf numFmtId="166" fontId="9" fillId="0" borderId="23" xfId="0" applyNumberFormat="1" applyFont="1" applyBorder="1" applyAlignment="1" applyProtection="1">
      <alignment/>
      <protection/>
    </xf>
    <xf numFmtId="166" fontId="9" fillId="0" borderId="45" xfId="0" applyNumberFormat="1" applyFont="1" applyBorder="1" applyAlignment="1" applyProtection="1">
      <alignment/>
      <protection/>
    </xf>
    <xf numFmtId="166" fontId="15" fillId="0" borderId="18" xfId="0" applyNumberFormat="1" applyFont="1" applyBorder="1" applyAlignment="1" applyProtection="1">
      <alignment/>
      <protection/>
    </xf>
    <xf numFmtId="166" fontId="9" fillId="0" borderId="53" xfId="0" applyNumberFormat="1" applyFont="1" applyBorder="1" applyAlignment="1" applyProtection="1">
      <alignment/>
      <protection/>
    </xf>
    <xf numFmtId="166" fontId="14" fillId="34" borderId="0" xfId="0" applyNumberFormat="1" applyFont="1" applyFill="1" applyBorder="1" applyAlignment="1" applyProtection="1">
      <alignment/>
      <protection/>
    </xf>
    <xf numFmtId="166" fontId="14" fillId="34" borderId="40" xfId="0" applyNumberFormat="1" applyFont="1" applyFill="1" applyBorder="1" applyAlignment="1" applyProtection="1">
      <alignment/>
      <protection/>
    </xf>
    <xf numFmtId="166" fontId="14" fillId="34" borderId="51" xfId="0" applyNumberFormat="1" applyFont="1" applyFill="1" applyBorder="1" applyAlignment="1" applyProtection="1">
      <alignment/>
      <protection/>
    </xf>
    <xf numFmtId="166" fontId="9" fillId="0" borderId="33" xfId="0" applyNumberFormat="1" applyFont="1" applyBorder="1" applyAlignment="1" applyProtection="1">
      <alignment/>
      <protection/>
    </xf>
    <xf numFmtId="166" fontId="9" fillId="0" borderId="51" xfId="0" applyNumberFormat="1" applyFont="1" applyBorder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 applyProtection="1">
      <alignment/>
      <protection/>
    </xf>
    <xf numFmtId="0" fontId="8" fillId="37" borderId="0" xfId="0" applyFont="1" applyFill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3" fillId="37" borderId="0" xfId="0" applyFont="1" applyFill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wrapText="1"/>
      <protection/>
    </xf>
    <xf numFmtId="0" fontId="5" fillId="37" borderId="0" xfId="0" applyFont="1" applyFill="1" applyAlignment="1" applyProtection="1">
      <alignment/>
      <protection/>
    </xf>
    <xf numFmtId="0" fontId="7" fillId="37" borderId="0" xfId="0" applyFont="1" applyFill="1" applyAlignment="1" applyProtection="1">
      <alignment/>
      <protection/>
    </xf>
    <xf numFmtId="165" fontId="0" fillId="37" borderId="0" xfId="0" applyNumberFormat="1" applyFill="1" applyBorder="1" applyAlignment="1" applyProtection="1">
      <alignment/>
      <protection/>
    </xf>
    <xf numFmtId="0" fontId="0" fillId="34" borderId="31" xfId="0" applyFill="1" applyBorder="1" applyAlignment="1" applyProtection="1">
      <alignment/>
      <protection locked="0"/>
    </xf>
    <xf numFmtId="0" fontId="0" fillId="34" borderId="31" xfId="0" applyNumberForma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9" fillId="0" borderId="42" xfId="0" applyFont="1" applyBorder="1" applyAlignment="1" applyProtection="1">
      <alignment/>
      <protection/>
    </xf>
    <xf numFmtId="0" fontId="9" fillId="0" borderId="22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/>
      <protection/>
    </xf>
    <xf numFmtId="0" fontId="9" fillId="0" borderId="24" xfId="0" applyFont="1" applyFill="1" applyBorder="1" applyAlignment="1" applyProtection="1">
      <alignment/>
      <protection/>
    </xf>
    <xf numFmtId="0" fontId="9" fillId="0" borderId="22" xfId="0" applyFont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9" fillId="0" borderId="53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/>
      <protection/>
    </xf>
    <xf numFmtId="0" fontId="9" fillId="0" borderId="52" xfId="0" applyFont="1" applyBorder="1" applyAlignment="1" applyProtection="1">
      <alignment/>
      <protection/>
    </xf>
    <xf numFmtId="0" fontId="9" fillId="0" borderId="55" xfId="0" applyFont="1" applyBorder="1" applyAlignment="1" applyProtection="1">
      <alignment/>
      <protection/>
    </xf>
    <xf numFmtId="0" fontId="9" fillId="0" borderId="55" xfId="0" applyFont="1" applyFill="1" applyBorder="1" applyAlignment="1" applyProtection="1">
      <alignment/>
      <protection/>
    </xf>
    <xf numFmtId="0" fontId="9" fillId="0" borderId="59" xfId="0" applyFont="1" applyFill="1" applyBorder="1" applyAlignment="1" applyProtection="1">
      <alignment/>
      <protection/>
    </xf>
    <xf numFmtId="0" fontId="9" fillId="0" borderId="61" xfId="0" applyFont="1" applyBorder="1" applyAlignment="1" applyProtection="1">
      <alignment/>
      <protection/>
    </xf>
    <xf numFmtId="0" fontId="9" fillId="0" borderId="61" xfId="0" applyFont="1" applyFill="1" applyBorder="1" applyAlignment="1" applyProtection="1">
      <alignment/>
      <protection/>
    </xf>
    <xf numFmtId="0" fontId="9" fillId="0" borderId="41" xfId="0" applyFont="1" applyFill="1" applyBorder="1" applyAlignment="1" applyProtection="1">
      <alignment/>
      <protection/>
    </xf>
    <xf numFmtId="0" fontId="9" fillId="33" borderId="50" xfId="0" applyFont="1" applyFill="1" applyBorder="1" applyAlignment="1" applyProtection="1">
      <alignment/>
      <protection/>
    </xf>
    <xf numFmtId="0" fontId="14" fillId="0" borderId="40" xfId="0" applyFont="1" applyFill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4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0" fillId="37" borderId="0" xfId="0" applyFont="1" applyFill="1" applyAlignment="1">
      <alignment/>
    </xf>
    <xf numFmtId="0" fontId="9" fillId="0" borderId="53" xfId="0" applyFont="1" applyBorder="1" applyAlignment="1" applyProtection="1">
      <alignment horizontal="center"/>
      <protection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horizontal="center"/>
    </xf>
    <xf numFmtId="0" fontId="20" fillId="34" borderId="22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/>
      <protection/>
    </xf>
    <xf numFmtId="0" fontId="9" fillId="0" borderId="4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9" fillId="0" borderId="53" xfId="0" applyFont="1" applyFill="1" applyBorder="1" applyAlignment="1" applyProtection="1">
      <alignment/>
      <protection/>
    </xf>
    <xf numFmtId="0" fontId="9" fillId="0" borderId="51" xfId="0" applyFont="1" applyFill="1" applyBorder="1" applyAlignment="1" applyProtection="1">
      <alignment/>
      <protection/>
    </xf>
    <xf numFmtId="0" fontId="9" fillId="0" borderId="52" xfId="0" applyFont="1" applyFill="1" applyBorder="1" applyAlignment="1" applyProtection="1">
      <alignment/>
      <protection/>
    </xf>
    <xf numFmtId="0" fontId="9" fillId="0" borderId="52" xfId="0" applyFont="1" applyBorder="1" applyAlignment="1" applyProtection="1">
      <alignment horizontal="center"/>
      <protection/>
    </xf>
    <xf numFmtId="0" fontId="9" fillId="0" borderId="51" xfId="0" applyFont="1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center"/>
      <protection/>
    </xf>
    <xf numFmtId="0" fontId="20" fillId="34" borderId="14" xfId="0" applyFont="1" applyFill="1" applyBorder="1" applyAlignment="1" applyProtection="1">
      <alignment horizontal="center"/>
      <protection/>
    </xf>
    <xf numFmtId="0" fontId="20" fillId="34" borderId="16" xfId="0" applyFont="1" applyFill="1" applyBorder="1" applyAlignment="1" applyProtection="1">
      <alignment horizontal="center"/>
      <protection/>
    </xf>
    <xf numFmtId="0" fontId="9" fillId="0" borderId="4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64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9" fillId="0" borderId="2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/>
    </xf>
    <xf numFmtId="0" fontId="9" fillId="0" borderId="21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9" fillId="0" borderId="21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/>
      <protection/>
    </xf>
    <xf numFmtId="0" fontId="9" fillId="0" borderId="40" xfId="0" applyFont="1" applyBorder="1" applyAlignment="1" applyProtection="1">
      <alignment/>
      <protection/>
    </xf>
    <xf numFmtId="0" fontId="9" fillId="0" borderId="21" xfId="0" applyFont="1" applyBorder="1" applyAlignment="1" applyProtection="1">
      <alignment/>
      <protection/>
    </xf>
    <xf numFmtId="0" fontId="9" fillId="0" borderId="40" xfId="0" applyFont="1" applyFill="1" applyBorder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8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63" xfId="0" applyFont="1" applyBorder="1" applyAlignment="1" applyProtection="1">
      <alignment horizontal="center"/>
      <protection/>
    </xf>
    <xf numFmtId="0" fontId="9" fillId="0" borderId="41" xfId="0" applyFont="1" applyBorder="1" applyAlignment="1">
      <alignment horizontal="center"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165" fontId="7" fillId="0" borderId="40" xfId="0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4" fillId="34" borderId="22" xfId="0" applyFont="1" applyFill="1" applyBorder="1" applyAlignment="1" applyProtection="1">
      <alignment horizontal="center"/>
      <protection/>
    </xf>
    <xf numFmtId="0" fontId="14" fillId="34" borderId="24" xfId="0" applyFont="1" applyFill="1" applyBorder="1" applyAlignment="1" applyProtection="1">
      <alignment horizont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14" fillId="34" borderId="16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0" borderId="19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161925</xdr:colOff>
      <xdr:row>36</xdr:row>
      <xdr:rowOff>66675</xdr:rowOff>
    </xdr:from>
    <xdr:to>
      <xdr:col>39</xdr:col>
      <xdr:colOff>142875</xdr:colOff>
      <xdr:row>37</xdr:row>
      <xdr:rowOff>180975</xdr:rowOff>
    </xdr:to>
    <xdr:pic>
      <xdr:nvPicPr>
        <xdr:cNvPr id="1" name="Picture 1" descr="ANTS_logo_lhead_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26600" y="8191500"/>
          <a:ext cx="1666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22</xdr:row>
      <xdr:rowOff>123825</xdr:rowOff>
    </xdr:from>
    <xdr:to>
      <xdr:col>10</xdr:col>
      <xdr:colOff>304800</xdr:colOff>
      <xdr:row>28</xdr:row>
      <xdr:rowOff>47625</xdr:rowOff>
    </xdr:to>
    <xdr:pic>
      <xdr:nvPicPr>
        <xdr:cNvPr id="2" name="Picture 3" descr="ANTS_logo_lhead_P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153025"/>
          <a:ext cx="5829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4" max="4" width="22.57421875" style="0" customWidth="1"/>
    <col min="5" max="5" width="14.28125" style="0" customWidth="1"/>
    <col min="28" max="28" width="3.00390625" style="0" customWidth="1"/>
    <col min="30" max="30" width="7.57421875" style="0" customWidth="1"/>
    <col min="31" max="31" width="7.140625" style="0" customWidth="1"/>
    <col min="33" max="33" width="11.57421875" style="0" customWidth="1"/>
    <col min="34" max="34" width="8.57421875" style="0" customWidth="1"/>
    <col min="35" max="35" width="10.8515625" style="0" customWidth="1"/>
    <col min="36" max="36" width="7.57421875" style="0" customWidth="1"/>
    <col min="37" max="37" width="6.28125" style="0" customWidth="1"/>
    <col min="38" max="38" width="8.57421875" style="0" customWidth="1"/>
    <col min="39" max="39" width="2.8515625" style="0" customWidth="1"/>
    <col min="40" max="40" width="3.57421875" style="0" customWidth="1"/>
    <col min="41" max="41" width="2.28125" style="0" customWidth="1"/>
  </cols>
  <sheetData>
    <row r="1" spans="1:29" ht="12.75">
      <c r="A1" s="146"/>
      <c r="B1" s="146"/>
      <c r="C1" s="146"/>
      <c r="D1" s="147"/>
      <c r="E1" s="147"/>
      <c r="F1" s="147"/>
      <c r="G1" s="147"/>
      <c r="H1" s="147"/>
      <c r="I1" s="147"/>
      <c r="J1" s="147"/>
      <c r="K1" s="147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AC1" s="1"/>
    </row>
    <row r="2" spans="1:42" ht="33.75">
      <c r="A2" s="146"/>
      <c r="B2" s="146"/>
      <c r="C2" s="146"/>
      <c r="D2" s="148" t="s">
        <v>6</v>
      </c>
      <c r="E2" s="147"/>
      <c r="F2" s="147"/>
      <c r="G2" s="147"/>
      <c r="H2" s="147"/>
      <c r="I2" s="147"/>
      <c r="J2" s="147"/>
      <c r="K2" s="147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21"/>
      <c r="Z2" s="21"/>
      <c r="AA2" s="21"/>
      <c r="AB2" s="10"/>
      <c r="AC2" s="34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2"/>
    </row>
    <row r="3" spans="1:42" ht="15.75">
      <c r="A3" s="146"/>
      <c r="B3" s="146"/>
      <c r="C3" s="146"/>
      <c r="D3" s="149"/>
      <c r="E3" s="147"/>
      <c r="F3" s="147"/>
      <c r="G3" s="147"/>
      <c r="H3" s="147"/>
      <c r="I3" s="147"/>
      <c r="J3" s="147"/>
      <c r="K3" s="147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21"/>
      <c r="Z3" s="21"/>
      <c r="AA3" s="21"/>
      <c r="AB3" s="10"/>
      <c r="AC3" s="30"/>
      <c r="AD3" s="31"/>
      <c r="AE3" s="31"/>
      <c r="AF3" s="31"/>
      <c r="AG3" s="30"/>
      <c r="AH3" s="230"/>
      <c r="AI3" s="231"/>
      <c r="AJ3" s="10"/>
      <c r="AK3" s="10"/>
      <c r="AL3" s="10"/>
      <c r="AM3" s="10"/>
      <c r="AN3" s="10"/>
      <c r="AO3" s="10"/>
      <c r="AP3" s="2"/>
    </row>
    <row r="4" spans="1:42" ht="15">
      <c r="A4" s="146"/>
      <c r="B4" s="146"/>
      <c r="C4" s="146"/>
      <c r="D4" s="167" t="s">
        <v>82</v>
      </c>
      <c r="E4" s="147"/>
      <c r="F4" s="147"/>
      <c r="G4" s="147"/>
      <c r="H4" s="147"/>
      <c r="I4" s="147"/>
      <c r="J4" s="147"/>
      <c r="K4" s="147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21"/>
      <c r="Z4" s="21"/>
      <c r="AA4" s="21"/>
      <c r="AB4" s="10"/>
      <c r="AC4" s="31"/>
      <c r="AD4" s="31"/>
      <c r="AE4" s="31"/>
      <c r="AF4" s="31"/>
      <c r="AG4" s="31"/>
      <c r="AH4" s="31"/>
      <c r="AI4" s="31"/>
      <c r="AJ4" s="10"/>
      <c r="AK4" s="10"/>
      <c r="AL4" s="10"/>
      <c r="AM4" s="10"/>
      <c r="AN4" s="10"/>
      <c r="AO4" s="10"/>
      <c r="AP4" s="2"/>
    </row>
    <row r="5" spans="1:42" ht="15.75">
      <c r="A5" s="146"/>
      <c r="B5" s="146"/>
      <c r="C5" s="146"/>
      <c r="D5" s="150" t="s">
        <v>7</v>
      </c>
      <c r="E5" s="147"/>
      <c r="F5" s="147"/>
      <c r="G5" s="147"/>
      <c r="H5" s="147"/>
      <c r="I5" s="147"/>
      <c r="J5" s="147"/>
      <c r="K5" s="147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21"/>
      <c r="Z5" s="21"/>
      <c r="AA5" s="21"/>
      <c r="AB5" s="31"/>
      <c r="AC5" s="30"/>
      <c r="AD5" s="31"/>
      <c r="AE5" s="31"/>
      <c r="AF5" s="31"/>
      <c r="AG5" s="30"/>
      <c r="AH5" s="32"/>
      <c r="AI5" s="33"/>
      <c r="AJ5" s="31"/>
      <c r="AK5" s="31"/>
      <c r="AL5" s="31"/>
      <c r="AM5" s="31"/>
      <c r="AN5" s="31"/>
      <c r="AO5" s="31"/>
      <c r="AP5" s="2"/>
    </row>
    <row r="6" spans="1:42" ht="18">
      <c r="A6" s="146"/>
      <c r="B6" s="146"/>
      <c r="C6" s="146"/>
      <c r="D6" s="149" t="s">
        <v>8</v>
      </c>
      <c r="E6" s="147"/>
      <c r="F6" s="147"/>
      <c r="G6" s="147"/>
      <c r="H6" s="147"/>
      <c r="I6" s="147"/>
      <c r="J6" s="147"/>
      <c r="K6" s="147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21"/>
      <c r="Z6" s="21"/>
      <c r="AA6" s="21"/>
      <c r="AB6" s="31"/>
      <c r="AC6" s="37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2"/>
    </row>
    <row r="7" spans="1:42" ht="15.75" thickBot="1">
      <c r="A7" s="146"/>
      <c r="B7" s="146"/>
      <c r="C7" s="146"/>
      <c r="D7" s="149"/>
      <c r="E7" s="147"/>
      <c r="F7" s="147"/>
      <c r="G7" s="147"/>
      <c r="H7" s="147"/>
      <c r="I7" s="147"/>
      <c r="J7" s="147"/>
      <c r="K7" s="147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21"/>
      <c r="Z7" s="21"/>
      <c r="AA7" s="2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2"/>
    </row>
    <row r="8" spans="1:42" ht="18.75" customHeight="1" thickBot="1">
      <c r="A8" s="146"/>
      <c r="B8" s="146"/>
      <c r="C8" s="146"/>
      <c r="D8" s="151" t="s">
        <v>46</v>
      </c>
      <c r="E8" s="158"/>
      <c r="F8" s="29"/>
      <c r="G8" s="29"/>
      <c r="H8" s="28"/>
      <c r="I8" s="147"/>
      <c r="J8" s="147"/>
      <c r="K8" s="147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21"/>
      <c r="Z8" s="21"/>
      <c r="AA8" s="21"/>
      <c r="AB8" s="31"/>
      <c r="AC8" s="30"/>
      <c r="AD8" s="31"/>
      <c r="AE8" s="31"/>
      <c r="AF8" s="31"/>
      <c r="AG8" s="30"/>
      <c r="AH8" s="230"/>
      <c r="AI8" s="231"/>
      <c r="AJ8" s="31"/>
      <c r="AK8" s="31"/>
      <c r="AL8" s="31"/>
      <c r="AM8" s="31"/>
      <c r="AN8" s="31"/>
      <c r="AO8" s="31"/>
      <c r="AP8" s="2"/>
    </row>
    <row r="9" spans="1:42" ht="15" thickBot="1">
      <c r="A9" s="146"/>
      <c r="B9" s="146"/>
      <c r="C9" s="146"/>
      <c r="D9" s="152"/>
      <c r="E9" s="147"/>
      <c r="F9" s="147"/>
      <c r="G9" s="147"/>
      <c r="H9" s="147"/>
      <c r="I9" s="147"/>
      <c r="J9" s="147"/>
      <c r="K9" s="147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21"/>
      <c r="Z9" s="21"/>
      <c r="AA9" s="2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2"/>
    </row>
    <row r="10" spans="1:42" ht="21" customHeight="1" thickBot="1">
      <c r="A10" s="146"/>
      <c r="B10" s="146"/>
      <c r="C10" s="146"/>
      <c r="D10" s="153" t="s">
        <v>48</v>
      </c>
      <c r="E10" s="159"/>
      <c r="F10" s="28"/>
      <c r="G10" s="147"/>
      <c r="H10" s="147"/>
      <c r="I10" s="147"/>
      <c r="J10" s="147"/>
      <c r="K10" s="147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21"/>
      <c r="Z10" s="21"/>
      <c r="AA10" s="21"/>
      <c r="AB10" s="31"/>
      <c r="AC10" s="30"/>
      <c r="AD10" s="31"/>
      <c r="AE10" s="31"/>
      <c r="AF10" s="31"/>
      <c r="AG10" s="30"/>
      <c r="AH10" s="32"/>
      <c r="AI10" s="33"/>
      <c r="AJ10" s="31"/>
      <c r="AK10" s="31"/>
      <c r="AL10" s="31"/>
      <c r="AM10" s="31"/>
      <c r="AN10" s="31"/>
      <c r="AO10" s="31"/>
      <c r="AP10" s="2"/>
    </row>
    <row r="11" spans="1:42" ht="15" thickBot="1">
      <c r="A11" s="146"/>
      <c r="B11" s="146"/>
      <c r="C11" s="146"/>
      <c r="D11" s="152"/>
      <c r="E11" s="147"/>
      <c r="F11" s="147"/>
      <c r="G11" s="147"/>
      <c r="H11" s="147"/>
      <c r="I11" s="147"/>
      <c r="J11" s="147"/>
      <c r="K11" s="147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21"/>
      <c r="Z11" s="21"/>
      <c r="AA11" s="2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"/>
    </row>
    <row r="12" spans="1:42" ht="21" customHeight="1" thickBot="1">
      <c r="A12" s="146"/>
      <c r="B12" s="146"/>
      <c r="C12" s="146"/>
      <c r="D12" s="154" t="s">
        <v>47</v>
      </c>
      <c r="E12" s="2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21"/>
      <c r="Z12" s="21"/>
      <c r="AA12" s="2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"/>
    </row>
    <row r="13" spans="1:42" ht="8.25" customHeight="1" thickBot="1">
      <c r="A13" s="146"/>
      <c r="B13" s="146"/>
      <c r="C13" s="146"/>
      <c r="D13" s="147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21"/>
      <c r="Z13" s="21"/>
      <c r="AA13" s="2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2"/>
    </row>
    <row r="14" spans="1:42" ht="23.25" customHeight="1" thickBot="1">
      <c r="A14" s="146"/>
      <c r="B14" s="146"/>
      <c r="C14" s="146"/>
      <c r="D14" s="155" t="s">
        <v>26</v>
      </c>
      <c r="E14" s="27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21"/>
      <c r="Z14" s="21"/>
      <c r="AA14" s="21"/>
      <c r="AB14" s="31"/>
      <c r="AC14" s="38"/>
      <c r="AD14" s="38"/>
      <c r="AE14" s="38"/>
      <c r="AF14" s="38"/>
      <c r="AG14" s="31"/>
      <c r="AH14" s="38"/>
      <c r="AI14" s="39"/>
      <c r="AJ14" s="39"/>
      <c r="AK14" s="38"/>
      <c r="AL14" s="31"/>
      <c r="AM14" s="31"/>
      <c r="AN14" s="31"/>
      <c r="AO14" s="31"/>
      <c r="AP14" s="2"/>
    </row>
    <row r="15" spans="1:42" ht="18" customHeight="1" thickBot="1">
      <c r="A15" s="146"/>
      <c r="B15" s="146"/>
      <c r="C15" s="146"/>
      <c r="D15" s="156" t="s">
        <v>10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21"/>
      <c r="Z15" s="25"/>
      <c r="AA15" s="21"/>
      <c r="AB15" s="31"/>
      <c r="AC15" s="31"/>
      <c r="AD15" s="31"/>
      <c r="AE15" s="31"/>
      <c r="AF15" s="31"/>
      <c r="AG15" s="31"/>
      <c r="AH15" s="40"/>
      <c r="AI15" s="31"/>
      <c r="AJ15" s="41"/>
      <c r="AK15" s="31"/>
      <c r="AL15" s="31"/>
      <c r="AM15" s="31"/>
      <c r="AN15" s="31"/>
      <c r="AO15" s="31"/>
      <c r="AP15" s="2"/>
    </row>
    <row r="16" spans="1:42" ht="21" customHeight="1" thickBot="1">
      <c r="A16" s="146"/>
      <c r="B16" s="146"/>
      <c r="C16" s="146"/>
      <c r="D16" s="155" t="s">
        <v>9</v>
      </c>
      <c r="E16" s="27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21"/>
      <c r="Z16" s="25"/>
      <c r="AA16" s="21"/>
      <c r="AB16" s="31"/>
      <c r="AC16" s="31"/>
      <c r="AD16" s="31"/>
      <c r="AE16" s="31"/>
      <c r="AF16" s="31"/>
      <c r="AG16" s="31"/>
      <c r="AH16" s="40"/>
      <c r="AI16" s="31"/>
      <c r="AJ16" s="31"/>
      <c r="AK16" s="31"/>
      <c r="AL16" s="31"/>
      <c r="AM16" s="31"/>
      <c r="AN16" s="31"/>
      <c r="AO16" s="31"/>
      <c r="AP16" s="2"/>
    </row>
    <row r="17" spans="1:42" ht="18" customHeight="1">
      <c r="A17" s="146"/>
      <c r="B17" s="146"/>
      <c r="C17" s="146"/>
      <c r="D17" s="156" t="s">
        <v>10</v>
      </c>
      <c r="E17" s="157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21"/>
      <c r="Z17" s="25"/>
      <c r="AA17" s="21"/>
      <c r="AB17" s="31"/>
      <c r="AC17" s="31"/>
      <c r="AD17" s="31"/>
      <c r="AE17" s="31"/>
      <c r="AF17" s="31"/>
      <c r="AG17" s="31"/>
      <c r="AH17" s="42"/>
      <c r="AI17" s="31"/>
      <c r="AJ17" s="38"/>
      <c r="AK17" s="31"/>
      <c r="AL17" s="31"/>
      <c r="AM17" s="31"/>
      <c r="AN17" s="31"/>
      <c r="AO17" s="31"/>
      <c r="AP17" s="2"/>
    </row>
    <row r="18" spans="1:42" ht="18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21"/>
      <c r="Z18" s="25"/>
      <c r="AA18" s="21"/>
      <c r="AB18" s="31"/>
      <c r="AC18" s="31"/>
      <c r="AD18" s="31"/>
      <c r="AE18" s="31"/>
      <c r="AF18" s="31"/>
      <c r="AG18" s="31"/>
      <c r="AH18" s="43"/>
      <c r="AI18" s="31"/>
      <c r="AJ18" s="31"/>
      <c r="AK18" s="31"/>
      <c r="AL18" s="31"/>
      <c r="AM18" s="31"/>
      <c r="AN18" s="31"/>
      <c r="AO18" s="31"/>
      <c r="AP18" s="2"/>
    </row>
    <row r="19" spans="1:42" ht="18" customHeight="1">
      <c r="A19" s="146"/>
      <c r="B19" s="146"/>
      <c r="C19" s="146"/>
      <c r="D19" s="147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21"/>
      <c r="Z19" s="25"/>
      <c r="AA19" s="21"/>
      <c r="AB19" s="31"/>
      <c r="AC19" s="31"/>
      <c r="AD19" s="31"/>
      <c r="AE19" s="31"/>
      <c r="AF19" s="31"/>
      <c r="AG19" s="31"/>
      <c r="AH19" s="43"/>
      <c r="AI19" s="31"/>
      <c r="AJ19" s="31"/>
      <c r="AK19" s="31"/>
      <c r="AL19" s="31"/>
      <c r="AM19" s="31"/>
      <c r="AN19" s="31"/>
      <c r="AO19" s="31"/>
      <c r="AP19" s="2"/>
    </row>
    <row r="20" spans="1:42" ht="18" customHeight="1">
      <c r="A20" s="146"/>
      <c r="B20" s="146"/>
      <c r="C20" s="146"/>
      <c r="D20" s="151" t="s">
        <v>2</v>
      </c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21"/>
      <c r="Z20" s="25"/>
      <c r="AA20" s="21"/>
      <c r="AB20" s="31"/>
      <c r="AC20" s="31"/>
      <c r="AD20" s="31"/>
      <c r="AE20" s="31"/>
      <c r="AF20" s="31"/>
      <c r="AG20" s="31"/>
      <c r="AH20" s="43"/>
      <c r="AI20" s="31"/>
      <c r="AJ20" s="31"/>
      <c r="AK20" s="31"/>
      <c r="AL20" s="31"/>
      <c r="AM20" s="31"/>
      <c r="AN20" s="31"/>
      <c r="AO20" s="31"/>
      <c r="AP20" s="2"/>
    </row>
    <row r="21" spans="1:42" ht="18" customHeight="1">
      <c r="A21" s="146"/>
      <c r="B21" s="146"/>
      <c r="C21" s="146"/>
      <c r="D21" s="151" t="s">
        <v>1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21"/>
      <c r="Z21" s="25"/>
      <c r="AA21" s="21"/>
      <c r="AB21" s="31"/>
      <c r="AC21" s="31"/>
      <c r="AD21" s="31"/>
      <c r="AE21" s="31"/>
      <c r="AF21" s="31"/>
      <c r="AG21" s="31"/>
      <c r="AH21" s="43"/>
      <c r="AI21" s="31"/>
      <c r="AJ21" s="31"/>
      <c r="AK21" s="31"/>
      <c r="AL21" s="31"/>
      <c r="AM21" s="31"/>
      <c r="AN21" s="31"/>
      <c r="AO21" s="31"/>
      <c r="AP21" s="2"/>
    </row>
    <row r="22" spans="1:42" ht="18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21"/>
      <c r="Z22" s="25"/>
      <c r="AA22" s="21"/>
      <c r="AB22" s="31"/>
      <c r="AC22" s="31"/>
      <c r="AD22" s="31"/>
      <c r="AE22" s="31"/>
      <c r="AF22" s="31"/>
      <c r="AG22" s="31"/>
      <c r="AH22" s="43"/>
      <c r="AI22" s="31"/>
      <c r="AJ22" s="31"/>
      <c r="AK22" s="31"/>
      <c r="AL22" s="31"/>
      <c r="AM22" s="31"/>
      <c r="AN22" s="31"/>
      <c r="AO22" s="31"/>
      <c r="AP22" s="2"/>
    </row>
    <row r="23" spans="1:42" ht="18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21"/>
      <c r="Z23" s="25"/>
      <c r="AA23" s="21"/>
      <c r="AB23" s="31"/>
      <c r="AC23" s="31"/>
      <c r="AD23" s="31"/>
      <c r="AE23" s="31"/>
      <c r="AF23" s="31"/>
      <c r="AG23" s="31"/>
      <c r="AH23" s="43"/>
      <c r="AI23" s="31"/>
      <c r="AJ23" s="31"/>
      <c r="AK23" s="31"/>
      <c r="AL23" s="31"/>
      <c r="AM23" s="31"/>
      <c r="AN23" s="31"/>
      <c r="AO23" s="31"/>
      <c r="AP23" s="2"/>
    </row>
    <row r="24" spans="1:42" ht="16.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21"/>
      <c r="Z24" s="21"/>
      <c r="AA24" s="2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2"/>
    </row>
    <row r="25" spans="1:42" ht="19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21"/>
      <c r="Z25" s="21"/>
      <c r="AA25" s="21"/>
      <c r="AB25" s="31"/>
      <c r="AC25" s="38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"/>
    </row>
    <row r="26" spans="1:42" ht="17.2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21"/>
      <c r="Z26" s="21"/>
      <c r="AA26" s="21"/>
      <c r="AB26" s="31"/>
      <c r="AC26" s="228"/>
      <c r="AD26" s="228"/>
      <c r="AE26" s="228"/>
      <c r="AF26" s="228"/>
      <c r="AG26" s="228"/>
      <c r="AH26" s="229"/>
      <c r="AI26" s="229"/>
      <c r="AJ26" s="228"/>
      <c r="AK26" s="228"/>
      <c r="AL26" s="228"/>
      <c r="AM26" s="228"/>
      <c r="AN26" s="31"/>
      <c r="AO26" s="31"/>
      <c r="AP26" s="2"/>
    </row>
    <row r="27" spans="1:42" ht="12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21"/>
      <c r="Z27" s="21"/>
      <c r="AA27" s="21"/>
      <c r="AB27" s="31"/>
      <c r="AC27" s="228"/>
      <c r="AD27" s="228"/>
      <c r="AE27" s="228"/>
      <c r="AF27" s="228"/>
      <c r="AG27" s="228"/>
      <c r="AH27" s="229"/>
      <c r="AI27" s="229"/>
      <c r="AJ27" s="228"/>
      <c r="AK27" s="228"/>
      <c r="AL27" s="228"/>
      <c r="AM27" s="228"/>
      <c r="AN27" s="31"/>
      <c r="AO27" s="31"/>
      <c r="AP27" s="2"/>
    </row>
    <row r="28" spans="1:42" ht="18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21"/>
      <c r="Z28" s="21"/>
      <c r="AA28" s="21"/>
      <c r="AB28" s="31"/>
      <c r="AC28" s="44"/>
      <c r="AD28" s="31"/>
      <c r="AE28" s="232"/>
      <c r="AF28" s="232"/>
      <c r="AG28" s="232"/>
      <c r="AH28" s="45"/>
      <c r="AI28" s="38"/>
      <c r="AJ28" s="226"/>
      <c r="AK28" s="226"/>
      <c r="AL28" s="226"/>
      <c r="AM28" s="226"/>
      <c r="AN28" s="31"/>
      <c r="AO28" s="31"/>
      <c r="AP28" s="2"/>
    </row>
    <row r="29" spans="1:42" ht="18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21"/>
      <c r="Z29" s="21"/>
      <c r="AA29" s="21"/>
      <c r="AB29" s="31"/>
      <c r="AC29" s="31"/>
      <c r="AD29" s="31"/>
      <c r="AE29" s="232"/>
      <c r="AF29" s="232"/>
      <c r="AG29" s="232"/>
      <c r="AH29" s="38"/>
      <c r="AI29" s="38"/>
      <c r="AJ29" s="226"/>
      <c r="AK29" s="226"/>
      <c r="AL29" s="226"/>
      <c r="AM29" s="227"/>
      <c r="AN29" s="31"/>
      <c r="AO29" s="31"/>
      <c r="AP29" s="2"/>
    </row>
    <row r="30" spans="1:42" ht="18" customHeight="1">
      <c r="A30" s="146"/>
      <c r="B30" s="146"/>
      <c r="C30" s="146"/>
      <c r="D30" s="190" t="s">
        <v>108</v>
      </c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21"/>
      <c r="Z30" s="21"/>
      <c r="AA30" s="21"/>
      <c r="AB30" s="31"/>
      <c r="AC30" s="31"/>
      <c r="AD30" s="31"/>
      <c r="AE30" s="232"/>
      <c r="AF30" s="232"/>
      <c r="AG30" s="232"/>
      <c r="AH30" s="38"/>
      <c r="AI30" s="38"/>
      <c r="AJ30" s="226"/>
      <c r="AK30" s="226"/>
      <c r="AL30" s="226"/>
      <c r="AM30" s="227"/>
      <c r="AN30" s="31"/>
      <c r="AO30" s="31"/>
      <c r="AP30" s="2"/>
    </row>
    <row r="31" spans="1:42" ht="18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21"/>
      <c r="Z31" s="21"/>
      <c r="AA31" s="21"/>
      <c r="AB31" s="31"/>
      <c r="AC31" s="31"/>
      <c r="AD31" s="31"/>
      <c r="AE31" s="232"/>
      <c r="AF31" s="232"/>
      <c r="AG31" s="232"/>
      <c r="AH31" s="46"/>
      <c r="AI31" s="38"/>
      <c r="AJ31" s="226"/>
      <c r="AK31" s="226"/>
      <c r="AL31" s="226"/>
      <c r="AM31" s="227"/>
      <c r="AN31" s="31"/>
      <c r="AO31" s="31"/>
      <c r="AP31" s="2"/>
    </row>
    <row r="32" spans="1:42" ht="18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21"/>
      <c r="Z32" s="21"/>
      <c r="AA32" s="21"/>
      <c r="AB32" s="31"/>
      <c r="AC32" s="31"/>
      <c r="AD32" s="31"/>
      <c r="AE32" s="232"/>
      <c r="AF32" s="232"/>
      <c r="AG32" s="232"/>
      <c r="AH32" s="38"/>
      <c r="AI32" s="38"/>
      <c r="AJ32" s="226"/>
      <c r="AK32" s="226"/>
      <c r="AL32" s="226"/>
      <c r="AM32" s="227"/>
      <c r="AN32" s="31"/>
      <c r="AO32" s="31"/>
      <c r="AP32" s="2"/>
    </row>
    <row r="33" spans="1:42" ht="1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21"/>
      <c r="Z33" s="21"/>
      <c r="AA33" s="2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"/>
    </row>
    <row r="34" spans="1:41" ht="16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21"/>
      <c r="Z34" s="21"/>
      <c r="AA34" s="21"/>
      <c r="AB34" s="31"/>
      <c r="AC34" s="38"/>
      <c r="AD34" s="31"/>
      <c r="AE34" s="31"/>
      <c r="AF34" s="31"/>
      <c r="AG34" s="31"/>
      <c r="AH34" s="31"/>
      <c r="AI34" s="38"/>
      <c r="AJ34" s="31"/>
      <c r="AK34" s="31"/>
      <c r="AL34" s="47"/>
      <c r="AM34" s="31"/>
      <c r="AN34" s="31"/>
      <c r="AO34" s="31"/>
    </row>
    <row r="35" spans="1:41" ht="21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AA35" s="21"/>
      <c r="AB35" s="31"/>
      <c r="AC35" s="38"/>
      <c r="AD35" s="31"/>
      <c r="AE35" s="31"/>
      <c r="AF35" s="31"/>
      <c r="AG35" s="31"/>
      <c r="AH35" s="31"/>
      <c r="AI35" s="38"/>
      <c r="AJ35" s="31"/>
      <c r="AK35" s="31"/>
      <c r="AL35" s="47"/>
      <c r="AM35" s="31"/>
      <c r="AN35" s="31"/>
      <c r="AO35" s="31"/>
    </row>
    <row r="36" spans="1:41" ht="18" customHeight="1" thickBo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21"/>
      <c r="Z36" s="21"/>
      <c r="AA36" s="21"/>
      <c r="AB36" s="23"/>
      <c r="AC36" s="107"/>
      <c r="AD36" s="36"/>
      <c r="AE36" s="36"/>
      <c r="AF36" s="36"/>
      <c r="AG36" s="107"/>
      <c r="AH36" s="108"/>
      <c r="AI36" s="109"/>
      <c r="AJ36" s="23"/>
      <c r="AK36" s="23"/>
      <c r="AL36" s="23"/>
      <c r="AM36" s="23"/>
      <c r="AN36" s="23"/>
      <c r="AO36" s="10"/>
    </row>
    <row r="37" spans="1:41" ht="18" customHeight="1" thickTop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AB37" s="3"/>
      <c r="AC37" s="117" t="s">
        <v>81</v>
      </c>
      <c r="AD37" s="35"/>
      <c r="AE37" s="35"/>
      <c r="AF37" s="35"/>
      <c r="AG37" s="35"/>
      <c r="AH37" s="35"/>
      <c r="AI37" s="35"/>
      <c r="AJ37" s="4"/>
      <c r="AK37" s="4"/>
      <c r="AL37" s="4"/>
      <c r="AM37" s="4"/>
      <c r="AN37" s="5"/>
      <c r="AO37" s="6"/>
    </row>
    <row r="38" spans="1:41" ht="15.7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AB38" s="6"/>
      <c r="AC38" s="118" t="s">
        <v>80</v>
      </c>
      <c r="AD38" s="31"/>
      <c r="AE38" s="31"/>
      <c r="AF38" s="31"/>
      <c r="AG38" s="31"/>
      <c r="AH38" s="31"/>
      <c r="AI38" s="31"/>
      <c r="AJ38" s="10"/>
      <c r="AK38" s="10"/>
      <c r="AL38" s="10"/>
      <c r="AM38" s="10"/>
      <c r="AN38" s="11"/>
      <c r="AO38" s="6"/>
    </row>
    <row r="39" spans="1:41" ht="15.7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AB39" s="6"/>
      <c r="AC39" s="118"/>
      <c r="AD39" s="31"/>
      <c r="AE39" s="31"/>
      <c r="AF39" s="31"/>
      <c r="AG39" s="31"/>
      <c r="AH39" s="31"/>
      <c r="AI39" s="31"/>
      <c r="AJ39" s="10"/>
      <c r="AK39" s="10"/>
      <c r="AL39" s="10"/>
      <c r="AM39" s="10"/>
      <c r="AN39" s="11"/>
      <c r="AO39" s="6"/>
    </row>
    <row r="40" spans="1:41" ht="1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AB40" s="6"/>
      <c r="AC40" s="7" t="s">
        <v>11</v>
      </c>
      <c r="AD40" s="8"/>
      <c r="AE40" s="8"/>
      <c r="AF40" s="9"/>
      <c r="AG40" s="110" t="s">
        <v>12</v>
      </c>
      <c r="AH40" s="249">
        <f>$E$14</f>
        <v>0</v>
      </c>
      <c r="AI40" s="250"/>
      <c r="AJ40" s="10"/>
      <c r="AK40" s="10"/>
      <c r="AL40" s="10"/>
      <c r="AM40" s="10"/>
      <c r="AN40" s="11"/>
      <c r="AO40" s="6"/>
    </row>
    <row r="41" spans="1:41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AB41" s="6"/>
      <c r="AC41" s="12">
        <f>$E$8</f>
        <v>0</v>
      </c>
      <c r="AD41" s="13"/>
      <c r="AE41" s="13"/>
      <c r="AF41" s="14"/>
      <c r="AG41" s="10"/>
      <c r="AH41" s="10"/>
      <c r="AI41" s="10"/>
      <c r="AJ41" s="10"/>
      <c r="AK41" s="10"/>
      <c r="AL41" s="10"/>
      <c r="AM41" s="10"/>
      <c r="AN41" s="11"/>
      <c r="AO41" s="6"/>
    </row>
    <row r="42" spans="1:41" ht="1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AB42" s="6"/>
      <c r="AC42" s="15" t="s">
        <v>49</v>
      </c>
      <c r="AD42" s="13"/>
      <c r="AE42" s="257">
        <f>$E$10</f>
        <v>0</v>
      </c>
      <c r="AF42" s="258"/>
      <c r="AG42" s="110" t="s">
        <v>0</v>
      </c>
      <c r="AH42" s="16">
        <f>$E$12</f>
        <v>0</v>
      </c>
      <c r="AI42" s="17" t="s">
        <v>27</v>
      </c>
      <c r="AJ42" s="10"/>
      <c r="AK42" s="10"/>
      <c r="AL42" s="10"/>
      <c r="AM42" s="10"/>
      <c r="AN42" s="11"/>
      <c r="AO42" s="6"/>
    </row>
    <row r="43" spans="1:41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21" t="s">
        <v>34</v>
      </c>
      <c r="Z43" s="21" t="s">
        <v>28</v>
      </c>
      <c r="AB43" s="6"/>
      <c r="AC43" s="12"/>
      <c r="AD43" s="13"/>
      <c r="AE43" s="13"/>
      <c r="AF43" s="14"/>
      <c r="AG43" s="10"/>
      <c r="AH43" s="10"/>
      <c r="AI43" s="10"/>
      <c r="AJ43" s="10"/>
      <c r="AK43" s="10"/>
      <c r="AL43" s="10"/>
      <c r="AM43" s="10"/>
      <c r="AN43" s="11"/>
      <c r="AO43" s="6"/>
    </row>
    <row r="44" spans="1:41" ht="18.75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AB44" s="6"/>
      <c r="AC44" s="18"/>
      <c r="AD44" s="19"/>
      <c r="AE44" s="19"/>
      <c r="AF44" s="20"/>
      <c r="AG44" s="10"/>
      <c r="AH44" s="10"/>
      <c r="AI44" s="10"/>
      <c r="AJ44" s="10"/>
      <c r="AK44" s="10"/>
      <c r="AL44" s="10"/>
      <c r="AM44" s="10"/>
      <c r="AN44" s="11"/>
      <c r="AO44" s="6"/>
    </row>
    <row r="45" spans="1:41" ht="13.5" thickBo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AB45" s="6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1"/>
      <c r="AO45" s="6"/>
    </row>
    <row r="46" spans="1:41" ht="13.5" thickBo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AB46" s="6"/>
      <c r="AC46" s="48" t="s">
        <v>50</v>
      </c>
      <c r="AD46" s="49"/>
      <c r="AE46" s="49"/>
      <c r="AF46" s="49"/>
      <c r="AG46" s="49"/>
      <c r="AH46" s="49"/>
      <c r="AI46" s="49"/>
      <c r="AJ46" s="49"/>
      <c r="AK46" s="50"/>
      <c r="AL46" s="51"/>
      <c r="AM46" s="51"/>
      <c r="AN46" s="123"/>
      <c r="AO46" s="6"/>
    </row>
    <row r="47" spans="1:41" ht="13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AB47" s="6"/>
      <c r="AC47" s="52" t="s">
        <v>3</v>
      </c>
      <c r="AD47" s="53"/>
      <c r="AE47" s="54"/>
      <c r="AF47" s="53" t="s">
        <v>13</v>
      </c>
      <c r="AG47" s="53"/>
      <c r="AH47" s="211" t="s">
        <v>29</v>
      </c>
      <c r="AI47" s="212"/>
      <c r="AJ47" s="53" t="s">
        <v>34</v>
      </c>
      <c r="AK47" s="56"/>
      <c r="AL47" s="51"/>
      <c r="AM47" s="51"/>
      <c r="AN47" s="123"/>
      <c r="AO47" s="6"/>
    </row>
    <row r="48" spans="1:41" ht="16.5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>
        <v>0.1</v>
      </c>
      <c r="Z48">
        <v>10</v>
      </c>
      <c r="AB48" s="6"/>
      <c r="AC48" s="57" t="s">
        <v>16</v>
      </c>
      <c r="AD48" s="58"/>
      <c r="AE48" s="59"/>
      <c r="AF48" s="58" t="s">
        <v>19</v>
      </c>
      <c r="AG48" s="58"/>
      <c r="AH48" s="60">
        <f>SUM(E12)*Z48</f>
        <v>0</v>
      </c>
      <c r="AI48" s="59" t="s">
        <v>25</v>
      </c>
      <c r="AJ48" s="61">
        <f>SUM(E12)*Y48</f>
        <v>0</v>
      </c>
      <c r="AK48" s="62" t="s">
        <v>35</v>
      </c>
      <c r="AL48" s="51"/>
      <c r="AM48" s="51"/>
      <c r="AN48" s="123"/>
      <c r="AO48" s="6"/>
    </row>
    <row r="49" spans="1:4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>
        <v>0.5</v>
      </c>
      <c r="Z49">
        <v>0.11</v>
      </c>
      <c r="AB49" s="6"/>
      <c r="AC49" s="63" t="s">
        <v>55</v>
      </c>
      <c r="AD49" s="64"/>
      <c r="AE49" s="65"/>
      <c r="AF49" s="64" t="s">
        <v>56</v>
      </c>
      <c r="AG49" s="64"/>
      <c r="AH49" s="134">
        <f>SUM(E12)*Z49</f>
        <v>0</v>
      </c>
      <c r="AI49" s="65" t="s">
        <v>57</v>
      </c>
      <c r="AJ49" s="133">
        <f>SUM(E12)*Y49</f>
        <v>0</v>
      </c>
      <c r="AK49" s="67" t="s">
        <v>35</v>
      </c>
      <c r="AL49" s="51"/>
      <c r="AM49" s="51"/>
      <c r="AN49" s="123"/>
      <c r="AO49" s="6"/>
    </row>
    <row r="50" spans="1:4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>
        <v>2</v>
      </c>
      <c r="Z50">
        <v>5</v>
      </c>
      <c r="AB50" s="6"/>
      <c r="AC50" s="63" t="s">
        <v>58</v>
      </c>
      <c r="AD50" s="64"/>
      <c r="AE50" s="65"/>
      <c r="AF50" s="64" t="s">
        <v>54</v>
      </c>
      <c r="AG50" s="64"/>
      <c r="AH50" s="135">
        <f>SUM(E12)*Y50</f>
        <v>0</v>
      </c>
      <c r="AI50" s="64" t="s">
        <v>79</v>
      </c>
      <c r="AJ50" s="136">
        <f>SUM(E12)*Z50</f>
        <v>0</v>
      </c>
      <c r="AK50" s="67" t="s">
        <v>35</v>
      </c>
      <c r="AL50" s="51"/>
      <c r="AM50" s="51"/>
      <c r="AN50" s="123"/>
      <c r="AO50" s="6"/>
    </row>
    <row r="51" spans="1:4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>
        <v>4</v>
      </c>
      <c r="AB51" s="6"/>
      <c r="AC51" s="68" t="s">
        <v>52</v>
      </c>
      <c r="AD51" s="69"/>
      <c r="AE51" s="70"/>
      <c r="AF51" s="69" t="s">
        <v>59</v>
      </c>
      <c r="AG51" s="69"/>
      <c r="AH51" s="71"/>
      <c r="AI51" s="72"/>
      <c r="AJ51" s="137">
        <f>SUM(E12)*Y51</f>
        <v>0</v>
      </c>
      <c r="AK51" s="73" t="s">
        <v>35</v>
      </c>
      <c r="AL51" s="51"/>
      <c r="AM51" s="51"/>
      <c r="AN51" s="123"/>
      <c r="AO51" s="6"/>
    </row>
    <row r="52" spans="1:41" ht="13.5" thickBo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>
        <v>10</v>
      </c>
      <c r="AB52" s="6"/>
      <c r="AC52" s="74" t="s">
        <v>51</v>
      </c>
      <c r="AD52" s="75"/>
      <c r="AE52" s="76"/>
      <c r="AF52" s="77" t="s">
        <v>53</v>
      </c>
      <c r="AG52" s="75"/>
      <c r="AH52" s="78"/>
      <c r="AI52" s="79"/>
      <c r="AJ52" s="138">
        <f>SUM(E12)*Y52</f>
        <v>0</v>
      </c>
      <c r="AK52" s="80" t="s">
        <v>35</v>
      </c>
      <c r="AL52" s="51"/>
      <c r="AM52" s="51"/>
      <c r="AN52" s="123"/>
      <c r="AO52" s="6"/>
    </row>
    <row r="53" spans="1:41" ht="13.5" thickBo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AB53" s="6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123"/>
      <c r="AO53" s="6"/>
    </row>
    <row r="54" spans="1:41" ht="13.5" thickBo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AB54" s="6"/>
      <c r="AC54" s="48" t="s">
        <v>60</v>
      </c>
      <c r="AD54" s="49"/>
      <c r="AE54" s="49"/>
      <c r="AF54" s="49"/>
      <c r="AG54" s="49"/>
      <c r="AH54" s="49"/>
      <c r="AI54" s="50"/>
      <c r="AJ54" s="51"/>
      <c r="AK54" s="51"/>
      <c r="AL54" s="51"/>
      <c r="AM54" s="51"/>
      <c r="AN54" s="123"/>
      <c r="AO54" s="6"/>
    </row>
    <row r="55" spans="1:4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AB55" s="6"/>
      <c r="AC55" s="52" t="s">
        <v>3</v>
      </c>
      <c r="AD55" s="53"/>
      <c r="AE55" s="54"/>
      <c r="AF55" s="53" t="s">
        <v>13</v>
      </c>
      <c r="AG55" s="53"/>
      <c r="AH55" s="211" t="s">
        <v>29</v>
      </c>
      <c r="AI55" s="213"/>
      <c r="AJ55" s="51"/>
      <c r="AK55" s="51"/>
      <c r="AL55" s="51"/>
      <c r="AM55" s="51"/>
      <c r="AN55" s="123"/>
      <c r="AO55" s="6"/>
    </row>
    <row r="56" spans="1:41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Z56">
        <v>20</v>
      </c>
      <c r="AB56" s="6"/>
      <c r="AC56" s="81" t="s">
        <v>14</v>
      </c>
      <c r="AD56" s="51"/>
      <c r="AE56" s="82"/>
      <c r="AF56" s="83" t="s">
        <v>17</v>
      </c>
      <c r="AG56" s="82"/>
      <c r="AH56" s="139">
        <f>SUM(E12)*Z56</f>
        <v>0</v>
      </c>
      <c r="AI56" s="62" t="s">
        <v>25</v>
      </c>
      <c r="AJ56" s="51"/>
      <c r="AK56" s="51"/>
      <c r="AL56" s="51"/>
      <c r="AM56" s="51"/>
      <c r="AN56" s="123"/>
      <c r="AO56" s="6"/>
    </row>
    <row r="57" spans="1:41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Z57">
        <v>2</v>
      </c>
      <c r="AB57" s="6"/>
      <c r="AC57" s="84" t="s">
        <v>104</v>
      </c>
      <c r="AD57" s="64"/>
      <c r="AE57" s="65"/>
      <c r="AF57" s="66" t="s">
        <v>105</v>
      </c>
      <c r="AG57" s="65"/>
      <c r="AH57" s="66">
        <f>SUM(E12)*Z57</f>
        <v>0</v>
      </c>
      <c r="AI57" s="67" t="s">
        <v>25</v>
      </c>
      <c r="AJ57" s="51"/>
      <c r="AK57" s="51"/>
      <c r="AL57" s="51"/>
      <c r="AM57" s="51"/>
      <c r="AN57" s="123"/>
      <c r="AO57" s="6"/>
    </row>
    <row r="58" spans="1:41" ht="13.5" thickBo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Z58">
        <v>2</v>
      </c>
      <c r="AB58" s="6"/>
      <c r="AC58" s="85" t="s">
        <v>15</v>
      </c>
      <c r="AD58" s="86"/>
      <c r="AE58" s="87"/>
      <c r="AF58" s="88" t="s">
        <v>18</v>
      </c>
      <c r="AG58" s="86"/>
      <c r="AH58" s="140">
        <f>SUM(E12)*Z58</f>
        <v>0</v>
      </c>
      <c r="AI58" s="89" t="s">
        <v>20</v>
      </c>
      <c r="AJ58" s="51"/>
      <c r="AK58" s="51"/>
      <c r="AL58" s="51"/>
      <c r="AM58" s="51"/>
      <c r="AN58" s="123"/>
      <c r="AO58" s="6"/>
    </row>
    <row r="59" spans="1:41" ht="6" customHeight="1" thickBo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AB59" s="6"/>
      <c r="AC59" s="90"/>
      <c r="AD59" s="90"/>
      <c r="AE59" s="90"/>
      <c r="AF59" s="90"/>
      <c r="AG59" s="90"/>
      <c r="AH59" s="90"/>
      <c r="AI59" s="90"/>
      <c r="AJ59" s="51"/>
      <c r="AK59" s="51"/>
      <c r="AL59" s="51"/>
      <c r="AM59" s="51"/>
      <c r="AN59" s="123"/>
      <c r="AO59" s="6"/>
    </row>
    <row r="60" spans="1:41" ht="13.5" thickBo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AB60" s="6"/>
      <c r="AC60" s="48" t="s">
        <v>61</v>
      </c>
      <c r="AD60" s="49"/>
      <c r="AE60" s="49"/>
      <c r="AF60" s="49"/>
      <c r="AG60" s="49"/>
      <c r="AH60" s="49"/>
      <c r="AI60" s="50"/>
      <c r="AJ60" s="51"/>
      <c r="AK60" s="51"/>
      <c r="AL60" s="51"/>
      <c r="AM60" s="51"/>
      <c r="AN60" s="123"/>
      <c r="AO60" s="6"/>
    </row>
    <row r="61" spans="1:41" ht="13.5" thickBo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AB61" s="6"/>
      <c r="AC61" s="52" t="s">
        <v>3</v>
      </c>
      <c r="AD61" s="53"/>
      <c r="AE61" s="54"/>
      <c r="AF61" s="55" t="s">
        <v>13</v>
      </c>
      <c r="AG61" s="91"/>
      <c r="AH61" s="211" t="s">
        <v>29</v>
      </c>
      <c r="AI61" s="213"/>
      <c r="AJ61" s="92"/>
      <c r="AK61" s="93"/>
      <c r="AL61" s="51"/>
      <c r="AM61" s="51"/>
      <c r="AN61" s="123"/>
      <c r="AO61" s="6"/>
    </row>
    <row r="62" spans="1:41" ht="15" thickBo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21"/>
      <c r="Z62" s="25">
        <v>1</v>
      </c>
      <c r="AB62" s="6"/>
      <c r="AC62" s="84" t="s">
        <v>45</v>
      </c>
      <c r="AD62" s="64"/>
      <c r="AE62" s="65"/>
      <c r="AF62" s="66" t="s">
        <v>66</v>
      </c>
      <c r="AG62" s="65"/>
      <c r="AH62" s="94">
        <f>SUM(E12)*Z62</f>
        <v>0</v>
      </c>
      <c r="AI62" s="64" t="s">
        <v>43</v>
      </c>
      <c r="AJ62" s="220" t="s">
        <v>44</v>
      </c>
      <c r="AK62" s="221"/>
      <c r="AL62" s="221"/>
      <c r="AM62" s="222"/>
      <c r="AN62" s="124"/>
      <c r="AO62" s="6"/>
    </row>
    <row r="63" spans="1:41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21"/>
      <c r="Z63" s="25">
        <v>15</v>
      </c>
      <c r="AB63" s="6"/>
      <c r="AC63" s="57" t="s">
        <v>64</v>
      </c>
      <c r="AD63" s="58"/>
      <c r="AE63" s="58"/>
      <c r="AF63" s="95" t="s">
        <v>65</v>
      </c>
      <c r="AG63" s="58"/>
      <c r="AH63" s="96">
        <f>SUM(E12)*Z63</f>
        <v>0</v>
      </c>
      <c r="AI63" s="67" t="s">
        <v>43</v>
      </c>
      <c r="AJ63" s="93"/>
      <c r="AK63" s="51"/>
      <c r="AL63" s="51"/>
      <c r="AM63" s="51"/>
      <c r="AN63" s="123"/>
      <c r="AO63" s="6"/>
    </row>
    <row r="64" spans="1:41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21"/>
      <c r="Z64" s="25">
        <v>80</v>
      </c>
      <c r="AB64" s="6"/>
      <c r="AC64" s="63" t="s">
        <v>41</v>
      </c>
      <c r="AD64" s="64"/>
      <c r="AE64" s="65"/>
      <c r="AF64" s="180" t="s">
        <v>42</v>
      </c>
      <c r="AG64" s="179"/>
      <c r="AH64" s="66">
        <f>SUM(E12)*Z64</f>
        <v>0</v>
      </c>
      <c r="AI64" s="184" t="s">
        <v>25</v>
      </c>
      <c r="AJ64" s="51"/>
      <c r="AK64" s="51"/>
      <c r="AL64" s="51"/>
      <c r="AM64" s="51"/>
      <c r="AN64" s="123"/>
      <c r="AO64" s="6"/>
    </row>
    <row r="65" spans="1:41" ht="13.5" thickBo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21"/>
      <c r="Z65" s="25">
        <v>100</v>
      </c>
      <c r="AB65" s="6"/>
      <c r="AC65" s="181" t="s">
        <v>89</v>
      </c>
      <c r="AD65" s="88"/>
      <c r="AE65" s="87"/>
      <c r="AF65" s="183" t="s">
        <v>90</v>
      </c>
      <c r="AG65" s="182"/>
      <c r="AH65" s="88">
        <f>SUM(E12)*Z65</f>
        <v>0</v>
      </c>
      <c r="AI65" s="97" t="s">
        <v>25</v>
      </c>
      <c r="AJ65" s="51"/>
      <c r="AK65" s="51"/>
      <c r="AL65" s="51"/>
      <c r="AM65" s="51"/>
      <c r="AN65" s="123"/>
      <c r="AO65" s="6"/>
    </row>
    <row r="66" spans="1:41" ht="5.25" customHeight="1" thickBot="1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AB66" s="6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123"/>
      <c r="AO66" s="6"/>
    </row>
    <row r="67" spans="1:41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AB67" s="6"/>
      <c r="AC67" s="111" t="s">
        <v>32</v>
      </c>
      <c r="AD67" s="112"/>
      <c r="AE67" s="112"/>
      <c r="AF67" s="112"/>
      <c r="AG67" s="112"/>
      <c r="AH67" s="112"/>
      <c r="AI67" s="112"/>
      <c r="AJ67" s="112"/>
      <c r="AK67" s="112"/>
      <c r="AL67" s="112"/>
      <c r="AM67" s="113"/>
      <c r="AN67" s="123"/>
      <c r="AO67" s="6"/>
    </row>
    <row r="68" spans="1:41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AB68" s="6"/>
      <c r="AC68" s="247" t="s">
        <v>3</v>
      </c>
      <c r="AD68" s="216"/>
      <c r="AE68" s="214" t="s">
        <v>30</v>
      </c>
      <c r="AF68" s="215"/>
      <c r="AG68" s="216"/>
      <c r="AH68" s="255" t="s">
        <v>101</v>
      </c>
      <c r="AI68" s="256"/>
      <c r="AJ68" s="214" t="s">
        <v>37</v>
      </c>
      <c r="AK68" s="216"/>
      <c r="AL68" s="214" t="s">
        <v>21</v>
      </c>
      <c r="AM68" s="253"/>
      <c r="AN68" s="123"/>
      <c r="AO68" s="6"/>
    </row>
    <row r="69" spans="1:41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21"/>
      <c r="Z69" s="25"/>
      <c r="AB69" s="6"/>
      <c r="AC69" s="248"/>
      <c r="AD69" s="219"/>
      <c r="AE69" s="217"/>
      <c r="AF69" s="218"/>
      <c r="AG69" s="219"/>
      <c r="AH69" s="251" t="s">
        <v>102</v>
      </c>
      <c r="AI69" s="252"/>
      <c r="AJ69" s="217"/>
      <c r="AK69" s="219"/>
      <c r="AL69" s="217"/>
      <c r="AM69" s="254"/>
      <c r="AN69" s="123"/>
      <c r="AO69" s="6"/>
    </row>
    <row r="70" spans="1:41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21"/>
      <c r="Z70" s="25"/>
      <c r="AB70" s="6"/>
      <c r="AC70" s="99" t="s">
        <v>31</v>
      </c>
      <c r="AD70" s="65"/>
      <c r="AE70" s="234" t="s">
        <v>83</v>
      </c>
      <c r="AF70" s="235"/>
      <c r="AG70" s="236"/>
      <c r="AH70" s="100">
        <f>SUM(E12)*1.5</f>
        <v>0</v>
      </c>
      <c r="AI70" s="101" t="s">
        <v>20</v>
      </c>
      <c r="AJ70" s="199" t="s">
        <v>22</v>
      </c>
      <c r="AK70" s="233"/>
      <c r="AL70" s="209" t="s">
        <v>84</v>
      </c>
      <c r="AM70" s="210"/>
      <c r="AN70" s="123"/>
      <c r="AO70" s="6"/>
    </row>
    <row r="71" spans="1:41" ht="12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21"/>
      <c r="Z71" s="25"/>
      <c r="AB71" s="6"/>
      <c r="AC71" s="99" t="s">
        <v>4</v>
      </c>
      <c r="AD71" s="65"/>
      <c r="AE71" s="187" t="s">
        <v>88</v>
      </c>
      <c r="AF71" s="188"/>
      <c r="AG71" s="189"/>
      <c r="AH71" s="142">
        <f>SUM(E12)*75</f>
        <v>0</v>
      </c>
      <c r="AI71" s="101" t="s">
        <v>20</v>
      </c>
      <c r="AJ71" s="223" t="s">
        <v>106</v>
      </c>
      <c r="AK71" s="225"/>
      <c r="AL71" s="223" t="s">
        <v>107</v>
      </c>
      <c r="AM71" s="224"/>
      <c r="AN71" s="123"/>
      <c r="AO71" s="6"/>
    </row>
    <row r="72" spans="1:4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21"/>
      <c r="Z72" s="25"/>
      <c r="AB72" s="6"/>
      <c r="AC72" s="84" t="s">
        <v>33</v>
      </c>
      <c r="AD72" s="65"/>
      <c r="AE72" s="196" t="s">
        <v>36</v>
      </c>
      <c r="AF72" s="237"/>
      <c r="AG72" s="238"/>
      <c r="AH72" s="103">
        <f>SUM(E12)*1</f>
        <v>0</v>
      </c>
      <c r="AI72" s="101" t="s">
        <v>20</v>
      </c>
      <c r="AJ72" s="199" t="s">
        <v>23</v>
      </c>
      <c r="AK72" s="233"/>
      <c r="AL72" s="209" t="s">
        <v>24</v>
      </c>
      <c r="AM72" s="210"/>
      <c r="AN72" s="123"/>
      <c r="AO72" s="6"/>
    </row>
    <row r="73" spans="1:41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21"/>
      <c r="Z73" s="25"/>
      <c r="AB73" s="6"/>
      <c r="AC73" s="81" t="s">
        <v>40</v>
      </c>
      <c r="AD73" s="82"/>
      <c r="AE73" s="239" t="s">
        <v>95</v>
      </c>
      <c r="AF73" s="240"/>
      <c r="AG73" s="241"/>
      <c r="AH73" s="141">
        <f>SUM(E12)*0.6</f>
        <v>0</v>
      </c>
      <c r="AI73" s="102" t="s">
        <v>20</v>
      </c>
      <c r="AJ73" s="242" t="s">
        <v>22</v>
      </c>
      <c r="AK73" s="243"/>
      <c r="AL73" s="244" t="s">
        <v>96</v>
      </c>
      <c r="AM73" s="245"/>
      <c r="AN73" s="123"/>
      <c r="AO73" s="6"/>
    </row>
    <row r="74" spans="1:41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21"/>
      <c r="Z74" s="25"/>
      <c r="AB74" s="6"/>
      <c r="AC74" s="84" t="s">
        <v>63</v>
      </c>
      <c r="AD74" s="65"/>
      <c r="AE74" s="196" t="s">
        <v>85</v>
      </c>
      <c r="AF74" s="197"/>
      <c r="AG74" s="198"/>
      <c r="AH74" s="142">
        <f>SUM(E12)*15</f>
        <v>0</v>
      </c>
      <c r="AI74" s="101" t="s">
        <v>25</v>
      </c>
      <c r="AJ74" s="199" t="s">
        <v>24</v>
      </c>
      <c r="AK74" s="200"/>
      <c r="AL74" s="199" t="s">
        <v>86</v>
      </c>
      <c r="AM74" s="246"/>
      <c r="AN74" s="123"/>
      <c r="AO74" s="6"/>
    </row>
    <row r="75" spans="1:41" ht="13.5" thickBot="1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21"/>
      <c r="Z75" s="25"/>
      <c r="AB75" s="6"/>
      <c r="AC75" s="85" t="s">
        <v>41</v>
      </c>
      <c r="AD75" s="87"/>
      <c r="AE75" s="201" t="s">
        <v>87</v>
      </c>
      <c r="AF75" s="202"/>
      <c r="AG75" s="203"/>
      <c r="AH75" s="143">
        <f>SUM(E12)*5</f>
        <v>0</v>
      </c>
      <c r="AI75" s="104" t="s">
        <v>20</v>
      </c>
      <c r="AJ75" s="191" t="s">
        <v>23</v>
      </c>
      <c r="AK75" s="204"/>
      <c r="AL75" s="205" t="s">
        <v>84</v>
      </c>
      <c r="AM75" s="206"/>
      <c r="AN75" s="123"/>
      <c r="AO75" s="6"/>
    </row>
    <row r="76" spans="1:41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21"/>
      <c r="Z76" s="25"/>
      <c r="AB76" s="6"/>
      <c r="AC76" s="81"/>
      <c r="AD76" s="82"/>
      <c r="AE76" s="164"/>
      <c r="AF76" s="165"/>
      <c r="AG76" s="166"/>
      <c r="AH76" s="207" t="s">
        <v>101</v>
      </c>
      <c r="AI76" s="208"/>
      <c r="AJ76" s="162"/>
      <c r="AK76" s="163"/>
      <c r="AL76" s="160"/>
      <c r="AM76" s="161"/>
      <c r="AN76" s="123"/>
      <c r="AO76" s="6"/>
    </row>
    <row r="77" spans="1:41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21"/>
      <c r="Z77" s="25"/>
      <c r="AB77" s="6"/>
      <c r="AC77" s="168"/>
      <c r="AD77" s="70"/>
      <c r="AE77" s="169"/>
      <c r="AF77" s="170"/>
      <c r="AG77" s="171"/>
      <c r="AH77" s="194" t="s">
        <v>103</v>
      </c>
      <c r="AI77" s="195"/>
      <c r="AJ77" s="172"/>
      <c r="AK77" s="173"/>
      <c r="AL77" s="174"/>
      <c r="AM77" s="175"/>
      <c r="AN77" s="123"/>
      <c r="AO77" s="6"/>
    </row>
    <row r="78" spans="1:41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21"/>
      <c r="Z78" s="25"/>
      <c r="AB78" s="6"/>
      <c r="AC78" s="84" t="s">
        <v>5</v>
      </c>
      <c r="AD78" s="65"/>
      <c r="AE78" s="234" t="s">
        <v>88</v>
      </c>
      <c r="AF78" s="235"/>
      <c r="AG78" s="236"/>
      <c r="AH78" s="142">
        <f>SUM(E12)*75</f>
        <v>0</v>
      </c>
      <c r="AI78" s="101" t="s">
        <v>20</v>
      </c>
      <c r="AJ78" s="199" t="s">
        <v>22</v>
      </c>
      <c r="AK78" s="233"/>
      <c r="AL78" s="209" t="s">
        <v>62</v>
      </c>
      <c r="AM78" s="210"/>
      <c r="AN78" s="123"/>
      <c r="AO78" s="6"/>
    </row>
    <row r="79" spans="1:41" ht="13.5" thickBo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21"/>
      <c r="Z79" s="25"/>
      <c r="AB79" s="6"/>
      <c r="AC79" s="185" t="s">
        <v>91</v>
      </c>
      <c r="AD79" s="86"/>
      <c r="AE79" s="176" t="s">
        <v>94</v>
      </c>
      <c r="AF79" s="177"/>
      <c r="AG79" s="178"/>
      <c r="AH79" s="143">
        <f>SUM(E12)*2.5</f>
        <v>0</v>
      </c>
      <c r="AI79" s="104" t="s">
        <v>20</v>
      </c>
      <c r="AJ79" s="191" t="s">
        <v>92</v>
      </c>
      <c r="AK79" s="192"/>
      <c r="AL79" s="191" t="s">
        <v>93</v>
      </c>
      <c r="AM79" s="193"/>
      <c r="AN79" s="123"/>
      <c r="AO79" s="6"/>
    </row>
    <row r="80" spans="1:41" ht="7.5" customHeight="1" thickBot="1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21"/>
      <c r="Z80" s="25"/>
      <c r="AB80" s="6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123"/>
      <c r="AO80" s="6"/>
    </row>
    <row r="81" spans="1:41" ht="15.75" customHeight="1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21"/>
      <c r="Z81" s="25"/>
      <c r="AB81" s="6"/>
      <c r="AC81" s="125" t="s">
        <v>74</v>
      </c>
      <c r="AD81" s="144">
        <f>E12*3+9</f>
        <v>9</v>
      </c>
      <c r="AE81" s="98" t="s">
        <v>76</v>
      </c>
      <c r="AF81" s="121"/>
      <c r="AG81" s="2"/>
      <c r="AH81" s="111" t="s">
        <v>73</v>
      </c>
      <c r="AI81" s="116"/>
      <c r="AJ81" s="116"/>
      <c r="AK81" s="119"/>
      <c r="AL81" s="2"/>
      <c r="AM81" s="51"/>
      <c r="AN81" s="123"/>
      <c r="AO81" s="6"/>
    </row>
    <row r="82" spans="1:41" ht="15" customHeight="1" thickBot="1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21"/>
      <c r="Z82" s="25"/>
      <c r="AB82" s="6"/>
      <c r="AC82" s="126" t="s">
        <v>75</v>
      </c>
      <c r="AD82" s="145">
        <f>E12*2+5</f>
        <v>5</v>
      </c>
      <c r="AE82" s="86" t="s">
        <v>76</v>
      </c>
      <c r="AF82" s="122"/>
      <c r="AG82" s="2"/>
      <c r="AH82" s="120" t="s">
        <v>77</v>
      </c>
      <c r="AI82" s="114" t="s">
        <v>78</v>
      </c>
      <c r="AJ82" s="114" t="s">
        <v>67</v>
      </c>
      <c r="AK82" s="127" t="s">
        <v>68</v>
      </c>
      <c r="AL82" s="2"/>
      <c r="AM82" s="51"/>
      <c r="AN82" s="123"/>
      <c r="AO82" s="6"/>
    </row>
    <row r="83" spans="1:41" ht="15" customHeight="1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21"/>
      <c r="Z83" s="25"/>
      <c r="AB83" s="6"/>
      <c r="AC83" s="51"/>
      <c r="AD83" s="51"/>
      <c r="AE83" s="51"/>
      <c r="AF83" s="2"/>
      <c r="AG83" s="2"/>
      <c r="AH83" s="128" t="s">
        <v>69</v>
      </c>
      <c r="AI83" s="115">
        <v>2</v>
      </c>
      <c r="AJ83" s="115">
        <v>5</v>
      </c>
      <c r="AK83" s="129">
        <v>6</v>
      </c>
      <c r="AL83" s="2"/>
      <c r="AM83" s="51"/>
      <c r="AN83" s="123"/>
      <c r="AO83" s="6"/>
    </row>
    <row r="84" spans="1:41" ht="15" customHeight="1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21"/>
      <c r="Z84" s="25"/>
      <c r="AB84" s="6"/>
      <c r="AC84" s="51"/>
      <c r="AD84" s="51"/>
      <c r="AE84" s="51"/>
      <c r="AF84" s="2"/>
      <c r="AG84" s="2"/>
      <c r="AH84" s="128" t="s">
        <v>70</v>
      </c>
      <c r="AI84" s="115">
        <v>2.5</v>
      </c>
      <c r="AJ84" s="115">
        <v>5.5</v>
      </c>
      <c r="AK84" s="129">
        <v>7</v>
      </c>
      <c r="AL84" s="2"/>
      <c r="AM84" s="51"/>
      <c r="AN84" s="123"/>
      <c r="AO84" s="6"/>
    </row>
    <row r="85" spans="1:41" ht="15" customHeight="1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21"/>
      <c r="Z85" s="25"/>
      <c r="AB85" s="6"/>
      <c r="AC85" s="51"/>
      <c r="AD85" s="51"/>
      <c r="AE85" s="51"/>
      <c r="AF85" s="2"/>
      <c r="AG85" s="2"/>
      <c r="AH85" s="128">
        <v>1</v>
      </c>
      <c r="AI85" s="115" t="s">
        <v>71</v>
      </c>
      <c r="AJ85" s="115">
        <v>6</v>
      </c>
      <c r="AK85" s="129">
        <v>7.5</v>
      </c>
      <c r="AL85" s="2"/>
      <c r="AM85" s="51"/>
      <c r="AN85" s="123"/>
      <c r="AO85" s="6"/>
    </row>
    <row r="86" spans="1:41" ht="15" customHeight="1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21"/>
      <c r="Z86" s="25"/>
      <c r="AB86" s="6"/>
      <c r="AC86" s="51"/>
      <c r="AD86" s="51"/>
      <c r="AE86" s="51"/>
      <c r="AF86" s="2"/>
      <c r="AG86" s="2"/>
      <c r="AH86" s="128">
        <v>2</v>
      </c>
      <c r="AI86" s="115" t="s">
        <v>71</v>
      </c>
      <c r="AJ86" s="115">
        <v>7</v>
      </c>
      <c r="AK86" s="129">
        <v>9</v>
      </c>
      <c r="AL86" s="2"/>
      <c r="AM86" s="51"/>
      <c r="AN86" s="123"/>
      <c r="AO86" s="6"/>
    </row>
    <row r="87" spans="1:41" ht="15" customHeight="1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21"/>
      <c r="Z87" s="25"/>
      <c r="AB87" s="6"/>
      <c r="AC87" s="51"/>
      <c r="AD87" s="51"/>
      <c r="AE87" s="51"/>
      <c r="AF87" s="2"/>
      <c r="AG87" s="2"/>
      <c r="AH87" s="128">
        <v>3</v>
      </c>
      <c r="AI87" s="115" t="s">
        <v>71</v>
      </c>
      <c r="AJ87" s="115">
        <v>8.5</v>
      </c>
      <c r="AK87" s="129">
        <v>10.5</v>
      </c>
      <c r="AL87" s="2"/>
      <c r="AM87" s="51"/>
      <c r="AN87" s="123"/>
      <c r="AO87" s="6"/>
    </row>
    <row r="88" spans="1:41" ht="15" customHeight="1" thickBot="1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21"/>
      <c r="Z88" s="25"/>
      <c r="AB88" s="6"/>
      <c r="AC88" s="51"/>
      <c r="AD88" s="51"/>
      <c r="AE88" s="51"/>
      <c r="AF88" s="2"/>
      <c r="AG88" s="2"/>
      <c r="AH88" s="130">
        <v>3.5</v>
      </c>
      <c r="AI88" s="131" t="s">
        <v>72</v>
      </c>
      <c r="AJ88" s="131">
        <v>9</v>
      </c>
      <c r="AK88" s="132">
        <v>11</v>
      </c>
      <c r="AL88" s="2"/>
      <c r="AM88" s="51"/>
      <c r="AN88" s="123"/>
      <c r="AO88" s="6"/>
    </row>
    <row r="89" spans="1:41" ht="6" customHeight="1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21"/>
      <c r="Z89" s="25"/>
      <c r="AB89" s="6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123"/>
      <c r="AO89" s="6"/>
    </row>
    <row r="90" spans="1:41" ht="20.2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21"/>
      <c r="Z90" s="25"/>
      <c r="AB90" s="6"/>
      <c r="AC90" s="105" t="s">
        <v>99</v>
      </c>
      <c r="AD90" s="64"/>
      <c r="AE90" s="64"/>
      <c r="AF90" s="64"/>
      <c r="AG90" s="64"/>
      <c r="AH90" s="65"/>
      <c r="AI90" s="105" t="s">
        <v>39</v>
      </c>
      <c r="AJ90" s="64"/>
      <c r="AK90" s="64"/>
      <c r="AL90" s="106">
        <f>$E$16</f>
        <v>0</v>
      </c>
      <c r="AM90" s="51"/>
      <c r="AN90" s="123"/>
      <c r="AO90" s="6"/>
    </row>
    <row r="91" spans="1:41" ht="17.25" customHeight="1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21"/>
      <c r="Z91" s="25"/>
      <c r="AB91" s="6"/>
      <c r="AC91" s="105" t="s">
        <v>100</v>
      </c>
      <c r="AD91" s="64"/>
      <c r="AE91" s="64"/>
      <c r="AF91" s="64"/>
      <c r="AG91" s="64"/>
      <c r="AH91" s="65"/>
      <c r="AI91" s="105" t="s">
        <v>38</v>
      </c>
      <c r="AJ91" s="64"/>
      <c r="AK91" s="64"/>
      <c r="AL91" s="106">
        <f>SUM(AL90)+7</f>
        <v>7</v>
      </c>
      <c r="AM91" s="51"/>
      <c r="AN91" s="123"/>
      <c r="AO91" s="6"/>
    </row>
    <row r="92" spans="1:41" ht="16.5" customHeight="1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21"/>
      <c r="Z92" s="25"/>
      <c r="AB92" s="6"/>
      <c r="AC92" s="105" t="s">
        <v>97</v>
      </c>
      <c r="AD92" s="64"/>
      <c r="AE92" s="64"/>
      <c r="AF92" s="64"/>
      <c r="AG92" s="64"/>
      <c r="AH92" s="65"/>
      <c r="AI92" s="186"/>
      <c r="AJ92" s="64"/>
      <c r="AK92" s="64"/>
      <c r="AL92" s="106"/>
      <c r="AM92" s="51"/>
      <c r="AN92" s="123"/>
      <c r="AO92" s="6"/>
    </row>
    <row r="93" spans="1:41" ht="15.75" customHeight="1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21"/>
      <c r="Z93" s="25"/>
      <c r="AB93" s="6"/>
      <c r="AC93" s="105" t="s">
        <v>98</v>
      </c>
      <c r="AD93" s="64"/>
      <c r="AE93" s="64"/>
      <c r="AF93" s="64"/>
      <c r="AG93" s="64"/>
      <c r="AH93" s="65"/>
      <c r="AI93" s="186"/>
      <c r="AJ93" s="64"/>
      <c r="AK93" s="64"/>
      <c r="AL93" s="106"/>
      <c r="AM93" s="51"/>
      <c r="AN93" s="123"/>
      <c r="AO93" s="6"/>
    </row>
    <row r="94" spans="1:41" ht="13.5" thickBot="1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AB94" s="22"/>
      <c r="AC94" s="23" t="s">
        <v>108</v>
      </c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4"/>
      <c r="AO94" s="6"/>
    </row>
    <row r="95" spans="1:24" ht="13.5" thickTop="1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</row>
    <row r="96" spans="1:24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</row>
    <row r="97" spans="1:24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</row>
    <row r="98" spans="1:24" ht="12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</row>
    <row r="99" spans="1:24" ht="12.7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</row>
    <row r="100" spans="1:24" ht="12.7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</row>
    <row r="101" spans="1:24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</row>
    <row r="102" spans="1:24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</row>
    <row r="103" spans="1:24" ht="12.7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</row>
    <row r="104" spans="1:24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</row>
    <row r="105" spans="1:24" ht="12.7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</row>
    <row r="106" spans="1:24" ht="12.7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</row>
    <row r="107" spans="1:24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</row>
    <row r="108" spans="1:24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</row>
    <row r="109" spans="1:24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</row>
    <row r="110" spans="1:24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</row>
    <row r="111" spans="1:24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</row>
    <row r="112" spans="1:24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</row>
    <row r="113" spans="1:24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</row>
    <row r="114" spans="1:24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</row>
    <row r="115" spans="1:24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</row>
    <row r="116" spans="1:24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</row>
    <row r="117" spans="1:24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</row>
    <row r="118" spans="1:24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</row>
    <row r="119" spans="1:24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</row>
    <row r="120" spans="1:24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</row>
    <row r="121" spans="1:24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</row>
    <row r="122" spans="1:24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</row>
    <row r="123" spans="1:24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  <c r="S123" s="146"/>
      <c r="T123" s="146"/>
      <c r="U123" s="146"/>
      <c r="V123" s="146"/>
      <c r="W123" s="146"/>
      <c r="X123" s="146"/>
    </row>
    <row r="124" spans="1:24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</row>
    <row r="125" spans="1:24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146"/>
      <c r="T125" s="146"/>
      <c r="U125" s="146"/>
      <c r="V125" s="146"/>
      <c r="W125" s="146"/>
      <c r="X125" s="146"/>
    </row>
    <row r="126" spans="1:24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</row>
    <row r="127" spans="1:24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</row>
    <row r="128" spans="1:24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</row>
    <row r="129" spans="1:24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</row>
    <row r="130" spans="1:24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</row>
    <row r="131" spans="1:24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</row>
    <row r="132" spans="1:24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</row>
    <row r="133" spans="1:24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  <c r="W133" s="146"/>
      <c r="X133" s="146"/>
    </row>
    <row r="134" spans="1:24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</row>
    <row r="135" spans="1:24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</row>
    <row r="136" spans="1:24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</row>
    <row r="137" spans="1:24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</row>
    <row r="138" spans="1:24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</row>
    <row r="139" spans="1:24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</row>
    <row r="140" spans="1:24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6"/>
      <c r="S140" s="146"/>
      <c r="T140" s="146"/>
      <c r="U140" s="146"/>
      <c r="V140" s="146"/>
      <c r="W140" s="146"/>
      <c r="X140" s="146"/>
    </row>
    <row r="141" spans="1:24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</row>
    <row r="142" spans="1:24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</row>
    <row r="143" spans="1:24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146"/>
      <c r="X143" s="146"/>
    </row>
    <row r="144" spans="1:24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</row>
    <row r="145" spans="1:24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</row>
    <row r="146" spans="1:24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</row>
    <row r="147" spans="1:24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</row>
    <row r="148" spans="1:24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</row>
    <row r="149" spans="1:24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146"/>
      <c r="T149" s="146"/>
      <c r="U149" s="146"/>
      <c r="V149" s="146"/>
      <c r="W149" s="146"/>
      <c r="X149" s="146"/>
    </row>
    <row r="150" spans="1:24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  <c r="W150" s="146"/>
      <c r="X150" s="146"/>
    </row>
    <row r="151" spans="1:24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6"/>
      <c r="X151" s="146"/>
    </row>
    <row r="152" spans="1:24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  <c r="W152" s="146"/>
      <c r="X152" s="146"/>
    </row>
    <row r="153" spans="1:24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46"/>
      <c r="X153" s="146"/>
    </row>
    <row r="154" spans="1:24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</row>
    <row r="155" spans="1:24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</row>
    <row r="156" spans="1:24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</row>
    <row r="157" spans="1:24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</row>
    <row r="158" spans="1:24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</row>
    <row r="159" spans="1:24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</row>
    <row r="160" spans="1:24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</row>
    <row r="161" spans="1:24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</row>
    <row r="162" spans="1:24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</row>
    <row r="163" spans="1:24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</row>
    <row r="164" spans="1:24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</row>
    <row r="165" spans="1:24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</row>
    <row r="166" spans="1:24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</row>
    <row r="167" spans="1:24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</row>
    <row r="168" spans="1:24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</row>
    <row r="169" spans="1:24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</row>
    <row r="170" spans="1:24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</row>
    <row r="171" spans="1:24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</row>
    <row r="172" spans="1:24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</row>
    <row r="173" spans="1:24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</row>
    <row r="174" spans="1:24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</row>
    <row r="175" spans="1:24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</row>
    <row r="176" spans="1:24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</row>
    <row r="177" spans="1:24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</row>
    <row r="178" spans="1:24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</row>
    <row r="179" spans="1:24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</row>
    <row r="180" spans="1:24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</row>
    <row r="181" spans="1:24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</row>
    <row r="182" spans="1:24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</row>
    <row r="183" spans="1:24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</row>
    <row r="184" spans="1:24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</row>
    <row r="185" spans="1:24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</row>
    <row r="186" spans="1:24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</row>
    <row r="187" spans="1:24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</row>
    <row r="188" spans="1:24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</row>
    <row r="189" spans="1:24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  <c r="W189" s="146"/>
      <c r="X189" s="146"/>
    </row>
    <row r="190" spans="1:24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6"/>
    </row>
    <row r="191" spans="1:24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  <c r="W191" s="146"/>
      <c r="X191" s="146"/>
    </row>
    <row r="192" spans="1:24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  <c r="W192" s="146"/>
      <c r="X192" s="146"/>
    </row>
    <row r="193" spans="1:24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</row>
    <row r="194" spans="1:24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</row>
    <row r="195" spans="1:24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</row>
  </sheetData>
  <sheetProtection password="D5A9" sheet="1" objects="1" scenarios="1" selectLockedCells="1"/>
  <mergeCells count="59">
    <mergeCell ref="AC68:AD69"/>
    <mergeCell ref="AH40:AI40"/>
    <mergeCell ref="AL70:AM70"/>
    <mergeCell ref="AJ70:AK70"/>
    <mergeCell ref="AE70:AG70"/>
    <mergeCell ref="AH69:AI69"/>
    <mergeCell ref="AL68:AM69"/>
    <mergeCell ref="AJ68:AK69"/>
    <mergeCell ref="AH68:AI68"/>
    <mergeCell ref="AE42:AF42"/>
    <mergeCell ref="AJ78:AK78"/>
    <mergeCell ref="AE78:AG78"/>
    <mergeCell ref="AE72:AG72"/>
    <mergeCell ref="AJ72:AK72"/>
    <mergeCell ref="AL72:AM72"/>
    <mergeCell ref="AE73:AG73"/>
    <mergeCell ref="AJ73:AK73"/>
    <mergeCell ref="AL73:AM73"/>
    <mergeCell ref="AL74:AM74"/>
    <mergeCell ref="AE32:AG32"/>
    <mergeCell ref="AE28:AG28"/>
    <mergeCell ref="AJ28:AK28"/>
    <mergeCell ref="AJ29:AK29"/>
    <mergeCell ref="AJ30:AK30"/>
    <mergeCell ref="AJ31:AK31"/>
    <mergeCell ref="AJ32:AK32"/>
    <mergeCell ref="AL31:AM31"/>
    <mergeCell ref="AH3:AI3"/>
    <mergeCell ref="AE29:AG29"/>
    <mergeCell ref="AE30:AG30"/>
    <mergeCell ref="AE31:AG31"/>
    <mergeCell ref="AH8:AI8"/>
    <mergeCell ref="AL32:AM32"/>
    <mergeCell ref="AC26:AD27"/>
    <mergeCell ref="AE26:AG27"/>
    <mergeCell ref="AJ26:AK27"/>
    <mergeCell ref="AL26:AM27"/>
    <mergeCell ref="AH26:AI26"/>
    <mergeCell ref="AH27:AI27"/>
    <mergeCell ref="AL28:AM28"/>
    <mergeCell ref="AL29:AM29"/>
    <mergeCell ref="AL30:AM30"/>
    <mergeCell ref="AH47:AI47"/>
    <mergeCell ref="AH55:AI55"/>
    <mergeCell ref="AH61:AI61"/>
    <mergeCell ref="AE68:AG69"/>
    <mergeCell ref="AJ62:AM62"/>
    <mergeCell ref="AL71:AM71"/>
    <mergeCell ref="AJ71:AK71"/>
    <mergeCell ref="AJ79:AK79"/>
    <mergeCell ref="AL79:AM79"/>
    <mergeCell ref="AH77:AI77"/>
    <mergeCell ref="AE74:AG74"/>
    <mergeCell ref="AJ74:AK74"/>
    <mergeCell ref="AE75:AG75"/>
    <mergeCell ref="AJ75:AK75"/>
    <mergeCell ref="AL75:AM75"/>
    <mergeCell ref="AH76:AI76"/>
    <mergeCell ref="AL78:AM78"/>
  </mergeCells>
  <printOptions/>
  <pageMargins left="0.46" right="0.34" top="0.4" bottom="0.5" header="0.48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Addenbrookes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 Services</dc:creator>
  <cp:keywords/>
  <dc:description/>
  <cp:lastModifiedBy>Gooding, Nigel</cp:lastModifiedBy>
  <cp:lastPrinted>2020-11-05T18:00:02Z</cp:lastPrinted>
  <dcterms:created xsi:type="dcterms:W3CDTF">2008-05-08T15:20:45Z</dcterms:created>
  <dcterms:modified xsi:type="dcterms:W3CDTF">2020-11-05T18:00:23Z</dcterms:modified>
  <cp:category/>
  <cp:version/>
  <cp:contentType/>
  <cp:contentStatus/>
</cp:coreProperties>
</file>