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ean/Documents/Business/SpreadWiseCo/1 - Unlocked/"/>
    </mc:Choice>
  </mc:AlternateContent>
  <xr:revisionPtr revIDLastSave="0" documentId="13_ncr:1_{1A5A8EAF-15F8-854B-A4C0-0A7E0AA657AB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LCBRAbout" sheetId="94" r:id="rId1"/>
    <sheet name="BudgetFinder" sheetId="9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93" l="1"/>
  <c r="B21" i="93"/>
  <c r="C21" i="93" s="1"/>
  <c r="C22" i="93" l="1"/>
  <c r="B22" i="93"/>
  <c r="A23" i="93"/>
  <c r="D21" i="93"/>
  <c r="D22" i="93" s="1"/>
  <c r="C23" i="93" l="1"/>
  <c r="B23" i="93"/>
  <c r="D23" i="93"/>
  <c r="E21" i="93"/>
  <c r="E22" i="93" s="1"/>
  <c r="A24" i="93"/>
  <c r="E23" i="93" l="1"/>
  <c r="B24" i="93"/>
  <c r="C24" i="93"/>
  <c r="D24" i="93"/>
  <c r="E24" i="93"/>
  <c r="A25" i="93"/>
  <c r="F21" i="93"/>
  <c r="F24" i="93" s="1"/>
  <c r="F22" i="93" l="1"/>
  <c r="F23" i="93"/>
  <c r="D25" i="93"/>
  <c r="F25" i="93"/>
  <c r="E25" i="93"/>
  <c r="B25" i="93"/>
  <c r="C25" i="93"/>
  <c r="G21" i="93"/>
  <c r="G25" i="93" s="1"/>
  <c r="A26" i="93"/>
  <c r="G22" i="93" l="1"/>
  <c r="G23" i="93"/>
  <c r="G24" i="93"/>
  <c r="G26" i="93"/>
  <c r="C26" i="93"/>
  <c r="D26" i="93"/>
  <c r="B26" i="93"/>
  <c r="F26" i="93"/>
  <c r="E26" i="93"/>
  <c r="A27" i="93"/>
  <c r="H21" i="93"/>
  <c r="H22" i="93" l="1"/>
  <c r="H23" i="93"/>
  <c r="H24" i="93"/>
  <c r="H25" i="93"/>
  <c r="H26" i="93"/>
  <c r="E27" i="93"/>
  <c r="B27" i="93"/>
  <c r="C27" i="93"/>
  <c r="D27" i="93"/>
  <c r="F27" i="93"/>
  <c r="G27" i="93"/>
  <c r="H27" i="93"/>
  <c r="I21" i="93"/>
  <c r="A28" i="93"/>
  <c r="I22" i="93" l="1"/>
  <c r="I23" i="93"/>
  <c r="I24" i="93"/>
  <c r="I25" i="93"/>
  <c r="I26" i="93"/>
  <c r="I27" i="93"/>
  <c r="E28" i="93"/>
  <c r="H28" i="93"/>
  <c r="F28" i="93"/>
  <c r="G28" i="93"/>
  <c r="I28" i="93"/>
  <c r="B28" i="93"/>
  <c r="C28" i="93"/>
  <c r="D28" i="93"/>
  <c r="J21" i="93"/>
  <c r="A29" i="93"/>
  <c r="J22" i="93" l="1"/>
  <c r="J23" i="93"/>
  <c r="J24" i="93"/>
  <c r="J25" i="93"/>
  <c r="J26" i="93"/>
  <c r="J27" i="93"/>
  <c r="J28" i="93"/>
  <c r="H29" i="93"/>
  <c r="J29" i="93"/>
  <c r="I29" i="93"/>
  <c r="C29" i="93"/>
  <c r="D29" i="93"/>
  <c r="B29" i="93"/>
  <c r="E29" i="93"/>
  <c r="G29" i="93"/>
  <c r="F29" i="93"/>
  <c r="A30" i="93"/>
  <c r="K21" i="93"/>
  <c r="K22" i="93" l="1"/>
  <c r="K23" i="93"/>
  <c r="K24" i="93"/>
  <c r="K25" i="93"/>
  <c r="K26" i="93"/>
  <c r="K27" i="93"/>
  <c r="K28" i="93"/>
  <c r="K29" i="93"/>
  <c r="C30" i="93"/>
  <c r="K30" i="93"/>
  <c r="D30" i="93"/>
  <c r="E30" i="93"/>
  <c r="F30" i="93"/>
  <c r="G30" i="93"/>
  <c r="I30" i="93"/>
  <c r="J30" i="93"/>
  <c r="B30" i="93"/>
  <c r="H30" i="93"/>
  <c r="L21" i="93"/>
  <c r="A31" i="93"/>
  <c r="L22" i="93" l="1"/>
  <c r="L23" i="93"/>
  <c r="L24" i="93"/>
  <c r="L25" i="93"/>
  <c r="L26" i="93"/>
  <c r="L27" i="93"/>
  <c r="L28" i="93"/>
  <c r="L29" i="93"/>
  <c r="L30" i="93"/>
  <c r="F31" i="93"/>
  <c r="G31" i="93"/>
  <c r="H31" i="93"/>
  <c r="I31" i="93"/>
  <c r="J31" i="93"/>
  <c r="D31" i="93"/>
  <c r="E31" i="93"/>
  <c r="L31" i="93"/>
  <c r="C31" i="93"/>
  <c r="K31" i="93"/>
  <c r="B31" i="93"/>
  <c r="A32" i="93"/>
  <c r="M21" i="93"/>
  <c r="M31" i="93" s="1"/>
  <c r="M22" i="93" l="1"/>
  <c r="M23" i="93"/>
  <c r="M24" i="93"/>
  <c r="M25" i="93"/>
  <c r="M26" i="93"/>
  <c r="M27" i="93"/>
  <c r="M28" i="93"/>
  <c r="M29" i="93"/>
  <c r="M30" i="93"/>
  <c r="I32" i="93"/>
  <c r="B32" i="93"/>
  <c r="C32" i="93"/>
  <c r="D32" i="93"/>
  <c r="E32" i="93"/>
  <c r="J32" i="93"/>
  <c r="K32" i="93"/>
  <c r="L32" i="93"/>
  <c r="M32" i="93"/>
  <c r="F32" i="93"/>
  <c r="G32" i="93"/>
  <c r="H32" i="93"/>
  <c r="N21" i="93"/>
  <c r="A33" i="93"/>
  <c r="N22" i="93" l="1"/>
  <c r="N23" i="93"/>
  <c r="N24" i="93"/>
  <c r="N25" i="93"/>
  <c r="N26" i="93"/>
  <c r="N27" i="93"/>
  <c r="N28" i="93"/>
  <c r="N29" i="93"/>
  <c r="N30" i="93"/>
  <c r="N31" i="93"/>
  <c r="N32" i="93"/>
  <c r="D33" i="93"/>
  <c r="L33" i="93"/>
  <c r="F33" i="93"/>
  <c r="G33" i="93"/>
  <c r="E33" i="93"/>
  <c r="M33" i="93"/>
  <c r="B33" i="93"/>
  <c r="N33" i="93"/>
  <c r="O33" i="93"/>
  <c r="H33" i="93"/>
  <c r="K33" i="93"/>
  <c r="C33" i="93"/>
  <c r="I33" i="93"/>
  <c r="J33" i="93"/>
  <c r="A34" i="93"/>
  <c r="O21" i="93"/>
  <c r="O22" i="93" l="1"/>
  <c r="O23" i="93"/>
  <c r="O24" i="93"/>
  <c r="O25" i="93"/>
  <c r="O26" i="93"/>
  <c r="O27" i="93"/>
  <c r="O28" i="93"/>
  <c r="O29" i="93"/>
  <c r="O30" i="93"/>
  <c r="O31" i="93"/>
  <c r="O32" i="93"/>
  <c r="G34" i="93"/>
  <c r="O34" i="93"/>
  <c r="I34" i="93"/>
  <c r="B34" i="93"/>
  <c r="J34" i="93"/>
  <c r="C34" i="93"/>
  <c r="H34" i="93"/>
  <c r="K34" i="93"/>
  <c r="E34" i="93"/>
  <c r="L34" i="93"/>
  <c r="D34" i="93"/>
  <c r="F34" i="93"/>
  <c r="M34" i="93"/>
  <c r="N34" i="93"/>
  <c r="A35" i="93"/>
  <c r="J35" i="93" l="1"/>
  <c r="L35" i="93"/>
  <c r="M35" i="93"/>
  <c r="F35" i="93"/>
  <c r="C35" i="93"/>
  <c r="K35" i="93"/>
  <c r="D35" i="93"/>
  <c r="E35" i="93"/>
  <c r="B35" i="93"/>
  <c r="N35" i="93"/>
  <c r="H35" i="93"/>
  <c r="I35" i="93"/>
  <c r="G35" i="93"/>
  <c r="O35" i="93"/>
  <c r="A36" i="93"/>
  <c r="E36" i="93" l="1"/>
  <c r="M36" i="93"/>
  <c r="O36" i="93"/>
  <c r="F36" i="93"/>
  <c r="N36" i="93"/>
  <c r="G36" i="93"/>
  <c r="H36" i="93"/>
  <c r="I36" i="93"/>
  <c r="B36" i="93"/>
  <c r="C36" i="93"/>
  <c r="D36" i="93"/>
  <c r="K36" i="93"/>
  <c r="J36" i="93"/>
  <c r="L36" i="93"/>
  <c r="A37" i="93"/>
  <c r="H37" i="93" l="1"/>
  <c r="C37" i="93"/>
  <c r="D37" i="93"/>
  <c r="I37" i="93"/>
  <c r="J37" i="93"/>
  <c r="K37" i="93"/>
  <c r="L37" i="93"/>
  <c r="E37" i="93"/>
  <c r="B37" i="93"/>
  <c r="O37" i="93"/>
  <c r="F37" i="93"/>
  <c r="G37" i="93"/>
  <c r="M37" i="93"/>
  <c r="N37" i="93"/>
  <c r="A38" i="93"/>
  <c r="C38" i="93" l="1"/>
  <c r="K38" i="93"/>
  <c r="E38" i="93"/>
  <c r="F38" i="93"/>
  <c r="O38" i="93"/>
  <c r="D38" i="93"/>
  <c r="L38" i="93"/>
  <c r="M38" i="93"/>
  <c r="N38" i="93"/>
  <c r="G38" i="93"/>
  <c r="J38" i="93"/>
  <c r="B38" i="93"/>
  <c r="H38" i="93"/>
  <c r="I38" i="93"/>
  <c r="A39" i="93"/>
  <c r="F39" i="93" l="1"/>
  <c r="N39" i="93"/>
  <c r="H39" i="93"/>
  <c r="I39" i="93"/>
  <c r="G39" i="93"/>
  <c r="O39" i="93"/>
  <c r="J39" i="93"/>
  <c r="D39" i="93"/>
  <c r="K39" i="93"/>
  <c r="C39" i="93"/>
  <c r="E39" i="93"/>
  <c r="L39" i="93"/>
  <c r="B39" i="93"/>
  <c r="M39" i="93"/>
  <c r="A40" i="93"/>
  <c r="I40" i="93" l="1"/>
  <c r="B40" i="93"/>
  <c r="B15" i="93" s="1"/>
  <c r="B16" i="93" s="1"/>
  <c r="K40" i="93"/>
  <c r="M40" i="93"/>
  <c r="J40" i="93"/>
  <c r="C40" i="93"/>
  <c r="L40" i="93"/>
  <c r="E40" i="93"/>
  <c r="D40" i="93"/>
  <c r="G40" i="93"/>
  <c r="H40" i="93"/>
  <c r="O40" i="93"/>
  <c r="B14" i="93" s="1"/>
  <c r="N40" i="93"/>
  <c r="F40" i="93"/>
</calcChain>
</file>

<file path=xl/sharedStrings.xml><?xml version="1.0" encoding="utf-8"?>
<sst xmlns="http://schemas.openxmlformats.org/spreadsheetml/2006/main" count="42" uniqueCount="40">
  <si>
    <t>CALCULATOR TABLE SETTINGS</t>
  </si>
  <si>
    <t>1.) The cells in the table will be green if the Payment value is below your Target Payment In Cell B10.</t>
  </si>
  <si>
    <t>Price % Increment</t>
  </si>
  <si>
    <t>2.) If you don't see any green, lower your purchase price.</t>
  </si>
  <si>
    <t>Rate % Increment</t>
  </si>
  <si>
    <t>3.) If the whole table is green, raise your purchase price, or lower your payment target.</t>
  </si>
  <si>
    <t>PAYMENT CALCULATOR INPUTS</t>
  </si>
  <si>
    <t>Term (# of Years)</t>
  </si>
  <si>
    <t>Loan Term You Expect To Use</t>
  </si>
  <si>
    <t>Target Payment</t>
  </si>
  <si>
    <t>What Would You Like Your Payment To Be</t>
  </si>
  <si>
    <t>Lowest Purchase Price</t>
  </si>
  <si>
    <t>Bottom Price Range You'll Be Shopping In</t>
  </si>
  <si>
    <t>Lowest APR %</t>
  </si>
  <si>
    <t>Lowest APR You Expect To Qualify For</t>
  </si>
  <si>
    <t>Price/Rate</t>
  </si>
  <si>
    <t>PAYMENT CALCULATOR &amp; BUDGET RANGE FINDER</t>
  </si>
  <si>
    <t>Total Options</t>
  </si>
  <si>
    <t>Max Purchase Price</t>
  </si>
  <si>
    <t>Purchase Price Range</t>
  </si>
  <si>
    <t>Choose Your Currency</t>
  </si>
  <si>
    <t>USD</t>
  </si>
  <si>
    <t>COPYRIGHT    C    2023 [SpreadWiseCo LLC]. ALL RIGHTS RESERVED.</t>
  </si>
  <si>
    <t>https://spreadwiseco.com/</t>
  </si>
  <si>
    <t>REVISION: 3.0</t>
  </si>
  <si>
    <t>Password</t>
  </si>
  <si>
    <t>Tool Inputs</t>
  </si>
  <si>
    <r>
      <rPr>
        <b/>
        <sz val="20"/>
        <color theme="1"/>
        <rFont val="Calibri Light"/>
        <family val="2"/>
      </rPr>
      <t xml:space="preserve">Your Inputs  </t>
    </r>
    <r>
      <rPr>
        <sz val="20"/>
        <color theme="1"/>
        <rFont val="Calibri Light"/>
        <family val="2"/>
      </rPr>
      <t>are the White Boxes With A Border!</t>
    </r>
  </si>
  <si>
    <r>
      <t xml:space="preserve">Peach boxes are </t>
    </r>
    <r>
      <rPr>
        <b/>
        <sz val="20"/>
        <color theme="1"/>
        <rFont val="Calibri Light"/>
        <family val="2"/>
      </rPr>
      <t>drop down menus</t>
    </r>
  </si>
  <si>
    <t>PDF Guide</t>
  </si>
  <si>
    <t>**Use the downloaded guides to help you through the tool.  You can Also visit our website anytime to view &amp; download the guides.</t>
  </si>
  <si>
    <t>Site Link</t>
  </si>
  <si>
    <t>Google Sheets</t>
  </si>
  <si>
    <t>This Dashboard is Not optimized for use with Google Sheets.</t>
  </si>
  <si>
    <t>Support</t>
  </si>
  <si>
    <t>**For support, message us on Etsy directly from your order, or send an email to Sales@SpreadWiseCo.com.  Pictures are helpful!</t>
  </si>
  <si>
    <t>Review</t>
  </si>
  <si>
    <t>LOAN CALCULATOR WITH BUDGET RANGE</t>
  </si>
  <si>
    <t>TOOL FLOW CHART - NOT APPLICABLE</t>
  </si>
  <si>
    <r>
      <t xml:space="preserve">Tabs are </t>
    </r>
    <r>
      <rPr>
        <b/>
        <sz val="20"/>
        <color theme="1"/>
        <rFont val="Calibri Light"/>
        <family val="2"/>
      </rPr>
      <t>locked</t>
    </r>
    <r>
      <rPr>
        <sz val="20"/>
        <color theme="1"/>
        <rFont val="Calibri Light"/>
        <family val="2"/>
      </rPr>
      <t xml:space="preserve">  to prevent accidental errors to formulas:  Password Key:  </t>
    </r>
    <r>
      <rPr>
        <b/>
        <sz val="20"/>
        <color theme="1"/>
        <rFont val="Calibri Light"/>
        <family val="2"/>
      </rPr>
      <t>Not Available On Free Downloads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</si>
</sst>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;[Red]&quot;$&quot;#,##0.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26"/>
      <color theme="1"/>
      <name val="Calibri Light"/>
      <family val="2"/>
    </font>
    <font>
      <sz val="24"/>
      <color theme="1"/>
      <name val="Calibri Light"/>
      <family val="2"/>
    </font>
    <font>
      <i/>
      <sz val="16"/>
      <color theme="4" tint="-0.499984740745262"/>
      <name val="Calibri Light"/>
      <family val="2"/>
    </font>
    <font>
      <sz val="36"/>
      <color theme="0"/>
      <name val="Helvetica Light"/>
    </font>
    <font>
      <sz val="20"/>
      <color theme="0"/>
      <name val="Helvetica Light"/>
    </font>
    <font>
      <sz val="48"/>
      <color theme="0"/>
      <name val="Helvetica Light"/>
    </font>
    <font>
      <b/>
      <sz val="11"/>
      <color theme="0"/>
      <name val="Calibri Light"/>
      <family val="2"/>
    </font>
    <font>
      <i/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b/>
      <sz val="20"/>
      <color theme="1"/>
      <name val="Calibri Light"/>
      <family val="2"/>
    </font>
    <font>
      <b/>
      <sz val="12"/>
      <color theme="0"/>
      <name val="Calibri Light"/>
      <family val="2"/>
    </font>
    <font>
      <b/>
      <sz val="14"/>
      <color theme="1"/>
      <name val="Calibri Light"/>
      <family val="2"/>
    </font>
    <font>
      <sz val="20"/>
      <color theme="1"/>
      <name val="Calibri Light"/>
      <family val="2"/>
    </font>
    <font>
      <u/>
      <sz val="20"/>
      <color theme="10"/>
      <name val="Calibri"/>
      <family val="2"/>
      <scheme val="minor"/>
    </font>
    <font>
      <i/>
      <sz val="20"/>
      <color theme="1"/>
      <name val="Calibri Light"/>
      <family val="2"/>
    </font>
    <font>
      <i/>
      <sz val="26"/>
      <color theme="1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40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164" fontId="5" fillId="5" borderId="0" xfId="0" applyNumberFormat="1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10" fontId="12" fillId="6" borderId="12" xfId="0" applyNumberFormat="1" applyFont="1" applyFill="1" applyBorder="1" applyAlignment="1">
      <alignment horizontal="center"/>
    </xf>
    <xf numFmtId="164" fontId="12" fillId="6" borderId="2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0" fontId="15" fillId="4" borderId="16" xfId="4079" applyNumberFormat="1" applyFont="1" applyFill="1" applyBorder="1" applyAlignment="1" applyProtection="1">
      <alignment horizontal="center" vertical="center"/>
      <protection locked="0"/>
    </xf>
    <xf numFmtId="10" fontId="15" fillId="4" borderId="17" xfId="4079" applyNumberFormat="1" applyFont="1" applyFill="1" applyBorder="1" applyAlignment="1" applyProtection="1">
      <alignment horizontal="center" vertical="center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44" fontId="15" fillId="4" borderId="18" xfId="4077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/>
    <xf numFmtId="0" fontId="5" fillId="7" borderId="0" xfId="0" applyFont="1" applyFill="1"/>
    <xf numFmtId="0" fontId="5" fillId="7" borderId="3" xfId="0" applyFont="1" applyFill="1" applyBorder="1"/>
    <xf numFmtId="0" fontId="5" fillId="7" borderId="4" xfId="0" applyFont="1" applyFill="1" applyBorder="1"/>
    <xf numFmtId="0" fontId="5" fillId="7" borderId="6" xfId="0" applyFont="1" applyFill="1" applyBorder="1"/>
    <xf numFmtId="0" fontId="5" fillId="7" borderId="5" xfId="0" applyFont="1" applyFill="1" applyBorder="1"/>
    <xf numFmtId="0" fontId="6" fillId="7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8" fillId="7" borderId="0" xfId="0" applyFont="1" applyFill="1" applyAlignment="1">
      <alignment vertical="top" wrapText="1"/>
    </xf>
    <xf numFmtId="0" fontId="14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65" fontId="15" fillId="5" borderId="0" xfId="4077" applyNumberFormat="1" applyFont="1" applyFill="1" applyBorder="1" applyAlignment="1" applyProtection="1">
      <alignment horizontal="center" vertical="center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17" fillId="9" borderId="20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10" fontId="12" fillId="10" borderId="12" xfId="0" applyNumberFormat="1" applyFont="1" applyFill="1" applyBorder="1" applyAlignment="1">
      <alignment horizontal="center"/>
    </xf>
    <xf numFmtId="10" fontId="12" fillId="10" borderId="1" xfId="0" applyNumberFormat="1" applyFont="1" applyFill="1" applyBorder="1" applyAlignment="1">
      <alignment horizontal="center"/>
    </xf>
    <xf numFmtId="164" fontId="14" fillId="11" borderId="2" xfId="0" applyNumberFormat="1" applyFont="1" applyFill="1" applyBorder="1" applyAlignment="1">
      <alignment horizontal="center" vertical="center"/>
    </xf>
    <xf numFmtId="164" fontId="14" fillId="11" borderId="4" xfId="0" applyNumberFormat="1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3" fillId="12" borderId="19" xfId="0" applyFont="1" applyFill="1" applyBorder="1" applyAlignment="1">
      <alignment horizontal="left"/>
    </xf>
    <xf numFmtId="0" fontId="13" fillId="12" borderId="0" xfId="0" applyFont="1" applyFill="1" applyAlignment="1">
      <alignment horizontal="left"/>
    </xf>
    <xf numFmtId="0" fontId="9" fillId="9" borderId="9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left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left" vertical="center" wrapText="1"/>
    </xf>
    <xf numFmtId="0" fontId="19" fillId="4" borderId="23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25" xfId="0" applyFont="1" applyFill="1" applyBorder="1" applyAlignment="1">
      <alignment horizontal="left" vertical="center" wrapText="1"/>
    </xf>
    <xf numFmtId="0" fontId="19" fillId="4" borderId="26" xfId="0" applyFont="1" applyFill="1" applyBorder="1" applyAlignment="1">
      <alignment horizontal="left" vertical="center" wrapText="1"/>
    </xf>
    <xf numFmtId="0" fontId="19" fillId="4" borderId="27" xfId="0" applyFont="1" applyFill="1" applyBorder="1" applyAlignment="1">
      <alignment horizontal="left" vertical="center" wrapText="1"/>
    </xf>
    <xf numFmtId="0" fontId="19" fillId="4" borderId="28" xfId="0" applyFont="1" applyFill="1" applyBorder="1" applyAlignment="1">
      <alignment horizontal="left" vertical="center" wrapText="1"/>
    </xf>
    <xf numFmtId="0" fontId="19" fillId="7" borderId="0" xfId="0" applyFont="1" applyFill="1" applyAlignment="1">
      <alignment horizontal="left" vertical="center" wrapText="1"/>
    </xf>
    <xf numFmtId="0" fontId="19" fillId="8" borderId="22" xfId="0" applyFont="1" applyFill="1" applyBorder="1" applyAlignment="1">
      <alignment horizontal="left" vertical="center" wrapText="1"/>
    </xf>
    <xf numFmtId="0" fontId="19" fillId="8" borderId="23" xfId="0" applyFont="1" applyFill="1" applyBorder="1" applyAlignment="1">
      <alignment horizontal="left" vertical="center" wrapText="1"/>
    </xf>
    <xf numFmtId="0" fontId="19" fillId="8" borderId="24" xfId="0" applyFont="1" applyFill="1" applyBorder="1" applyAlignment="1">
      <alignment horizontal="left" vertical="center" wrapText="1"/>
    </xf>
    <xf numFmtId="0" fontId="19" fillId="8" borderId="19" xfId="0" applyFont="1" applyFill="1" applyBorder="1" applyAlignment="1">
      <alignment horizontal="left" vertical="center" wrapText="1"/>
    </xf>
    <xf numFmtId="0" fontId="19" fillId="8" borderId="0" xfId="0" applyFont="1" applyFill="1" applyAlignment="1">
      <alignment horizontal="left" vertical="center" wrapText="1"/>
    </xf>
    <xf numFmtId="0" fontId="19" fillId="8" borderId="25" xfId="0" applyFont="1" applyFill="1" applyBorder="1" applyAlignment="1">
      <alignment horizontal="left" vertical="center" wrapText="1"/>
    </xf>
    <xf numFmtId="0" fontId="19" fillId="8" borderId="26" xfId="0" applyFont="1" applyFill="1" applyBorder="1" applyAlignment="1">
      <alignment horizontal="left" vertical="center" wrapText="1"/>
    </xf>
    <xf numFmtId="0" fontId="19" fillId="8" borderId="27" xfId="0" applyFont="1" applyFill="1" applyBorder="1" applyAlignment="1">
      <alignment horizontal="left" vertical="center" wrapText="1"/>
    </xf>
    <xf numFmtId="0" fontId="19" fillId="8" borderId="28" xfId="0" applyFont="1" applyFill="1" applyBorder="1" applyAlignment="1">
      <alignment horizontal="left" vertical="center" wrapText="1"/>
    </xf>
    <xf numFmtId="0" fontId="19" fillId="7" borderId="0" xfId="0" applyFont="1" applyFill="1" applyAlignment="1">
      <alignment vertical="center" wrapText="1"/>
    </xf>
    <xf numFmtId="0" fontId="20" fillId="7" borderId="2" xfId="4080" applyFont="1" applyFill="1" applyBorder="1" applyAlignment="1">
      <alignment horizontal="left" vertical="center" wrapText="1"/>
    </xf>
    <xf numFmtId="0" fontId="20" fillId="7" borderId="0" xfId="408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22" fillId="7" borderId="0" xfId="0" applyFont="1" applyFill="1" applyAlignment="1">
      <alignment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</cellXfs>
  <cellStyles count="4081">
    <cellStyle name="Currency" xfId="407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30" builtinId="9" hidden="1"/>
    <cellStyle name="Followed Hyperlink" xfId="3932" builtinId="9" hidden="1"/>
    <cellStyle name="Followed Hyperlink" xfId="3934" builtinId="9" hidden="1"/>
    <cellStyle name="Followed Hyperlink" xfId="3936" builtinId="9" hidden="1"/>
    <cellStyle name="Followed Hyperlink" xfId="3938" builtinId="9" hidden="1"/>
    <cellStyle name="Followed Hyperlink" xfId="3940" builtinId="9" hidden="1"/>
    <cellStyle name="Followed Hyperlink" xfId="3942" builtinId="9" hidden="1"/>
    <cellStyle name="Followed Hyperlink" xfId="3944" builtinId="9" hidden="1"/>
    <cellStyle name="Followed Hyperlink" xfId="3946" builtinId="9" hidden="1"/>
    <cellStyle name="Followed Hyperlink" xfId="3948" builtinId="9" hidden="1"/>
    <cellStyle name="Followed Hyperlink" xfId="3950" builtinId="9" hidden="1"/>
    <cellStyle name="Followed Hyperlink" xfId="3952" builtinId="9" hidden="1"/>
    <cellStyle name="Followed Hyperlink" xfId="3954" builtinId="9" hidden="1"/>
    <cellStyle name="Followed Hyperlink" xfId="3956" builtinId="9" hidden="1"/>
    <cellStyle name="Followed Hyperlink" xfId="3958" builtinId="9" hidden="1"/>
    <cellStyle name="Followed Hyperlink" xfId="3960" builtinId="9" hidden="1"/>
    <cellStyle name="Followed Hyperlink" xfId="3962" builtinId="9" hidden="1"/>
    <cellStyle name="Followed Hyperlink" xfId="3964" builtinId="9" hidden="1"/>
    <cellStyle name="Followed Hyperlink" xfId="3966" builtinId="9" hidden="1"/>
    <cellStyle name="Followed Hyperlink" xfId="3968" builtinId="9" hidden="1"/>
    <cellStyle name="Followed Hyperlink" xfId="3970" builtinId="9" hidden="1"/>
    <cellStyle name="Followed Hyperlink" xfId="3972" builtinId="9" hidden="1"/>
    <cellStyle name="Followed Hyperlink" xfId="3974" builtinId="9" hidden="1"/>
    <cellStyle name="Followed Hyperlink" xfId="3976" builtinId="9" hidden="1"/>
    <cellStyle name="Followed Hyperlink" xfId="3978" builtinId="9" hidden="1"/>
    <cellStyle name="Followed Hyperlink" xfId="3980" builtinId="9" hidden="1"/>
    <cellStyle name="Followed Hyperlink" xfId="3982" builtinId="9" hidden="1"/>
    <cellStyle name="Followed Hyperlink" xfId="3984" builtinId="9" hidden="1"/>
    <cellStyle name="Followed Hyperlink" xfId="3986" builtinId="9" hidden="1"/>
    <cellStyle name="Followed Hyperlink" xfId="3988" builtinId="9" hidden="1"/>
    <cellStyle name="Followed Hyperlink" xfId="3990" builtinId="9" hidden="1"/>
    <cellStyle name="Followed Hyperlink" xfId="3992" builtinId="9" hidden="1"/>
    <cellStyle name="Followed Hyperlink" xfId="3994" builtinId="9" hidden="1"/>
    <cellStyle name="Followed Hyperlink" xfId="3996" builtinId="9" hidden="1"/>
    <cellStyle name="Followed Hyperlink" xfId="3998" builtinId="9" hidden="1"/>
    <cellStyle name="Followed Hyperlink" xfId="4000" builtinId="9" hidden="1"/>
    <cellStyle name="Followed Hyperlink" xfId="4002" builtinId="9" hidden="1"/>
    <cellStyle name="Followed Hyperlink" xfId="4004" builtinId="9" hidden="1"/>
    <cellStyle name="Followed Hyperlink" xfId="4006" builtinId="9" hidden="1"/>
    <cellStyle name="Followed Hyperlink" xfId="4008" builtinId="9" hidden="1"/>
    <cellStyle name="Followed Hyperlink" xfId="4010" builtinId="9" hidden="1"/>
    <cellStyle name="Followed Hyperlink" xfId="4012" builtinId="9" hidden="1"/>
    <cellStyle name="Followed Hyperlink" xfId="4014" builtinId="9" hidden="1"/>
    <cellStyle name="Followed Hyperlink" xfId="4016" builtinId="9" hidden="1"/>
    <cellStyle name="Followed Hyperlink" xfId="4018" builtinId="9" hidden="1"/>
    <cellStyle name="Followed Hyperlink" xfId="4020" builtinId="9" hidden="1"/>
    <cellStyle name="Followed Hyperlink" xfId="4022" builtinId="9" hidden="1"/>
    <cellStyle name="Followed Hyperlink" xfId="4024" builtinId="9" hidden="1"/>
    <cellStyle name="Followed Hyperlink" xfId="4026" builtinId="9" hidden="1"/>
    <cellStyle name="Followed Hyperlink" xfId="4028" builtinId="9" hidden="1"/>
    <cellStyle name="Followed Hyperlink" xfId="4030" builtinId="9" hidden="1"/>
    <cellStyle name="Followed Hyperlink" xfId="4032" builtinId="9" hidden="1"/>
    <cellStyle name="Followed Hyperlink" xfId="4034" builtinId="9" hidden="1"/>
    <cellStyle name="Followed Hyperlink" xfId="4036" builtinId="9" hidden="1"/>
    <cellStyle name="Followed Hyperlink" xfId="4038" builtinId="9" hidden="1"/>
    <cellStyle name="Followed Hyperlink" xfId="4040" builtinId="9" hidden="1"/>
    <cellStyle name="Followed Hyperlink" xfId="4042" builtinId="9" hidden="1"/>
    <cellStyle name="Followed Hyperlink" xfId="4044" builtinId="9" hidden="1"/>
    <cellStyle name="Followed Hyperlink" xfId="4046" builtinId="9" hidden="1"/>
    <cellStyle name="Followed Hyperlink" xfId="4048" builtinId="9" hidden="1"/>
    <cellStyle name="Followed Hyperlink" xfId="4050" builtinId="9" hidden="1"/>
    <cellStyle name="Followed Hyperlink" xfId="4052" builtinId="9" hidden="1"/>
    <cellStyle name="Followed Hyperlink" xfId="4054" builtinId="9" hidden="1"/>
    <cellStyle name="Followed Hyperlink" xfId="4056" builtinId="9" hidden="1"/>
    <cellStyle name="Followed Hyperlink" xfId="4058" builtinId="9" hidden="1"/>
    <cellStyle name="Followed Hyperlink" xfId="4060" builtinId="9" hidden="1"/>
    <cellStyle name="Followed Hyperlink" xfId="4062" builtinId="9" hidden="1"/>
    <cellStyle name="Followed Hyperlink" xfId="4064" builtinId="9" hidden="1"/>
    <cellStyle name="Followed Hyperlink" xfId="4066" builtinId="9" hidden="1"/>
    <cellStyle name="Followed Hyperlink" xfId="4068" builtinId="9" hidden="1"/>
    <cellStyle name="Followed Hyperlink" xfId="4070" builtinId="9" hidden="1"/>
    <cellStyle name="Followed Hyperlink" xfId="4072" builtinId="9" hidden="1"/>
    <cellStyle name="Followed Hyperlink" xfId="4074" builtinId="9" hidden="1"/>
    <cellStyle name="Followed Hyperlink" xfId="40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929" builtinId="8" hidden="1"/>
    <cellStyle name="Hyperlink" xfId="3931" builtinId="8" hidden="1"/>
    <cellStyle name="Hyperlink" xfId="3933" builtinId="8" hidden="1"/>
    <cellStyle name="Hyperlink" xfId="3935" builtinId="8" hidden="1"/>
    <cellStyle name="Hyperlink" xfId="3937" builtinId="8" hidden="1"/>
    <cellStyle name="Hyperlink" xfId="3939" builtinId="8" hidden="1"/>
    <cellStyle name="Hyperlink" xfId="3941" builtinId="8" hidden="1"/>
    <cellStyle name="Hyperlink" xfId="3943" builtinId="8" hidden="1"/>
    <cellStyle name="Hyperlink" xfId="3945" builtinId="8" hidden="1"/>
    <cellStyle name="Hyperlink" xfId="3947" builtinId="8" hidden="1"/>
    <cellStyle name="Hyperlink" xfId="3949" builtinId="8" hidden="1"/>
    <cellStyle name="Hyperlink" xfId="3951" builtinId="8" hidden="1"/>
    <cellStyle name="Hyperlink" xfId="3953" builtinId="8" hidden="1"/>
    <cellStyle name="Hyperlink" xfId="3955" builtinId="8" hidden="1"/>
    <cellStyle name="Hyperlink" xfId="3957" builtinId="8" hidden="1"/>
    <cellStyle name="Hyperlink" xfId="3959" builtinId="8" hidden="1"/>
    <cellStyle name="Hyperlink" xfId="3961" builtinId="8" hidden="1"/>
    <cellStyle name="Hyperlink" xfId="3963" builtinId="8" hidden="1"/>
    <cellStyle name="Hyperlink" xfId="3965" builtinId="8" hidden="1"/>
    <cellStyle name="Hyperlink" xfId="3967" builtinId="8" hidden="1"/>
    <cellStyle name="Hyperlink" xfId="3969" builtinId="8" hidden="1"/>
    <cellStyle name="Hyperlink" xfId="3971" builtinId="8" hidden="1"/>
    <cellStyle name="Hyperlink" xfId="3973" builtinId="8" hidden="1"/>
    <cellStyle name="Hyperlink" xfId="3975" builtinId="8" hidden="1"/>
    <cellStyle name="Hyperlink" xfId="3977" builtinId="8" hidden="1"/>
    <cellStyle name="Hyperlink" xfId="3979" builtinId="8" hidden="1"/>
    <cellStyle name="Hyperlink" xfId="3981" builtinId="8" hidden="1"/>
    <cellStyle name="Hyperlink" xfId="3983" builtinId="8" hidden="1"/>
    <cellStyle name="Hyperlink" xfId="3985" builtinId="8" hidden="1"/>
    <cellStyle name="Hyperlink" xfId="3987" builtinId="8" hidden="1"/>
    <cellStyle name="Hyperlink" xfId="3989" builtinId="8" hidden="1"/>
    <cellStyle name="Hyperlink" xfId="3991" builtinId="8" hidden="1"/>
    <cellStyle name="Hyperlink" xfId="3993" builtinId="8" hidden="1"/>
    <cellStyle name="Hyperlink" xfId="3995" builtinId="8" hidden="1"/>
    <cellStyle name="Hyperlink" xfId="3997" builtinId="8" hidden="1"/>
    <cellStyle name="Hyperlink" xfId="3999" builtinId="8" hidden="1"/>
    <cellStyle name="Hyperlink" xfId="4001" builtinId="8" hidden="1"/>
    <cellStyle name="Hyperlink" xfId="4003" builtinId="8" hidden="1"/>
    <cellStyle name="Hyperlink" xfId="4005" builtinId="8" hidden="1"/>
    <cellStyle name="Hyperlink" xfId="4007" builtinId="8" hidden="1"/>
    <cellStyle name="Hyperlink" xfId="4009" builtinId="8" hidden="1"/>
    <cellStyle name="Hyperlink" xfId="4011" builtinId="8" hidden="1"/>
    <cellStyle name="Hyperlink" xfId="4013" builtinId="8" hidden="1"/>
    <cellStyle name="Hyperlink" xfId="4015" builtinId="8" hidden="1"/>
    <cellStyle name="Hyperlink" xfId="4017" builtinId="8" hidden="1"/>
    <cellStyle name="Hyperlink" xfId="4019" builtinId="8" hidden="1"/>
    <cellStyle name="Hyperlink" xfId="4021" builtinId="8" hidden="1"/>
    <cellStyle name="Hyperlink" xfId="4023" builtinId="8" hidden="1"/>
    <cellStyle name="Hyperlink" xfId="4025" builtinId="8" hidden="1"/>
    <cellStyle name="Hyperlink" xfId="4027" builtinId="8" hidden="1"/>
    <cellStyle name="Hyperlink" xfId="4029" builtinId="8" hidden="1"/>
    <cellStyle name="Hyperlink" xfId="4031" builtinId="8" hidden="1"/>
    <cellStyle name="Hyperlink" xfId="4033" builtinId="8" hidden="1"/>
    <cellStyle name="Hyperlink" xfId="4035" builtinId="8" hidden="1"/>
    <cellStyle name="Hyperlink" xfId="4037" builtinId="8" hidden="1"/>
    <cellStyle name="Hyperlink" xfId="4039" builtinId="8" hidden="1"/>
    <cellStyle name="Hyperlink" xfId="4041" builtinId="8" hidden="1"/>
    <cellStyle name="Hyperlink" xfId="4043" builtinId="8" hidden="1"/>
    <cellStyle name="Hyperlink" xfId="4045" builtinId="8" hidden="1"/>
    <cellStyle name="Hyperlink" xfId="4047" builtinId="8" hidden="1"/>
    <cellStyle name="Hyperlink" xfId="4049" builtinId="8" hidden="1"/>
    <cellStyle name="Hyperlink" xfId="4051" builtinId="8" hidden="1"/>
    <cellStyle name="Hyperlink" xfId="4053" builtinId="8" hidden="1"/>
    <cellStyle name="Hyperlink" xfId="4055" builtinId="8" hidden="1"/>
    <cellStyle name="Hyperlink" xfId="4057" builtinId="8" hidden="1"/>
    <cellStyle name="Hyperlink" xfId="4059" builtinId="8" hidden="1"/>
    <cellStyle name="Hyperlink" xfId="4061" builtinId="8" hidden="1"/>
    <cellStyle name="Hyperlink" xfId="4063" builtinId="8" hidden="1"/>
    <cellStyle name="Hyperlink" xfId="4065" builtinId="8" hidden="1"/>
    <cellStyle name="Hyperlink" xfId="4067" builtinId="8" hidden="1"/>
    <cellStyle name="Hyperlink" xfId="4069" builtinId="8" hidden="1"/>
    <cellStyle name="Hyperlink" xfId="4071" builtinId="8" hidden="1"/>
    <cellStyle name="Hyperlink" xfId="4073" builtinId="8" hidden="1"/>
    <cellStyle name="Hyperlink" xfId="4075" builtinId="8" hidden="1"/>
    <cellStyle name="Hyperlink" xfId="4080" builtinId="8"/>
    <cellStyle name="Normal" xfId="0" builtinId="0"/>
    <cellStyle name="Normal 2" xfId="4078" xr:uid="{B5BC8BFC-B161-A64C-B05F-B83BD2F0319A}"/>
    <cellStyle name="Percent" xfId="4079" builtinId="5"/>
  </cellStyles>
  <dxfs count="3">
    <dxf>
      <font>
        <color theme="1"/>
      </font>
      <fill>
        <patternFill>
          <bgColor theme="9" tint="0.59996337778862885"/>
        </patternFill>
      </fill>
    </dxf>
    <dxf>
      <numFmt numFmtId="166" formatCode="[$£-809]#,##0.00"/>
    </dxf>
    <dxf>
      <numFmt numFmtId="167" formatCode="[$€-2]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87486697380196"/>
          <c:y val="0.1570021272630579"/>
          <c:w val="0.50480696407062842"/>
          <c:h val="0.58889107322239442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9525" cap="flat" cmpd="sng" algn="ctr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E5-A34F-8E7D-58C07C43999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CE5-A34F-8E7D-58C07C439990}"/>
              </c:ext>
            </c:extLst>
          </c:dPt>
          <c:dLbls>
            <c:dLbl>
              <c:idx val="0"/>
              <c:layout>
                <c:manualLayout>
                  <c:x val="-8.2288240557149034E-2"/>
                  <c:y val="0.16776912377670997"/>
                </c:manualLayout>
              </c:layout>
              <c:numFmt formatCode="#,##0" sourceLinked="0"/>
              <c:spPr>
                <a:noFill/>
                <a:ln>
                  <a:solidFill>
                    <a:schemeClr val="accent5">
                      <a:lumMod val="50000"/>
                    </a:schemeClr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85276331637903779"/>
                      <c:h val="9.05592474579661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E5-A34F-8E7D-58C07C439990}"/>
                </c:ext>
              </c:extLst>
            </c:dLbl>
            <c:dLbl>
              <c:idx val="1"/>
              <c:layout>
                <c:manualLayout>
                  <c:x val="6.9844903020553128E-2"/>
                  <c:y val="-0.18761292562306536"/>
                </c:manualLayout>
              </c:layout>
              <c:numFmt formatCode="#,##0" sourceLinked="0"/>
              <c:spPr>
                <a:noFill/>
                <a:ln>
                  <a:solidFill>
                    <a:schemeClr val="accent5">
                      <a:lumMod val="50000"/>
                    </a:schemeClr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988967775149316"/>
                      <c:h val="8.33433711664946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CE5-A34F-8E7D-58C07C439990}"/>
                </c:ext>
              </c:extLst>
            </c:dLbl>
            <c:spPr>
              <a:noFill/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BudgetFinder!$A$15:$A$16</c:f>
              <c:strCache>
                <c:ptCount val="2"/>
                <c:pt idx="0">
                  <c:v>Max Purchase Price</c:v>
                </c:pt>
                <c:pt idx="1">
                  <c:v>Purchase Price Range</c:v>
                </c:pt>
              </c:strCache>
            </c:strRef>
          </c:cat>
          <c:val>
            <c:numRef>
              <c:f>BudgetFinder!$B$15:$B$16</c:f>
              <c:numCache>
                <c:formatCode>_("$"* #,##0_);_("$"* \(#,##0\);_("$"* "-"??_);_(@_)</c:formatCode>
                <c:ptCount val="2"/>
                <c:pt idx="0">
                  <c:v>49815.913434751958</c:v>
                </c:pt>
                <c:pt idx="1">
                  <c:v>14815.913434751958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5-A34F-8E7D-58C07C439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>
            <a:lumMod val="95000"/>
          </a:schemeClr>
        </a:solidFill>
        <a:ln>
          <a:solidFill>
            <a:schemeClr val="accent5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chemeClr val="bg1">
            <a:lumMod val="95000"/>
          </a:schemeClr>
        </a:solidFill>
        <a:ln>
          <a:solidFill>
            <a:schemeClr val="accent5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cap="none" spc="2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BudgetFinder!$A$14</c:f>
              <c:strCache>
                <c:ptCount val="1"/>
                <c:pt idx="0">
                  <c:v>Total Options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3B87-F742-9C2B-3B78FD6BE65F}"/>
              </c:ext>
            </c:extLst>
          </c:dPt>
          <c:dLbls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BudgetFinder!$B$14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8-F24B-AC4A-C0F0BA48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6441952"/>
        <c:axId val="566443952"/>
        <c:axId val="0"/>
      </c:bar3DChart>
      <c:catAx>
        <c:axId val="566441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566443952"/>
        <c:crosses val="autoZero"/>
        <c:auto val="1"/>
        <c:lblAlgn val="ctr"/>
        <c:lblOffset val="100"/>
        <c:noMultiLvlLbl val="0"/>
      </c:catAx>
      <c:valAx>
        <c:axId val="56644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n-US"/>
          </a:p>
        </c:txPr>
        <c:crossAx val="56644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0" i="0"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tsy.com/shop/spreadwiseco/?etsrc=sdt&amp;coupon=LOVEI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78508</xdr:colOff>
      <xdr:row>36</xdr:row>
      <xdr:rowOff>62345</xdr:rowOff>
    </xdr:from>
    <xdr:to>
      <xdr:col>8</xdr:col>
      <xdr:colOff>341746</xdr:colOff>
      <xdr:row>37</xdr:row>
      <xdr:rowOff>130463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9CA9C23-6DE0-F947-8121-6479FFA1C136}"/>
            </a:ext>
          </a:extLst>
        </xdr:cNvPr>
        <xdr:cNvSpPr/>
      </xdr:nvSpPr>
      <xdr:spPr>
        <a:xfrm>
          <a:off x="6631708" y="7936345"/>
          <a:ext cx="263238" cy="258618"/>
        </a:xfrm>
        <a:prstGeom prst="ellipse">
          <a:avLst/>
        </a:prstGeom>
        <a:noFill/>
        <a:ln w="9525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242455</xdr:colOff>
      <xdr:row>30</xdr:row>
      <xdr:rowOff>34637</xdr:rowOff>
    </xdr:from>
    <xdr:to>
      <xdr:col>9</xdr:col>
      <xdr:colOff>438728</xdr:colOff>
      <xdr:row>32</xdr:row>
      <xdr:rowOff>184727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3E0E6-3E00-594B-B7D8-D619C2FBD556}"/>
            </a:ext>
          </a:extLst>
        </xdr:cNvPr>
        <xdr:cNvSpPr/>
      </xdr:nvSpPr>
      <xdr:spPr>
        <a:xfrm>
          <a:off x="2058555" y="6689437"/>
          <a:ext cx="5911273" cy="556490"/>
        </a:xfrm>
        <a:prstGeom prst="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0" i="1">
              <a:latin typeface="Helvetica" pitchFamily="2" charset="0"/>
            </a:rPr>
            <a:t>LOVE</a:t>
          </a:r>
          <a:r>
            <a:rPr lang="en-US" sz="1800" b="0" i="1" baseline="0">
              <a:latin typeface="Helvetica" pitchFamily="2" charset="0"/>
            </a:rPr>
            <a:t> IT?  CHECK OUT OUR OTHER PRODUCTS!</a:t>
          </a:r>
          <a:endParaRPr lang="en-US" sz="1800" b="0" i="1">
            <a:latin typeface="Helvetica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690417</xdr:colOff>
      <xdr:row>43</xdr:row>
      <xdr:rowOff>51761</xdr:rowOff>
    </xdr:from>
    <xdr:to>
      <xdr:col>5</xdr:col>
      <xdr:colOff>70237</xdr:colOff>
      <xdr:row>44</xdr:row>
      <xdr:rowOff>141816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F2947D9-92F6-C148-AB4F-3A257B6DD08C}"/>
            </a:ext>
          </a:extLst>
        </xdr:cNvPr>
        <xdr:cNvSpPr/>
      </xdr:nvSpPr>
      <xdr:spPr>
        <a:xfrm>
          <a:off x="5220084" y="8878261"/>
          <a:ext cx="279403" cy="280555"/>
        </a:xfrm>
        <a:prstGeom prst="ellipse">
          <a:avLst/>
        </a:prstGeom>
        <a:noFill/>
        <a:ln w="9525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84668</xdr:colOff>
      <xdr:row>1</xdr:row>
      <xdr:rowOff>67733</xdr:rowOff>
    </xdr:from>
    <xdr:to>
      <xdr:col>9</xdr:col>
      <xdr:colOff>592669</xdr:colOff>
      <xdr:row>19</xdr:row>
      <xdr:rowOff>63499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0340FD-0078-0C56-1210-DD9B37812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666750</xdr:colOff>
      <xdr:row>1</xdr:row>
      <xdr:rowOff>63500</xdr:rowOff>
    </xdr:from>
    <xdr:to>
      <xdr:col>12</xdr:col>
      <xdr:colOff>793750</xdr:colOff>
      <xdr:row>19</xdr:row>
      <xdr:rowOff>59267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8FE6E32-7371-6A6B-6F32-919C6985A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preadwise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B4BE-3DA1-914C-9BCA-8F147F6736CE}">
  <sheetPr>
    <tabColor theme="3" tint="-0.249977111117893"/>
  </sheetPr>
  <dimension ref="A1:U38"/>
  <sheetViews>
    <sheetView showGridLines="0" tabSelected="1" zoomScale="110" zoomScaleNormal="110" workbookViewId="0">
      <selection activeCell="W16" sqref="W16"/>
    </sheetView>
  </sheetViews>
  <sheetFormatPr baseColWidth="10" defaultRowHeight="15" x14ac:dyDescent="0.2"/>
  <cols>
    <col min="1" max="1" width="6.33203125" customWidth="1"/>
    <col min="2" max="2" width="4" bestFit="1" customWidth="1"/>
    <col min="3" max="3" width="13.5" customWidth="1"/>
    <col min="4" max="4" width="10.83203125" customWidth="1"/>
    <col min="5" max="10" width="12.83203125" customWidth="1"/>
    <col min="11" max="11" width="3.83203125" customWidth="1"/>
    <col min="12" max="20" width="12.83203125" customWidth="1"/>
    <col min="21" max="21" width="6.1640625" customWidth="1"/>
  </cols>
  <sheetData>
    <row r="1" spans="1:21" s="1" customFormat="1" ht="60" x14ac:dyDescent="0.2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37" t="s">
        <v>24</v>
      </c>
      <c r="Q1" s="37"/>
      <c r="R1" s="37"/>
      <c r="S1" s="37"/>
      <c r="T1" s="37"/>
      <c r="U1" s="37"/>
    </row>
    <row r="2" spans="1:21" ht="16" customHeight="1" x14ac:dyDescent="0.2">
      <c r="A2" s="16"/>
      <c r="B2" s="22"/>
      <c r="C2" s="22"/>
      <c r="D2" s="22"/>
      <c r="E2" s="22"/>
      <c r="F2" s="22"/>
      <c r="G2" s="22"/>
      <c r="H2" s="22"/>
      <c r="I2" s="22"/>
      <c r="J2" s="22"/>
      <c r="K2" s="22"/>
      <c r="L2" s="51" t="s">
        <v>38</v>
      </c>
      <c r="M2" s="51"/>
      <c r="N2" s="51"/>
      <c r="O2" s="51"/>
      <c r="P2" s="51"/>
      <c r="Q2" s="51"/>
      <c r="R2" s="51"/>
      <c r="S2" s="51"/>
      <c r="T2" s="51"/>
      <c r="U2" s="18"/>
    </row>
    <row r="3" spans="1:21" ht="16" customHeight="1" x14ac:dyDescent="0.2">
      <c r="A3" s="16"/>
      <c r="B3" s="52">
        <v>1</v>
      </c>
      <c r="C3" s="53" t="s">
        <v>25</v>
      </c>
      <c r="D3" s="54" t="s">
        <v>39</v>
      </c>
      <c r="E3" s="55"/>
      <c r="F3" s="55"/>
      <c r="G3" s="55"/>
      <c r="H3" s="55"/>
      <c r="I3" s="55"/>
      <c r="J3" s="55"/>
      <c r="K3" s="22"/>
      <c r="L3" s="56"/>
      <c r="M3" s="56"/>
      <c r="N3" s="56"/>
      <c r="O3" s="56"/>
      <c r="P3" s="56"/>
      <c r="Q3" s="56"/>
      <c r="R3" s="56"/>
      <c r="S3" s="56"/>
      <c r="T3" s="56"/>
      <c r="U3" s="18"/>
    </row>
    <row r="4" spans="1:21" ht="16" customHeight="1" x14ac:dyDescent="0.2">
      <c r="A4" s="16"/>
      <c r="B4" s="52"/>
      <c r="C4" s="53"/>
      <c r="D4" s="54"/>
      <c r="E4" s="55"/>
      <c r="F4" s="55"/>
      <c r="G4" s="55"/>
      <c r="H4" s="55"/>
      <c r="I4" s="55"/>
      <c r="J4" s="55"/>
      <c r="K4" s="22"/>
      <c r="L4" s="56"/>
      <c r="M4" s="56"/>
      <c r="N4" s="56"/>
      <c r="O4" s="56"/>
      <c r="P4" s="56"/>
      <c r="Q4" s="56"/>
      <c r="R4" s="56"/>
      <c r="S4" s="56"/>
      <c r="T4" s="56"/>
      <c r="U4" s="18"/>
    </row>
    <row r="5" spans="1:21" ht="16" customHeight="1" x14ac:dyDescent="0.2">
      <c r="A5" s="16"/>
      <c r="B5" s="52"/>
      <c r="C5" s="53"/>
      <c r="D5" s="54"/>
      <c r="E5" s="55"/>
      <c r="F5" s="55"/>
      <c r="G5" s="55"/>
      <c r="H5" s="55"/>
      <c r="I5" s="55"/>
      <c r="J5" s="55"/>
      <c r="K5" s="22"/>
      <c r="L5" s="56"/>
      <c r="M5" s="56"/>
      <c r="N5" s="56"/>
      <c r="O5" s="56"/>
      <c r="P5" s="56"/>
      <c r="Q5" s="56"/>
      <c r="R5" s="56"/>
      <c r="S5" s="56"/>
      <c r="T5" s="56"/>
      <c r="U5" s="18"/>
    </row>
    <row r="6" spans="1:21" ht="16" customHeight="1" thickBot="1" x14ac:dyDescent="0.25">
      <c r="A6" s="16"/>
      <c r="B6" s="22"/>
      <c r="C6" s="57"/>
      <c r="D6" s="23"/>
      <c r="E6" s="23"/>
      <c r="F6" s="23"/>
      <c r="G6" s="23"/>
      <c r="H6" s="23"/>
      <c r="I6" s="23"/>
      <c r="J6" s="23"/>
      <c r="K6" s="22"/>
      <c r="L6" s="56"/>
      <c r="M6" s="56"/>
      <c r="N6" s="56"/>
      <c r="O6" s="56"/>
      <c r="P6" s="56"/>
      <c r="Q6" s="56"/>
      <c r="R6" s="56"/>
      <c r="S6" s="56"/>
      <c r="T6" s="56"/>
      <c r="U6" s="18"/>
    </row>
    <row r="7" spans="1:21" ht="16" customHeight="1" x14ac:dyDescent="0.2">
      <c r="A7" s="16"/>
      <c r="B7" s="58">
        <v>2</v>
      </c>
      <c r="C7" s="53" t="s">
        <v>26</v>
      </c>
      <c r="D7" s="59" t="s">
        <v>27</v>
      </c>
      <c r="E7" s="60"/>
      <c r="F7" s="60"/>
      <c r="G7" s="60"/>
      <c r="H7" s="60"/>
      <c r="I7" s="60"/>
      <c r="J7" s="61"/>
      <c r="K7" s="22"/>
      <c r="L7" s="56"/>
      <c r="M7" s="56"/>
      <c r="N7" s="56"/>
      <c r="O7" s="56"/>
      <c r="P7" s="56"/>
      <c r="Q7" s="56"/>
      <c r="R7" s="56"/>
      <c r="S7" s="56"/>
      <c r="T7" s="56"/>
      <c r="U7" s="18"/>
    </row>
    <row r="8" spans="1:21" ht="16" customHeight="1" x14ac:dyDescent="0.2">
      <c r="A8" s="16"/>
      <c r="B8" s="58"/>
      <c r="C8" s="53"/>
      <c r="D8" s="62"/>
      <c r="E8" s="63"/>
      <c r="F8" s="63"/>
      <c r="G8" s="63"/>
      <c r="H8" s="63"/>
      <c r="I8" s="63"/>
      <c r="J8" s="64"/>
      <c r="K8" s="22"/>
      <c r="L8" s="56"/>
      <c r="M8" s="56"/>
      <c r="N8" s="56"/>
      <c r="O8" s="56"/>
      <c r="P8" s="56"/>
      <c r="Q8" s="56"/>
      <c r="R8" s="56"/>
      <c r="S8" s="56"/>
      <c r="T8" s="56"/>
      <c r="U8" s="18"/>
    </row>
    <row r="9" spans="1:21" ht="16" customHeight="1" thickBot="1" x14ac:dyDescent="0.25">
      <c r="A9" s="16"/>
      <c r="B9" s="58"/>
      <c r="C9" s="53"/>
      <c r="D9" s="65"/>
      <c r="E9" s="66"/>
      <c r="F9" s="66"/>
      <c r="G9" s="66"/>
      <c r="H9" s="66"/>
      <c r="I9" s="66"/>
      <c r="J9" s="67"/>
      <c r="K9" s="22"/>
      <c r="L9" s="56"/>
      <c r="M9" s="56"/>
      <c r="N9" s="56"/>
      <c r="O9" s="56"/>
      <c r="P9" s="56"/>
      <c r="Q9" s="56"/>
      <c r="R9" s="56"/>
      <c r="S9" s="56"/>
      <c r="T9" s="56"/>
      <c r="U9" s="18"/>
    </row>
    <row r="10" spans="1:21" ht="16" customHeight="1" thickBot="1" x14ac:dyDescent="0.25">
      <c r="A10" s="16"/>
      <c r="B10" s="22"/>
      <c r="C10" s="57"/>
      <c r="D10" s="68"/>
      <c r="E10" s="68"/>
      <c r="F10" s="68"/>
      <c r="G10" s="68"/>
      <c r="H10" s="68"/>
      <c r="I10" s="68"/>
      <c r="J10" s="68"/>
      <c r="K10" s="22"/>
      <c r="L10" s="56"/>
      <c r="M10" s="56"/>
      <c r="N10" s="56"/>
      <c r="O10" s="56"/>
      <c r="P10" s="56"/>
      <c r="Q10" s="56"/>
      <c r="R10" s="56"/>
      <c r="S10" s="56"/>
      <c r="T10" s="56"/>
      <c r="U10" s="18"/>
    </row>
    <row r="11" spans="1:21" ht="16" customHeight="1" x14ac:dyDescent="0.2">
      <c r="A11" s="16"/>
      <c r="B11" s="58">
        <v>3</v>
      </c>
      <c r="C11" s="53" t="s">
        <v>26</v>
      </c>
      <c r="D11" s="69" t="s">
        <v>28</v>
      </c>
      <c r="E11" s="70"/>
      <c r="F11" s="70"/>
      <c r="G11" s="70"/>
      <c r="H11" s="70"/>
      <c r="I11" s="70"/>
      <c r="J11" s="71"/>
      <c r="K11" s="22"/>
      <c r="L11" s="56"/>
      <c r="M11" s="56"/>
      <c r="N11" s="56"/>
      <c r="O11" s="56"/>
      <c r="P11" s="56"/>
      <c r="Q11" s="56"/>
      <c r="R11" s="56"/>
      <c r="S11" s="56"/>
      <c r="T11" s="56"/>
      <c r="U11" s="18"/>
    </row>
    <row r="12" spans="1:21" ht="16" customHeight="1" x14ac:dyDescent="0.2">
      <c r="A12" s="16"/>
      <c r="B12" s="58"/>
      <c r="C12" s="53"/>
      <c r="D12" s="72"/>
      <c r="E12" s="73"/>
      <c r="F12" s="73"/>
      <c r="G12" s="73"/>
      <c r="H12" s="73"/>
      <c r="I12" s="73"/>
      <c r="J12" s="74"/>
      <c r="K12" s="22"/>
      <c r="L12" s="56"/>
      <c r="M12" s="56"/>
      <c r="N12" s="56"/>
      <c r="O12" s="56"/>
      <c r="P12" s="56"/>
      <c r="Q12" s="56"/>
      <c r="R12" s="56"/>
      <c r="S12" s="56"/>
      <c r="T12" s="56"/>
      <c r="U12" s="18"/>
    </row>
    <row r="13" spans="1:21" ht="16" customHeight="1" thickBot="1" x14ac:dyDescent="0.25">
      <c r="A13" s="16"/>
      <c r="B13" s="58"/>
      <c r="C13" s="53"/>
      <c r="D13" s="75"/>
      <c r="E13" s="76"/>
      <c r="F13" s="76"/>
      <c r="G13" s="76"/>
      <c r="H13" s="76"/>
      <c r="I13" s="76"/>
      <c r="J13" s="77"/>
      <c r="K13" s="22"/>
      <c r="L13" s="56"/>
      <c r="M13" s="56"/>
      <c r="N13" s="56"/>
      <c r="O13" s="56"/>
      <c r="P13" s="56"/>
      <c r="Q13" s="56"/>
      <c r="R13" s="56"/>
      <c r="S13" s="56"/>
      <c r="T13" s="56"/>
      <c r="U13" s="18"/>
    </row>
    <row r="14" spans="1:21" ht="16" customHeight="1" x14ac:dyDescent="0.2">
      <c r="A14" s="16"/>
      <c r="B14" s="22"/>
      <c r="C14" s="57"/>
      <c r="D14" s="78"/>
      <c r="E14" s="78"/>
      <c r="F14" s="78"/>
      <c r="G14" s="78"/>
      <c r="H14" s="78"/>
      <c r="I14" s="78"/>
      <c r="J14" s="68"/>
      <c r="K14" s="22"/>
      <c r="L14" s="56"/>
      <c r="M14" s="56"/>
      <c r="N14" s="56"/>
      <c r="O14" s="56"/>
      <c r="P14" s="56"/>
      <c r="Q14" s="56"/>
      <c r="R14" s="56"/>
      <c r="S14" s="56"/>
      <c r="T14" s="56"/>
      <c r="U14" s="18"/>
    </row>
    <row r="15" spans="1:21" ht="16" customHeight="1" x14ac:dyDescent="0.2">
      <c r="A15" s="16"/>
      <c r="B15" s="52">
        <v>4</v>
      </c>
      <c r="C15" s="53" t="s">
        <v>29</v>
      </c>
      <c r="D15" s="54" t="s">
        <v>30</v>
      </c>
      <c r="E15" s="55"/>
      <c r="F15" s="55"/>
      <c r="G15" s="55"/>
      <c r="H15" s="55"/>
      <c r="I15" s="55"/>
      <c r="J15" s="55"/>
      <c r="K15" s="22"/>
      <c r="L15" s="56"/>
      <c r="M15" s="56"/>
      <c r="N15" s="56"/>
      <c r="O15" s="56"/>
      <c r="P15" s="56"/>
      <c r="Q15" s="56"/>
      <c r="R15" s="56"/>
      <c r="S15" s="56"/>
      <c r="T15" s="56"/>
      <c r="U15" s="18"/>
    </row>
    <row r="16" spans="1:21" ht="16" customHeight="1" x14ac:dyDescent="0.2">
      <c r="A16" s="16"/>
      <c r="B16" s="52"/>
      <c r="C16" s="53"/>
      <c r="D16" s="54"/>
      <c r="E16" s="55"/>
      <c r="F16" s="55"/>
      <c r="G16" s="55"/>
      <c r="H16" s="55"/>
      <c r="I16" s="55"/>
      <c r="J16" s="55"/>
      <c r="K16" s="22"/>
      <c r="L16" s="56"/>
      <c r="M16" s="56"/>
      <c r="N16" s="56"/>
      <c r="O16" s="56"/>
      <c r="P16" s="56"/>
      <c r="Q16" s="56"/>
      <c r="R16" s="56"/>
      <c r="S16" s="56"/>
      <c r="T16" s="56"/>
      <c r="U16" s="18"/>
    </row>
    <row r="17" spans="1:21" ht="16" customHeight="1" x14ac:dyDescent="0.2">
      <c r="A17" s="16"/>
      <c r="B17" s="52"/>
      <c r="C17" s="53"/>
      <c r="D17" s="54"/>
      <c r="E17" s="55"/>
      <c r="F17" s="55"/>
      <c r="G17" s="55"/>
      <c r="H17" s="55"/>
      <c r="I17" s="55"/>
      <c r="J17" s="55"/>
      <c r="K17" s="22"/>
      <c r="L17" s="56"/>
      <c r="M17" s="56"/>
      <c r="N17" s="56"/>
      <c r="O17" s="56"/>
      <c r="P17" s="56"/>
      <c r="Q17" s="56"/>
      <c r="R17" s="56"/>
      <c r="S17" s="56"/>
      <c r="T17" s="56"/>
      <c r="U17" s="18"/>
    </row>
    <row r="18" spans="1:21" ht="16" customHeight="1" x14ac:dyDescent="0.2">
      <c r="A18" s="16"/>
      <c r="B18" s="22"/>
      <c r="C18" s="57"/>
      <c r="D18" s="78"/>
      <c r="E18" s="78"/>
      <c r="F18" s="78"/>
      <c r="G18" s="78"/>
      <c r="H18" s="78"/>
      <c r="I18" s="78"/>
      <c r="J18" s="78"/>
      <c r="K18" s="22"/>
      <c r="L18" s="56"/>
      <c r="M18" s="56"/>
      <c r="N18" s="56"/>
      <c r="O18" s="56"/>
      <c r="P18" s="56"/>
      <c r="Q18" s="56"/>
      <c r="R18" s="56"/>
      <c r="S18" s="56"/>
      <c r="T18" s="56"/>
      <c r="U18" s="18"/>
    </row>
    <row r="19" spans="1:21" ht="16" customHeight="1" x14ac:dyDescent="0.2">
      <c r="A19" s="16"/>
      <c r="B19" s="52">
        <v>5</v>
      </c>
      <c r="C19" s="53" t="s">
        <v>31</v>
      </c>
      <c r="D19" s="79" t="s">
        <v>23</v>
      </c>
      <c r="E19" s="80"/>
      <c r="F19" s="80"/>
      <c r="G19" s="80"/>
      <c r="H19" s="80"/>
      <c r="I19" s="80"/>
      <c r="J19" s="80"/>
      <c r="K19" s="22"/>
      <c r="L19" s="56"/>
      <c r="M19" s="56"/>
      <c r="N19" s="56"/>
      <c r="O19" s="56"/>
      <c r="P19" s="56"/>
      <c r="Q19" s="56"/>
      <c r="R19" s="56"/>
      <c r="S19" s="56"/>
      <c r="T19" s="56"/>
      <c r="U19" s="18"/>
    </row>
    <row r="20" spans="1:21" ht="16" customHeight="1" x14ac:dyDescent="0.2">
      <c r="A20" s="16"/>
      <c r="B20" s="52"/>
      <c r="C20" s="53"/>
      <c r="D20" s="79"/>
      <c r="E20" s="80"/>
      <c r="F20" s="80"/>
      <c r="G20" s="80"/>
      <c r="H20" s="80"/>
      <c r="I20" s="80"/>
      <c r="J20" s="80"/>
      <c r="K20" s="22"/>
      <c r="L20" s="56"/>
      <c r="M20" s="56"/>
      <c r="N20" s="56"/>
      <c r="O20" s="56"/>
      <c r="P20" s="56"/>
      <c r="Q20" s="56"/>
      <c r="R20" s="56"/>
      <c r="S20" s="56"/>
      <c r="T20" s="56"/>
      <c r="U20" s="18"/>
    </row>
    <row r="21" spans="1:21" ht="16" customHeight="1" x14ac:dyDescent="0.2">
      <c r="A21" s="16"/>
      <c r="B21" s="52"/>
      <c r="C21" s="53"/>
      <c r="D21" s="79"/>
      <c r="E21" s="80"/>
      <c r="F21" s="80"/>
      <c r="G21" s="80"/>
      <c r="H21" s="80"/>
      <c r="I21" s="80"/>
      <c r="J21" s="80"/>
      <c r="K21" s="22"/>
      <c r="L21" s="56"/>
      <c r="M21" s="56"/>
      <c r="N21" s="56"/>
      <c r="O21" s="56"/>
      <c r="P21" s="56"/>
      <c r="Q21" s="56"/>
      <c r="R21" s="56"/>
      <c r="S21" s="56"/>
      <c r="T21" s="56"/>
      <c r="U21" s="18"/>
    </row>
    <row r="22" spans="1:21" ht="16" customHeight="1" x14ac:dyDescent="0.2">
      <c r="A22" s="16"/>
      <c r="B22" s="22"/>
      <c r="C22" s="57"/>
      <c r="D22" s="78"/>
      <c r="E22" s="78"/>
      <c r="F22" s="78"/>
      <c r="G22" s="78"/>
      <c r="H22" s="78"/>
      <c r="I22" s="78"/>
      <c r="J22" s="78"/>
      <c r="K22" s="22"/>
      <c r="L22" s="56"/>
      <c r="M22" s="56"/>
      <c r="N22" s="56"/>
      <c r="O22" s="56"/>
      <c r="P22" s="56"/>
      <c r="Q22" s="56"/>
      <c r="R22" s="56"/>
      <c r="S22" s="56"/>
      <c r="T22" s="56"/>
      <c r="U22" s="18"/>
    </row>
    <row r="23" spans="1:21" ht="16" customHeight="1" x14ac:dyDescent="0.2">
      <c r="A23" s="16"/>
      <c r="B23" s="52">
        <v>6</v>
      </c>
      <c r="C23" s="53" t="s">
        <v>32</v>
      </c>
      <c r="D23" s="54" t="s">
        <v>33</v>
      </c>
      <c r="E23" s="55"/>
      <c r="F23" s="55"/>
      <c r="G23" s="55"/>
      <c r="H23" s="55"/>
      <c r="I23" s="55"/>
      <c r="J23" s="55"/>
      <c r="K23" s="22"/>
      <c r="L23" s="56"/>
      <c r="M23" s="56"/>
      <c r="N23" s="56"/>
      <c r="O23" s="56"/>
      <c r="P23" s="56"/>
      <c r="Q23" s="56"/>
      <c r="R23" s="56"/>
      <c r="S23" s="56"/>
      <c r="T23" s="56"/>
      <c r="U23" s="18"/>
    </row>
    <row r="24" spans="1:21" ht="16" customHeight="1" x14ac:dyDescent="0.2">
      <c r="A24" s="16"/>
      <c r="B24" s="52"/>
      <c r="C24" s="53"/>
      <c r="D24" s="54"/>
      <c r="E24" s="55"/>
      <c r="F24" s="55"/>
      <c r="G24" s="55"/>
      <c r="H24" s="55"/>
      <c r="I24" s="55"/>
      <c r="J24" s="55"/>
      <c r="K24" s="22"/>
      <c r="L24" s="56"/>
      <c r="M24" s="56"/>
      <c r="N24" s="56"/>
      <c r="O24" s="56"/>
      <c r="P24" s="56"/>
      <c r="Q24" s="56"/>
      <c r="R24" s="56"/>
      <c r="S24" s="56"/>
      <c r="T24" s="56"/>
      <c r="U24" s="18"/>
    </row>
    <row r="25" spans="1:21" ht="16" customHeight="1" x14ac:dyDescent="0.2">
      <c r="A25" s="16"/>
      <c r="B25" s="52"/>
      <c r="C25" s="53"/>
      <c r="D25" s="54"/>
      <c r="E25" s="55"/>
      <c r="F25" s="55"/>
      <c r="G25" s="55"/>
      <c r="H25" s="55"/>
      <c r="I25" s="55"/>
      <c r="J25" s="55"/>
      <c r="K25" s="22"/>
      <c r="L25" s="56"/>
      <c r="M25" s="56"/>
      <c r="N25" s="56"/>
      <c r="O25" s="56"/>
      <c r="P25" s="56"/>
      <c r="Q25" s="56"/>
      <c r="R25" s="56"/>
      <c r="S25" s="56"/>
      <c r="T25" s="56"/>
      <c r="U25" s="18"/>
    </row>
    <row r="26" spans="1:21" ht="16" customHeight="1" x14ac:dyDescent="0.2">
      <c r="A26" s="16"/>
      <c r="B26" s="22"/>
      <c r="C26" s="57"/>
      <c r="D26" s="78"/>
      <c r="E26" s="78"/>
      <c r="F26" s="78"/>
      <c r="G26" s="78"/>
      <c r="H26" s="78"/>
      <c r="I26" s="78"/>
      <c r="J26" s="78"/>
      <c r="K26" s="22"/>
      <c r="L26" s="56"/>
      <c r="M26" s="56"/>
      <c r="N26" s="56"/>
      <c r="O26" s="56"/>
      <c r="P26" s="56"/>
      <c r="Q26" s="56"/>
      <c r="R26" s="56"/>
      <c r="S26" s="56"/>
      <c r="T26" s="56"/>
      <c r="U26" s="18"/>
    </row>
    <row r="27" spans="1:21" ht="16" customHeight="1" x14ac:dyDescent="0.2">
      <c r="A27" s="16"/>
      <c r="B27" s="52">
        <v>7</v>
      </c>
      <c r="C27" s="53" t="s">
        <v>34</v>
      </c>
      <c r="D27" s="54" t="s">
        <v>35</v>
      </c>
      <c r="E27" s="55"/>
      <c r="F27" s="55"/>
      <c r="G27" s="55"/>
      <c r="H27" s="55"/>
      <c r="I27" s="55"/>
      <c r="J27" s="55"/>
      <c r="K27" s="24"/>
      <c r="L27" s="56"/>
      <c r="M27" s="56"/>
      <c r="N27" s="56"/>
      <c r="O27" s="56"/>
      <c r="P27" s="56"/>
      <c r="Q27" s="56"/>
      <c r="R27" s="56"/>
      <c r="S27" s="56"/>
      <c r="T27" s="56"/>
      <c r="U27" s="18"/>
    </row>
    <row r="28" spans="1:21" ht="16" customHeight="1" x14ac:dyDescent="0.2">
      <c r="A28" s="16"/>
      <c r="B28" s="52"/>
      <c r="C28" s="53"/>
      <c r="D28" s="54"/>
      <c r="E28" s="55"/>
      <c r="F28" s="55"/>
      <c r="G28" s="55"/>
      <c r="H28" s="55"/>
      <c r="I28" s="55"/>
      <c r="J28" s="55"/>
      <c r="K28" s="24"/>
      <c r="L28" s="56"/>
      <c r="M28" s="56"/>
      <c r="N28" s="56"/>
      <c r="O28" s="56"/>
      <c r="P28" s="56"/>
      <c r="Q28" s="56"/>
      <c r="R28" s="56"/>
      <c r="S28" s="56"/>
      <c r="T28" s="56"/>
      <c r="U28" s="18"/>
    </row>
    <row r="29" spans="1:21" ht="16" customHeight="1" x14ac:dyDescent="0.2">
      <c r="A29" s="16"/>
      <c r="B29" s="52"/>
      <c r="C29" s="53"/>
      <c r="D29" s="54"/>
      <c r="E29" s="55"/>
      <c r="F29" s="55"/>
      <c r="G29" s="55"/>
      <c r="H29" s="55"/>
      <c r="I29" s="55"/>
      <c r="J29" s="55"/>
      <c r="K29" s="24"/>
      <c r="L29" s="56"/>
      <c r="M29" s="56"/>
      <c r="N29" s="56"/>
      <c r="O29" s="56"/>
      <c r="P29" s="56"/>
      <c r="Q29" s="56"/>
      <c r="R29" s="56"/>
      <c r="S29" s="56"/>
      <c r="T29" s="56"/>
      <c r="U29" s="18"/>
    </row>
    <row r="30" spans="1:21" ht="16" customHeight="1" x14ac:dyDescent="0.2">
      <c r="A30" s="16"/>
      <c r="B30" s="22"/>
      <c r="C30" s="57"/>
      <c r="D30" s="78"/>
      <c r="E30" s="78"/>
      <c r="F30" s="78"/>
      <c r="G30" s="78"/>
      <c r="H30" s="78"/>
      <c r="I30" s="78"/>
      <c r="J30" s="78"/>
      <c r="K30" s="24"/>
      <c r="L30" s="56"/>
      <c r="M30" s="56"/>
      <c r="N30" s="56"/>
      <c r="O30" s="56"/>
      <c r="P30" s="56"/>
      <c r="Q30" s="56"/>
      <c r="R30" s="56"/>
      <c r="S30" s="56"/>
      <c r="T30" s="56"/>
      <c r="U30" s="18"/>
    </row>
    <row r="31" spans="1:21" ht="16" customHeight="1" x14ac:dyDescent="0.2">
      <c r="A31" s="16"/>
      <c r="B31" s="52">
        <v>8</v>
      </c>
      <c r="C31" s="53" t="s">
        <v>36</v>
      </c>
      <c r="D31" s="81"/>
      <c r="E31" s="82"/>
      <c r="F31" s="82"/>
      <c r="G31" s="82"/>
      <c r="H31" s="83"/>
      <c r="I31" s="83"/>
      <c r="J31" s="83"/>
      <c r="K31" s="24"/>
      <c r="L31" s="56"/>
      <c r="M31" s="56"/>
      <c r="N31" s="56"/>
      <c r="O31" s="56"/>
      <c r="P31" s="56"/>
      <c r="Q31" s="56"/>
      <c r="R31" s="56"/>
      <c r="S31" s="56"/>
      <c r="T31" s="56"/>
      <c r="U31" s="18"/>
    </row>
    <row r="32" spans="1:21" ht="16" customHeight="1" x14ac:dyDescent="0.2">
      <c r="A32" s="16"/>
      <c r="B32" s="52"/>
      <c r="C32" s="53"/>
      <c r="D32" s="81"/>
      <c r="E32" s="82"/>
      <c r="F32" s="82"/>
      <c r="G32" s="82"/>
      <c r="H32" s="83"/>
      <c r="I32" s="83"/>
      <c r="J32" s="83"/>
      <c r="K32" s="24"/>
      <c r="L32" s="56"/>
      <c r="M32" s="56"/>
      <c r="N32" s="56"/>
      <c r="O32" s="56"/>
      <c r="P32" s="56"/>
      <c r="Q32" s="56"/>
      <c r="R32" s="56"/>
      <c r="S32" s="56"/>
      <c r="T32" s="56"/>
      <c r="U32" s="18"/>
    </row>
    <row r="33" spans="1:21" ht="16" customHeight="1" x14ac:dyDescent="0.2">
      <c r="A33" s="16"/>
      <c r="B33" s="52"/>
      <c r="C33" s="53"/>
      <c r="D33" s="81"/>
      <c r="E33" s="82"/>
      <c r="F33" s="82"/>
      <c r="G33" s="82"/>
      <c r="H33" s="83"/>
      <c r="I33" s="83"/>
      <c r="J33" s="83"/>
      <c r="K33" s="22"/>
      <c r="L33" s="56"/>
      <c r="M33" s="56"/>
      <c r="N33" s="56"/>
      <c r="O33" s="56"/>
      <c r="P33" s="56"/>
      <c r="Q33" s="56"/>
      <c r="R33" s="56"/>
      <c r="S33" s="56"/>
      <c r="T33" s="56"/>
      <c r="U33" s="18"/>
    </row>
    <row r="34" spans="1:21" ht="16" customHeight="1" x14ac:dyDescent="0.2">
      <c r="A34" s="16"/>
      <c r="B34" s="22"/>
      <c r="C34" s="22"/>
      <c r="D34" s="78"/>
      <c r="E34" s="78"/>
      <c r="F34" s="78"/>
      <c r="G34" s="78"/>
      <c r="H34" s="78"/>
      <c r="I34" s="78"/>
      <c r="J34" s="78"/>
      <c r="K34" s="22"/>
      <c r="L34" s="56"/>
      <c r="M34" s="56"/>
      <c r="N34" s="56"/>
      <c r="O34" s="56"/>
      <c r="P34" s="56"/>
      <c r="Q34" s="56"/>
      <c r="R34" s="56"/>
      <c r="S34" s="56"/>
      <c r="T34" s="56"/>
      <c r="U34" s="18"/>
    </row>
    <row r="35" spans="1:21" ht="16" customHeight="1" x14ac:dyDescent="0.2">
      <c r="A35" s="16"/>
      <c r="B35" s="22"/>
      <c r="C35" s="22"/>
      <c r="D35" s="78"/>
      <c r="E35" s="78"/>
      <c r="F35" s="78"/>
      <c r="G35" s="78"/>
      <c r="H35" s="78"/>
      <c r="I35" s="78"/>
      <c r="J35" s="78"/>
      <c r="K35" s="22"/>
      <c r="L35" s="56"/>
      <c r="M35" s="56"/>
      <c r="N35" s="56"/>
      <c r="O35" s="56"/>
      <c r="P35" s="56"/>
      <c r="Q35" s="56"/>
      <c r="R35" s="56"/>
      <c r="S35" s="56"/>
      <c r="T35" s="56"/>
      <c r="U35" s="18"/>
    </row>
    <row r="36" spans="1:21" ht="16" customHeight="1" x14ac:dyDescent="0.2">
      <c r="A36" s="16"/>
      <c r="B36" s="22"/>
      <c r="C36" s="22"/>
      <c r="D36" s="23"/>
      <c r="E36" s="23"/>
      <c r="F36" s="23"/>
      <c r="G36" s="23"/>
      <c r="H36" s="23"/>
      <c r="I36" s="23"/>
      <c r="J36" s="23"/>
      <c r="K36" s="22"/>
      <c r="L36" s="56"/>
      <c r="M36" s="56"/>
      <c r="N36" s="56"/>
      <c r="O36" s="56"/>
      <c r="P36" s="56"/>
      <c r="Q36" s="56"/>
      <c r="R36" s="56"/>
      <c r="S36" s="56"/>
      <c r="T36" s="56"/>
      <c r="U36" s="18"/>
    </row>
    <row r="37" spans="1:21" ht="15" customHeight="1" x14ac:dyDescent="0.2">
      <c r="A37" s="84" t="s">
        <v>22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6"/>
    </row>
    <row r="38" spans="1:21" ht="1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0"/>
    </row>
  </sheetData>
  <mergeCells count="27">
    <mergeCell ref="B31:B33"/>
    <mergeCell ref="C31:C33"/>
    <mergeCell ref="A37:U38"/>
    <mergeCell ref="B23:B25"/>
    <mergeCell ref="C23:C25"/>
    <mergeCell ref="D23:J25"/>
    <mergeCell ref="B27:B29"/>
    <mergeCell ref="C27:C29"/>
    <mergeCell ref="D27:J29"/>
    <mergeCell ref="C11:C13"/>
    <mergeCell ref="D11:J13"/>
    <mergeCell ref="B15:B17"/>
    <mergeCell ref="C15:C17"/>
    <mergeCell ref="D15:J17"/>
    <mergeCell ref="B19:B21"/>
    <mergeCell ref="C19:C21"/>
    <mergeCell ref="D19:J21"/>
    <mergeCell ref="A1:O1"/>
    <mergeCell ref="P1:U1"/>
    <mergeCell ref="L2:T36"/>
    <mergeCell ref="B3:B5"/>
    <mergeCell ref="C3:C5"/>
    <mergeCell ref="D3:J5"/>
    <mergeCell ref="B7:B9"/>
    <mergeCell ref="C7:C9"/>
    <mergeCell ref="D7:J9"/>
    <mergeCell ref="B11:B13"/>
  </mergeCells>
  <hyperlinks>
    <hyperlink ref="D19" r:id="rId1" xr:uid="{4916AD95-1B7B-9642-9A63-718A1A0CEF4B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B176-ED67-B548-AB5D-F826F0B1C47A}">
  <sheetPr>
    <tabColor theme="3" tint="-0.249977111117893"/>
  </sheetPr>
  <dimension ref="A1:P45"/>
  <sheetViews>
    <sheetView showGridLines="0" zoomScale="120" zoomScaleNormal="120" workbookViewId="0">
      <selection activeCell="S22" sqref="S22"/>
    </sheetView>
  </sheetViews>
  <sheetFormatPr baseColWidth="10" defaultRowHeight="15" x14ac:dyDescent="0.2"/>
  <cols>
    <col min="1" max="1" width="20.6640625" customWidth="1"/>
    <col min="2" max="2" width="15.1640625" customWidth="1"/>
    <col min="3" max="16" width="11.83203125" customWidth="1"/>
    <col min="17" max="18" width="7.1640625" bestFit="1" customWidth="1"/>
  </cols>
  <sheetData>
    <row r="1" spans="1:16" s="1" customFormat="1" ht="45" x14ac:dyDescent="0.2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ht="16" customHeight="1" thickBot="1" x14ac:dyDescent="0.25">
      <c r="A3" s="44" t="s">
        <v>0</v>
      </c>
      <c r="B3" s="45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6" ht="16" x14ac:dyDescent="0.2">
      <c r="A4" s="31" t="s">
        <v>2</v>
      </c>
      <c r="B4" s="12">
        <v>0.04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ht="17" thickBot="1" x14ac:dyDescent="0.25">
      <c r="A5" s="30" t="s">
        <v>4</v>
      </c>
      <c r="B5" s="13">
        <v>2.5000000000000001E-3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49" t="s">
        <v>1</v>
      </c>
      <c r="O5" s="49"/>
      <c r="P5" s="18"/>
    </row>
    <row r="6" spans="1:16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49"/>
      <c r="O6" s="49"/>
      <c r="P6" s="18"/>
    </row>
    <row r="7" spans="1:16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49"/>
      <c r="O7" s="49"/>
      <c r="P7" s="18"/>
    </row>
    <row r="8" spans="1:16" ht="16" thickBot="1" x14ac:dyDescent="0.25">
      <c r="A8" s="44" t="s">
        <v>6</v>
      </c>
      <c r="B8" s="4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49"/>
      <c r="O8" s="49"/>
      <c r="P8" s="18"/>
    </row>
    <row r="9" spans="1:16" ht="15" customHeight="1" x14ac:dyDescent="0.2">
      <c r="A9" s="3" t="s">
        <v>7</v>
      </c>
      <c r="B9" s="14">
        <v>6</v>
      </c>
      <c r="C9" s="46" t="s">
        <v>8</v>
      </c>
      <c r="D9" s="47"/>
      <c r="E9" s="4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</row>
    <row r="10" spans="1:16" ht="16" x14ac:dyDescent="0.2">
      <c r="A10" s="36" t="s">
        <v>9</v>
      </c>
      <c r="B10" s="15">
        <v>800</v>
      </c>
      <c r="C10" s="46" t="s">
        <v>10</v>
      </c>
      <c r="D10" s="47"/>
      <c r="E10" s="47"/>
      <c r="F10" s="17"/>
      <c r="G10" s="17"/>
      <c r="H10" s="17"/>
      <c r="I10" s="17"/>
      <c r="J10" s="17"/>
      <c r="K10" s="17"/>
      <c r="L10" s="17"/>
      <c r="M10" s="17"/>
      <c r="N10" s="49" t="s">
        <v>3</v>
      </c>
      <c r="O10" s="49"/>
      <c r="P10" s="18"/>
    </row>
    <row r="11" spans="1:16" ht="16" x14ac:dyDescent="0.2">
      <c r="A11" s="4" t="s">
        <v>11</v>
      </c>
      <c r="B11" s="15">
        <v>35000</v>
      </c>
      <c r="C11" s="46" t="s">
        <v>12</v>
      </c>
      <c r="D11" s="47"/>
      <c r="E11" s="47"/>
      <c r="F11" s="17"/>
      <c r="G11" s="17"/>
      <c r="H11" s="17"/>
      <c r="I11" s="17"/>
      <c r="J11" s="17"/>
      <c r="K11" s="17"/>
      <c r="L11" s="17"/>
      <c r="M11" s="17"/>
      <c r="N11" s="49"/>
      <c r="O11" s="49"/>
      <c r="P11" s="18"/>
    </row>
    <row r="12" spans="1:16" ht="17" thickBot="1" x14ac:dyDescent="0.25">
      <c r="A12" s="5" t="s">
        <v>13</v>
      </c>
      <c r="B12" s="13">
        <v>0.04</v>
      </c>
      <c r="C12" s="46" t="s">
        <v>14</v>
      </c>
      <c r="D12" s="47"/>
      <c r="E12" s="47"/>
      <c r="F12" s="17"/>
      <c r="G12" s="17"/>
      <c r="H12" s="17"/>
      <c r="I12" s="17"/>
      <c r="J12" s="17"/>
      <c r="K12" s="17"/>
      <c r="L12" s="17"/>
      <c r="M12" s="17"/>
      <c r="N12" s="49"/>
      <c r="O12" s="49"/>
      <c r="P12" s="18"/>
    </row>
    <row r="13" spans="1:16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49"/>
      <c r="O13" s="49"/>
      <c r="P13" s="18"/>
    </row>
    <row r="14" spans="1:16" x14ac:dyDescent="0.2">
      <c r="A14" s="25" t="s">
        <v>17</v>
      </c>
      <c r="B14" s="26">
        <f>COUNTIF($B$22:$O$40,"&lt;"&amp;$B$10)</f>
        <v>126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</row>
    <row r="15" spans="1:16" x14ac:dyDescent="0.2">
      <c r="A15" s="25" t="s">
        <v>18</v>
      </c>
      <c r="B15" s="27">
        <f>_xlfn.MAXIFS($A$22:$A$40,$B$22:$B$40,"&lt;"&amp;$B$10)</f>
        <v>49815.913434751958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49" t="s">
        <v>5</v>
      </c>
      <c r="O15" s="49"/>
      <c r="P15" s="18"/>
    </row>
    <row r="16" spans="1:16" ht="15" customHeight="1" x14ac:dyDescent="0.2">
      <c r="A16" s="25" t="s">
        <v>19</v>
      </c>
      <c r="B16" s="27">
        <f>B15-B11</f>
        <v>14815.913434751958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49"/>
      <c r="O16" s="49"/>
      <c r="P16" s="18"/>
    </row>
    <row r="17" spans="1:16" ht="16" thickBot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49"/>
      <c r="O17" s="49"/>
      <c r="P17" s="18"/>
    </row>
    <row r="18" spans="1:16" ht="27" thickBot="1" x14ac:dyDescent="0.25">
      <c r="A18" s="29" t="s">
        <v>20</v>
      </c>
      <c r="B18" s="28" t="s">
        <v>21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9"/>
      <c r="O18" s="49"/>
      <c r="P18" s="18"/>
    </row>
    <row r="19" spans="1:16" x14ac:dyDescent="0.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</row>
    <row r="20" spans="1:16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</row>
    <row r="21" spans="1:16" x14ac:dyDescent="0.2">
      <c r="A21" s="6" t="s">
        <v>15</v>
      </c>
      <c r="B21" s="7">
        <f>B12</f>
        <v>0.04</v>
      </c>
      <c r="C21" s="32">
        <f t="shared" ref="C21:O21" si="0">B21+$B$5</f>
        <v>4.2500000000000003E-2</v>
      </c>
      <c r="D21" s="32">
        <f t="shared" si="0"/>
        <v>4.5000000000000005E-2</v>
      </c>
      <c r="E21" s="32">
        <f t="shared" si="0"/>
        <v>4.7500000000000007E-2</v>
      </c>
      <c r="F21" s="32">
        <f t="shared" si="0"/>
        <v>5.000000000000001E-2</v>
      </c>
      <c r="G21" s="32">
        <f t="shared" si="0"/>
        <v>5.2500000000000012E-2</v>
      </c>
      <c r="H21" s="32">
        <f t="shared" si="0"/>
        <v>5.5000000000000014E-2</v>
      </c>
      <c r="I21" s="32">
        <f t="shared" si="0"/>
        <v>5.7500000000000016E-2</v>
      </c>
      <c r="J21" s="32">
        <f t="shared" si="0"/>
        <v>6.0000000000000019E-2</v>
      </c>
      <c r="K21" s="32">
        <f t="shared" si="0"/>
        <v>6.2500000000000014E-2</v>
      </c>
      <c r="L21" s="32">
        <f t="shared" si="0"/>
        <v>6.5000000000000016E-2</v>
      </c>
      <c r="M21" s="32">
        <f t="shared" si="0"/>
        <v>6.7500000000000018E-2</v>
      </c>
      <c r="N21" s="32">
        <f t="shared" si="0"/>
        <v>7.0000000000000021E-2</v>
      </c>
      <c r="O21" s="33">
        <f t="shared" si="0"/>
        <v>7.2500000000000023E-2</v>
      </c>
      <c r="P21" s="18"/>
    </row>
    <row r="22" spans="1:16" x14ac:dyDescent="0.2">
      <c r="A22" s="8">
        <f>B11</f>
        <v>35000</v>
      </c>
      <c r="B22" s="2">
        <f>((B$21/12*$A22)/(1-(1+B$21/12)^(-$B$9*12)))</f>
        <v>547.58140753897453</v>
      </c>
      <c r="C22" s="2">
        <f t="shared" ref="C22:O22" si="1">((C$21/12*$A22)/(1-(1+C$21/12)^(-$B$9*12)))</f>
        <v>551.57721805602989</v>
      </c>
      <c r="D22" s="2">
        <f t="shared" si="1"/>
        <v>555.59104074972538</v>
      </c>
      <c r="E22" s="2">
        <f t="shared" si="1"/>
        <v>559.62285593440265</v>
      </c>
      <c r="F22" s="2">
        <f t="shared" si="1"/>
        <v>563.67264315078091</v>
      </c>
      <c r="G22" s="2">
        <f t="shared" si="1"/>
        <v>567.74038116947531</v>
      </c>
      <c r="H22" s="2">
        <f t="shared" si="1"/>
        <v>571.82604799464593</v>
      </c>
      <c r="I22" s="2">
        <f t="shared" si="1"/>
        <v>575.92962086774889</v>
      </c>
      <c r="J22" s="2">
        <f t="shared" si="1"/>
        <v>580.05107627154189</v>
      </c>
      <c r="K22" s="2">
        <f t="shared" si="1"/>
        <v>584.19038993395827</v>
      </c>
      <c r="L22" s="2">
        <f t="shared" si="1"/>
        <v>588.34753683238455</v>
      </c>
      <c r="M22" s="2">
        <f t="shared" si="1"/>
        <v>592.52249119774535</v>
      </c>
      <c r="N22" s="2">
        <f t="shared" si="1"/>
        <v>596.71522651893531</v>
      </c>
      <c r="O22" s="9">
        <f t="shared" si="1"/>
        <v>600.92571554718597</v>
      </c>
      <c r="P22" s="18"/>
    </row>
    <row r="23" spans="1:16" x14ac:dyDescent="0.2">
      <c r="A23" s="34">
        <f t="shared" ref="A23:A40" si="2">A22*(1+$B$4)</f>
        <v>36400</v>
      </c>
      <c r="B23" s="2">
        <f t="shared" ref="B23:O40" si="3">((B$21/12*$A23)/(1-(1+B$21/12)^(-$B$9*12)))</f>
        <v>569.48466384053359</v>
      </c>
      <c r="C23" s="2">
        <f t="shared" si="3"/>
        <v>573.64030677827111</v>
      </c>
      <c r="D23" s="2">
        <f t="shared" si="3"/>
        <v>577.81468237971433</v>
      </c>
      <c r="E23" s="2">
        <f t="shared" si="3"/>
        <v>582.0077701717787</v>
      </c>
      <c r="F23" s="2">
        <f t="shared" si="3"/>
        <v>586.21954887681204</v>
      </c>
      <c r="G23" s="2">
        <f t="shared" si="3"/>
        <v>590.44999641625441</v>
      </c>
      <c r="H23" s="2">
        <f t="shared" si="3"/>
        <v>594.69908991443174</v>
      </c>
      <c r="I23" s="2">
        <f t="shared" si="3"/>
        <v>598.96680570245883</v>
      </c>
      <c r="J23" s="2">
        <f t="shared" si="3"/>
        <v>603.25311932240356</v>
      </c>
      <c r="K23" s="2">
        <f t="shared" si="3"/>
        <v>607.55800553131667</v>
      </c>
      <c r="L23" s="2">
        <f t="shared" si="3"/>
        <v>611.88143830567992</v>
      </c>
      <c r="M23" s="2">
        <f t="shared" si="3"/>
        <v>616.22339084565522</v>
      </c>
      <c r="N23" s="2">
        <f t="shared" si="3"/>
        <v>620.58383557969262</v>
      </c>
      <c r="O23" s="9">
        <f t="shared" si="3"/>
        <v>624.9627441690734</v>
      </c>
      <c r="P23" s="18"/>
    </row>
    <row r="24" spans="1:16" x14ac:dyDescent="0.2">
      <c r="A24" s="34">
        <f t="shared" si="2"/>
        <v>37856</v>
      </c>
      <c r="B24" s="2">
        <f t="shared" si="3"/>
        <v>592.26405039415488</v>
      </c>
      <c r="C24" s="2">
        <f t="shared" si="3"/>
        <v>596.58591904940192</v>
      </c>
      <c r="D24" s="2">
        <f t="shared" si="3"/>
        <v>600.92726967490296</v>
      </c>
      <c r="E24" s="2">
        <f t="shared" si="3"/>
        <v>605.28808097864999</v>
      </c>
      <c r="F24" s="2">
        <f t="shared" si="3"/>
        <v>609.66833083188465</v>
      </c>
      <c r="G24" s="2">
        <f t="shared" si="3"/>
        <v>614.06799627290457</v>
      </c>
      <c r="H24" s="2">
        <f t="shared" si="3"/>
        <v>618.48705351100898</v>
      </c>
      <c r="I24" s="2">
        <f t="shared" si="3"/>
        <v>622.92547793055712</v>
      </c>
      <c r="J24" s="2">
        <f t="shared" si="3"/>
        <v>627.38324409529969</v>
      </c>
      <c r="K24" s="2">
        <f t="shared" si="3"/>
        <v>631.86032575256922</v>
      </c>
      <c r="L24" s="2">
        <f t="shared" si="3"/>
        <v>636.35669583790707</v>
      </c>
      <c r="M24" s="2">
        <f t="shared" si="3"/>
        <v>640.87232647948133</v>
      </c>
      <c r="N24" s="2">
        <f t="shared" si="3"/>
        <v>645.40718900288039</v>
      </c>
      <c r="O24" s="9">
        <f t="shared" si="3"/>
        <v>649.96125393583634</v>
      </c>
      <c r="P24" s="18"/>
    </row>
    <row r="25" spans="1:16" x14ac:dyDescent="0.2">
      <c r="A25" s="34">
        <f t="shared" si="2"/>
        <v>39370.239999999998</v>
      </c>
      <c r="B25" s="2">
        <f t="shared" si="3"/>
        <v>615.95461240992108</v>
      </c>
      <c r="C25" s="2">
        <f t="shared" si="3"/>
        <v>620.44935581137804</v>
      </c>
      <c r="D25" s="2">
        <f t="shared" si="3"/>
        <v>624.96436046189899</v>
      </c>
      <c r="E25" s="2">
        <f t="shared" si="3"/>
        <v>629.49960421779576</v>
      </c>
      <c r="F25" s="2">
        <f t="shared" si="3"/>
        <v>634.05506406515997</v>
      </c>
      <c r="G25" s="2">
        <f t="shared" si="3"/>
        <v>638.63071612382066</v>
      </c>
      <c r="H25" s="2">
        <f t="shared" si="3"/>
        <v>643.22653565144935</v>
      </c>
      <c r="I25" s="2">
        <f t="shared" si="3"/>
        <v>647.84249704777937</v>
      </c>
      <c r="J25" s="2">
        <f t="shared" si="3"/>
        <v>652.47857385911175</v>
      </c>
      <c r="K25" s="2">
        <f t="shared" si="3"/>
        <v>657.134738782672</v>
      </c>
      <c r="L25" s="2">
        <f t="shared" si="3"/>
        <v>661.81096367142334</v>
      </c>
      <c r="M25" s="2">
        <f t="shared" si="3"/>
        <v>666.50721953866059</v>
      </c>
      <c r="N25" s="2">
        <f t="shared" si="3"/>
        <v>671.22347656299553</v>
      </c>
      <c r="O25" s="9">
        <f t="shared" si="3"/>
        <v>675.95970409326981</v>
      </c>
      <c r="P25" s="18"/>
    </row>
    <row r="26" spans="1:16" x14ac:dyDescent="0.2">
      <c r="A26" s="34">
        <f t="shared" si="2"/>
        <v>40945.049599999998</v>
      </c>
      <c r="B26" s="2">
        <f t="shared" si="3"/>
        <v>640.59279690631786</v>
      </c>
      <c r="C26" s="2">
        <f t="shared" si="3"/>
        <v>645.26733004383311</v>
      </c>
      <c r="D26" s="2">
        <f t="shared" si="3"/>
        <v>649.96293488037497</v>
      </c>
      <c r="E26" s="2">
        <f t="shared" si="3"/>
        <v>654.67958838650782</v>
      </c>
      <c r="F26" s="2">
        <f t="shared" si="3"/>
        <v>659.41726662776637</v>
      </c>
      <c r="G26" s="2">
        <f t="shared" si="3"/>
        <v>664.17594476877355</v>
      </c>
      <c r="H26" s="2">
        <f t="shared" si="3"/>
        <v>668.95559707750726</v>
      </c>
      <c r="I26" s="2">
        <f t="shared" si="3"/>
        <v>673.75619692969065</v>
      </c>
      <c r="J26" s="2">
        <f t="shared" si="3"/>
        <v>678.57771681347629</v>
      </c>
      <c r="K26" s="2">
        <f t="shared" si="3"/>
        <v>683.42012833397882</v>
      </c>
      <c r="L26" s="2">
        <f t="shared" si="3"/>
        <v>688.28340221828023</v>
      </c>
      <c r="M26" s="2">
        <f t="shared" si="3"/>
        <v>693.16750832020705</v>
      </c>
      <c r="N26" s="2">
        <f t="shared" si="3"/>
        <v>698.0724156255153</v>
      </c>
      <c r="O26" s="9">
        <f t="shared" si="3"/>
        <v>702.99809225700062</v>
      </c>
      <c r="P26" s="18"/>
    </row>
    <row r="27" spans="1:16" x14ac:dyDescent="0.2">
      <c r="A27" s="34">
        <f t="shared" si="2"/>
        <v>42582.851583999996</v>
      </c>
      <c r="B27" s="2">
        <f t="shared" si="3"/>
        <v>666.2165087825706</v>
      </c>
      <c r="C27" s="2">
        <f t="shared" si="3"/>
        <v>671.07802324558645</v>
      </c>
      <c r="D27" s="2">
        <f t="shared" si="3"/>
        <v>675.96145227558998</v>
      </c>
      <c r="E27" s="2">
        <f t="shared" si="3"/>
        <v>680.86677192196805</v>
      </c>
      <c r="F27" s="2">
        <f t="shared" si="3"/>
        <v>685.79395729287694</v>
      </c>
      <c r="G27" s="2">
        <f t="shared" si="3"/>
        <v>690.74298255952442</v>
      </c>
      <c r="H27" s="2">
        <f t="shared" si="3"/>
        <v>695.71382096060768</v>
      </c>
      <c r="I27" s="2">
        <f t="shared" si="3"/>
        <v>700.70644480687827</v>
      </c>
      <c r="J27" s="2">
        <f t="shared" si="3"/>
        <v>705.7208254860152</v>
      </c>
      <c r="K27" s="2">
        <f t="shared" si="3"/>
        <v>710.75693346733794</v>
      </c>
      <c r="L27" s="2">
        <f t="shared" si="3"/>
        <v>715.81473830701145</v>
      </c>
      <c r="M27" s="2">
        <f t="shared" si="3"/>
        <v>720.8942086530152</v>
      </c>
      <c r="N27" s="2">
        <f t="shared" si="3"/>
        <v>725.9953122505359</v>
      </c>
      <c r="O27" s="9">
        <f t="shared" si="3"/>
        <v>731.1180159472807</v>
      </c>
      <c r="P27" s="18"/>
    </row>
    <row r="28" spans="1:16" x14ac:dyDescent="0.2">
      <c r="A28" s="34">
        <f t="shared" si="2"/>
        <v>44286.165647359994</v>
      </c>
      <c r="B28" s="2">
        <f t="shared" si="3"/>
        <v>692.86516913387334</v>
      </c>
      <c r="C28" s="2">
        <f t="shared" si="3"/>
        <v>697.92114417540984</v>
      </c>
      <c r="D28" s="2">
        <f t="shared" si="3"/>
        <v>702.99991036661356</v>
      </c>
      <c r="E28" s="2">
        <f t="shared" si="3"/>
        <v>708.10144279884662</v>
      </c>
      <c r="F28" s="2">
        <f t="shared" si="3"/>
        <v>713.22571558459197</v>
      </c>
      <c r="G28" s="2">
        <f t="shared" si="3"/>
        <v>718.37270186190528</v>
      </c>
      <c r="H28" s="2">
        <f t="shared" si="3"/>
        <v>723.54237379903191</v>
      </c>
      <c r="I28" s="2">
        <f t="shared" si="3"/>
        <v>728.73470259915337</v>
      </c>
      <c r="J28" s="2">
        <f t="shared" si="3"/>
        <v>733.94965850545577</v>
      </c>
      <c r="K28" s="2">
        <f t="shared" si="3"/>
        <v>739.18721080603154</v>
      </c>
      <c r="L28" s="2">
        <f t="shared" si="3"/>
        <v>744.44732783929192</v>
      </c>
      <c r="M28" s="2">
        <f t="shared" si="3"/>
        <v>749.72997699913583</v>
      </c>
      <c r="N28" s="2">
        <f t="shared" si="3"/>
        <v>755.03512474055742</v>
      </c>
      <c r="O28" s="9">
        <f t="shared" si="3"/>
        <v>760.36273658517166</v>
      </c>
      <c r="P28" s="18"/>
    </row>
    <row r="29" spans="1:16" x14ac:dyDescent="0.2">
      <c r="A29" s="34">
        <f t="shared" si="2"/>
        <v>46057.612273254395</v>
      </c>
      <c r="B29" s="2">
        <f t="shared" si="3"/>
        <v>720.57977589922837</v>
      </c>
      <c r="C29" s="2">
        <f t="shared" si="3"/>
        <v>725.83798994242625</v>
      </c>
      <c r="D29" s="2">
        <f t="shared" si="3"/>
        <v>731.11990678127813</v>
      </c>
      <c r="E29" s="2">
        <f t="shared" si="3"/>
        <v>736.42550051080059</v>
      </c>
      <c r="F29" s="2">
        <f t="shared" si="3"/>
        <v>741.7547442079757</v>
      </c>
      <c r="G29" s="2">
        <f t="shared" si="3"/>
        <v>747.10760993638155</v>
      </c>
      <c r="H29" s="2">
        <f t="shared" si="3"/>
        <v>752.48406875099317</v>
      </c>
      <c r="I29" s="2">
        <f t="shared" si="3"/>
        <v>757.88409070311945</v>
      </c>
      <c r="J29" s="2">
        <f t="shared" si="3"/>
        <v>763.30764484567408</v>
      </c>
      <c r="K29" s="2">
        <f t="shared" si="3"/>
        <v>768.75469923827279</v>
      </c>
      <c r="L29" s="2">
        <f t="shared" si="3"/>
        <v>774.22522095286354</v>
      </c>
      <c r="M29" s="2">
        <f t="shared" si="3"/>
        <v>779.71917607910132</v>
      </c>
      <c r="N29" s="2">
        <f t="shared" si="3"/>
        <v>785.23652973017965</v>
      </c>
      <c r="O29" s="9">
        <f t="shared" si="3"/>
        <v>790.77724604857872</v>
      </c>
      <c r="P29" s="18"/>
    </row>
    <row r="30" spans="1:16" x14ac:dyDescent="0.2">
      <c r="A30" s="34">
        <f t="shared" si="2"/>
        <v>47899.916764184571</v>
      </c>
      <c r="B30" s="2">
        <f t="shared" si="3"/>
        <v>749.40296693519747</v>
      </c>
      <c r="C30" s="2">
        <f t="shared" si="3"/>
        <v>754.87150954012327</v>
      </c>
      <c r="D30" s="2">
        <f t="shared" si="3"/>
        <v>760.36470305252919</v>
      </c>
      <c r="E30" s="2">
        <f t="shared" si="3"/>
        <v>765.88252053123256</v>
      </c>
      <c r="F30" s="2">
        <f t="shared" si="3"/>
        <v>771.42493397629471</v>
      </c>
      <c r="G30" s="2">
        <f t="shared" si="3"/>
        <v>776.9919143338368</v>
      </c>
      <c r="H30" s="2">
        <f t="shared" si="3"/>
        <v>782.58343150103292</v>
      </c>
      <c r="I30" s="2">
        <f t="shared" si="3"/>
        <v>788.19945433124417</v>
      </c>
      <c r="J30" s="2">
        <f t="shared" si="3"/>
        <v>793.83995063950101</v>
      </c>
      <c r="K30" s="2">
        <f t="shared" si="3"/>
        <v>799.50488720780368</v>
      </c>
      <c r="L30" s="2">
        <f t="shared" si="3"/>
        <v>805.19422979097817</v>
      </c>
      <c r="M30" s="2">
        <f t="shared" si="3"/>
        <v>810.90794312226535</v>
      </c>
      <c r="N30" s="2">
        <f t="shared" si="3"/>
        <v>816.64599091938692</v>
      </c>
      <c r="O30" s="9">
        <f t="shared" si="3"/>
        <v>822.40833589052181</v>
      </c>
      <c r="P30" s="18"/>
    </row>
    <row r="31" spans="1:16" x14ac:dyDescent="0.2">
      <c r="A31" s="34">
        <f t="shared" si="2"/>
        <v>49815.913434751958</v>
      </c>
      <c r="B31" s="2">
        <f t="shared" si="3"/>
        <v>779.37908561260542</v>
      </c>
      <c r="C31" s="2">
        <f t="shared" si="3"/>
        <v>785.06636992172821</v>
      </c>
      <c r="D31" s="2">
        <f t="shared" si="3"/>
        <v>790.77929117463043</v>
      </c>
      <c r="E31" s="2">
        <f t="shared" si="3"/>
        <v>796.51782135248197</v>
      </c>
      <c r="F31" s="2">
        <f t="shared" si="3"/>
        <v>802.28193133534648</v>
      </c>
      <c r="G31" s="2">
        <f t="shared" si="3"/>
        <v>808.0715909071904</v>
      </c>
      <c r="H31" s="2">
        <f t="shared" si="3"/>
        <v>813.88676876107434</v>
      </c>
      <c r="I31" s="2">
        <f t="shared" si="3"/>
        <v>819.72743250449412</v>
      </c>
      <c r="J31" s="2">
        <f t="shared" si="3"/>
        <v>825.59354866508113</v>
      </c>
      <c r="K31" s="2">
        <f t="shared" si="3"/>
        <v>831.48508269611602</v>
      </c>
      <c r="L31" s="2">
        <f t="shared" si="3"/>
        <v>837.40199898261733</v>
      </c>
      <c r="M31" s="2">
        <f t="shared" si="3"/>
        <v>843.34426084715597</v>
      </c>
      <c r="N31" s="2">
        <f t="shared" si="3"/>
        <v>849.31183055616236</v>
      </c>
      <c r="O31" s="9">
        <f t="shared" si="3"/>
        <v>855.30466932614274</v>
      </c>
      <c r="P31" s="18"/>
    </row>
    <row r="32" spans="1:16" x14ac:dyDescent="0.2">
      <c r="A32" s="34">
        <f t="shared" si="2"/>
        <v>51808.549972142035</v>
      </c>
      <c r="B32" s="2">
        <f t="shared" si="3"/>
        <v>810.55424903710968</v>
      </c>
      <c r="C32" s="2">
        <f t="shared" si="3"/>
        <v>816.46902471859732</v>
      </c>
      <c r="D32" s="2">
        <f t="shared" si="3"/>
        <v>822.41046282161574</v>
      </c>
      <c r="E32" s="2">
        <f t="shared" si="3"/>
        <v>828.37853420658109</v>
      </c>
      <c r="F32" s="2">
        <f t="shared" si="3"/>
        <v>834.37320858876046</v>
      </c>
      <c r="G32" s="2">
        <f t="shared" si="3"/>
        <v>840.39445454347788</v>
      </c>
      <c r="H32" s="2">
        <f t="shared" si="3"/>
        <v>846.44223951151719</v>
      </c>
      <c r="I32" s="2">
        <f t="shared" si="3"/>
        <v>852.51652980467384</v>
      </c>
      <c r="J32" s="2">
        <f t="shared" si="3"/>
        <v>858.61729061168433</v>
      </c>
      <c r="K32" s="2">
        <f t="shared" si="3"/>
        <v>864.74448600396045</v>
      </c>
      <c r="L32" s="2">
        <f t="shared" si="3"/>
        <v>870.89807894192199</v>
      </c>
      <c r="M32" s="2">
        <f t="shared" si="3"/>
        <v>877.07803128104229</v>
      </c>
      <c r="N32" s="2">
        <f t="shared" si="3"/>
        <v>883.28430377840891</v>
      </c>
      <c r="O32" s="9">
        <f t="shared" si="3"/>
        <v>889.51685609918854</v>
      </c>
      <c r="P32" s="18"/>
    </row>
    <row r="33" spans="1:16" x14ac:dyDescent="0.2">
      <c r="A33" s="34">
        <f t="shared" si="2"/>
        <v>53880.891971027719</v>
      </c>
      <c r="B33" s="2">
        <f t="shared" si="3"/>
        <v>842.97641899859411</v>
      </c>
      <c r="C33" s="2">
        <f t="shared" si="3"/>
        <v>849.12778570734122</v>
      </c>
      <c r="D33" s="2">
        <f t="shared" si="3"/>
        <v>855.30688133448029</v>
      </c>
      <c r="E33" s="2">
        <f t="shared" si="3"/>
        <v>861.51367557484457</v>
      </c>
      <c r="F33" s="2">
        <f t="shared" si="3"/>
        <v>867.74813693231079</v>
      </c>
      <c r="G33" s="2">
        <f t="shared" si="3"/>
        <v>874.01023272521707</v>
      </c>
      <c r="H33" s="2">
        <f t="shared" si="3"/>
        <v>880.29992909197802</v>
      </c>
      <c r="I33" s="2">
        <f t="shared" si="3"/>
        <v>886.61719099686093</v>
      </c>
      <c r="J33" s="2">
        <f t="shared" si="3"/>
        <v>892.9619822361517</v>
      </c>
      <c r="K33" s="2">
        <f t="shared" si="3"/>
        <v>899.33426544411896</v>
      </c>
      <c r="L33" s="2">
        <f t="shared" si="3"/>
        <v>905.7340020995988</v>
      </c>
      <c r="M33" s="2">
        <f t="shared" si="3"/>
        <v>912.16115253228395</v>
      </c>
      <c r="N33" s="2">
        <f t="shared" si="3"/>
        <v>918.61567592954532</v>
      </c>
      <c r="O33" s="9">
        <f t="shared" si="3"/>
        <v>925.097530343156</v>
      </c>
      <c r="P33" s="18"/>
    </row>
    <row r="34" spans="1:16" x14ac:dyDescent="0.2">
      <c r="A34" s="34">
        <f t="shared" si="2"/>
        <v>56036.127649868831</v>
      </c>
      <c r="B34" s="2">
        <f t="shared" si="3"/>
        <v>876.6954757585379</v>
      </c>
      <c r="C34" s="2">
        <f t="shared" si="3"/>
        <v>883.09289713563498</v>
      </c>
      <c r="D34" s="2">
        <f t="shared" si="3"/>
        <v>889.5191565878597</v>
      </c>
      <c r="E34" s="2">
        <f t="shared" si="3"/>
        <v>895.97422259783832</v>
      </c>
      <c r="F34" s="2">
        <f t="shared" si="3"/>
        <v>902.45806240960337</v>
      </c>
      <c r="G34" s="2">
        <f t="shared" si="3"/>
        <v>908.97064203422588</v>
      </c>
      <c r="H34" s="2">
        <f t="shared" si="3"/>
        <v>915.51192625565727</v>
      </c>
      <c r="I34" s="2">
        <f t="shared" si="3"/>
        <v>922.08187863673538</v>
      </c>
      <c r="J34" s="2">
        <f t="shared" si="3"/>
        <v>928.68046152559793</v>
      </c>
      <c r="K34" s="2">
        <f t="shared" si="3"/>
        <v>935.30763606188384</v>
      </c>
      <c r="L34" s="2">
        <f t="shared" si="3"/>
        <v>941.96336218358283</v>
      </c>
      <c r="M34" s="2">
        <f t="shared" si="3"/>
        <v>948.64759863357551</v>
      </c>
      <c r="N34" s="2">
        <f t="shared" si="3"/>
        <v>955.3603029667272</v>
      </c>
      <c r="O34" s="9">
        <f t="shared" si="3"/>
        <v>962.10143155688229</v>
      </c>
      <c r="P34" s="18"/>
    </row>
    <row r="35" spans="1:16" x14ac:dyDescent="0.2">
      <c r="A35" s="34">
        <f t="shared" si="2"/>
        <v>58277.572755863584</v>
      </c>
      <c r="B35" s="2">
        <f t="shared" si="3"/>
        <v>911.76329478887942</v>
      </c>
      <c r="C35" s="2">
        <f t="shared" si="3"/>
        <v>918.41661302106036</v>
      </c>
      <c r="D35" s="2">
        <f t="shared" si="3"/>
        <v>925.099922851374</v>
      </c>
      <c r="E35" s="2">
        <f t="shared" si="3"/>
        <v>931.81319150175193</v>
      </c>
      <c r="F35" s="2">
        <f t="shared" si="3"/>
        <v>938.55638490598744</v>
      </c>
      <c r="G35" s="2">
        <f t="shared" si="3"/>
        <v>945.32946771559489</v>
      </c>
      <c r="H35" s="2">
        <f t="shared" si="3"/>
        <v>952.13240330588349</v>
      </c>
      <c r="I35" s="2">
        <f t="shared" si="3"/>
        <v>958.96515378220465</v>
      </c>
      <c r="J35" s="2">
        <f t="shared" si="3"/>
        <v>965.82767998662177</v>
      </c>
      <c r="K35" s="2">
        <f t="shared" si="3"/>
        <v>972.71994150435921</v>
      </c>
      <c r="L35" s="2">
        <f t="shared" si="3"/>
        <v>979.64189667092637</v>
      </c>
      <c r="M35" s="2">
        <f t="shared" si="3"/>
        <v>986.59350257891845</v>
      </c>
      <c r="N35" s="2">
        <f t="shared" si="3"/>
        <v>993.57471508539629</v>
      </c>
      <c r="O35" s="9">
        <f t="shared" si="3"/>
        <v>1000.5854888191577</v>
      </c>
      <c r="P35" s="18"/>
    </row>
    <row r="36" spans="1:16" x14ac:dyDescent="0.2">
      <c r="A36" s="34">
        <f t="shared" si="2"/>
        <v>60608.675666098126</v>
      </c>
      <c r="B36" s="2">
        <f t="shared" si="3"/>
        <v>948.23382658043465</v>
      </c>
      <c r="C36" s="2">
        <f t="shared" si="3"/>
        <v>955.15327754190287</v>
      </c>
      <c r="D36" s="2">
        <f t="shared" si="3"/>
        <v>962.10391976542905</v>
      </c>
      <c r="E36" s="2">
        <f t="shared" si="3"/>
        <v>969.085719161822</v>
      </c>
      <c r="F36" s="2">
        <f t="shared" si="3"/>
        <v>976.09864030222695</v>
      </c>
      <c r="G36" s="2">
        <f t="shared" si="3"/>
        <v>983.1426464242187</v>
      </c>
      <c r="H36" s="2">
        <f t="shared" si="3"/>
        <v>990.21769943811864</v>
      </c>
      <c r="I36" s="2">
        <f t="shared" si="3"/>
        <v>997.32375993349297</v>
      </c>
      <c r="J36" s="2">
        <f t="shared" si="3"/>
        <v>1004.4607871860866</v>
      </c>
      <c r="K36" s="2">
        <f t="shared" si="3"/>
        <v>1011.6287391645335</v>
      </c>
      <c r="L36" s="2">
        <f t="shared" si="3"/>
        <v>1018.8275725377632</v>
      </c>
      <c r="M36" s="2">
        <f t="shared" si="3"/>
        <v>1026.0572426820752</v>
      </c>
      <c r="N36" s="2">
        <f t="shared" si="3"/>
        <v>1033.3177036888121</v>
      </c>
      <c r="O36" s="9">
        <f t="shared" si="3"/>
        <v>1040.6089083719239</v>
      </c>
      <c r="P36" s="18"/>
    </row>
    <row r="37" spans="1:16" x14ac:dyDescent="0.2">
      <c r="A37" s="34">
        <f t="shared" si="2"/>
        <v>63033.022692742052</v>
      </c>
      <c r="B37" s="2">
        <f t="shared" si="3"/>
        <v>986.16317964365203</v>
      </c>
      <c r="C37" s="2">
        <f t="shared" si="3"/>
        <v>993.35940864357894</v>
      </c>
      <c r="D37" s="2">
        <f t="shared" si="3"/>
        <v>1000.5880765560462</v>
      </c>
      <c r="E37" s="2">
        <f t="shared" si="3"/>
        <v>1007.8491479282948</v>
      </c>
      <c r="F37" s="2">
        <f t="shared" si="3"/>
        <v>1015.1425859143161</v>
      </c>
      <c r="G37" s="2">
        <f t="shared" si="3"/>
        <v>1022.4683522811874</v>
      </c>
      <c r="H37" s="2">
        <f t="shared" si="3"/>
        <v>1029.8264074156436</v>
      </c>
      <c r="I37" s="2">
        <f t="shared" si="3"/>
        <v>1037.2167103308327</v>
      </c>
      <c r="J37" s="2">
        <f t="shared" si="3"/>
        <v>1044.6392186735302</v>
      </c>
      <c r="K37" s="2">
        <f t="shared" si="3"/>
        <v>1052.0938887311149</v>
      </c>
      <c r="L37" s="2">
        <f t="shared" si="3"/>
        <v>1059.5806754392738</v>
      </c>
      <c r="M37" s="2">
        <f t="shared" si="3"/>
        <v>1067.099532389358</v>
      </c>
      <c r="N37" s="2">
        <f t="shared" si="3"/>
        <v>1074.6504118363646</v>
      </c>
      <c r="O37" s="9">
        <f t="shared" si="3"/>
        <v>1082.2332647068008</v>
      </c>
      <c r="P37" s="18"/>
    </row>
    <row r="38" spans="1:16" x14ac:dyDescent="0.2">
      <c r="A38" s="34">
        <f t="shared" si="2"/>
        <v>65554.343600451743</v>
      </c>
      <c r="B38" s="2">
        <f t="shared" si="3"/>
        <v>1025.6097068293982</v>
      </c>
      <c r="C38" s="2">
        <f t="shared" si="3"/>
        <v>1033.0937849893221</v>
      </c>
      <c r="D38" s="2">
        <f t="shared" si="3"/>
        <v>1040.611599618288</v>
      </c>
      <c r="E38" s="2">
        <f t="shared" si="3"/>
        <v>1048.1631138454268</v>
      </c>
      <c r="F38" s="2">
        <f t="shared" si="3"/>
        <v>1055.7482893508889</v>
      </c>
      <c r="G38" s="2">
        <f t="shared" si="3"/>
        <v>1063.3670863724351</v>
      </c>
      <c r="H38" s="2">
        <f t="shared" si="3"/>
        <v>1071.0194637122695</v>
      </c>
      <c r="I38" s="2">
        <f t="shared" si="3"/>
        <v>1078.7053787440661</v>
      </c>
      <c r="J38" s="2">
        <f t="shared" si="3"/>
        <v>1086.4247874204714</v>
      </c>
      <c r="K38" s="2">
        <f t="shared" si="3"/>
        <v>1094.1776442803596</v>
      </c>
      <c r="L38" s="2">
        <f t="shared" si="3"/>
        <v>1101.9639024568448</v>
      </c>
      <c r="M38" s="2">
        <f t="shared" si="3"/>
        <v>1109.7835136849326</v>
      </c>
      <c r="N38" s="2">
        <f t="shared" si="3"/>
        <v>1117.6364283098194</v>
      </c>
      <c r="O38" s="9">
        <f t="shared" si="3"/>
        <v>1125.522595295073</v>
      </c>
      <c r="P38" s="18"/>
    </row>
    <row r="39" spans="1:16" x14ac:dyDescent="0.2">
      <c r="A39" s="34">
        <f t="shared" si="2"/>
        <v>68176.517344469816</v>
      </c>
      <c r="B39" s="2">
        <f t="shared" si="3"/>
        <v>1066.6340951025741</v>
      </c>
      <c r="C39" s="2">
        <f t="shared" si="3"/>
        <v>1074.4175363888951</v>
      </c>
      <c r="D39" s="2">
        <f t="shared" si="3"/>
        <v>1082.2360636030196</v>
      </c>
      <c r="E39" s="2">
        <f t="shared" si="3"/>
        <v>1090.089638399244</v>
      </c>
      <c r="F39" s="2">
        <f t="shared" si="3"/>
        <v>1097.9782209249245</v>
      </c>
      <c r="G39" s="2">
        <f t="shared" si="3"/>
        <v>1105.9017698273326</v>
      </c>
      <c r="H39" s="2">
        <f t="shared" si="3"/>
        <v>1113.8602422607601</v>
      </c>
      <c r="I39" s="2">
        <f t="shared" si="3"/>
        <v>1121.8535938938287</v>
      </c>
      <c r="J39" s="2">
        <f t="shared" si="3"/>
        <v>1129.8817789172906</v>
      </c>
      <c r="K39" s="2">
        <f t="shared" si="3"/>
        <v>1137.9447500515739</v>
      </c>
      <c r="L39" s="2">
        <f t="shared" si="3"/>
        <v>1146.0424585551189</v>
      </c>
      <c r="M39" s="2">
        <f t="shared" si="3"/>
        <v>1154.1748542323301</v>
      </c>
      <c r="N39" s="2">
        <f t="shared" si="3"/>
        <v>1162.3418854422121</v>
      </c>
      <c r="O39" s="9">
        <f t="shared" si="3"/>
        <v>1170.543499106876</v>
      </c>
      <c r="P39" s="18"/>
    </row>
    <row r="40" spans="1:16" x14ac:dyDescent="0.2">
      <c r="A40" s="35">
        <f t="shared" si="2"/>
        <v>70903.578038248612</v>
      </c>
      <c r="B40" s="10">
        <f t="shared" si="3"/>
        <v>1109.299458906677</v>
      </c>
      <c r="C40" s="10">
        <f t="shared" si="3"/>
        <v>1117.394237844451</v>
      </c>
      <c r="D40" s="10">
        <f t="shared" si="3"/>
        <v>1125.5255061471405</v>
      </c>
      <c r="E40" s="10">
        <f t="shared" si="3"/>
        <v>1133.6932239352138</v>
      </c>
      <c r="F40" s="10">
        <f t="shared" si="3"/>
        <v>1141.8973497619215</v>
      </c>
      <c r="G40" s="10">
        <f t="shared" si="3"/>
        <v>1150.1378406204258</v>
      </c>
      <c r="H40" s="10">
        <f t="shared" si="3"/>
        <v>1158.4146519511908</v>
      </c>
      <c r="I40" s="10">
        <f t="shared" si="3"/>
        <v>1166.727737649582</v>
      </c>
      <c r="J40" s="10">
        <f t="shared" si="3"/>
        <v>1175.077050073982</v>
      </c>
      <c r="K40" s="10">
        <f t="shared" si="3"/>
        <v>1183.462540053637</v>
      </c>
      <c r="L40" s="10">
        <f t="shared" si="3"/>
        <v>1191.8841568973237</v>
      </c>
      <c r="M40" s="10">
        <f t="shared" si="3"/>
        <v>1200.3418484016233</v>
      </c>
      <c r="N40" s="10">
        <f t="shared" si="3"/>
        <v>1208.8355608599006</v>
      </c>
      <c r="O40" s="11">
        <f t="shared" si="3"/>
        <v>1217.3652390711511</v>
      </c>
      <c r="P40" s="18"/>
    </row>
    <row r="41" spans="1:16" x14ac:dyDescent="0.2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</row>
    <row r="42" spans="1:16" x14ac:dyDescent="0.2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</row>
    <row r="43" spans="1:16" x14ac:dyDescent="0.2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</row>
    <row r="44" spans="1:16" ht="15" customHeight="1" x14ac:dyDescent="0.2">
      <c r="A44" s="41" t="s">
        <v>22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3"/>
    </row>
    <row r="45" spans="1:16" ht="15" customHeight="1" x14ac:dyDescent="0.2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0"/>
    </row>
  </sheetData>
  <mergeCells count="11">
    <mergeCell ref="A1:P1"/>
    <mergeCell ref="A3:B3"/>
    <mergeCell ref="N15:O18"/>
    <mergeCell ref="N10:O13"/>
    <mergeCell ref="N5:O8"/>
    <mergeCell ref="A44:P45"/>
    <mergeCell ref="A8:B8"/>
    <mergeCell ref="C9:E9"/>
    <mergeCell ref="C10:E10"/>
    <mergeCell ref="C11:E11"/>
    <mergeCell ref="C12:E12"/>
  </mergeCells>
  <conditionalFormatting sqref="B10:B11 B15:B16 A22:O40">
    <cfRule type="expression" dxfId="2" priority="1">
      <formula>$B$18="EUR"</formula>
    </cfRule>
    <cfRule type="expression" dxfId="1" priority="2">
      <formula>$B$18="GBP"</formula>
    </cfRule>
  </conditionalFormatting>
  <conditionalFormatting sqref="B22:O40">
    <cfRule type="cellIs" dxfId="0" priority="3" operator="lessThanOrEqual">
      <formula>$B$10</formula>
    </cfRule>
  </conditionalFormatting>
  <dataValidations count="1">
    <dataValidation type="list" allowBlank="1" showInputMessage="1" showErrorMessage="1" sqref="B18" xr:uid="{318EC5F4-F898-BF46-8D09-21ED107FDD9F}">
      <formula1>"USD, EUR, GBP"</formula1>
    </dataValidation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LCBRAbout</vt:lpstr>
      <vt:lpstr>BudgetFinder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Sean</dc:creator>
  <cp:keywords/>
  <dc:description/>
  <cp:lastModifiedBy>Sean Bowley</cp:lastModifiedBy>
  <cp:lastPrinted>2014-10-10T17:49:49Z</cp:lastPrinted>
  <dcterms:created xsi:type="dcterms:W3CDTF">2010-07-18T03:43:29Z</dcterms:created>
  <dcterms:modified xsi:type="dcterms:W3CDTF">2024-08-04T13:03:58Z</dcterms:modified>
  <cp:category/>
</cp:coreProperties>
</file>