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jed\Desktop\ADMCAN\Templates\"/>
    </mc:Choice>
  </mc:AlternateContent>
  <xr:revisionPtr revIDLastSave="0" documentId="10_ncr:8100000_{94085FB4-D462-40B5-A651-BDD60B3ABBEB}" xr6:coauthVersionLast="33" xr6:coauthVersionMax="33" xr10:uidLastSave="{00000000-0000-0000-0000-000000000000}"/>
  <bookViews>
    <workbookView xWindow="0" yWindow="0" windowWidth="25600" windowHeight="9807" xr2:uid="{00000000-000D-0000-FFFF-FFFF00000000}"/>
  </bookViews>
  <sheets>
    <sheet name="Sprint (Scrum Team)" sheetId="2" r:id="rId1"/>
    <sheet name="Lookup Data (Scrum Master)" sheetId="4" r:id="rId2"/>
  </sheets>
  <definedNames>
    <definedName name="Sprints">'Lookup Data (Scrum Master)'!$B$1:$B$18</definedName>
    <definedName name="Sprints_2018">'Lookup Data (Scrum Master)'!$B$1:$B$18</definedName>
    <definedName name="sprints2018" localSheetId="0">'Lookup Data (Scrum Master)'!$B$1:$B$18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" i="2" l="1"/>
  <c r="S3" i="2"/>
  <c r="S4" i="2" s="1"/>
  <c r="S5" i="2" s="1"/>
  <c r="S6" i="2" s="1"/>
  <c r="T6" i="2" s="1"/>
  <c r="U6" i="2" s="1"/>
  <c r="S7" i="2"/>
  <c r="S8" i="2" s="1"/>
  <c r="S9" i="2" s="1"/>
  <c r="S10" i="2" s="1"/>
  <c r="S11" i="2" s="1"/>
  <c r="T11" i="2" s="1"/>
  <c r="T4" i="2"/>
  <c r="T5" i="2"/>
  <c r="T7" i="2"/>
  <c r="T8" i="2"/>
  <c r="T9" i="2"/>
  <c r="T10" i="2"/>
  <c r="B2" i="4"/>
  <c r="B3" i="4" s="1"/>
  <c r="B4" i="4" s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U11" i="2" l="1"/>
  <c r="U3" i="2"/>
  <c r="U9" i="2"/>
  <c r="U10" i="2"/>
  <c r="U8" i="2"/>
  <c r="U7" i="2"/>
  <c r="U5" i="2"/>
  <c r="U4" i="2"/>
</calcChain>
</file>

<file path=xl/sharedStrings.xml><?xml version="1.0" encoding="utf-8"?>
<sst xmlns="http://schemas.openxmlformats.org/spreadsheetml/2006/main" count="127" uniqueCount="45">
  <si>
    <t>Priority</t>
  </si>
  <si>
    <t>Task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</si>
  <si>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</si>
  <si>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</si>
  <si>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</si>
  <si>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</si>
  <si>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</si>
  <si>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</si>
  <si>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</si>
  <si>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</si>
  <si>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</si>
  <si>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</si>
  <si>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</si>
  <si>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</si>
  <si>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</si>
  <si>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</si>
  <si>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Testing</t>
  </si>
  <si>
    <t>Login Page</t>
  </si>
  <si>
    <t>Invoice generation</t>
  </si>
  <si>
    <t>Create/edit record</t>
  </si>
  <si>
    <t>Create/edit customer</t>
  </si>
  <si>
    <t>Generate record invoice</t>
  </si>
  <si>
    <t>User Story Title2</t>
  </si>
  <si>
    <t>Sprint</t>
  </si>
  <si>
    <t>Sprints</t>
  </si>
  <si>
    <t>Design</t>
  </si>
  <si>
    <t>Development</t>
  </si>
  <si>
    <t>Ready for live</t>
  </si>
  <si>
    <t>Blocked</t>
  </si>
  <si>
    <t>State</t>
  </si>
  <si>
    <t>Estimation</t>
  </si>
  <si>
    <t>User Story State</t>
  </si>
  <si>
    <t>Analysis</t>
  </si>
  <si>
    <t>Ready</t>
  </si>
  <si>
    <t>Pending</t>
  </si>
  <si>
    <t>Log out Page</t>
  </si>
  <si>
    <t>Item 1</t>
  </si>
  <si>
    <t>Item 2</t>
  </si>
  <si>
    <t>Item 3</t>
  </si>
  <si>
    <t>Summation (To be Hiddn)</t>
  </si>
  <si>
    <t>Estimation OK?</t>
  </si>
  <si>
    <t xml:space="preserve">Total Point </t>
  </si>
  <si>
    <t>x</t>
  </si>
  <si>
    <t>Team Sprint Capacity</t>
  </si>
  <si>
    <t>Days in Sprint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</si>
</sst>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3" borderId="0" xfId="0" applyFill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21">
    <dxf>
      <numFmt numFmtId="0" formatCode="General"/>
    </dxf>
    <dxf>
      <numFmt numFmtId="0" formatCode="General"/>
    </dxf>
    <dxf>
      <numFmt numFmtId="0" formatCode="General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[$-F800]dddd\,\ mmmm\ dd\,\ 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1116330</xdr:colOff>
      <xdr:row>13</xdr:row>
      <xdr:rowOff>41910</xdr:rowOff>
    </xdr:from>
    <xdr:to>
      <xdr:col>5</xdr:col>
      <xdr:colOff>80010</xdr:colOff>
      <xdr:row>23</xdr:row>
      <xdr:rowOff>87630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5A3AE72-22F4-430A-A15A-35112683DD96}"/>
            </a:ext>
          </a:extLst>
        </xdr:cNvPr>
        <xdr:cNvSpPr txBox="1"/>
      </xdr:nvSpPr>
      <xdr:spPr>
        <a:xfrm>
          <a:off x="1116330" y="2419350"/>
          <a:ext cx="3592830" cy="1874520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CA" sz="1100" b="1" baseline="0">
              <a:solidFill>
                <a:schemeClr val="bg1"/>
              </a:solidFill>
            </a:rPr>
            <a:t>This area is designated for the development team. At the start of every sprint, the team with the product owner define what can be taken on or otherwise.</a:t>
          </a:r>
        </a:p>
        <a:p>
          <a:pPr algn="l"/>
          <a:endParaRPr lang="en-CA" sz="1100" b="1" baseline="0">
            <a:solidFill>
              <a:schemeClr val="bg1"/>
            </a:solidFill>
          </a:endParaRPr>
        </a:p>
        <a:p>
          <a:pPr algn="l"/>
          <a:r>
            <a:rPr lang="en-CA" sz="1100" b="1" baseline="0">
              <a:solidFill>
                <a:schemeClr val="bg1"/>
              </a:solidFill>
            </a:rPr>
            <a:t>For each item in a sprint, the user story must be defined</a:t>
          </a:r>
        </a:p>
        <a:p>
          <a:pPr algn="l"/>
          <a:endParaRPr lang="en-CA" sz="1100" b="1" baseline="0">
            <a:solidFill>
              <a:schemeClr val="bg1"/>
            </a:solidFill>
          </a:endParaRPr>
        </a:p>
        <a:p>
          <a:pPr algn="l"/>
          <a:r>
            <a:rPr lang="en-CA" sz="1100" b="1" baseline="0">
              <a:solidFill>
                <a:schemeClr val="bg1"/>
              </a:solidFill>
            </a:rPr>
            <a:t>For each item in a sprint, the estimate will be reviewed and set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472440</xdr:colOff>
      <xdr:row>5</xdr:row>
      <xdr:rowOff>91440</xdr:rowOff>
    </xdr:from>
    <xdr:to>
      <xdr:col>11</xdr:col>
      <xdr:colOff>87630</xdr:colOff>
      <xdr:row>15</xdr:row>
      <xdr:rowOff>137160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A2D77F6-6BBD-46C8-A3A3-CCFED1D7306E}"/>
            </a:ext>
          </a:extLst>
        </xdr:cNvPr>
        <xdr:cNvSpPr txBox="1"/>
      </xdr:nvSpPr>
      <xdr:spPr>
        <a:xfrm>
          <a:off x="4766310" y="1005840"/>
          <a:ext cx="3592830" cy="1874520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CA" sz="1100" b="1">
              <a:solidFill>
                <a:schemeClr val="bg1"/>
              </a:solidFill>
            </a:rPr>
            <a:t>This area is designated for Scrum Master. The capacity, status, and sprint dates are stored here. </a:t>
          </a:r>
        </a:p>
        <a:p>
          <a:pPr algn="l"/>
          <a:endParaRPr lang="en-CA" sz="1100" b="1">
            <a:solidFill>
              <a:schemeClr val="bg1"/>
            </a:solidFill>
          </a:endParaRPr>
        </a:p>
        <a:p>
          <a:pPr algn="l"/>
          <a:r>
            <a:rPr lang="en-CA" sz="1100" b="1">
              <a:solidFill>
                <a:schemeClr val="bg1"/>
              </a:solidFill>
            </a:rPr>
            <a:t>Data here is always being adjusted based on actual events. </a:t>
          </a:r>
        </a:p>
        <a:p>
          <a:pPr algn="l"/>
          <a:endParaRPr lang="en-CA" sz="1100" b="1">
            <a:solidFill>
              <a:schemeClr val="bg1"/>
            </a:solidFill>
          </a:endParaRPr>
        </a:p>
        <a:p>
          <a:pPr algn="l"/>
          <a:r>
            <a:rPr lang="en-CA" sz="1100" b="1">
              <a:solidFill>
                <a:schemeClr val="bg1"/>
              </a:solidFill>
            </a:rPr>
            <a:t>These must be concrete items agreed on by owners and dev team.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2:U11" totalsRowShown="0" headerRowDxfId="20">
  <autoFilter ref="A2:U11" xr:uid="{00000000-0009-0000-0100-000001000000}"/>
  <tableColumns count="21">
    <tableColumn id="20" xr3:uid="{00000000-0010-0000-0100-000014000000}" name="User Story Title2" dataDxfId="19"/>
    <tableColumn id="24" xr3:uid="{00000000-0010-0000-0100-000018000000}" name="Sprint" dataDxfId="18"/>
    <tableColumn id="3" xr3:uid="{00000000-0010-0000-0100-000003000000}" name="Task"/>
    <tableColumn id="4" xr3:uid="{00000000-0010-0000-0100-000004000000}" name="Priority" dataDxfId="17">
      <calculatedColumnFormula>VLOOKUP(Table1[[#This Row],[User Story Title2]],#REF!,4,FALSE)</calculatedColumnFormula>
    </tableColumn>
    <tableColumn id="5" xr3:uid="{00000000-0010-0000-0100-000005000000}" name="Day 1" dataDxfId="16"/>
    <tableColumn id="6" xr3:uid="{00000000-0010-0000-0100-000006000000}" name="Day 2" dataDxfId="15"/>
    <tableColumn id="7" xr3:uid="{00000000-0010-0000-0100-000007000000}" name="Day 3" dataDxfId="14"/>
    <tableColumn id="8" xr3:uid="{00000000-0010-0000-0100-000008000000}" name="Day 4" dataDxfId="13"/>
    <tableColumn id="9" xr3:uid="{00000000-0010-0000-0100-000009000000}" name="Day 5" dataDxfId="12"/>
    <tableColumn id="10" xr3:uid="{00000000-0010-0000-0100-00000A000000}" name="Day 6" dataDxfId="11"/>
    <tableColumn id="11" xr3:uid="{00000000-0010-0000-0100-00000B000000}" name="Day 7" dataDxfId="10"/>
    <tableColumn id="12" xr3:uid="{00000000-0010-0000-0100-00000C000000}" name="Day 8" dataDxfId="9"/>
    <tableColumn id="13" xr3:uid="{00000000-0010-0000-0100-00000D000000}" name="Day 9" dataDxfId="8"/>
    <tableColumn id="14" xr3:uid="{00000000-0010-0000-0100-00000E000000}" name="Day 10" dataDxfId="7"/>
    <tableColumn id="15" xr3:uid="{00000000-0010-0000-0100-00000F000000}" name="Day 11" dataDxfId="6"/>
    <tableColumn id="16" xr3:uid="{00000000-0010-0000-0100-000010000000}" name="Day 12" dataDxfId="5"/>
    <tableColumn id="17" xr3:uid="{00000000-0010-0000-0100-000011000000}" name="Day 13" dataDxfId="4"/>
    <tableColumn id="18" xr3:uid="{00000000-0010-0000-0100-000012000000}" name="Day 14" dataDxfId="3"/>
    <tableColumn id="21" xr3:uid="{00000000-0010-0000-0100-000015000000}" name="Summation (To be Hiddn)" dataDxfId="2">
      <calculatedColumnFormula>IF(Table1[[#This Row],[Sprint]]=B2, Table1[[#This Row],[Day 1]]+S2, Table1[[#This Row],[Day 1]])</calculatedColumnFormula>
    </tableColumn>
    <tableColumn id="22" xr3:uid="{00000000-0010-0000-0100-000016000000}" name="Total Point " dataDxfId="1">
      <calculatedColumnFormula>IF(Table1[[#This Row],[Sprint]]=B4, "", Table1[[#This Row],[Summation (To be Hiddn)]])</calculatedColumnFormula>
    </tableColumn>
    <tableColumn id="23" xr3:uid="{00000000-0010-0000-0100-000017000000}" name="Estimation OK?" dataDxfId="0">
      <calculatedColumnFormula>IFERROR(
CONCATENATE(
   IF((Table1[[#This Row],[Total Point ]]-'Lookup Data (Scrum Master)'!$K$1)&gt;0, "Over Capacity", ""),
   IF((Table1[[#This Row],[Total Point ]]-'Lookup Data (Scrum Master)'!$K$1)&lt;0, "Under Capacity", ""),
   IF((Table1[[#This Row],[Total Point ]]-'Lookup Data (Scrum Master)'!$K$1)=0, "At Capacity", "")
),
"")</calculatedColumnFormula>
    </tableColumn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1"/>
  <sheetViews>
    <sheetView tabSelected="1" workbookViewId="0">
      <selection activeCell="P13" sqref="P13"/>
    </sheetView>
  </sheetViews>
  <sheetFormatPr defaultRowHeight="14.35" x14ac:dyDescent="0.5"/>
  <cols>
    <col min="1" max="1" width="19.703125" bestFit="1" customWidth="1"/>
    <col min="2" max="2" width="16.46875" style="7" customWidth="1"/>
    <col min="3" max="3" width="11.3515625" bestFit="1" customWidth="1"/>
    <col min="4" max="4" width="8.9375" bestFit="1" customWidth="1"/>
    <col min="5" max="13" width="7.41015625" bestFit="1" customWidth="1"/>
    <col min="14" max="17" width="8.41015625" bestFit="1" customWidth="1"/>
    <col min="18" max="18" width="8.41015625" customWidth="1"/>
    <col min="19" max="19" width="11.17578125" hidden="1" customWidth="1"/>
    <col min="20" max="20" width="13.1171875" bestFit="1" customWidth="1"/>
    <col min="21" max="21" width="15.29296875" bestFit="1" customWidth="1"/>
  </cols>
  <sheetData>
    <row r="1" spans="1:21" x14ac:dyDescent="0.5">
      <c r="E1" s="10" t="s">
        <v>30</v>
      </c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1" x14ac:dyDescent="0.5">
      <c r="A2" s="1" t="s">
        <v>22</v>
      </c>
      <c r="B2" s="5" t="s">
        <v>23</v>
      </c>
      <c r="C2" s="1" t="s">
        <v>1</v>
      </c>
      <c r="D2" s="1" t="s">
        <v>0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1" t="s">
        <v>14</v>
      </c>
      <c r="R2" s="1" t="s">
        <v>15</v>
      </c>
      <c r="S2" s="1" t="s">
        <v>39</v>
      </c>
      <c r="T2" s="4" t="s">
        <v>41</v>
      </c>
      <c r="U2" s="1" t="s">
        <v>40</v>
      </c>
    </row>
    <row r="3" spans="1:21" x14ac:dyDescent="0.5">
      <c r="A3" s="2" t="s">
        <v>17</v>
      </c>
      <c r="B3" s="6">
        <v>43101</v>
      </c>
      <c r="C3" t="s">
        <v>16</v>
      </c>
      <c r="D3" s="8">
        <v>1</v>
      </c>
      <c r="E3" s="8">
        <v>16</v>
      </c>
      <c r="F3" s="8">
        <v>14</v>
      </c>
      <c r="G3" s="8">
        <v>10</v>
      </c>
      <c r="H3" s="8">
        <v>8</v>
      </c>
      <c r="I3" s="8">
        <v>7</v>
      </c>
      <c r="J3" s="8">
        <v>8</v>
      </c>
      <c r="K3" s="8">
        <v>10</v>
      </c>
      <c r="L3" s="8">
        <v>6</v>
      </c>
      <c r="M3" s="8">
        <v>5</v>
      </c>
      <c r="N3" s="8">
        <v>3</v>
      </c>
      <c r="O3" s="8">
        <v>1</v>
      </c>
      <c r="P3" s="8">
        <v>1</v>
      </c>
      <c r="Q3" s="8" t="s">
        <v>42</v>
      </c>
      <c r="R3" s="8" t="s">
        <v>42</v>
      </c>
      <c r="S3">
        <f>IF(Table1[[#This Row],[Sprint]]=B2, Table1[[#This Row],[Day 1]]+S2, Table1[[#This Row],[Day 1]])</f>
        <v>16</v>
      </c>
      <c r="T3" t="str">
        <f>IF(Table1[[#This Row],[Sprint]]=B4, "", Table1[[#This Row],[Summation (To be Hiddn)]])</f>
        <v/>
      </c>
      <c r="U3" t="str">
        <f>IFERROR(
CONCATENATE(
   IF((Table1[[#This Row],[Total Point ]]-'Lookup Data (Scrum Master)'!$K$1)&gt;0, "Over Capacity", ""),
   IF((Table1[[#This Row],[Total Point ]]-'Lookup Data (Scrum Master)'!$K$1)&lt;0, "Under Capacity", ""),
   IF((Table1[[#This Row],[Total Point ]]-'Lookup Data (Scrum Master)'!$K$1)=0, "At Capacity", "")
),
"")</f>
        <v/>
      </c>
    </row>
    <row r="4" spans="1:21" x14ac:dyDescent="0.5">
      <c r="A4" s="2" t="s">
        <v>35</v>
      </c>
      <c r="B4" s="6">
        <v>43101</v>
      </c>
      <c r="C4" t="s">
        <v>27</v>
      </c>
      <c r="D4" s="8">
        <v>2.5</v>
      </c>
      <c r="E4" s="8">
        <v>5</v>
      </c>
      <c r="F4" s="8">
        <v>5</v>
      </c>
      <c r="G4" s="8">
        <v>3</v>
      </c>
      <c r="H4" s="8">
        <v>3</v>
      </c>
      <c r="I4" s="8">
        <v>3</v>
      </c>
      <c r="J4" s="8">
        <v>3</v>
      </c>
      <c r="K4" s="8">
        <v>1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 t="s">
        <v>42</v>
      </c>
      <c r="R4" s="8" t="s">
        <v>42</v>
      </c>
      <c r="S4">
        <f>IF(Table1[[#This Row],[Sprint]]=B3, Table1[[#This Row],[Day 1]]+S3, Table1[[#This Row],[Day 1]])</f>
        <v>21</v>
      </c>
      <c r="T4" t="str">
        <f>IF(Table1[[#This Row],[Sprint]]=B5, "", Table1[[#This Row],[Summation (To be Hiddn)]])</f>
        <v/>
      </c>
      <c r="U4" t="str">
        <f>IFERROR(
CONCATENATE(
   IF((Table1[[#This Row],[Total Point ]]-'Lookup Data (Scrum Master)'!$K$1)&gt;0, "Over Capacity", ""),
   IF((Table1[[#This Row],[Total Point ]]-'Lookup Data (Scrum Master)'!$K$1)&lt;0, "Under Capacity", ""),
   IF((Table1[[#This Row],[Total Point ]]-'Lookup Data (Scrum Master)'!$K$1)=0, "At Capacity", "")
),
"")</f>
        <v/>
      </c>
    </row>
    <row r="5" spans="1:21" x14ac:dyDescent="0.5">
      <c r="A5" s="3" t="s">
        <v>20</v>
      </c>
      <c r="B5" s="6">
        <v>43101</v>
      </c>
      <c r="C5" t="s">
        <v>16</v>
      </c>
      <c r="D5" s="8">
        <v>4</v>
      </c>
      <c r="E5" s="8">
        <v>13</v>
      </c>
      <c r="F5" s="8">
        <v>10</v>
      </c>
      <c r="G5" s="8">
        <v>8</v>
      </c>
      <c r="H5" s="8">
        <v>7</v>
      </c>
      <c r="I5" s="8">
        <v>8</v>
      </c>
      <c r="J5" s="8">
        <v>5</v>
      </c>
      <c r="K5" s="8">
        <v>5</v>
      </c>
      <c r="L5" s="8">
        <v>3</v>
      </c>
      <c r="M5" s="8">
        <v>2</v>
      </c>
      <c r="N5" s="8">
        <v>2</v>
      </c>
      <c r="O5" s="8">
        <v>2</v>
      </c>
      <c r="P5" s="8">
        <v>1</v>
      </c>
      <c r="Q5" s="8" t="s">
        <v>42</v>
      </c>
      <c r="R5" s="8" t="s">
        <v>42</v>
      </c>
      <c r="S5">
        <f>IF(Table1[[#This Row],[Sprint]]=B4, Table1[[#This Row],[Day 1]]+S4, Table1[[#This Row],[Day 1]])</f>
        <v>34</v>
      </c>
      <c r="T5" t="str">
        <f>IF(Table1[[#This Row],[Sprint]]=B6, "", Table1[[#This Row],[Summation (To be Hiddn)]])</f>
        <v/>
      </c>
      <c r="U5" t="str">
        <f>IFERROR(
CONCATENATE(
   IF((Table1[[#This Row],[Total Point ]]-'Lookup Data (Scrum Master)'!$K$1)&gt;0, "Over Capacity", ""),
   IF((Table1[[#This Row],[Total Point ]]-'Lookup Data (Scrum Master)'!$K$1)&lt;0, "Under Capacity", ""),
   IF((Table1[[#This Row],[Total Point ]]-'Lookup Data (Scrum Master)'!$K$1)=0, "At Capacity", "")
),
"")</f>
        <v/>
      </c>
    </row>
    <row r="6" spans="1:21" x14ac:dyDescent="0.5">
      <c r="A6" s="3" t="s">
        <v>18</v>
      </c>
      <c r="B6" s="6">
        <v>43101</v>
      </c>
      <c r="C6" t="s">
        <v>26</v>
      </c>
      <c r="D6" s="8">
        <v>1.5</v>
      </c>
      <c r="E6" s="8">
        <v>9</v>
      </c>
      <c r="F6" s="8">
        <v>9</v>
      </c>
      <c r="G6" s="8">
        <v>8</v>
      </c>
      <c r="H6" s="8">
        <v>8</v>
      </c>
      <c r="I6" s="8">
        <v>8</v>
      </c>
      <c r="J6" s="8">
        <v>8</v>
      </c>
      <c r="K6" s="8">
        <v>8</v>
      </c>
      <c r="L6" s="8">
        <v>6</v>
      </c>
      <c r="M6" s="8">
        <v>5</v>
      </c>
      <c r="N6" s="8">
        <v>5</v>
      </c>
      <c r="O6" s="8">
        <v>4.5</v>
      </c>
      <c r="P6" s="8">
        <v>3</v>
      </c>
      <c r="Q6" s="8" t="s">
        <v>42</v>
      </c>
      <c r="R6" s="8" t="s">
        <v>42</v>
      </c>
      <c r="S6">
        <f>IF(Table1[[#This Row],[Sprint]]=B5, Table1[[#This Row],[Day 1]]+S5, Table1[[#This Row],[Day 1]])</f>
        <v>43</v>
      </c>
      <c r="T6">
        <f>IF(Table1[[#This Row],[Sprint]]=B7, "", Table1[[#This Row],[Summation (To be Hiddn)]])</f>
        <v>43</v>
      </c>
      <c r="U6" t="str">
        <f>IFERROR(
CONCATENATE(
   IF((Table1[[#This Row],[Total Point ]]-'Lookup Data (Scrum Master)'!$K$1)&gt;0, "Over Capacity", ""),
   IF((Table1[[#This Row],[Total Point ]]-'Lookup Data (Scrum Master)'!$K$1)&lt;0, "Under Capacity", ""),
   IF((Table1[[#This Row],[Total Point ]]-'Lookup Data (Scrum Master)'!$K$1)=0, "At Capacity", "")
),
"")</f>
        <v>At Capacity</v>
      </c>
    </row>
    <row r="7" spans="1:21" x14ac:dyDescent="0.5">
      <c r="A7" s="3" t="s">
        <v>19</v>
      </c>
      <c r="B7" s="6">
        <v>43115</v>
      </c>
      <c r="C7" t="s">
        <v>16</v>
      </c>
      <c r="D7" s="8">
        <v>2</v>
      </c>
      <c r="E7" s="8">
        <v>10</v>
      </c>
      <c r="F7" s="8" t="s">
        <v>42</v>
      </c>
      <c r="G7" s="8" t="s">
        <v>42</v>
      </c>
      <c r="H7" s="8" t="s">
        <v>42</v>
      </c>
      <c r="I7" s="8" t="s">
        <v>42</v>
      </c>
      <c r="J7" s="8" t="s">
        <v>42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42</v>
      </c>
      <c r="Q7" s="8" t="s">
        <v>42</v>
      </c>
      <c r="R7" s="8" t="s">
        <v>42</v>
      </c>
      <c r="S7">
        <f>IF(Table1[[#This Row],[Sprint]]=B6, Table1[[#This Row],[Day 1]]+S6, Table1[[#This Row],[Day 1]])</f>
        <v>10</v>
      </c>
      <c r="T7" t="str">
        <f>IF(Table1[[#This Row],[Sprint]]=B8, "", Table1[[#This Row],[Summation (To be Hiddn)]])</f>
        <v/>
      </c>
      <c r="U7" t="str">
        <f>IFERROR(
CONCATENATE(
   IF((Table1[[#This Row],[Total Point ]]-'Lookup Data (Scrum Master)'!$K$1)&gt;0, "Over Capacity", ""),
   IF((Table1[[#This Row],[Total Point ]]-'Lookup Data (Scrum Master)'!$K$1)&lt;0, "Under Capacity", ""),
   IF((Table1[[#This Row],[Total Point ]]-'Lookup Data (Scrum Master)'!$K$1)=0, "At Capacity", "")
),
"")</f>
        <v/>
      </c>
    </row>
    <row r="8" spans="1:21" x14ac:dyDescent="0.5">
      <c r="A8" s="3" t="s">
        <v>21</v>
      </c>
      <c r="B8" s="6">
        <v>43115</v>
      </c>
      <c r="C8" t="s">
        <v>34</v>
      </c>
      <c r="D8" s="8">
        <v>2.1</v>
      </c>
      <c r="E8" s="8">
        <v>4</v>
      </c>
      <c r="F8" s="8" t="s">
        <v>42</v>
      </c>
      <c r="G8" s="8" t="s">
        <v>42</v>
      </c>
      <c r="H8" s="8" t="s">
        <v>42</v>
      </c>
      <c r="I8" s="8" t="s">
        <v>42</v>
      </c>
      <c r="J8" s="8" t="s">
        <v>42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42</v>
      </c>
      <c r="Q8" s="8" t="s">
        <v>42</v>
      </c>
      <c r="R8" s="8" t="s">
        <v>42</v>
      </c>
      <c r="S8">
        <f>IF(Table1[[#This Row],[Sprint]]=B7, Table1[[#This Row],[Day 1]]+S7, Table1[[#This Row],[Day 1]])</f>
        <v>14</v>
      </c>
      <c r="T8" t="str">
        <f>IF(Table1[[#This Row],[Sprint]]=B9, "", Table1[[#This Row],[Summation (To be Hiddn)]])</f>
        <v/>
      </c>
      <c r="U8" t="str">
        <f>IFERROR(
CONCATENATE(
   IF((Table1[[#This Row],[Total Point ]]-'Lookup Data (Scrum Master)'!$K$1)&gt;0, "Over Capacity", ""),
   IF((Table1[[#This Row],[Total Point ]]-'Lookup Data (Scrum Master)'!$K$1)&lt;0, "Under Capacity", ""),
   IF((Table1[[#This Row],[Total Point ]]-'Lookup Data (Scrum Master)'!$K$1)=0, "At Capacity", "")
),
"")</f>
        <v/>
      </c>
    </row>
    <row r="9" spans="1:21" x14ac:dyDescent="0.5">
      <c r="A9" s="2" t="s">
        <v>36</v>
      </c>
      <c r="B9" s="6">
        <v>43115</v>
      </c>
      <c r="C9" t="s">
        <v>34</v>
      </c>
      <c r="D9" s="8">
        <v>5</v>
      </c>
      <c r="E9" s="8">
        <v>11</v>
      </c>
      <c r="F9" s="8" t="s">
        <v>42</v>
      </c>
      <c r="G9" s="8" t="s">
        <v>42</v>
      </c>
      <c r="H9" s="8" t="s">
        <v>42</v>
      </c>
      <c r="I9" s="8" t="s">
        <v>42</v>
      </c>
      <c r="J9" s="8" t="s">
        <v>42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42</v>
      </c>
      <c r="P9" s="8" t="s">
        <v>42</v>
      </c>
      <c r="Q9" s="8" t="s">
        <v>42</v>
      </c>
      <c r="R9" s="8" t="s">
        <v>42</v>
      </c>
      <c r="S9">
        <f>IF(Table1[[#This Row],[Sprint]]=B8, Table1[[#This Row],[Day 1]]+S8, Table1[[#This Row],[Day 1]])</f>
        <v>25</v>
      </c>
      <c r="T9" t="str">
        <f>IF(Table1[[#This Row],[Sprint]]=B10, "", Table1[[#This Row],[Summation (To be Hiddn)]])</f>
        <v/>
      </c>
      <c r="U9" t="str">
        <f>IFERROR(
CONCATENATE(
   IF((Table1[[#This Row],[Total Point ]]-'Lookup Data (Scrum Master)'!$K$1)&gt;0, "Over Capacity", ""),
   IF((Table1[[#This Row],[Total Point ]]-'Lookup Data (Scrum Master)'!$K$1)&lt;0, "Under Capacity", ""),
   IF((Table1[[#This Row],[Total Point ]]-'Lookup Data (Scrum Master)'!$K$1)=0, "At Capacity", "")
),
"")</f>
        <v/>
      </c>
    </row>
    <row r="10" spans="1:21" x14ac:dyDescent="0.5">
      <c r="A10" s="2" t="s">
        <v>37</v>
      </c>
      <c r="B10" s="6">
        <v>43115</v>
      </c>
      <c r="C10" t="s">
        <v>34</v>
      </c>
      <c r="D10" s="8">
        <v>5.5</v>
      </c>
      <c r="E10" s="8">
        <v>9</v>
      </c>
      <c r="F10" s="8" t="s">
        <v>42</v>
      </c>
      <c r="G10" s="8" t="s">
        <v>42</v>
      </c>
      <c r="H10" s="8" t="s">
        <v>42</v>
      </c>
      <c r="I10" s="8" t="s">
        <v>42</v>
      </c>
      <c r="J10" s="8" t="s">
        <v>42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42</v>
      </c>
      <c r="Q10" s="8" t="s">
        <v>42</v>
      </c>
      <c r="R10" s="8" t="s">
        <v>42</v>
      </c>
      <c r="S10">
        <f>IF(Table1[[#This Row],[Sprint]]=B9, Table1[[#This Row],[Day 1]]+S9, Table1[[#This Row],[Day 1]])</f>
        <v>34</v>
      </c>
      <c r="T10" t="str">
        <f>IF(Table1[[#This Row],[Sprint]]=B11, "", Table1[[#This Row],[Summation (To be Hiddn)]])</f>
        <v/>
      </c>
      <c r="U10" t="str">
        <f>IFERROR(
CONCATENATE(
   IF((Table1[[#This Row],[Total Point ]]-'Lookup Data (Scrum Master)'!$K$1)&gt;0, "Over Capacity", ""),
   IF((Table1[[#This Row],[Total Point ]]-'Lookup Data (Scrum Master)'!$K$1)&lt;0, "Under Capacity", ""),
   IF((Table1[[#This Row],[Total Point ]]-'Lookup Data (Scrum Master)'!$K$1)=0, "At Capacity", "")
),
"")</f>
        <v/>
      </c>
    </row>
    <row r="11" spans="1:21" x14ac:dyDescent="0.5">
      <c r="A11" s="2" t="s">
        <v>38</v>
      </c>
      <c r="B11" s="6">
        <v>43115</v>
      </c>
      <c r="C11" t="s">
        <v>34</v>
      </c>
      <c r="D11" s="8">
        <v>5.55</v>
      </c>
      <c r="E11" s="8">
        <v>14</v>
      </c>
      <c r="F11" s="8" t="s">
        <v>42</v>
      </c>
      <c r="G11" s="8" t="s">
        <v>42</v>
      </c>
      <c r="H11" s="8" t="s">
        <v>42</v>
      </c>
      <c r="I11" s="8" t="s">
        <v>42</v>
      </c>
      <c r="J11" s="8" t="s">
        <v>42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42</v>
      </c>
      <c r="P11" s="8" t="s">
        <v>42</v>
      </c>
      <c r="Q11" s="8" t="s">
        <v>42</v>
      </c>
      <c r="R11" s="8" t="s">
        <v>42</v>
      </c>
      <c r="S11">
        <f>IF(Table1[[#This Row],[Sprint]]=B10, Table1[[#This Row],[Day 1]]+S10, Table1[[#This Row],[Day 1]])</f>
        <v>48</v>
      </c>
      <c r="T11">
        <f>IF(Table1[[#This Row],[Sprint]]=B12, "", Table1[[#This Row],[Summation (To be Hiddn)]])</f>
        <v>48</v>
      </c>
      <c r="U11" t="str">
        <f>IFERROR(
CONCATENATE(
   IF((Table1[[#This Row],[Total Point ]]-'Lookup Data (Scrum Master)'!$K$1)&gt;0, "Over Capacity", ""),
   IF((Table1[[#This Row],[Total Point ]]-'Lookup Data (Scrum Master)'!$K$1)&lt;0, "Under Capacity", ""),
   IF((Table1[[#This Row],[Total Point ]]-'Lookup Data (Scrum Master)'!$K$1)=0, "At Capacity", "")
),
"")</f>
        <v>Over Capacity</v>
      </c>
    </row>
  </sheetData>
  <dataConsolidate/>
  <mergeCells count="1">
    <mergeCell ref="E1:T1"/>
  </mergeCells>
  <dataValidations count="1">
    <dataValidation type="list" allowBlank="1" showInputMessage="1" showErrorMessage="1" sqref="B1 B3:B1048576" xr:uid="{00000000-0002-0000-0100-000000000000}">
      <formula1>sprints2018</formula1>
    </dataValidation>
  </dataValidation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#REF!</xm:f>
          </x14:formula1>
          <xm:sqref>A1:B1 A3:B1048576</xm:sqref>
        </x14:dataValidation>
        <x14:dataValidation type="list" allowBlank="1" showInputMessage="1" showErrorMessage="1" xr:uid="{00000000-0002-0000-0100-000002000000}">
          <x14:formula1>
            <xm:f>'Lookup Data (Scrum Master)'!$E:$E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workbookViewId="0">
      <selection activeCell="J22" sqref="J22"/>
    </sheetView>
  </sheetViews>
  <sheetFormatPr defaultRowHeight="14.35" x14ac:dyDescent="0.5"/>
  <cols>
    <col min="2" max="2" width="15.1171875" style="7" bestFit="1" customWidth="1"/>
    <col min="10" max="10" width="19.5859375" bestFit="1" customWidth="1"/>
    <col min="13" max="13" width="11.3515625" bestFit="1" customWidth="1"/>
  </cols>
  <sheetData>
    <row r="1" spans="1:14" x14ac:dyDescent="0.5">
      <c r="A1" s="9" t="s">
        <v>24</v>
      </c>
      <c r="B1" s="7">
        <v>43101</v>
      </c>
      <c r="D1" s="9" t="s">
        <v>29</v>
      </c>
      <c r="E1" t="s">
        <v>34</v>
      </c>
      <c r="G1" s="9" t="s">
        <v>31</v>
      </c>
      <c r="H1" t="s">
        <v>34</v>
      </c>
      <c r="J1" s="9" t="s">
        <v>43</v>
      </c>
      <c r="K1">
        <v>43</v>
      </c>
      <c r="M1" s="9" t="s">
        <v>44</v>
      </c>
      <c r="N1">
        <v>14</v>
      </c>
    </row>
    <row r="2" spans="1:14" x14ac:dyDescent="0.5">
      <c r="B2" s="7">
        <f>B1+14</f>
        <v>43115</v>
      </c>
      <c r="E2" t="s">
        <v>25</v>
      </c>
      <c r="H2" t="s">
        <v>32</v>
      </c>
    </row>
    <row r="3" spans="1:14" x14ac:dyDescent="0.5">
      <c r="B3" s="7">
        <f t="shared" ref="B3:B18" si="0">B2+14</f>
        <v>43129</v>
      </c>
      <c r="E3" t="s">
        <v>26</v>
      </c>
      <c r="H3" t="s">
        <v>33</v>
      </c>
    </row>
    <row r="4" spans="1:14" x14ac:dyDescent="0.5">
      <c r="B4" s="7">
        <f t="shared" si="0"/>
        <v>43143</v>
      </c>
      <c r="E4" t="s">
        <v>16</v>
      </c>
    </row>
    <row r="5" spans="1:14" x14ac:dyDescent="0.5">
      <c r="B5" s="7">
        <f t="shared" si="0"/>
        <v>43157</v>
      </c>
      <c r="E5" t="s">
        <v>27</v>
      </c>
    </row>
    <row r="6" spans="1:14" x14ac:dyDescent="0.5">
      <c r="B6" s="7">
        <f t="shared" si="0"/>
        <v>43171</v>
      </c>
      <c r="E6" t="s">
        <v>28</v>
      </c>
    </row>
    <row r="7" spans="1:14" x14ac:dyDescent="0.5">
      <c r="B7" s="7">
        <f t="shared" si="0"/>
        <v>43185</v>
      </c>
    </row>
    <row r="8" spans="1:14" x14ac:dyDescent="0.5">
      <c r="B8" s="7">
        <f t="shared" si="0"/>
        <v>43199</v>
      </c>
    </row>
    <row r="9" spans="1:14" x14ac:dyDescent="0.5">
      <c r="B9" s="7">
        <f t="shared" si="0"/>
        <v>43213</v>
      </c>
    </row>
    <row r="10" spans="1:14" x14ac:dyDescent="0.5">
      <c r="B10" s="7">
        <f t="shared" si="0"/>
        <v>43227</v>
      </c>
    </row>
    <row r="11" spans="1:14" x14ac:dyDescent="0.5">
      <c r="B11" s="7">
        <f t="shared" si="0"/>
        <v>43241</v>
      </c>
    </row>
    <row r="12" spans="1:14" x14ac:dyDescent="0.5">
      <c r="B12" s="7">
        <f t="shared" si="0"/>
        <v>43255</v>
      </c>
    </row>
    <row r="13" spans="1:14" x14ac:dyDescent="0.5">
      <c r="B13" s="7">
        <f t="shared" si="0"/>
        <v>43269</v>
      </c>
    </row>
    <row r="14" spans="1:14" x14ac:dyDescent="0.5">
      <c r="B14" s="7">
        <f t="shared" si="0"/>
        <v>43283</v>
      </c>
    </row>
    <row r="15" spans="1:14" x14ac:dyDescent="0.5">
      <c r="B15" s="7">
        <f t="shared" si="0"/>
        <v>43297</v>
      </c>
    </row>
    <row r="16" spans="1:14" x14ac:dyDescent="0.5">
      <c r="B16" s="7">
        <f t="shared" si="0"/>
        <v>43311</v>
      </c>
    </row>
    <row r="17" spans="2:2" x14ac:dyDescent="0.5">
      <c r="B17" s="7">
        <f t="shared" si="0"/>
        <v>43325</v>
      </c>
    </row>
    <row r="18" spans="2:2" x14ac:dyDescent="0.5">
      <c r="B18" s="7">
        <f t="shared" si="0"/>
        <v>43339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Sprint (Scrum Team)</vt:lpstr>
      <vt:lpstr>Lookup Data (Scrum Master)</vt:lpstr>
      <vt:lpstr>Sprints</vt:lpstr>
      <vt:lpstr>Sprints_2018</vt:lpstr>
      <vt:lpstr>'Sprint (Scrum Team)'!sprints2018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Majed Atwi</dc:creator>
  <cp:lastModifiedBy>Majed Atwi</cp:lastModifiedBy>
  <dcterms:created xsi:type="dcterms:W3CDTF">2017-11-08T03:32:07Z</dcterms:created>
  <dcterms:modified xsi:type="dcterms:W3CDTF">2018-06-18T04:21:17Z</dcterms:modified>
</cp:coreProperties>
</file>