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hri\Downloads\"/>
    </mc:Choice>
  </mc:AlternateContent>
  <xr:revisionPtr revIDLastSave="0" documentId="13_ncr:1_{0C70F6D4-0120-41B2-8986-AF984A4B490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Apt" sheetId="2" r:id="rId1"/>
    <sheet name="Apt2" sheetId="7" state="hidden" r:id="rId2"/>
    <sheet name="RHSD" sheetId="4" r:id="rId3"/>
    <sheet name="RHSD2" sheetId="8" state="hidden" r:id="rId4"/>
    <sheet name="House" sheetId="5" r:id="rId5"/>
    <sheet name="House2" sheetId="9" state="hidden" r:id="rId6"/>
    <sheet name="MH" sheetId="6" r:id="rId7"/>
    <sheet name="MH2" sheetId="10" state="hidden" r:id="rId8"/>
  </sheets>
  <externalReferences>
    <externalReference r:id="rId9"/>
    <externalReference r:id="rId10"/>
    <externalReference r:id="rId11"/>
  </externalReferences>
  <definedNames>
    <definedName name="_xlnm.Print_Area" localSheetId="1">'Apt2'!$A$1:$I$45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0" l="1"/>
  <c r="H23" i="10"/>
  <c r="G23" i="10"/>
  <c r="F23" i="10"/>
  <c r="E23" i="10"/>
  <c r="D23" i="10"/>
  <c r="I22" i="10"/>
  <c r="H22" i="10"/>
  <c r="G22" i="10"/>
  <c r="F22" i="10"/>
  <c r="E22" i="10"/>
  <c r="D22" i="10"/>
  <c r="I21" i="10"/>
  <c r="H21" i="10"/>
  <c r="G21" i="10"/>
  <c r="F21" i="10"/>
  <c r="E21" i="10"/>
  <c r="D21" i="10"/>
  <c r="I23" i="6"/>
  <c r="H23" i="6"/>
  <c r="G23" i="6"/>
  <c r="F23" i="6"/>
  <c r="E23" i="6"/>
  <c r="D23" i="6"/>
  <c r="I22" i="6"/>
  <c r="H22" i="6"/>
  <c r="G22" i="6"/>
  <c r="F22" i="6"/>
  <c r="E22" i="6"/>
  <c r="D22" i="6"/>
  <c r="I21" i="6"/>
  <c r="H21" i="6"/>
  <c r="G21" i="6"/>
  <c r="F21" i="6"/>
  <c r="E21" i="6"/>
  <c r="D21" i="6"/>
  <c r="I23" i="9"/>
  <c r="H23" i="9"/>
  <c r="G23" i="9"/>
  <c r="F23" i="9"/>
  <c r="E23" i="9"/>
  <c r="D23" i="9"/>
  <c r="I22" i="9"/>
  <c r="H22" i="9"/>
  <c r="G22" i="9"/>
  <c r="F22" i="9"/>
  <c r="E22" i="9"/>
  <c r="D22" i="9"/>
  <c r="I21" i="9"/>
  <c r="H21" i="9"/>
  <c r="G21" i="9"/>
  <c r="F21" i="9"/>
  <c r="E21" i="9"/>
  <c r="D21" i="9"/>
  <c r="I23" i="5"/>
  <c r="H23" i="5"/>
  <c r="G23" i="5"/>
  <c r="F23" i="5"/>
  <c r="E23" i="5"/>
  <c r="D23" i="5"/>
  <c r="I22" i="5"/>
  <c r="H22" i="5"/>
  <c r="G22" i="5"/>
  <c r="F22" i="5"/>
  <c r="E22" i="5"/>
  <c r="D22" i="5"/>
  <c r="I21" i="5"/>
  <c r="H21" i="5"/>
  <c r="G21" i="5"/>
  <c r="F21" i="5"/>
  <c r="E21" i="5"/>
  <c r="D21" i="5"/>
  <c r="I23" i="8"/>
  <c r="H23" i="8"/>
  <c r="G23" i="8"/>
  <c r="F23" i="8"/>
  <c r="E23" i="8"/>
  <c r="D23" i="8"/>
  <c r="I22" i="8"/>
  <c r="H22" i="8"/>
  <c r="G22" i="8"/>
  <c r="F22" i="8"/>
  <c r="E22" i="8"/>
  <c r="D22" i="8"/>
  <c r="I21" i="8"/>
  <c r="H21" i="8"/>
  <c r="G21" i="8"/>
  <c r="F21" i="8"/>
  <c r="E21" i="8"/>
  <c r="D21" i="8"/>
  <c r="I23" i="4"/>
  <c r="H23" i="4"/>
  <c r="G23" i="4"/>
  <c r="F23" i="4"/>
  <c r="E23" i="4"/>
  <c r="D23" i="4"/>
  <c r="I22" i="4"/>
  <c r="H22" i="4"/>
  <c r="G22" i="4"/>
  <c r="F22" i="4"/>
  <c r="E22" i="4"/>
  <c r="D22" i="4"/>
  <c r="I21" i="4"/>
  <c r="H21" i="4"/>
  <c r="G21" i="4"/>
  <c r="F21" i="4"/>
  <c r="E21" i="4"/>
  <c r="D21" i="4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J23" i="2"/>
  <c r="I23" i="2"/>
  <c r="H23" i="2"/>
  <c r="G23" i="2"/>
  <c r="F23" i="2"/>
  <c r="E23" i="2"/>
  <c r="J22" i="2"/>
  <c r="I22" i="2"/>
  <c r="H22" i="2"/>
  <c r="G22" i="2"/>
  <c r="F22" i="2"/>
  <c r="E22" i="2"/>
  <c r="J21" i="2"/>
  <c r="I21" i="2"/>
  <c r="H21" i="2"/>
  <c r="G21" i="2"/>
  <c r="F21" i="2"/>
  <c r="E21" i="2"/>
  <c r="I25" i="10"/>
  <c r="H25" i="10"/>
  <c r="G25" i="10"/>
  <c r="F25" i="10"/>
  <c r="E25" i="10"/>
  <c r="D25" i="10"/>
  <c r="A25" i="10"/>
  <c r="I17" i="10"/>
  <c r="H17" i="10"/>
  <c r="G17" i="10"/>
  <c r="F17" i="10"/>
  <c r="E17" i="10"/>
  <c r="D17" i="10"/>
  <c r="I11" i="10"/>
  <c r="H11" i="10"/>
  <c r="G11" i="10"/>
  <c r="F11" i="10"/>
  <c r="E11" i="10"/>
  <c r="D11" i="10"/>
  <c r="I5" i="10"/>
  <c r="H5" i="10"/>
  <c r="G5" i="10"/>
  <c r="F5" i="10"/>
  <c r="E5" i="10"/>
  <c r="D5" i="10"/>
  <c r="I25" i="6"/>
  <c r="H25" i="6"/>
  <c r="G25" i="6"/>
  <c r="F25" i="6"/>
  <c r="E25" i="6"/>
  <c r="D25" i="6"/>
  <c r="A25" i="6"/>
  <c r="I17" i="6"/>
  <c r="H17" i="6"/>
  <c r="G17" i="6"/>
  <c r="F17" i="6"/>
  <c r="E17" i="6"/>
  <c r="D17" i="6"/>
  <c r="I11" i="6"/>
  <c r="H11" i="6"/>
  <c r="G11" i="6"/>
  <c r="F11" i="6"/>
  <c r="E11" i="6"/>
  <c r="D11" i="6"/>
  <c r="I5" i="6"/>
  <c r="H5" i="6"/>
  <c r="G5" i="6"/>
  <c r="F5" i="6"/>
  <c r="E5" i="6"/>
  <c r="D5" i="6"/>
  <c r="I25" i="9"/>
  <c r="H25" i="9"/>
  <c r="G25" i="9"/>
  <c r="F25" i="9"/>
  <c r="E25" i="9"/>
  <c r="D25" i="9"/>
  <c r="A25" i="9"/>
  <c r="I17" i="9"/>
  <c r="H17" i="9"/>
  <c r="G17" i="9"/>
  <c r="F17" i="9"/>
  <c r="E17" i="9"/>
  <c r="D17" i="9"/>
  <c r="I11" i="9"/>
  <c r="H11" i="9"/>
  <c r="G11" i="9"/>
  <c r="F11" i="9"/>
  <c r="E11" i="9"/>
  <c r="D11" i="9"/>
  <c r="I5" i="9"/>
  <c r="H5" i="9"/>
  <c r="G5" i="9"/>
  <c r="F5" i="9"/>
  <c r="E5" i="9"/>
  <c r="D5" i="9"/>
  <c r="I25" i="5"/>
  <c r="H25" i="5"/>
  <c r="G25" i="5"/>
  <c r="F25" i="5"/>
  <c r="E25" i="5"/>
  <c r="D25" i="5"/>
  <c r="A25" i="5"/>
  <c r="I17" i="5"/>
  <c r="H17" i="5"/>
  <c r="G17" i="5"/>
  <c r="F17" i="5"/>
  <c r="E17" i="5"/>
  <c r="D17" i="5"/>
  <c r="I11" i="5"/>
  <c r="H11" i="5"/>
  <c r="G11" i="5"/>
  <c r="F11" i="5"/>
  <c r="E11" i="5"/>
  <c r="D11" i="5"/>
  <c r="I5" i="5"/>
  <c r="H5" i="5"/>
  <c r="G5" i="5"/>
  <c r="F5" i="5"/>
  <c r="E5" i="5"/>
  <c r="D5" i="5"/>
  <c r="I25" i="8"/>
  <c r="H25" i="8"/>
  <c r="G25" i="8"/>
  <c r="F25" i="8"/>
  <c r="E25" i="8"/>
  <c r="D25" i="8"/>
  <c r="A25" i="8"/>
  <c r="I17" i="8"/>
  <c r="H17" i="8"/>
  <c r="G17" i="8"/>
  <c r="F17" i="8"/>
  <c r="E17" i="8"/>
  <c r="D17" i="8"/>
  <c r="I11" i="8"/>
  <c r="H11" i="8"/>
  <c r="G11" i="8"/>
  <c r="F11" i="8"/>
  <c r="E11" i="8"/>
  <c r="D11" i="8"/>
  <c r="I5" i="8"/>
  <c r="H5" i="8"/>
  <c r="G5" i="8"/>
  <c r="F5" i="8"/>
  <c r="E5" i="8"/>
  <c r="D5" i="8"/>
  <c r="I25" i="4"/>
  <c r="H25" i="4"/>
  <c r="G25" i="4"/>
  <c r="F25" i="4"/>
  <c r="E25" i="4"/>
  <c r="D25" i="4"/>
  <c r="A25" i="4"/>
  <c r="I17" i="4"/>
  <c r="H17" i="4"/>
  <c r="G17" i="4"/>
  <c r="F17" i="4"/>
  <c r="E17" i="4"/>
  <c r="D17" i="4"/>
  <c r="I11" i="4"/>
  <c r="H11" i="4"/>
  <c r="G11" i="4"/>
  <c r="F11" i="4"/>
  <c r="E11" i="4"/>
  <c r="D11" i="4"/>
  <c r="I5" i="4"/>
  <c r="H5" i="4"/>
  <c r="G5" i="4"/>
  <c r="F5" i="4"/>
  <c r="E5" i="4"/>
  <c r="D5" i="4"/>
  <c r="I25" i="7"/>
  <c r="H25" i="7"/>
  <c r="G25" i="7"/>
  <c r="F25" i="7"/>
  <c r="E25" i="7"/>
  <c r="D25" i="7"/>
  <c r="A25" i="7"/>
  <c r="I17" i="7"/>
  <c r="H17" i="7"/>
  <c r="G17" i="7"/>
  <c r="F17" i="7"/>
  <c r="E17" i="7"/>
  <c r="D17" i="7"/>
  <c r="I11" i="7"/>
  <c r="H11" i="7"/>
  <c r="G11" i="7"/>
  <c r="F11" i="7"/>
  <c r="E11" i="7"/>
  <c r="D11" i="7"/>
  <c r="I5" i="7"/>
  <c r="H5" i="7"/>
  <c r="G5" i="7"/>
  <c r="F5" i="7"/>
  <c r="E5" i="7"/>
  <c r="D5" i="7"/>
  <c r="J25" i="2"/>
  <c r="I25" i="2"/>
  <c r="H25" i="2"/>
  <c r="G25" i="2"/>
  <c r="F25" i="2"/>
  <c r="E25" i="2"/>
  <c r="A25" i="2"/>
  <c r="J17" i="2"/>
  <c r="I17" i="2"/>
  <c r="H17" i="2"/>
  <c r="G17" i="2"/>
  <c r="F17" i="2"/>
  <c r="E17" i="2"/>
  <c r="J11" i="2"/>
  <c r="I11" i="2"/>
  <c r="H11" i="2"/>
  <c r="G11" i="2"/>
  <c r="F11" i="2"/>
  <c r="E11" i="2"/>
  <c r="J5" i="2"/>
  <c r="I5" i="2"/>
  <c r="H5" i="2"/>
  <c r="G5" i="2"/>
  <c r="F5" i="2"/>
  <c r="E5" i="2"/>
  <c r="I24" i="10"/>
  <c r="H24" i="10"/>
  <c r="G24" i="10"/>
  <c r="F24" i="10"/>
  <c r="E24" i="10"/>
  <c r="D24" i="10"/>
  <c r="A24" i="10"/>
  <c r="I19" i="10"/>
  <c r="H19" i="10"/>
  <c r="G19" i="10"/>
  <c r="F19" i="10"/>
  <c r="E19" i="10"/>
  <c r="D19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8" i="10"/>
  <c r="H8" i="10"/>
  <c r="G8" i="10"/>
  <c r="F8" i="10"/>
  <c r="E8" i="10"/>
  <c r="D8" i="10"/>
  <c r="I7" i="10"/>
  <c r="H7" i="10"/>
  <c r="G7" i="10"/>
  <c r="F7" i="10"/>
  <c r="E7" i="10"/>
  <c r="D7" i="10"/>
  <c r="I24" i="6"/>
  <c r="H24" i="6"/>
  <c r="G24" i="6"/>
  <c r="F24" i="6"/>
  <c r="E24" i="6"/>
  <c r="D24" i="6"/>
  <c r="A24" i="6"/>
  <c r="I19" i="6"/>
  <c r="H19" i="6"/>
  <c r="G19" i="6"/>
  <c r="F19" i="6"/>
  <c r="E19" i="6"/>
  <c r="D19" i="6"/>
  <c r="I15" i="6"/>
  <c r="H15" i="6"/>
  <c r="G15" i="6"/>
  <c r="F15" i="6"/>
  <c r="E15" i="6"/>
  <c r="D15" i="6"/>
  <c r="I14" i="6"/>
  <c r="H14" i="6"/>
  <c r="G14" i="6"/>
  <c r="F14" i="6"/>
  <c r="E14" i="6"/>
  <c r="D14" i="6"/>
  <c r="I13" i="6"/>
  <c r="H13" i="6"/>
  <c r="G13" i="6"/>
  <c r="F13" i="6"/>
  <c r="E13" i="6"/>
  <c r="D13" i="6"/>
  <c r="I8" i="6"/>
  <c r="H8" i="6"/>
  <c r="G8" i="6"/>
  <c r="F8" i="6"/>
  <c r="E8" i="6"/>
  <c r="D8" i="6"/>
  <c r="I7" i="6"/>
  <c r="H7" i="6"/>
  <c r="G7" i="6"/>
  <c r="F7" i="6"/>
  <c r="E7" i="6"/>
  <c r="D7" i="6"/>
  <c r="I24" i="9"/>
  <c r="H24" i="9"/>
  <c r="G24" i="9"/>
  <c r="F24" i="9"/>
  <c r="E24" i="9"/>
  <c r="D24" i="9"/>
  <c r="A24" i="9"/>
  <c r="I19" i="9"/>
  <c r="H19" i="9"/>
  <c r="G19" i="9"/>
  <c r="F19" i="9"/>
  <c r="E19" i="9"/>
  <c r="D19" i="9"/>
  <c r="I15" i="9"/>
  <c r="H15" i="9"/>
  <c r="G15" i="9"/>
  <c r="F15" i="9"/>
  <c r="E15" i="9"/>
  <c r="D15" i="9"/>
  <c r="I14" i="9"/>
  <c r="H14" i="9"/>
  <c r="G14" i="9"/>
  <c r="F14" i="9"/>
  <c r="E14" i="9"/>
  <c r="D14" i="9"/>
  <c r="I13" i="9"/>
  <c r="H13" i="9"/>
  <c r="G13" i="9"/>
  <c r="F13" i="9"/>
  <c r="E13" i="9"/>
  <c r="D13" i="9"/>
  <c r="I8" i="9"/>
  <c r="H8" i="9"/>
  <c r="G8" i="9"/>
  <c r="F8" i="9"/>
  <c r="E8" i="9"/>
  <c r="D8" i="9"/>
  <c r="I7" i="9"/>
  <c r="H7" i="9"/>
  <c r="G7" i="9"/>
  <c r="F7" i="9"/>
  <c r="E7" i="9"/>
  <c r="D7" i="9"/>
  <c r="I24" i="5"/>
  <c r="H24" i="5"/>
  <c r="G24" i="5"/>
  <c r="F24" i="5"/>
  <c r="E24" i="5"/>
  <c r="D24" i="5"/>
  <c r="A24" i="5"/>
  <c r="I19" i="5"/>
  <c r="H19" i="5"/>
  <c r="G19" i="5"/>
  <c r="F19" i="5"/>
  <c r="E19" i="5"/>
  <c r="D19" i="5"/>
  <c r="I15" i="5"/>
  <c r="H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8" i="5"/>
  <c r="H8" i="5"/>
  <c r="G8" i="5"/>
  <c r="F8" i="5"/>
  <c r="E8" i="5"/>
  <c r="D8" i="5"/>
  <c r="I7" i="5"/>
  <c r="H7" i="5"/>
  <c r="G7" i="5"/>
  <c r="F7" i="5"/>
  <c r="E7" i="5"/>
  <c r="D7" i="5"/>
  <c r="I24" i="8"/>
  <c r="H24" i="8"/>
  <c r="G24" i="8"/>
  <c r="F24" i="8"/>
  <c r="E24" i="8"/>
  <c r="D24" i="8"/>
  <c r="A24" i="8"/>
  <c r="I19" i="8"/>
  <c r="H19" i="8"/>
  <c r="G19" i="8"/>
  <c r="F19" i="8"/>
  <c r="E19" i="8"/>
  <c r="D19" i="8"/>
  <c r="I15" i="8"/>
  <c r="H15" i="8"/>
  <c r="G15" i="8"/>
  <c r="F15" i="8"/>
  <c r="E15" i="8"/>
  <c r="D15" i="8"/>
  <c r="I14" i="8"/>
  <c r="H14" i="8"/>
  <c r="G14" i="8"/>
  <c r="F14" i="8"/>
  <c r="E14" i="8"/>
  <c r="D14" i="8"/>
  <c r="I13" i="8"/>
  <c r="H13" i="8"/>
  <c r="G13" i="8"/>
  <c r="F13" i="8"/>
  <c r="E13" i="8"/>
  <c r="D13" i="8"/>
  <c r="I8" i="8"/>
  <c r="H8" i="8"/>
  <c r="G8" i="8"/>
  <c r="F8" i="8"/>
  <c r="E8" i="8"/>
  <c r="D8" i="8"/>
  <c r="I7" i="8"/>
  <c r="H7" i="8"/>
  <c r="G7" i="8"/>
  <c r="F7" i="8"/>
  <c r="E7" i="8"/>
  <c r="D7" i="8"/>
  <c r="I24" i="4"/>
  <c r="H24" i="4"/>
  <c r="G24" i="4"/>
  <c r="F24" i="4"/>
  <c r="E24" i="4"/>
  <c r="D24" i="4"/>
  <c r="A24" i="4"/>
  <c r="I19" i="4"/>
  <c r="H19" i="4"/>
  <c r="G19" i="4"/>
  <c r="F19" i="4"/>
  <c r="E19" i="4"/>
  <c r="D19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8" i="4"/>
  <c r="H8" i="4"/>
  <c r="G8" i="4"/>
  <c r="F8" i="4"/>
  <c r="E8" i="4"/>
  <c r="D8" i="4"/>
  <c r="I7" i="4"/>
  <c r="H7" i="4"/>
  <c r="G7" i="4"/>
  <c r="F7" i="4"/>
  <c r="E7" i="4"/>
  <c r="D7" i="4"/>
  <c r="I24" i="7"/>
  <c r="H24" i="7"/>
  <c r="G24" i="7"/>
  <c r="F24" i="7"/>
  <c r="E24" i="7"/>
  <c r="D24" i="7"/>
  <c r="A24" i="7"/>
  <c r="I19" i="7"/>
  <c r="H19" i="7"/>
  <c r="G19" i="7"/>
  <c r="F19" i="7"/>
  <c r="E19" i="7"/>
  <c r="D19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8" i="7"/>
  <c r="H8" i="7"/>
  <c r="G8" i="7"/>
  <c r="F8" i="7"/>
  <c r="E8" i="7"/>
  <c r="D8" i="7"/>
  <c r="I7" i="7"/>
  <c r="H7" i="7"/>
  <c r="G7" i="7"/>
  <c r="F7" i="7"/>
  <c r="E7" i="7"/>
  <c r="D7" i="7"/>
  <c r="J24" i="2"/>
  <c r="I24" i="2"/>
  <c r="H24" i="2"/>
  <c r="G24" i="2"/>
  <c r="F24" i="2"/>
  <c r="E24" i="2"/>
  <c r="A24" i="2"/>
  <c r="J19" i="2"/>
  <c r="I19" i="2"/>
  <c r="H19" i="2"/>
  <c r="G19" i="2"/>
  <c r="F19" i="2"/>
  <c r="E19" i="2"/>
  <c r="J15" i="2"/>
  <c r="I15" i="2"/>
  <c r="H15" i="2"/>
  <c r="G15" i="2"/>
  <c r="F15" i="2"/>
  <c r="E15" i="2"/>
  <c r="J14" i="2"/>
  <c r="I14" i="2"/>
  <c r="H14" i="2"/>
  <c r="G14" i="2"/>
  <c r="F14" i="2"/>
  <c r="E14" i="2"/>
  <c r="J13" i="2"/>
  <c r="I13" i="2"/>
  <c r="H13" i="2"/>
  <c r="G13" i="2"/>
  <c r="F13" i="2"/>
  <c r="E13" i="2"/>
  <c r="J8" i="2"/>
  <c r="I8" i="2"/>
  <c r="H8" i="2"/>
  <c r="G8" i="2"/>
  <c r="F8" i="2"/>
  <c r="E8" i="2"/>
  <c r="J7" i="2"/>
  <c r="I7" i="2"/>
  <c r="H7" i="2"/>
  <c r="G7" i="2"/>
  <c r="F7" i="2"/>
  <c r="E7" i="2"/>
  <c r="D16" i="2" l="1"/>
  <c r="D23" i="2" l="1"/>
  <c r="D22" i="2" l="1"/>
  <c r="D21" i="2"/>
  <c r="D10" i="2" l="1"/>
  <c r="D25" i="2" l="1"/>
  <c r="D17" i="2"/>
  <c r="D11" i="2"/>
  <c r="D5" i="2"/>
  <c r="D24" i="2"/>
  <c r="D19" i="2"/>
  <c r="D15" i="2"/>
  <c r="D14" i="2"/>
  <c r="D13" i="2"/>
  <c r="D8" i="2"/>
  <c r="D7" i="2"/>
  <c r="D20" i="2" l="1"/>
  <c r="D9" i="2"/>
  <c r="D18" i="2" l="1"/>
  <c r="D12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Edie Moore</author>
  </authors>
  <commentList>
    <comment ref="D9" authorId="0" shapeId="0" xr:uid="{559A61D1-2097-43A6-AEB6-0AEF74F42B5F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For Wood Cord link to row 3
For Wood Pellets link to row 9</t>
        </r>
      </text>
    </comment>
    <comment ref="D14" authorId="0" shapeId="0" xr:uid="{4B41B7D1-9132-499C-939D-E336E68AEA8A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using Avg Electric with credit included in calculations, link to row 35 on the average totals (Other Electric 2).</t>
        </r>
      </text>
    </comment>
    <comment ref="D19" authorId="0" shapeId="0" xr:uid="{B8BCD9A6-5DD9-4FB4-9734-FCC48A6CE5E6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you average electric costs then link to row 41 on the averages totals.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Edie Moore</author>
  </authors>
  <commentList>
    <comment ref="D9" authorId="0" shapeId="0" xr:uid="{1C4D107C-1127-4F45-B883-EAE303C46B09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For Wood Cord link to row 4
For Wood Pellets link to row 10</t>
        </r>
      </text>
    </comment>
    <comment ref="D14" authorId="0" shapeId="0" xr:uid="{9FDD75AE-C579-4DC1-9D65-12DA47B0A918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using Avg Electric with credit included in calculations, link to row 36 on the average totals (Other Electric 2).</t>
        </r>
      </text>
    </comment>
    <comment ref="D19" authorId="0" shapeId="0" xr:uid="{784A7ACF-4545-495E-A6D2-477374EE2A93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you average electric costs then link to row 42 on the averages totals.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Edie Moore</author>
  </authors>
  <commentList>
    <comment ref="D9" authorId="0" shapeId="0" xr:uid="{409F1FFD-2E87-4BFC-8252-35B407AFF88A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For Wood Cord link to row 5
For Wood Pellets link to row 11</t>
        </r>
      </text>
    </comment>
    <comment ref="D14" authorId="0" shapeId="0" xr:uid="{58F920BD-F0CB-4194-8F12-CFAA3C30DD87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using Avg Electric with credit included in calculations, link to row 37 on the average totals (Other Electric 2).</t>
        </r>
      </text>
    </comment>
    <comment ref="D19" authorId="0" shapeId="0" xr:uid="{4EDEAAD5-B8BA-4019-A3ED-1A66F229D7C4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you average electric costs then link to row 43 on the averages totals.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Edie Moore</author>
  </authors>
  <commentList>
    <comment ref="D9" authorId="0" shapeId="0" xr:uid="{5478E68A-201C-4436-97DF-367E9E020E78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For Wood Cord link to row 6
For Wood Pellets link to row 12</t>
        </r>
      </text>
    </comment>
    <comment ref="D14" authorId="0" shapeId="0" xr:uid="{026CC5A3-3D47-424B-A495-988BBDB876FB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using Avg Electric with credit included in calculations, link to row 38 on the average totals (Other Electric 2).</t>
        </r>
      </text>
    </comment>
    <comment ref="D19" authorId="0" shapeId="0" xr:uid="{D0D8AA5E-8825-4A7D-AB5F-95B3A7A2F11C}">
      <text>
        <r>
          <rPr>
            <b/>
            <sz val="9"/>
            <color indexed="81"/>
            <rFont val="Tahoma"/>
            <family val="2"/>
          </rPr>
          <t>Edie Moore:</t>
        </r>
        <r>
          <rPr>
            <sz val="9"/>
            <color indexed="81"/>
            <rFont val="Tahoma"/>
            <family val="2"/>
          </rPr>
          <t xml:space="preserve">
If you average electric costs then link to row 44 on the averages totals.</t>
        </r>
      </text>
    </comment>
  </commentList>
</comments>
</file>

<file path=xl/sharedStrings.xml><?xml version="1.0" encoding="utf-8"?>
<sst xmlns="http://schemas.openxmlformats.org/spreadsheetml/2006/main" count="465" uniqueCount="76">
  <si>
    <t>Other Electric</t>
  </si>
  <si>
    <t>Air Conditioning</t>
  </si>
  <si>
    <t>0 BR</t>
  </si>
  <si>
    <t>1 BR</t>
  </si>
  <si>
    <t>2 BR</t>
  </si>
  <si>
    <t>3 BR</t>
  </si>
  <si>
    <t>4 BR</t>
  </si>
  <si>
    <t>5 BR</t>
  </si>
  <si>
    <t>Date (mm/dd/yyyy)</t>
  </si>
  <si>
    <t>Heating</t>
  </si>
  <si>
    <t>Cooking</t>
  </si>
  <si>
    <t>Water Heating</t>
  </si>
  <si>
    <t>Water</t>
  </si>
  <si>
    <t>Sewer</t>
  </si>
  <si>
    <t>Trash Collection</t>
  </si>
  <si>
    <t>Range / Microwave</t>
  </si>
  <si>
    <t>Refrigerator</t>
  </si>
  <si>
    <t>Other</t>
  </si>
  <si>
    <t>Total</t>
  </si>
  <si>
    <t>Number of Bedrooms</t>
  </si>
  <si>
    <t>Electric</t>
  </si>
  <si>
    <t xml:space="preserve">Water </t>
  </si>
  <si>
    <t xml:space="preserve">Sewer   </t>
  </si>
  <si>
    <t xml:space="preserve">Natural Gas </t>
  </si>
  <si>
    <t>6 BR</t>
  </si>
  <si>
    <t>7 BR</t>
  </si>
  <si>
    <t>8 BR</t>
  </si>
  <si>
    <t>10 BR</t>
  </si>
  <si>
    <t>11 BR</t>
  </si>
  <si>
    <t>Electric Heat Pump</t>
  </si>
  <si>
    <t>9 BR</t>
  </si>
  <si>
    <t>SRO</t>
  </si>
  <si>
    <t>Evaporative Cooling</t>
  </si>
  <si>
    <r>
      <t xml:space="preserve">Utility Allowance Schedule
</t>
    </r>
    <r>
      <rPr>
        <sz val="8"/>
        <rFont val="Segoe UI"/>
        <family val="2"/>
      </rPr>
      <t>See Public Reporting and Instructions on back.</t>
    </r>
  </si>
  <si>
    <t>The following allowances are used to determine the total cost of tenant-furnised utilities and appliances.</t>
  </si>
  <si>
    <r>
      <t>U.S. Department of Housing and Urban Development</t>
    </r>
    <r>
      <rPr>
        <sz val="8"/>
        <rFont val="Segoe UI"/>
        <family val="2"/>
      </rPr>
      <t xml:space="preserve">                                                               Office of Public and Indian Housing</t>
    </r>
  </si>
  <si>
    <r>
      <t xml:space="preserve">Locality/PHA
</t>
    </r>
    <r>
      <rPr>
        <b/>
        <sz val="11"/>
        <rFont val="Segoe UI"/>
        <family val="2"/>
      </rPr>
      <t>Housing Authority Name, State</t>
    </r>
  </si>
  <si>
    <r>
      <t xml:space="preserve">Unit Type: </t>
    </r>
    <r>
      <rPr>
        <b/>
        <sz val="11"/>
        <rFont val="Segoe UI"/>
        <family val="2"/>
      </rPr>
      <t>Multi-Family
 (Apartment)</t>
    </r>
  </si>
  <si>
    <t>Utility of Service</t>
  </si>
  <si>
    <t>Fuel Type</t>
  </si>
  <si>
    <t xml:space="preserve">Electric </t>
  </si>
  <si>
    <t xml:space="preserve">Fuel Oil </t>
  </si>
  <si>
    <t>Coal/Kerosene /Wood</t>
  </si>
  <si>
    <t>Bottle Gas</t>
  </si>
  <si>
    <t xml:space="preserve">Other Electric </t>
  </si>
  <si>
    <t xml:space="preserve">Range /Microwave </t>
  </si>
  <si>
    <t xml:space="preserve">Refrigerator  </t>
  </si>
  <si>
    <t>Head of Household Name</t>
  </si>
  <si>
    <t>Unit Address</t>
  </si>
  <si>
    <t>Allowance</t>
  </si>
  <si>
    <t>Utility/Service/Appliance</t>
  </si>
  <si>
    <t>Range/Microwave</t>
  </si>
  <si>
    <t>OMB Approval No. 2577-0169               (exp. 04/30/2026)</t>
  </si>
  <si>
    <t>Fuel Oil</t>
  </si>
  <si>
    <t xml:space="preserve">Range /Microwave  </t>
  </si>
  <si>
    <t>Range /Microwave</t>
  </si>
  <si>
    <t xml:space="preserve">Other </t>
  </si>
  <si>
    <t xml:space="preserve">Refrigerator   </t>
  </si>
  <si>
    <t>OMB Approval No. 2577-0169               (exp. 04/30/2026</t>
  </si>
  <si>
    <r>
      <t xml:space="preserve">Unit Type: </t>
    </r>
    <r>
      <rPr>
        <b/>
        <sz val="11"/>
        <rFont val="Segoe UI"/>
        <family val="2"/>
      </rPr>
      <t>Row House/Townhouse/ Semi-Detached/Duplex</t>
    </r>
  </si>
  <si>
    <t xml:space="preserve">FuelOil </t>
  </si>
  <si>
    <r>
      <t xml:space="preserve">Unit Type </t>
    </r>
    <r>
      <rPr>
        <b/>
        <sz val="11"/>
        <rFont val="Segoe UI"/>
        <family val="2"/>
      </rPr>
      <t>Single-Family 
(Detached House)</t>
    </r>
  </si>
  <si>
    <t xml:space="preserve">Refrigerator    </t>
  </si>
  <si>
    <r>
      <t>Unit Type</t>
    </r>
    <r>
      <rPr>
        <b/>
        <sz val="9"/>
        <rFont val="Segoe UI"/>
        <family val="2"/>
      </rPr>
      <t xml:space="preserve"> </t>
    </r>
    <r>
      <rPr>
        <b/>
        <sz val="11"/>
        <rFont val="Segoe UI"/>
        <family val="2"/>
      </rPr>
      <t xml:space="preserve">Mobile Home </t>
    </r>
  </si>
  <si>
    <t xml:space="preserve">Range  Microwave  </t>
  </si>
  <si>
    <r>
      <t>Actual Family Allowances-</t>
    </r>
    <r>
      <rPr>
        <sz val="9"/>
        <rFont val="Segoe UI"/>
        <family val="2"/>
      </rPr>
      <t>May be used by the family to compute allowance while searching for a unit.</t>
    </r>
  </si>
  <si>
    <r>
      <t>Actual Family Allowances</t>
    </r>
    <r>
      <rPr>
        <sz val="10"/>
        <rFont val="Segoe UI"/>
        <family val="2"/>
      </rPr>
      <t>-May be used by the family to compute allowance while searching for a unit.</t>
    </r>
  </si>
  <si>
    <r>
      <t>Actual Family Allowances-</t>
    </r>
    <r>
      <rPr>
        <sz val="10"/>
        <rFont val="Segoe UI"/>
        <family val="2"/>
      </rPr>
      <t>May be used by the family to compute allowance while searching for a unit.</t>
    </r>
  </si>
  <si>
    <r>
      <t xml:space="preserve">Locality/PHA </t>
    </r>
    <r>
      <rPr>
        <b/>
        <sz val="11"/>
        <rFont val="Segoe UI"/>
        <family val="2"/>
      </rPr>
      <t>Iowa Northland Regional Housing Authority, IA</t>
    </r>
  </si>
  <si>
    <r>
      <t xml:space="preserve">Unit Type: </t>
    </r>
    <r>
      <rPr>
        <b/>
        <sz val="11"/>
        <rFont val="Segoe UI"/>
        <family val="2"/>
      </rPr>
      <t>High-Rise/Apartment</t>
    </r>
  </si>
  <si>
    <r>
      <t xml:space="preserve">Natural Gas </t>
    </r>
    <r>
      <rPr>
        <b/>
        <i/>
        <sz val="9"/>
        <rFont val="Segoe UI"/>
        <family val="2"/>
      </rPr>
      <t>(avg)</t>
    </r>
  </si>
  <si>
    <r>
      <t xml:space="preserve">Electric </t>
    </r>
    <r>
      <rPr>
        <b/>
        <i/>
        <sz val="9"/>
        <rFont val="Segoe UI"/>
        <family val="2"/>
      </rPr>
      <t>(avg)</t>
    </r>
  </si>
  <si>
    <r>
      <t xml:space="preserve">Electric Heat Pump </t>
    </r>
    <r>
      <rPr>
        <b/>
        <i/>
        <sz val="9"/>
        <rFont val="Segoe UI"/>
        <family val="2"/>
      </rPr>
      <t>(avg)</t>
    </r>
  </si>
  <si>
    <t>(avg)</t>
  </si>
  <si>
    <r>
      <t xml:space="preserve">Unit Type: </t>
    </r>
    <r>
      <rPr>
        <b/>
        <sz val="11"/>
        <rFont val="Segoe UI"/>
        <family val="2"/>
      </rPr>
      <t>Row House/Townhouse/ 
Semi-Detached/Duplex</t>
    </r>
  </si>
  <si>
    <t>Date (12/01/2025)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</si>
</sst>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Segoe UI"/>
      <family val="2"/>
    </font>
    <font>
      <sz val="8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b/>
      <sz val="8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sz val="11"/>
      <name val="Segoe UI"/>
      <family val="2"/>
    </font>
    <font>
      <b/>
      <i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/>
    <xf numFmtId="164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164" fontId="8" fillId="0" borderId="26" xfId="0" applyNumberFormat="1" applyFont="1" applyBorder="1" applyAlignment="1">
      <alignment horizontal="right" vertical="center"/>
    </xf>
    <xf numFmtId="164" fontId="8" fillId="0" borderId="3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164" fontId="8" fillId="0" borderId="26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4" fontId="8" fillId="0" borderId="33" xfId="0" applyNumberFormat="1" applyFont="1" applyBorder="1" applyAlignment="1">
      <alignment vertical="center"/>
    </xf>
    <xf numFmtId="164" fontId="8" fillId="0" borderId="34" xfId="0" applyNumberFormat="1" applyFont="1" applyBorder="1" applyAlignment="1">
      <alignment vertical="center"/>
    </xf>
    <xf numFmtId="164" fontId="8" fillId="0" borderId="3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7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6" xfId="0" applyFont="1" applyBorder="1" applyAlignment="1">
      <alignment vertical="center"/>
    </xf>
    <xf numFmtId="0" fontId="6" fillId="0" borderId="26" xfId="0" applyFont="1" applyBorder="1" applyAlignment="1">
      <alignment horizontal="left" vertical="center"/>
    </xf>
    <xf numFmtId="164" fontId="8" fillId="0" borderId="23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64" fontId="8" fillId="0" borderId="33" xfId="0" applyNumberFormat="1" applyFont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0" fontId="10" fillId="2" borderId="33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center"/>
    </xf>
    <xf numFmtId="0" fontId="6" fillId="2" borderId="29" xfId="0" applyFont="1" applyFill="1" applyBorder="1" applyAlignment="1">
      <alignment wrapText="1"/>
    </xf>
    <xf numFmtId="164" fontId="8" fillId="0" borderId="2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8" fillId="0" borderId="34" xfId="0" applyNumberFormat="1" applyFont="1" applyBorder="1" applyAlignment="1">
      <alignment horizontal="right" vertical="center" wrapText="1"/>
    </xf>
    <xf numFmtId="0" fontId="10" fillId="3" borderId="26" xfId="0" applyFont="1" applyFill="1" applyBorder="1" applyAlignment="1">
      <alignment horizontal="left" vertical="top"/>
    </xf>
    <xf numFmtId="164" fontId="8" fillId="0" borderId="32" xfId="0" applyNumberFormat="1" applyFont="1" applyBorder="1" applyAlignment="1">
      <alignment horizontal="right" vertical="center" wrapText="1"/>
    </xf>
    <xf numFmtId="0" fontId="4" fillId="0" borderId="42" xfId="0" applyFont="1" applyBorder="1" applyAlignment="1">
      <alignment horizontal="center" vertical="center"/>
    </xf>
    <xf numFmtId="164" fontId="8" fillId="0" borderId="41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/>
    </xf>
    <xf numFmtId="164" fontId="8" fillId="0" borderId="42" xfId="0" applyNumberFormat="1" applyFont="1" applyBorder="1" applyAlignment="1">
      <alignment vertical="center"/>
    </xf>
    <xf numFmtId="164" fontId="8" fillId="0" borderId="22" xfId="0" applyNumberFormat="1" applyFont="1" applyBorder="1" applyAlignment="1">
      <alignment horizontal="right" vertical="center" wrapText="1"/>
    </xf>
    <xf numFmtId="0" fontId="6" fillId="0" borderId="33" xfId="0" applyFont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top"/>
    </xf>
    <xf numFmtId="0" fontId="6" fillId="0" borderId="34" xfId="0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164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5" borderId="26" xfId="0" applyFont="1" applyFill="1" applyBorder="1" applyAlignment="1">
      <alignment horizontal="left" vertical="top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left" vertical="top"/>
    </xf>
    <xf numFmtId="0" fontId="4" fillId="0" borderId="19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top"/>
    </xf>
    <xf numFmtId="0" fontId="10" fillId="2" borderId="32" xfId="0" applyFont="1" applyFill="1" applyBorder="1" applyAlignment="1">
      <alignment horizontal="left" vertical="top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3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15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6" fillId="0" borderId="2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29" xfId="0" applyFont="1" applyFill="1" applyBorder="1" applyAlignment="1">
      <alignment horizontal="left" vertical="top" wrapText="1"/>
    </xf>
    <xf numFmtId="0" fontId="6" fillId="3" borderId="30" xfId="0" applyFont="1" applyFill="1" applyBorder="1" applyAlignment="1">
      <alignment horizontal="left" vertical="top" wrapText="1"/>
    </xf>
    <xf numFmtId="0" fontId="10" fillId="3" borderId="28" xfId="0" applyFont="1" applyFill="1" applyBorder="1" applyAlignment="1">
      <alignment horizontal="left" vertical="top"/>
    </xf>
    <xf numFmtId="0" fontId="10" fillId="3" borderId="30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30" xfId="0" applyFont="1" applyFill="1" applyBorder="1" applyAlignment="1">
      <alignment horizontal="left" vertical="top"/>
    </xf>
    <xf numFmtId="0" fontId="6" fillId="3" borderId="35" xfId="0" applyFont="1" applyFill="1" applyBorder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left" vertical="center"/>
    </xf>
    <xf numFmtId="4" fontId="6" fillId="0" borderId="21" xfId="0" applyNumberFormat="1" applyFont="1" applyBorder="1" applyAlignment="1">
      <alignment horizontal="left" vertical="center"/>
    </xf>
    <xf numFmtId="0" fontId="12" fillId="3" borderId="38" xfId="0" applyFont="1" applyFill="1" applyBorder="1" applyAlignment="1">
      <alignment horizontal="left" vertical="top" wrapText="1"/>
    </xf>
    <xf numFmtId="0" fontId="12" fillId="3" borderId="29" xfId="0" applyFont="1" applyFill="1" applyBorder="1" applyAlignment="1">
      <alignment horizontal="left" vertical="top" wrapText="1"/>
    </xf>
    <xf numFmtId="0" fontId="12" fillId="3" borderId="30" xfId="0" applyFont="1" applyFill="1" applyBorder="1" applyAlignment="1">
      <alignment horizontal="left" vertical="top" wrapText="1"/>
    </xf>
    <xf numFmtId="0" fontId="6" fillId="3" borderId="38" xfId="0" applyFont="1" applyFill="1" applyBorder="1" applyAlignment="1">
      <alignment horizontal="left" vertical="top"/>
    </xf>
    <xf numFmtId="0" fontId="6" fillId="0" borderId="3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top" wrapText="1"/>
    </xf>
    <xf numFmtId="0" fontId="6" fillId="4" borderId="29" xfId="0" applyFont="1" applyFill="1" applyBorder="1" applyAlignment="1">
      <alignment horizontal="left" vertical="top" wrapText="1"/>
    </xf>
    <xf numFmtId="0" fontId="10" fillId="4" borderId="28" xfId="0" applyFont="1" applyFill="1" applyBorder="1" applyAlignment="1">
      <alignment horizontal="left" vertical="top"/>
    </xf>
    <xf numFmtId="0" fontId="10" fillId="4" borderId="30" xfId="0" applyFont="1" applyFill="1" applyBorder="1" applyAlignment="1">
      <alignment horizontal="left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/>
    </xf>
    <xf numFmtId="0" fontId="6" fillId="4" borderId="35" xfId="0" applyFont="1" applyFill="1" applyBorder="1" applyAlignment="1">
      <alignment horizontal="left" vertical="top"/>
    </xf>
    <xf numFmtId="4" fontId="6" fillId="0" borderId="10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/>
    </xf>
    <xf numFmtId="0" fontId="6" fillId="5" borderId="38" xfId="0" applyFont="1" applyFill="1" applyBorder="1" applyAlignment="1">
      <alignment horizontal="left" vertical="top"/>
    </xf>
    <xf numFmtId="0" fontId="6" fillId="5" borderId="35" xfId="0" applyFont="1" applyFill="1" applyBorder="1" applyAlignment="1">
      <alignment horizontal="left" vertical="top"/>
    </xf>
    <xf numFmtId="0" fontId="10" fillId="5" borderId="28" xfId="0" applyFont="1" applyFill="1" applyBorder="1" applyAlignment="1">
      <alignment horizontal="left" vertical="top"/>
    </xf>
    <xf numFmtId="0" fontId="10" fillId="5" borderId="30" xfId="0" applyFont="1" applyFill="1" applyBorder="1" applyAlignment="1">
      <alignment horizontal="left" vertical="top"/>
    </xf>
    <xf numFmtId="0" fontId="6" fillId="5" borderId="28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left" vertical="top" wrapText="1"/>
    </xf>
    <xf numFmtId="0" fontId="6" fillId="0" borderId="39" xfId="0" applyFont="1" applyBorder="1" applyAlignment="1">
      <alignment horizontal="left" vertical="center"/>
    </xf>
    <xf numFmtId="0" fontId="6" fillId="5" borderId="29" xfId="0" applyFont="1" applyFill="1" applyBorder="1" applyAlignment="1">
      <alignment horizontal="left" vertical="top"/>
    </xf>
    <xf numFmtId="0" fontId="6" fillId="5" borderId="30" xfId="0" applyFont="1" applyFill="1" applyBorder="1" applyAlignment="1">
      <alignment horizontal="left" vertical="top"/>
    </xf>
    <xf numFmtId="0" fontId="10" fillId="5" borderId="29" xfId="0" applyFont="1" applyFill="1" applyBorder="1" applyAlignment="1">
      <alignment horizontal="left" vertical="top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D5B4"/>
      <color rgb="FFCCC0DA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nelrod.com/residentlif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nelrod.com/residentlif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nelrod.com/residentlif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nelrod.com/residentlif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nelrod.com/residentlif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nelrod.com/residentlif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nelrod.com/residentlif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nelrod.com/residentlif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40</xdr:row>
      <xdr:rowOff>59055</xdr:rowOff>
    </xdr:from>
    <xdr:to>
      <xdr:col>1</xdr:col>
      <xdr:colOff>106682</xdr:colOff>
      <xdr:row>45</xdr:row>
      <xdr:rowOff>22862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9CCF5C-86F6-46BA-8449-B023D9C14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8383905"/>
          <a:ext cx="868682" cy="86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26987</xdr:rowOff>
    </xdr:from>
    <xdr:to>
      <xdr:col>1</xdr:col>
      <xdr:colOff>59057</xdr:colOff>
      <xdr:row>44</xdr:row>
      <xdr:rowOff>171769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970962"/>
          <a:ext cx="868682" cy="86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26987</xdr:rowOff>
    </xdr:from>
    <xdr:to>
      <xdr:col>1</xdr:col>
      <xdr:colOff>59057</xdr:colOff>
      <xdr:row>44</xdr:row>
      <xdr:rowOff>171769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351837"/>
          <a:ext cx="868682" cy="86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11112</xdr:rowOff>
    </xdr:from>
    <xdr:to>
      <xdr:col>1</xdr:col>
      <xdr:colOff>59057</xdr:colOff>
      <xdr:row>44</xdr:row>
      <xdr:rowOff>155894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850312"/>
          <a:ext cx="868682" cy="86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11112</xdr:rowOff>
    </xdr:from>
    <xdr:to>
      <xdr:col>1</xdr:col>
      <xdr:colOff>59057</xdr:colOff>
      <xdr:row>44</xdr:row>
      <xdr:rowOff>155894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364537"/>
          <a:ext cx="868682" cy="86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11112</xdr:rowOff>
    </xdr:from>
    <xdr:to>
      <xdr:col>1</xdr:col>
      <xdr:colOff>59057</xdr:colOff>
      <xdr:row>44</xdr:row>
      <xdr:rowOff>155894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983662"/>
          <a:ext cx="868682" cy="868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44450</xdr:rowOff>
    </xdr:from>
    <xdr:to>
      <xdr:col>1</xdr:col>
      <xdr:colOff>59057</xdr:colOff>
      <xdr:row>45</xdr:row>
      <xdr:rowOff>8257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369300"/>
          <a:ext cx="868682" cy="8686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40</xdr:row>
      <xdr:rowOff>25400</xdr:rowOff>
    </xdr:from>
    <xdr:to>
      <xdr:col>1</xdr:col>
      <xdr:colOff>97157</xdr:colOff>
      <xdr:row>44</xdr:row>
      <xdr:rowOff>170182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8788400"/>
          <a:ext cx="868682" cy="868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5\2025%20Utility%20Allowances\2025%20Agency%20Studies\Iowa%20Northland%20Reg,%20IA\S8%20Update%202025\C%20of%20C%20(0-11-Avg)-Sep%202025\0801d01-Iowa%20Northland%20IA-NG-Av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\2025%20Utility%20Allowances\2025%20Agency%20Studies\Iowa%20Northland%20Reg,%20IA\S8%20Update%202025\C%20of%20C%20(0-11-Avg)-Sep%202025\0801b01-Iowa%20Northland%20IA-Electric-Avg.xlsx" TargetMode="External"/><Relationship Id="rId1" Type="http://schemas.openxmlformats.org/officeDocument/2006/relationships/externalLinkPath" Target="file:///Z:\2025\2025%20Utility%20Allowances\2025%20Agency%20Studies\Iowa%20Northland%20Reg,%20IA\S8%20Update%202025\C%20of%20C%20(0-11-Avg)-Sep%202025\0801b01-Iowa%20Northland%20IA-Electric-Av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5\2025%20Utility%20Allowances\2025%20Agency%20Studies\Iowa%20Northland%20Reg,%20IA\S8%20Update%202025\C%20of%20C%20(0-11-Avg)-Sep%202025\0850b02-Iowa%20Northland%20IA-CofC-WST-ABT-Waver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ster"/>
      <sheetName val="Apt"/>
      <sheetName val="Apt2"/>
      <sheetName val="RHSD"/>
      <sheetName val="RHSD2"/>
      <sheetName val="House"/>
      <sheetName val="House2"/>
      <sheetName val="MH"/>
      <sheetName val="MH2"/>
    </sheetNames>
    <sheetDataSet>
      <sheetData sheetId="0">
        <row r="1">
          <cell r="B1">
            <v>14.89</v>
          </cell>
        </row>
        <row r="4">
          <cell r="B4">
            <v>20.12</v>
          </cell>
          <cell r="C4">
            <v>23.58</v>
          </cell>
          <cell r="D4">
            <v>27.05</v>
          </cell>
          <cell r="E4">
            <v>31.22</v>
          </cell>
          <cell r="F4">
            <v>35.380000000000003</v>
          </cell>
          <cell r="G4">
            <v>39.54</v>
          </cell>
          <cell r="H4">
            <v>0</v>
          </cell>
          <cell r="I4">
            <v>7.02</v>
          </cell>
          <cell r="J4">
            <v>7.66</v>
          </cell>
          <cell r="K4">
            <v>8.3000000000000007</v>
          </cell>
          <cell r="L4">
            <v>8.93</v>
          </cell>
          <cell r="M4">
            <v>9.58</v>
          </cell>
        </row>
        <row r="5">
          <cell r="B5">
            <v>24.97</v>
          </cell>
          <cell r="C5">
            <v>29.13</v>
          </cell>
          <cell r="D5">
            <v>34</v>
          </cell>
          <cell r="E5">
            <v>38.85</v>
          </cell>
          <cell r="F5">
            <v>43.71</v>
          </cell>
          <cell r="G5">
            <v>48.56</v>
          </cell>
          <cell r="H5">
            <v>0</v>
          </cell>
          <cell r="I5">
            <v>10.210000000000001</v>
          </cell>
          <cell r="J5">
            <v>10.85</v>
          </cell>
          <cell r="K5">
            <v>11.49</v>
          </cell>
          <cell r="L5">
            <v>12.13</v>
          </cell>
          <cell r="M5">
            <v>12.77</v>
          </cell>
        </row>
        <row r="6">
          <cell r="B6">
            <v>28.44</v>
          </cell>
          <cell r="C6">
            <v>33.299999999999997</v>
          </cell>
          <cell r="D6">
            <v>38.85</v>
          </cell>
          <cell r="E6">
            <v>45.09</v>
          </cell>
          <cell r="F6">
            <v>50.64</v>
          </cell>
          <cell r="G6">
            <v>56.19</v>
          </cell>
          <cell r="H6">
            <v>0</v>
          </cell>
          <cell r="I6">
            <v>9.58</v>
          </cell>
          <cell r="J6">
            <v>10.210000000000001</v>
          </cell>
          <cell r="K6">
            <v>10.85</v>
          </cell>
          <cell r="L6">
            <v>11.49</v>
          </cell>
          <cell r="M6">
            <v>12.13</v>
          </cell>
        </row>
        <row r="7">
          <cell r="B7">
            <v>24.28</v>
          </cell>
          <cell r="C7">
            <v>28.44</v>
          </cell>
          <cell r="D7">
            <v>33.299999999999997</v>
          </cell>
          <cell r="E7">
            <v>38.159999999999997</v>
          </cell>
          <cell r="F7">
            <v>43.01</v>
          </cell>
          <cell r="G7">
            <v>47.86</v>
          </cell>
          <cell r="H7">
            <v>0</v>
          </cell>
          <cell r="I7">
            <v>7.02</v>
          </cell>
          <cell r="J7">
            <v>7.66</v>
          </cell>
          <cell r="K7">
            <v>8.3000000000000007</v>
          </cell>
          <cell r="L7">
            <v>8.93</v>
          </cell>
          <cell r="M7">
            <v>9.58</v>
          </cell>
        </row>
        <row r="10">
          <cell r="B10">
            <v>2.08</v>
          </cell>
          <cell r="C10">
            <v>2.08</v>
          </cell>
          <cell r="D10">
            <v>3.47</v>
          </cell>
          <cell r="E10">
            <v>4.16</v>
          </cell>
          <cell r="F10">
            <v>5.55</v>
          </cell>
          <cell r="G10">
            <v>6.25</v>
          </cell>
          <cell r="H10">
            <v>0</v>
          </cell>
          <cell r="I10">
            <v>7.02</v>
          </cell>
          <cell r="J10">
            <v>7.66</v>
          </cell>
          <cell r="K10">
            <v>8.3000000000000007</v>
          </cell>
          <cell r="L10">
            <v>8.93</v>
          </cell>
          <cell r="M10">
            <v>9.58</v>
          </cell>
        </row>
        <row r="11">
          <cell r="B11">
            <v>2.08</v>
          </cell>
          <cell r="C11">
            <v>2.08</v>
          </cell>
          <cell r="D11">
            <v>3.47</v>
          </cell>
          <cell r="E11">
            <v>4.16</v>
          </cell>
          <cell r="F11">
            <v>5.55</v>
          </cell>
          <cell r="G11">
            <v>6.25</v>
          </cell>
          <cell r="H11">
            <v>0</v>
          </cell>
          <cell r="I11">
            <v>7.02</v>
          </cell>
          <cell r="J11">
            <v>7.66</v>
          </cell>
          <cell r="K11">
            <v>8.3000000000000007</v>
          </cell>
          <cell r="L11">
            <v>8.93</v>
          </cell>
          <cell r="M11">
            <v>9.58</v>
          </cell>
        </row>
        <row r="12">
          <cell r="B12">
            <v>2.08</v>
          </cell>
          <cell r="C12">
            <v>2.08</v>
          </cell>
          <cell r="D12">
            <v>3.47</v>
          </cell>
          <cell r="E12">
            <v>4.16</v>
          </cell>
          <cell r="F12">
            <v>5.55</v>
          </cell>
          <cell r="G12">
            <v>6.25</v>
          </cell>
          <cell r="H12">
            <v>0</v>
          </cell>
          <cell r="I12">
            <v>7.02</v>
          </cell>
          <cell r="J12">
            <v>7.66</v>
          </cell>
          <cell r="K12">
            <v>8.3000000000000007</v>
          </cell>
          <cell r="L12">
            <v>8.93</v>
          </cell>
          <cell r="M12">
            <v>9.58</v>
          </cell>
        </row>
        <row r="13">
          <cell r="B13">
            <v>2.08</v>
          </cell>
          <cell r="C13">
            <v>2.08</v>
          </cell>
          <cell r="D13">
            <v>3.47</v>
          </cell>
          <cell r="E13">
            <v>4.16</v>
          </cell>
          <cell r="F13">
            <v>5.55</v>
          </cell>
          <cell r="G13">
            <v>6.25</v>
          </cell>
          <cell r="H13">
            <v>0</v>
          </cell>
          <cell r="I13">
            <v>7.02</v>
          </cell>
          <cell r="J13">
            <v>7.66</v>
          </cell>
          <cell r="K13">
            <v>8.3000000000000007</v>
          </cell>
          <cell r="L13">
            <v>8.93</v>
          </cell>
          <cell r="M13">
            <v>9.58</v>
          </cell>
        </row>
        <row r="16">
          <cell r="B16">
            <v>4.8600000000000003</v>
          </cell>
          <cell r="C16">
            <v>5.55</v>
          </cell>
          <cell r="D16">
            <v>8.33</v>
          </cell>
          <cell r="E16">
            <v>11.1</v>
          </cell>
          <cell r="F16">
            <v>13.18</v>
          </cell>
          <cell r="G16">
            <v>15.96</v>
          </cell>
          <cell r="H16">
            <v>0</v>
          </cell>
          <cell r="I16">
            <v>12.77</v>
          </cell>
          <cell r="J16">
            <v>13.4</v>
          </cell>
          <cell r="K16">
            <v>14.04</v>
          </cell>
          <cell r="L16">
            <v>14.68</v>
          </cell>
          <cell r="M16">
            <v>15.32</v>
          </cell>
        </row>
        <row r="17">
          <cell r="B17">
            <v>6.25</v>
          </cell>
          <cell r="C17">
            <v>6.94</v>
          </cell>
          <cell r="D17">
            <v>10.41</v>
          </cell>
          <cell r="E17">
            <v>13.88</v>
          </cell>
          <cell r="F17">
            <v>16.64</v>
          </cell>
          <cell r="G17">
            <v>20.12</v>
          </cell>
          <cell r="H17">
            <v>0</v>
          </cell>
          <cell r="I17">
            <v>17.23</v>
          </cell>
          <cell r="J17">
            <v>18.510000000000002</v>
          </cell>
          <cell r="K17">
            <v>19.149999999999999</v>
          </cell>
          <cell r="L17">
            <v>20.420000000000002</v>
          </cell>
          <cell r="M17">
            <v>21.7</v>
          </cell>
        </row>
        <row r="18">
          <cell r="B18">
            <v>6.25</v>
          </cell>
          <cell r="C18">
            <v>6.94</v>
          </cell>
          <cell r="D18">
            <v>10.41</v>
          </cell>
          <cell r="E18">
            <v>13.88</v>
          </cell>
          <cell r="F18">
            <v>16.64</v>
          </cell>
          <cell r="G18">
            <v>20.12</v>
          </cell>
          <cell r="H18">
            <v>0</v>
          </cell>
          <cell r="I18">
            <v>17.23</v>
          </cell>
          <cell r="J18">
            <v>13.4</v>
          </cell>
          <cell r="K18">
            <v>14.04</v>
          </cell>
          <cell r="L18">
            <v>14.68</v>
          </cell>
          <cell r="M18">
            <v>15.32</v>
          </cell>
        </row>
        <row r="19">
          <cell r="B19">
            <v>6.25</v>
          </cell>
          <cell r="C19">
            <v>6.94</v>
          </cell>
          <cell r="D19">
            <v>10.41</v>
          </cell>
          <cell r="E19">
            <v>13.88</v>
          </cell>
          <cell r="F19">
            <v>16.64</v>
          </cell>
          <cell r="G19">
            <v>20.12</v>
          </cell>
          <cell r="H19">
            <v>0</v>
          </cell>
          <cell r="I19">
            <v>12.77</v>
          </cell>
          <cell r="J19">
            <v>13.4</v>
          </cell>
          <cell r="K19">
            <v>14.04</v>
          </cell>
          <cell r="L19">
            <v>14.68</v>
          </cell>
          <cell r="M19">
            <v>15.32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Master"/>
      <sheetName val="Apt"/>
      <sheetName val="Apt2"/>
      <sheetName val="RHSD"/>
      <sheetName val="RHSD2"/>
      <sheetName val="House"/>
      <sheetName val="House2"/>
      <sheetName val="MH"/>
      <sheetName val="MH2"/>
    </sheetNames>
    <sheetDataSet>
      <sheetData sheetId="0">
        <row r="1">
          <cell r="B1">
            <v>21.16</v>
          </cell>
        </row>
        <row r="5">
          <cell r="B5">
            <v>25.74</v>
          </cell>
          <cell r="C5">
            <v>30.38</v>
          </cell>
          <cell r="D5">
            <v>41.45</v>
          </cell>
          <cell r="E5">
            <v>52.65</v>
          </cell>
          <cell r="F5">
            <v>63.84</v>
          </cell>
          <cell r="G5">
            <v>71.540000000000006</v>
          </cell>
          <cell r="H5">
            <v>0</v>
          </cell>
          <cell r="I5">
            <v>1.39</v>
          </cell>
          <cell r="J5">
            <v>1.47</v>
          </cell>
          <cell r="K5">
            <v>1.56</v>
          </cell>
          <cell r="L5">
            <v>1.64</v>
          </cell>
          <cell r="M5">
            <v>1.73</v>
          </cell>
        </row>
        <row r="6">
          <cell r="B6">
            <v>37.200000000000003</v>
          </cell>
          <cell r="C6">
            <v>43.76</v>
          </cell>
          <cell r="D6">
            <v>57.54</v>
          </cell>
          <cell r="E6">
            <v>68.94</v>
          </cell>
          <cell r="F6">
            <v>78.2</v>
          </cell>
          <cell r="G6">
            <v>87.46</v>
          </cell>
          <cell r="H6">
            <v>0</v>
          </cell>
          <cell r="I6">
            <v>2.06</v>
          </cell>
          <cell r="J6">
            <v>2.19</v>
          </cell>
          <cell r="K6">
            <v>2.29</v>
          </cell>
          <cell r="L6">
            <v>2.4</v>
          </cell>
          <cell r="M6">
            <v>2.52</v>
          </cell>
        </row>
        <row r="7">
          <cell r="B7">
            <v>61.53</v>
          </cell>
          <cell r="C7">
            <v>69.81</v>
          </cell>
          <cell r="D7">
            <v>78.2</v>
          </cell>
          <cell r="E7">
            <v>86.68</v>
          </cell>
          <cell r="F7">
            <v>95.16</v>
          </cell>
          <cell r="G7">
            <v>103.64</v>
          </cell>
          <cell r="H7">
            <v>0</v>
          </cell>
          <cell r="I7">
            <v>1.91</v>
          </cell>
          <cell r="J7">
            <v>2.02</v>
          </cell>
          <cell r="K7">
            <v>2.13</v>
          </cell>
          <cell r="L7">
            <v>2.23</v>
          </cell>
          <cell r="M7">
            <v>2.34</v>
          </cell>
        </row>
        <row r="8">
          <cell r="B8">
            <v>64.36</v>
          </cell>
          <cell r="C8">
            <v>71.97</v>
          </cell>
          <cell r="D8">
            <v>73.62</v>
          </cell>
          <cell r="E8">
            <v>75.260000000000005</v>
          </cell>
          <cell r="F8">
            <v>76.900000000000006</v>
          </cell>
          <cell r="G8">
            <v>78.55</v>
          </cell>
          <cell r="H8">
            <v>0</v>
          </cell>
          <cell r="I8">
            <v>2.15</v>
          </cell>
          <cell r="J8">
            <v>2.27</v>
          </cell>
          <cell r="K8">
            <v>2.38</v>
          </cell>
          <cell r="L8">
            <v>2.5</v>
          </cell>
          <cell r="M8">
            <v>2.63</v>
          </cell>
        </row>
        <row r="11">
          <cell r="B11">
            <v>22.91</v>
          </cell>
          <cell r="C11">
            <v>26.91</v>
          </cell>
          <cell r="D11">
            <v>31.92</v>
          </cell>
          <cell r="E11">
            <v>35.909999999999997</v>
          </cell>
          <cell r="F11">
            <v>39.770000000000003</v>
          </cell>
          <cell r="G11">
            <v>43.76</v>
          </cell>
          <cell r="H11">
            <v>0</v>
          </cell>
          <cell r="I11">
            <v>1.6</v>
          </cell>
          <cell r="J11">
            <v>1.7</v>
          </cell>
          <cell r="K11">
            <v>1.79</v>
          </cell>
          <cell r="L11">
            <v>1.87</v>
          </cell>
          <cell r="M11">
            <v>1.96</v>
          </cell>
        </row>
        <row r="12">
          <cell r="B12">
            <v>27.8</v>
          </cell>
          <cell r="C12">
            <v>32.700000000000003</v>
          </cell>
          <cell r="D12">
            <v>38.74</v>
          </cell>
          <cell r="E12">
            <v>43.51</v>
          </cell>
          <cell r="F12">
            <v>48.27</v>
          </cell>
          <cell r="G12">
            <v>53.16</v>
          </cell>
          <cell r="H12">
            <v>0</v>
          </cell>
          <cell r="I12">
            <v>1.94</v>
          </cell>
          <cell r="J12">
            <v>2.06</v>
          </cell>
          <cell r="K12">
            <v>2.17</v>
          </cell>
          <cell r="L12">
            <v>2.27</v>
          </cell>
          <cell r="M12">
            <v>2.38</v>
          </cell>
        </row>
        <row r="13">
          <cell r="B13">
            <v>32.700000000000003</v>
          </cell>
          <cell r="C13">
            <v>38.36</v>
          </cell>
          <cell r="D13">
            <v>45.57</v>
          </cell>
          <cell r="E13">
            <v>51.23</v>
          </cell>
          <cell r="F13">
            <v>56.89</v>
          </cell>
          <cell r="G13">
            <v>62.42</v>
          </cell>
          <cell r="H13">
            <v>0</v>
          </cell>
          <cell r="I13">
            <v>2.31</v>
          </cell>
          <cell r="J13">
            <v>2.46</v>
          </cell>
          <cell r="K13">
            <v>2.59</v>
          </cell>
          <cell r="L13">
            <v>2.71</v>
          </cell>
          <cell r="M13">
            <v>2.84</v>
          </cell>
        </row>
        <row r="14">
          <cell r="B14">
            <v>27.8</v>
          </cell>
          <cell r="C14">
            <v>32.700000000000003</v>
          </cell>
          <cell r="D14">
            <v>38.74</v>
          </cell>
          <cell r="E14">
            <v>43.51</v>
          </cell>
          <cell r="F14">
            <v>48.27</v>
          </cell>
          <cell r="G14">
            <v>53.16</v>
          </cell>
          <cell r="H14">
            <v>0</v>
          </cell>
          <cell r="I14">
            <v>1.94</v>
          </cell>
          <cell r="J14">
            <v>2.06</v>
          </cell>
          <cell r="K14">
            <v>2.17</v>
          </cell>
          <cell r="L14">
            <v>2.27</v>
          </cell>
          <cell r="M14">
            <v>2.38</v>
          </cell>
        </row>
        <row r="17">
          <cell r="B17">
            <v>4.63</v>
          </cell>
          <cell r="C17">
            <v>5.35</v>
          </cell>
          <cell r="D17">
            <v>7.52</v>
          </cell>
          <cell r="E17">
            <v>9.5399999999999991</v>
          </cell>
          <cell r="F17">
            <v>11.71</v>
          </cell>
          <cell r="G17">
            <v>13.74</v>
          </cell>
          <cell r="H17">
            <v>0</v>
          </cell>
          <cell r="I17">
            <v>12.29</v>
          </cell>
          <cell r="J17">
            <v>13.02</v>
          </cell>
          <cell r="K17">
            <v>13.68</v>
          </cell>
          <cell r="L17">
            <v>14.37</v>
          </cell>
          <cell r="M17">
            <v>15.09</v>
          </cell>
        </row>
        <row r="18">
          <cell r="B18">
            <v>4.49</v>
          </cell>
          <cell r="C18">
            <v>5.35</v>
          </cell>
          <cell r="D18">
            <v>9.11</v>
          </cell>
          <cell r="E18">
            <v>13.02</v>
          </cell>
          <cell r="F18">
            <v>16.78</v>
          </cell>
          <cell r="G18">
            <v>20.54</v>
          </cell>
          <cell r="H18">
            <v>0</v>
          </cell>
          <cell r="I18">
            <v>18.37</v>
          </cell>
          <cell r="J18">
            <v>19.46</v>
          </cell>
          <cell r="K18">
            <v>20.43</v>
          </cell>
          <cell r="L18">
            <v>21.46</v>
          </cell>
          <cell r="M18">
            <v>22.53</v>
          </cell>
        </row>
        <row r="19">
          <cell r="B19">
            <v>3.62</v>
          </cell>
          <cell r="C19">
            <v>4.2</v>
          </cell>
          <cell r="D19">
            <v>9.4</v>
          </cell>
          <cell r="E19">
            <v>14.6</v>
          </cell>
          <cell r="F19">
            <v>19.809999999999999</v>
          </cell>
          <cell r="G19">
            <v>25.17</v>
          </cell>
          <cell r="H19">
            <v>0</v>
          </cell>
          <cell r="I19">
            <v>22.45</v>
          </cell>
          <cell r="J19">
            <v>23.8</v>
          </cell>
          <cell r="K19">
            <v>25</v>
          </cell>
          <cell r="L19">
            <v>26.24</v>
          </cell>
          <cell r="M19">
            <v>27.54</v>
          </cell>
        </row>
        <row r="20">
          <cell r="B20">
            <v>4.34</v>
          </cell>
          <cell r="C20">
            <v>5.0599999999999996</v>
          </cell>
          <cell r="D20">
            <v>8.68</v>
          </cell>
          <cell r="E20">
            <v>12.29</v>
          </cell>
          <cell r="F20">
            <v>15.91</v>
          </cell>
          <cell r="G20">
            <v>19.52</v>
          </cell>
          <cell r="H20">
            <v>0</v>
          </cell>
          <cell r="I20">
            <v>17.510000000000002</v>
          </cell>
          <cell r="J20">
            <v>18.559999999999999</v>
          </cell>
          <cell r="K20">
            <v>19.48</v>
          </cell>
          <cell r="L20">
            <v>20.45</v>
          </cell>
          <cell r="M20">
            <v>21.48</v>
          </cell>
        </row>
        <row r="23">
          <cell r="B23">
            <v>5.47</v>
          </cell>
          <cell r="C23">
            <v>6.4</v>
          </cell>
          <cell r="D23">
            <v>9.32</v>
          </cell>
          <cell r="E23">
            <v>12.13</v>
          </cell>
          <cell r="F23">
            <v>15.06</v>
          </cell>
          <cell r="G23">
            <v>17.86</v>
          </cell>
          <cell r="H23">
            <v>0</v>
          </cell>
          <cell r="I23">
            <v>3.26</v>
          </cell>
          <cell r="J23">
            <v>3.45</v>
          </cell>
          <cell r="K23">
            <v>3.62</v>
          </cell>
          <cell r="L23">
            <v>3.81</v>
          </cell>
          <cell r="M23">
            <v>4</v>
          </cell>
        </row>
        <row r="24">
          <cell r="B24">
            <v>5.47</v>
          </cell>
          <cell r="C24">
            <v>6.4</v>
          </cell>
          <cell r="D24">
            <v>9.32</v>
          </cell>
          <cell r="E24">
            <v>12.13</v>
          </cell>
          <cell r="F24">
            <v>15.06</v>
          </cell>
          <cell r="G24">
            <v>17.86</v>
          </cell>
          <cell r="H24">
            <v>0</v>
          </cell>
          <cell r="I24">
            <v>3.26</v>
          </cell>
          <cell r="J24">
            <v>3.45</v>
          </cell>
          <cell r="K24">
            <v>3.62</v>
          </cell>
          <cell r="L24">
            <v>3.81</v>
          </cell>
          <cell r="M24">
            <v>4</v>
          </cell>
        </row>
        <row r="25">
          <cell r="B25">
            <v>5.47</v>
          </cell>
          <cell r="C25">
            <v>6.4</v>
          </cell>
          <cell r="D25">
            <v>9.32</v>
          </cell>
          <cell r="E25">
            <v>12.13</v>
          </cell>
          <cell r="F25">
            <v>15.06</v>
          </cell>
          <cell r="G25">
            <v>17.86</v>
          </cell>
          <cell r="H25">
            <v>0</v>
          </cell>
          <cell r="I25">
            <v>3.26</v>
          </cell>
          <cell r="J25">
            <v>3.45</v>
          </cell>
          <cell r="K25">
            <v>3.62</v>
          </cell>
          <cell r="L25">
            <v>3.81</v>
          </cell>
          <cell r="M25">
            <v>4</v>
          </cell>
        </row>
        <row r="26">
          <cell r="B26">
            <v>5.47</v>
          </cell>
          <cell r="C26">
            <v>6.4</v>
          </cell>
          <cell r="D26">
            <v>9.32</v>
          </cell>
          <cell r="E26">
            <v>12.13</v>
          </cell>
          <cell r="F26">
            <v>15.06</v>
          </cell>
          <cell r="G26">
            <v>17.86</v>
          </cell>
          <cell r="H26">
            <v>0</v>
          </cell>
          <cell r="I26">
            <v>3.26</v>
          </cell>
          <cell r="J26">
            <v>3.45</v>
          </cell>
          <cell r="K26">
            <v>3.62</v>
          </cell>
          <cell r="L26">
            <v>3.81</v>
          </cell>
          <cell r="M26">
            <v>4</v>
          </cell>
        </row>
        <row r="29">
          <cell r="B29">
            <v>20.52</v>
          </cell>
          <cell r="C29">
            <v>24.25</v>
          </cell>
          <cell r="D29">
            <v>33.71</v>
          </cell>
          <cell r="E29">
            <v>43.17</v>
          </cell>
          <cell r="F29">
            <v>52.64</v>
          </cell>
          <cell r="G29">
            <v>62.09</v>
          </cell>
          <cell r="H29">
            <v>0</v>
          </cell>
          <cell r="I29">
            <v>12.37</v>
          </cell>
          <cell r="J29">
            <v>13.04</v>
          </cell>
          <cell r="K29">
            <v>13.65</v>
          </cell>
          <cell r="L29">
            <v>14.29</v>
          </cell>
          <cell r="M29">
            <v>14.94</v>
          </cell>
        </row>
        <row r="30">
          <cell r="B30">
            <v>25.99</v>
          </cell>
          <cell r="C30">
            <v>30.65</v>
          </cell>
          <cell r="D30">
            <v>42.51</v>
          </cell>
          <cell r="E30">
            <v>54.5</v>
          </cell>
          <cell r="F30">
            <v>66.489999999999995</v>
          </cell>
          <cell r="G30">
            <v>74.53</v>
          </cell>
          <cell r="H30">
            <v>0</v>
          </cell>
          <cell r="I30">
            <v>15.38</v>
          </cell>
          <cell r="J30">
            <v>16.239999999999998</v>
          </cell>
          <cell r="K30">
            <v>17</v>
          </cell>
          <cell r="L30">
            <v>17.8</v>
          </cell>
          <cell r="M30">
            <v>18.64</v>
          </cell>
        </row>
        <row r="31">
          <cell r="B31">
            <v>30.25</v>
          </cell>
          <cell r="C31">
            <v>35.58</v>
          </cell>
          <cell r="D31">
            <v>49.43</v>
          </cell>
          <cell r="E31">
            <v>63.43</v>
          </cell>
          <cell r="F31">
            <v>73.73</v>
          </cell>
          <cell r="G31">
            <v>83.25</v>
          </cell>
          <cell r="H31">
            <v>0</v>
          </cell>
          <cell r="I31">
            <v>17.72</v>
          </cell>
          <cell r="J31">
            <v>18.73</v>
          </cell>
          <cell r="K31">
            <v>19.61</v>
          </cell>
          <cell r="L31">
            <v>20.54</v>
          </cell>
          <cell r="M31">
            <v>21.5</v>
          </cell>
        </row>
        <row r="32">
          <cell r="B32">
            <v>30.25</v>
          </cell>
          <cell r="C32">
            <v>35.58</v>
          </cell>
          <cell r="D32">
            <v>49.43</v>
          </cell>
          <cell r="E32">
            <v>63.43</v>
          </cell>
          <cell r="F32">
            <v>73.73</v>
          </cell>
          <cell r="G32">
            <v>83.25</v>
          </cell>
          <cell r="H32">
            <v>0</v>
          </cell>
          <cell r="I32">
            <v>17.72</v>
          </cell>
          <cell r="J32">
            <v>18.73</v>
          </cell>
          <cell r="K32">
            <v>19.61</v>
          </cell>
          <cell r="L32">
            <v>20.54</v>
          </cell>
          <cell r="M32">
            <v>21.5</v>
          </cell>
        </row>
        <row r="35">
          <cell r="H35">
            <v>11.64</v>
          </cell>
          <cell r="I35">
            <v>12.37</v>
          </cell>
          <cell r="J35">
            <v>13.04</v>
          </cell>
          <cell r="K35">
            <v>13.65</v>
          </cell>
          <cell r="L35">
            <v>14.29</v>
          </cell>
          <cell r="M35">
            <v>14.94</v>
          </cell>
        </row>
        <row r="36">
          <cell r="H36">
            <v>14.43</v>
          </cell>
          <cell r="I36">
            <v>15.38</v>
          </cell>
          <cell r="J36">
            <v>16.239999999999998</v>
          </cell>
          <cell r="K36">
            <v>17</v>
          </cell>
          <cell r="L36">
            <v>17.8</v>
          </cell>
          <cell r="M36">
            <v>18.64</v>
          </cell>
        </row>
        <row r="37">
          <cell r="H37">
            <v>16.62</v>
          </cell>
          <cell r="I37">
            <v>17.72</v>
          </cell>
          <cell r="J37">
            <v>18.73</v>
          </cell>
          <cell r="K37">
            <v>19.61</v>
          </cell>
          <cell r="L37">
            <v>20.54</v>
          </cell>
          <cell r="M37">
            <v>21.5</v>
          </cell>
        </row>
        <row r="38">
          <cell r="H38">
            <v>16.62</v>
          </cell>
          <cell r="I38">
            <v>17.72</v>
          </cell>
          <cell r="J38">
            <v>18.73</v>
          </cell>
          <cell r="K38">
            <v>19.61</v>
          </cell>
          <cell r="L38">
            <v>20.54</v>
          </cell>
          <cell r="M38">
            <v>21.5</v>
          </cell>
        </row>
        <row r="41">
          <cell r="B41">
            <v>14.79</v>
          </cell>
          <cell r="C41">
            <v>17.32</v>
          </cell>
          <cell r="D41">
            <v>22.12</v>
          </cell>
          <cell r="E41">
            <v>26.92</v>
          </cell>
          <cell r="F41">
            <v>31.71</v>
          </cell>
          <cell r="G41">
            <v>36.51</v>
          </cell>
        </row>
        <row r="42">
          <cell r="B42">
            <v>18.39</v>
          </cell>
          <cell r="C42">
            <v>21.72</v>
          </cell>
          <cell r="D42">
            <v>27.71</v>
          </cell>
          <cell r="E42">
            <v>33.71</v>
          </cell>
          <cell r="F42">
            <v>39.71</v>
          </cell>
          <cell r="G42">
            <v>45.57</v>
          </cell>
        </row>
        <row r="43">
          <cell r="B43">
            <v>18.39</v>
          </cell>
          <cell r="C43">
            <v>21.72</v>
          </cell>
          <cell r="D43">
            <v>27.71</v>
          </cell>
          <cell r="E43">
            <v>33.71</v>
          </cell>
          <cell r="F43">
            <v>39.71</v>
          </cell>
          <cell r="G43">
            <v>45.57</v>
          </cell>
        </row>
        <row r="44">
          <cell r="B44">
            <v>18.39</v>
          </cell>
          <cell r="C44">
            <v>21.72</v>
          </cell>
          <cell r="D44">
            <v>27.71</v>
          </cell>
          <cell r="E44">
            <v>33.71</v>
          </cell>
          <cell r="F44">
            <v>39.71</v>
          </cell>
          <cell r="G44">
            <v>45.57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ster"/>
      <sheetName val="ABT"/>
      <sheetName val="ABT2"/>
    </sheetNames>
    <sheetDataSet>
      <sheetData sheetId="0">
        <row r="4">
          <cell r="B4">
            <v>39.71</v>
          </cell>
          <cell r="C4">
            <v>40.800000000000004</v>
          </cell>
          <cell r="D4">
            <v>51.79</v>
          </cell>
          <cell r="E4">
            <v>62.73</v>
          </cell>
          <cell r="F4">
            <v>72.600000000000009</v>
          </cell>
          <cell r="G4">
            <v>81.360000000000014</v>
          </cell>
          <cell r="H4">
            <v>87.23</v>
          </cell>
          <cell r="I4">
            <v>93.09</v>
          </cell>
          <cell r="J4">
            <v>98.960000000000008</v>
          </cell>
          <cell r="K4">
            <v>104.78</v>
          </cell>
          <cell r="L4">
            <v>110.64000000000001</v>
          </cell>
          <cell r="M4">
            <v>116.52000000000001</v>
          </cell>
        </row>
        <row r="8">
          <cell r="B8">
            <v>61.28</v>
          </cell>
          <cell r="C8">
            <v>62.96</v>
          </cell>
          <cell r="D8">
            <v>79.930000000000007</v>
          </cell>
          <cell r="E8">
            <v>96.81</v>
          </cell>
          <cell r="F8">
            <v>113.77000000000001</v>
          </cell>
          <cell r="G8">
            <v>130.65</v>
          </cell>
          <cell r="H8">
            <v>141.96</v>
          </cell>
          <cell r="I8">
            <v>153.27000000000001</v>
          </cell>
          <cell r="J8">
            <v>164.58</v>
          </cell>
          <cell r="K8">
            <v>175.81</v>
          </cell>
          <cell r="L8">
            <v>187.12</v>
          </cell>
          <cell r="M8">
            <v>198.43</v>
          </cell>
        </row>
        <row r="12">
          <cell r="B12">
            <v>27.2</v>
          </cell>
          <cell r="C12">
            <v>27.2</v>
          </cell>
          <cell r="D12">
            <v>27.2</v>
          </cell>
          <cell r="E12">
            <v>27.2</v>
          </cell>
          <cell r="F12">
            <v>27.2</v>
          </cell>
          <cell r="G12">
            <v>27.2</v>
          </cell>
          <cell r="H12">
            <v>27.2</v>
          </cell>
          <cell r="I12">
            <v>27.2</v>
          </cell>
          <cell r="J12">
            <v>27.2</v>
          </cell>
          <cell r="K12">
            <v>27.2</v>
          </cell>
          <cell r="L12">
            <v>27.2</v>
          </cell>
          <cell r="M12">
            <v>27.2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41"/>
  <sheetViews>
    <sheetView zoomScaleNormal="100" workbookViewId="0">
      <selection activeCell="N5" sqref="N5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4" width="9.28515625" style="2" hidden="1" customWidth="1"/>
    <col min="5" max="10" width="9.28515625" style="2" customWidth="1"/>
    <col min="11" max="14" width="9.140625" style="2"/>
    <col min="15" max="15" width="9.140625" style="2" customWidth="1"/>
    <col min="16" max="16384" width="9.140625" style="2"/>
  </cols>
  <sheetData>
    <row r="1" spans="1:11" ht="48" customHeight="1" x14ac:dyDescent="0.25">
      <c r="A1" s="80" t="s">
        <v>33</v>
      </c>
      <c r="B1" s="80"/>
      <c r="C1" s="80"/>
      <c r="D1" s="1"/>
      <c r="E1" s="83" t="s">
        <v>35</v>
      </c>
      <c r="F1" s="84"/>
      <c r="G1" s="84"/>
      <c r="H1" s="81" t="s">
        <v>52</v>
      </c>
      <c r="I1" s="82"/>
      <c r="J1" s="82"/>
    </row>
    <row r="2" spans="1:11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ht="35.25" customHeight="1" thickBot="1" x14ac:dyDescent="0.3">
      <c r="A3" s="85" t="s">
        <v>68</v>
      </c>
      <c r="B3" s="86"/>
      <c r="C3" s="86"/>
      <c r="D3" s="50"/>
      <c r="E3" s="87" t="s">
        <v>69</v>
      </c>
      <c r="F3" s="86"/>
      <c r="G3" s="86"/>
      <c r="H3" s="88"/>
      <c r="I3" s="89" t="s">
        <v>75</v>
      </c>
      <c r="J3" s="90"/>
      <c r="K3" s="3"/>
    </row>
    <row r="4" spans="1:11" ht="14.25" customHeight="1" thickBot="1" x14ac:dyDescent="0.3">
      <c r="A4" s="92" t="s">
        <v>38</v>
      </c>
      <c r="B4" s="93"/>
      <c r="C4" s="48" t="s">
        <v>39</v>
      </c>
      <c r="D4" s="49" t="s">
        <v>31</v>
      </c>
      <c r="E4" s="68" t="s">
        <v>2</v>
      </c>
      <c r="F4" s="68" t="s">
        <v>3</v>
      </c>
      <c r="G4" s="68" t="s">
        <v>4</v>
      </c>
      <c r="H4" s="68" t="s">
        <v>5</v>
      </c>
      <c r="I4" s="68" t="s">
        <v>6</v>
      </c>
      <c r="J4" s="69" t="s">
        <v>7</v>
      </c>
    </row>
    <row r="5" spans="1:11" s="5" customFormat="1" ht="17.25" customHeight="1" x14ac:dyDescent="0.2">
      <c r="A5" s="101" t="s">
        <v>9</v>
      </c>
      <c r="B5" s="102"/>
      <c r="C5" s="34" t="s">
        <v>70</v>
      </c>
      <c r="D5" s="12">
        <f t="shared" ref="D5:D22" si="0">ROUND(E5*75%,0)</f>
        <v>15</v>
      </c>
      <c r="E5" s="12">
        <f>ROUND([1]Totals!B4,0)</f>
        <v>20</v>
      </c>
      <c r="F5" s="12">
        <f>ROUND([1]Totals!C4,0)</f>
        <v>24</v>
      </c>
      <c r="G5" s="12">
        <f>ROUND([1]Totals!D4,0)</f>
        <v>27</v>
      </c>
      <c r="H5" s="12">
        <f>ROUND([1]Totals!E4,0)</f>
        <v>31</v>
      </c>
      <c r="I5" s="12">
        <f>ROUND([1]Totals!F4,0)</f>
        <v>35</v>
      </c>
      <c r="J5" s="13">
        <f>ROUND([1]Totals!G4,0)</f>
        <v>40</v>
      </c>
    </row>
    <row r="6" spans="1:11" s="5" customFormat="1" ht="17.25" customHeight="1" x14ac:dyDescent="0.2">
      <c r="A6" s="97"/>
      <c r="B6" s="98"/>
      <c r="C6" s="7" t="s">
        <v>43</v>
      </c>
      <c r="D6" s="4">
        <f t="shared" si="0"/>
        <v>0</v>
      </c>
      <c r="E6" s="4"/>
      <c r="F6" s="4"/>
      <c r="G6" s="4"/>
      <c r="H6" s="4"/>
      <c r="I6" s="4"/>
      <c r="J6" s="8"/>
    </row>
    <row r="7" spans="1:11" s="5" customFormat="1" ht="17.25" customHeight="1" x14ac:dyDescent="0.2">
      <c r="A7" s="97"/>
      <c r="B7" s="98"/>
      <c r="C7" s="16" t="s">
        <v>71</v>
      </c>
      <c r="D7" s="4">
        <f t="shared" si="0"/>
        <v>20</v>
      </c>
      <c r="E7" s="4">
        <f>ROUND([2]Totals!B5,0)</f>
        <v>26</v>
      </c>
      <c r="F7" s="4">
        <f>ROUND([2]Totals!C5,0)</f>
        <v>30</v>
      </c>
      <c r="G7" s="4">
        <f>ROUND([2]Totals!D5,0)</f>
        <v>41</v>
      </c>
      <c r="H7" s="4">
        <f>ROUND([2]Totals!E5,0)</f>
        <v>53</v>
      </c>
      <c r="I7" s="4">
        <f>ROUND([2]Totals!F5,0)</f>
        <v>64</v>
      </c>
      <c r="J7" s="8">
        <f>ROUND([2]Totals!G5,0)</f>
        <v>72</v>
      </c>
    </row>
    <row r="8" spans="1:11" s="5" customFormat="1" ht="17.25" customHeight="1" x14ac:dyDescent="0.2">
      <c r="A8" s="97"/>
      <c r="B8" s="98"/>
      <c r="C8" s="7" t="s">
        <v>72</v>
      </c>
      <c r="D8" s="4">
        <f t="shared" si="0"/>
        <v>17</v>
      </c>
      <c r="E8" s="4">
        <f>ROUND([2]Totals!B11,0)</f>
        <v>23</v>
      </c>
      <c r="F8" s="4">
        <f>ROUND([2]Totals!C11,0)</f>
        <v>27</v>
      </c>
      <c r="G8" s="4">
        <f>ROUND([2]Totals!D11,0)</f>
        <v>32</v>
      </c>
      <c r="H8" s="4">
        <f>ROUND([2]Totals!E11,0)</f>
        <v>36</v>
      </c>
      <c r="I8" s="4">
        <f>ROUND([2]Totals!F11,0)</f>
        <v>40</v>
      </c>
      <c r="J8" s="8">
        <f>ROUND([2]Totals!G11,0)</f>
        <v>44</v>
      </c>
    </row>
    <row r="9" spans="1:11" s="5" customFormat="1" ht="17.25" customHeight="1" thickBot="1" x14ac:dyDescent="0.25">
      <c r="A9" s="97"/>
      <c r="B9" s="98"/>
      <c r="C9" s="17" t="s">
        <v>41</v>
      </c>
      <c r="D9" s="4">
        <f t="shared" si="0"/>
        <v>0</v>
      </c>
      <c r="E9" s="14"/>
      <c r="F9" s="14"/>
      <c r="G9" s="14"/>
      <c r="H9" s="14"/>
      <c r="I9" s="14"/>
      <c r="J9" s="15"/>
    </row>
    <row r="10" spans="1:11" s="5" customFormat="1" ht="17.25" hidden="1" customHeight="1" thickBot="1" x14ac:dyDescent="0.25">
      <c r="A10" s="99"/>
      <c r="B10" s="100"/>
      <c r="C10" s="35" t="s">
        <v>42</v>
      </c>
      <c r="D10" s="14">
        <f t="shared" si="0"/>
        <v>0</v>
      </c>
      <c r="E10" s="25"/>
      <c r="F10" s="25"/>
      <c r="G10" s="25"/>
      <c r="H10" s="25"/>
      <c r="I10" s="25"/>
      <c r="J10" s="26"/>
    </row>
    <row r="11" spans="1:11" s="5" customFormat="1" ht="17.25" customHeight="1" x14ac:dyDescent="0.2">
      <c r="A11" s="103" t="s">
        <v>10</v>
      </c>
      <c r="B11" s="104"/>
      <c r="C11" s="34" t="s">
        <v>70</v>
      </c>
      <c r="D11" s="12">
        <f t="shared" si="0"/>
        <v>2</v>
      </c>
      <c r="E11" s="12">
        <f>ROUND([1]Totals!B10,0)</f>
        <v>2</v>
      </c>
      <c r="F11" s="12">
        <f>ROUND([1]Totals!C10,0)</f>
        <v>2</v>
      </c>
      <c r="G11" s="12">
        <f>ROUND([1]Totals!D10,0)</f>
        <v>3</v>
      </c>
      <c r="H11" s="12">
        <f>ROUND([1]Totals!E10,0)</f>
        <v>4</v>
      </c>
      <c r="I11" s="12">
        <f>ROUND([1]Totals!F10,0)</f>
        <v>6</v>
      </c>
      <c r="J11" s="13">
        <f>ROUND([1]Totals!G10,0)</f>
        <v>6</v>
      </c>
    </row>
    <row r="12" spans="1:11" s="5" customFormat="1" ht="17.25" customHeight="1" x14ac:dyDescent="0.2">
      <c r="A12" s="97"/>
      <c r="B12" s="98"/>
      <c r="C12" s="7" t="s">
        <v>43</v>
      </c>
      <c r="D12" s="4">
        <f t="shared" si="0"/>
        <v>0</v>
      </c>
      <c r="E12" s="4"/>
      <c r="F12" s="4"/>
      <c r="G12" s="4"/>
      <c r="H12" s="4"/>
      <c r="I12" s="4"/>
      <c r="J12" s="8"/>
    </row>
    <row r="13" spans="1:11" s="5" customFormat="1" ht="17.25" customHeight="1" thickBot="1" x14ac:dyDescent="0.25">
      <c r="A13" s="99"/>
      <c r="B13" s="100"/>
      <c r="C13" s="16" t="s">
        <v>71</v>
      </c>
      <c r="D13" s="14">
        <f t="shared" si="0"/>
        <v>4</v>
      </c>
      <c r="E13" s="14">
        <f>ROUND([2]Totals!B23,0)</f>
        <v>5</v>
      </c>
      <c r="F13" s="14">
        <f>ROUND([2]Totals!C23,0)</f>
        <v>6</v>
      </c>
      <c r="G13" s="14">
        <f>ROUND([2]Totals!D23,0)</f>
        <v>9</v>
      </c>
      <c r="H13" s="14">
        <f>ROUND([2]Totals!E23,0)</f>
        <v>12</v>
      </c>
      <c r="I13" s="14">
        <f>ROUND([2]Totals!F23,0)</f>
        <v>15</v>
      </c>
      <c r="J13" s="15">
        <f>ROUND([2]Totals!G23,0)</f>
        <v>18</v>
      </c>
    </row>
    <row r="14" spans="1:11" s="5" customFormat="1" ht="17.25" customHeight="1" thickBot="1" x14ac:dyDescent="0.25">
      <c r="A14" s="77" t="s">
        <v>44</v>
      </c>
      <c r="B14" s="78"/>
      <c r="C14" s="76" t="s">
        <v>73</v>
      </c>
      <c r="D14" s="23">
        <f t="shared" si="0"/>
        <v>16</v>
      </c>
      <c r="E14" s="23">
        <f>ROUND([2]Totals!B29,0)</f>
        <v>21</v>
      </c>
      <c r="F14" s="23">
        <f>ROUND([2]Totals!C29,0)</f>
        <v>24</v>
      </c>
      <c r="G14" s="23">
        <f>ROUND([2]Totals!D29,0)</f>
        <v>34</v>
      </c>
      <c r="H14" s="23">
        <f>ROUND([2]Totals!E29,0)</f>
        <v>43</v>
      </c>
      <c r="I14" s="23">
        <f>ROUND([2]Totals!F29,0)</f>
        <v>53</v>
      </c>
      <c r="J14" s="24">
        <f>ROUND([2]Totals!G29,0)</f>
        <v>62</v>
      </c>
    </row>
    <row r="15" spans="1:11" s="5" customFormat="1" ht="17.25" customHeight="1" thickBot="1" x14ac:dyDescent="0.25">
      <c r="A15" s="36" t="s">
        <v>1</v>
      </c>
      <c r="B15" s="37"/>
      <c r="C15" s="76" t="s">
        <v>73</v>
      </c>
      <c r="D15" s="23">
        <f t="shared" si="0"/>
        <v>4</v>
      </c>
      <c r="E15" s="23">
        <f>ROUND([2]Totals!B17,0)</f>
        <v>5</v>
      </c>
      <c r="F15" s="23">
        <f>ROUND([2]Totals!C17,0)</f>
        <v>5</v>
      </c>
      <c r="G15" s="23">
        <f>ROUND([2]Totals!D17,0)</f>
        <v>8</v>
      </c>
      <c r="H15" s="23">
        <f>ROUND([2]Totals!E17,0)</f>
        <v>10</v>
      </c>
      <c r="I15" s="23">
        <f>ROUND([2]Totals!F17,0)</f>
        <v>12</v>
      </c>
      <c r="J15" s="24">
        <f>ROUND([2]Totals!G17,0)</f>
        <v>14</v>
      </c>
    </row>
    <row r="16" spans="1:11" s="5" customFormat="1" ht="17.25" hidden="1" customHeight="1" thickBot="1" x14ac:dyDescent="0.25">
      <c r="A16" s="36" t="s">
        <v>32</v>
      </c>
      <c r="B16" s="37"/>
      <c r="C16" s="39"/>
      <c r="D16" s="23">
        <f t="shared" si="0"/>
        <v>0</v>
      </c>
      <c r="E16" s="23"/>
      <c r="F16" s="23"/>
      <c r="G16" s="23"/>
      <c r="H16" s="23"/>
      <c r="I16" s="23"/>
      <c r="J16" s="24"/>
    </row>
    <row r="17" spans="1:14" s="5" customFormat="1" ht="17.25" customHeight="1" x14ac:dyDescent="0.2">
      <c r="A17" s="103" t="s">
        <v>11</v>
      </c>
      <c r="B17" s="104"/>
      <c r="C17" s="18" t="s">
        <v>70</v>
      </c>
      <c r="D17" s="58">
        <f t="shared" si="0"/>
        <v>4</v>
      </c>
      <c r="E17" s="58">
        <f>ROUND([1]Totals!B16,0)</f>
        <v>5</v>
      </c>
      <c r="F17" s="58">
        <f>ROUND([1]Totals!C16,0)</f>
        <v>6</v>
      </c>
      <c r="G17" s="58">
        <f>ROUND([1]Totals!D16,0)</f>
        <v>8</v>
      </c>
      <c r="H17" s="58">
        <f>ROUND([1]Totals!E16,0)</f>
        <v>11</v>
      </c>
      <c r="I17" s="58">
        <f>ROUND([1]Totals!F16,0)</f>
        <v>13</v>
      </c>
      <c r="J17" s="59">
        <f>ROUND([1]Totals!G16,0)</f>
        <v>16</v>
      </c>
    </row>
    <row r="18" spans="1:14" s="5" customFormat="1" ht="17.25" customHeight="1" x14ac:dyDescent="0.2">
      <c r="A18" s="97"/>
      <c r="B18" s="98"/>
      <c r="C18" s="7" t="s">
        <v>43</v>
      </c>
      <c r="D18" s="4">
        <f t="shared" si="0"/>
        <v>0</v>
      </c>
      <c r="E18" s="4"/>
      <c r="F18" s="4"/>
      <c r="G18" s="4"/>
      <c r="H18" s="4"/>
      <c r="I18" s="4"/>
      <c r="J18" s="8"/>
    </row>
    <row r="19" spans="1:14" s="5" customFormat="1" ht="17.25" customHeight="1" x14ac:dyDescent="0.2">
      <c r="A19" s="97"/>
      <c r="B19" s="98"/>
      <c r="C19" s="16" t="s">
        <v>71</v>
      </c>
      <c r="D19" s="4">
        <f t="shared" si="0"/>
        <v>11</v>
      </c>
      <c r="E19" s="4">
        <f>ROUND([2]Totals!B41,0)</f>
        <v>15</v>
      </c>
      <c r="F19" s="4">
        <f>ROUND([2]Totals!C41,0)</f>
        <v>17</v>
      </c>
      <c r="G19" s="4">
        <f>ROUND([2]Totals!D41,0)</f>
        <v>22</v>
      </c>
      <c r="H19" s="4">
        <f>ROUND([2]Totals!E41,0)</f>
        <v>27</v>
      </c>
      <c r="I19" s="4">
        <f>ROUND([2]Totals!F41,0)</f>
        <v>32</v>
      </c>
      <c r="J19" s="8">
        <f>ROUND([2]Totals!G41,0)</f>
        <v>37</v>
      </c>
      <c r="N19" s="6"/>
    </row>
    <row r="20" spans="1:14" s="5" customFormat="1" ht="17.25" customHeight="1" thickBot="1" x14ac:dyDescent="0.25">
      <c r="A20" s="99"/>
      <c r="B20" s="100"/>
      <c r="C20" s="17" t="s">
        <v>41</v>
      </c>
      <c r="D20" s="14">
        <f t="shared" si="0"/>
        <v>0</v>
      </c>
      <c r="E20" s="14"/>
      <c r="F20" s="14"/>
      <c r="G20" s="14"/>
      <c r="H20" s="14"/>
      <c r="I20" s="14"/>
      <c r="J20" s="15"/>
    </row>
    <row r="21" spans="1:14" s="5" customFormat="1" ht="17.25" customHeight="1" thickBot="1" x14ac:dyDescent="0.25">
      <c r="A21" s="77" t="s">
        <v>21</v>
      </c>
      <c r="B21" s="78"/>
      <c r="C21" s="38"/>
      <c r="D21" s="19">
        <f t="shared" si="0"/>
        <v>30</v>
      </c>
      <c r="E21" s="19">
        <f>ROUND([3]Totals!B4,0)</f>
        <v>40</v>
      </c>
      <c r="F21" s="19">
        <f>ROUND([3]Totals!C4,0)</f>
        <v>41</v>
      </c>
      <c r="G21" s="19">
        <f>ROUND([3]Totals!D4,0)</f>
        <v>52</v>
      </c>
      <c r="H21" s="19">
        <f>ROUND([3]Totals!E4,0)</f>
        <v>63</v>
      </c>
      <c r="I21" s="19">
        <f>ROUND([3]Totals!F4,0)</f>
        <v>73</v>
      </c>
      <c r="J21" s="20">
        <f>ROUND([3]Totals!G4,0)</f>
        <v>81</v>
      </c>
    </row>
    <row r="22" spans="1:14" s="5" customFormat="1" ht="17.25" customHeight="1" thickBot="1" x14ac:dyDescent="0.25">
      <c r="A22" s="77" t="s">
        <v>22</v>
      </c>
      <c r="B22" s="78"/>
      <c r="C22" s="38"/>
      <c r="D22" s="19">
        <f t="shared" si="0"/>
        <v>46</v>
      </c>
      <c r="E22" s="19">
        <f>ROUND([3]Totals!B8,0)</f>
        <v>61</v>
      </c>
      <c r="F22" s="19">
        <f>ROUND([3]Totals!C8,0)</f>
        <v>63</v>
      </c>
      <c r="G22" s="19">
        <f>ROUND([3]Totals!D8,0)</f>
        <v>80</v>
      </c>
      <c r="H22" s="19">
        <f>ROUND([3]Totals!E8,0)</f>
        <v>97</v>
      </c>
      <c r="I22" s="19">
        <f>ROUND([3]Totals!F8,0)</f>
        <v>114</v>
      </c>
      <c r="J22" s="20">
        <f>ROUND([3]Totals!G8,0)</f>
        <v>131</v>
      </c>
    </row>
    <row r="23" spans="1:14" s="5" customFormat="1" ht="17.25" customHeight="1" thickBot="1" x14ac:dyDescent="0.25">
      <c r="A23" s="77" t="s">
        <v>14</v>
      </c>
      <c r="B23" s="78"/>
      <c r="C23" s="38"/>
      <c r="D23" s="19">
        <f>(E23)</f>
        <v>27</v>
      </c>
      <c r="E23" s="19">
        <f>ROUND([3]Totals!B12,0)</f>
        <v>27</v>
      </c>
      <c r="F23" s="19">
        <f>ROUND([3]Totals!C12,0)</f>
        <v>27</v>
      </c>
      <c r="G23" s="19">
        <f>ROUND([3]Totals!D12,0)</f>
        <v>27</v>
      </c>
      <c r="H23" s="19">
        <f>ROUND([3]Totals!E12,0)</f>
        <v>27</v>
      </c>
      <c r="I23" s="19">
        <f>ROUND([3]Totals!F12,0)</f>
        <v>27</v>
      </c>
      <c r="J23" s="20">
        <f>ROUND([3]Totals!G12,0)</f>
        <v>27</v>
      </c>
    </row>
    <row r="24" spans="1:14" s="5" customFormat="1" ht="15" customHeight="1" thickBot="1" x14ac:dyDescent="0.25">
      <c r="A24" s="94" t="str">
        <f>"Other specify: Electric Charge $"&amp;[2]Totals!$B$1&amp;" (avg)"</f>
        <v>Other specify: Electric Charge $21.16 (avg)</v>
      </c>
      <c r="B24" s="95"/>
      <c r="C24" s="96"/>
      <c r="D24" s="21">
        <f>E24</f>
        <v>21</v>
      </c>
      <c r="E24" s="21">
        <f>ROUND([2]Totals!$B$1,0)</f>
        <v>21</v>
      </c>
      <c r="F24" s="21">
        <f>ROUND([2]Totals!$B$1,0)</f>
        <v>21</v>
      </c>
      <c r="G24" s="21">
        <f>ROUND([2]Totals!$B$1,0)</f>
        <v>21</v>
      </c>
      <c r="H24" s="21">
        <f>ROUND([2]Totals!$B$1,0)</f>
        <v>21</v>
      </c>
      <c r="I24" s="21">
        <f>ROUND([2]Totals!$B$1,0)</f>
        <v>21</v>
      </c>
      <c r="J24" s="22">
        <f>ROUND([2]Totals!$B$1,0)</f>
        <v>21</v>
      </c>
      <c r="K24" s="6"/>
    </row>
    <row r="25" spans="1:14" s="5" customFormat="1" ht="15" customHeight="1" thickBot="1" x14ac:dyDescent="0.25">
      <c r="A25" s="94" t="str">
        <f>"Other specify:  Natural Gas Charge $"&amp;[1]Totals!$B$1&amp;" (avg)"</f>
        <v>Other specify:  Natural Gas Charge $14.89 (avg)</v>
      </c>
      <c r="B25" s="95"/>
      <c r="C25" s="96"/>
      <c r="D25" s="27">
        <f>E25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7">
        <f>ROUND([1]Totals!$B$1,0)</f>
        <v>15</v>
      </c>
      <c r="J25" s="28">
        <f>ROUND([1]Totals!$B$1,0)</f>
        <v>15</v>
      </c>
      <c r="K25" s="6"/>
    </row>
    <row r="26" spans="1:14" s="5" customFormat="1" ht="17.25" customHeight="1" thickBot="1" x14ac:dyDescent="0.25">
      <c r="A26" s="31" t="s">
        <v>45</v>
      </c>
      <c r="B26" s="32"/>
      <c r="C26" s="38"/>
      <c r="D26" s="25">
        <v>11</v>
      </c>
      <c r="E26" s="25">
        <v>11</v>
      </c>
      <c r="F26" s="25">
        <v>11</v>
      </c>
      <c r="G26" s="25">
        <v>11</v>
      </c>
      <c r="H26" s="25">
        <v>11</v>
      </c>
      <c r="I26" s="25">
        <v>11</v>
      </c>
      <c r="J26" s="26">
        <v>11</v>
      </c>
    </row>
    <row r="27" spans="1:14" s="5" customFormat="1" ht="17.25" customHeight="1" thickBot="1" x14ac:dyDescent="0.25">
      <c r="A27" s="77" t="s">
        <v>46</v>
      </c>
      <c r="B27" s="79"/>
      <c r="C27" s="38"/>
      <c r="D27" s="23">
        <v>12</v>
      </c>
      <c r="E27" s="23">
        <v>12</v>
      </c>
      <c r="F27" s="23">
        <v>12</v>
      </c>
      <c r="G27" s="23">
        <v>12</v>
      </c>
      <c r="H27" s="23">
        <v>12</v>
      </c>
      <c r="I27" s="23">
        <v>12</v>
      </c>
      <c r="J27" s="24">
        <v>12</v>
      </c>
    </row>
    <row r="28" spans="1:14" ht="14.25" customHeight="1" x14ac:dyDescent="0.25">
      <c r="A28" s="107" t="s">
        <v>65</v>
      </c>
      <c r="B28" s="108"/>
      <c r="C28" s="108"/>
      <c r="D28" s="108"/>
      <c r="E28" s="108"/>
      <c r="F28" s="108"/>
      <c r="G28" s="108"/>
      <c r="H28" s="105" t="s">
        <v>50</v>
      </c>
      <c r="I28" s="106"/>
      <c r="J28" s="9" t="s">
        <v>49</v>
      </c>
    </row>
    <row r="29" spans="1:14" ht="14.25" customHeight="1" x14ac:dyDescent="0.25">
      <c r="A29" s="109"/>
      <c r="B29" s="110"/>
      <c r="C29" s="110"/>
      <c r="D29" s="110"/>
      <c r="E29" s="110"/>
      <c r="F29" s="110"/>
      <c r="G29" s="110"/>
      <c r="H29" s="120" t="s">
        <v>9</v>
      </c>
      <c r="I29" s="121"/>
      <c r="J29" s="10"/>
    </row>
    <row r="30" spans="1:14" ht="14.25" customHeight="1" x14ac:dyDescent="0.25">
      <c r="A30" s="111" t="s">
        <v>47</v>
      </c>
      <c r="B30" s="112"/>
      <c r="C30" s="112"/>
      <c r="D30" s="112"/>
      <c r="E30" s="112"/>
      <c r="F30" s="112"/>
      <c r="G30" s="113"/>
      <c r="H30" s="120" t="s">
        <v>10</v>
      </c>
      <c r="I30" s="121"/>
      <c r="J30" s="10"/>
    </row>
    <row r="31" spans="1:14" ht="14.25" customHeight="1" x14ac:dyDescent="0.25">
      <c r="A31" s="114"/>
      <c r="B31" s="115"/>
      <c r="C31" s="115"/>
      <c r="D31" s="115"/>
      <c r="E31" s="115"/>
      <c r="F31" s="115"/>
      <c r="G31" s="116"/>
      <c r="H31" s="120" t="s">
        <v>0</v>
      </c>
      <c r="I31" s="121"/>
      <c r="J31" s="10"/>
    </row>
    <row r="32" spans="1:14" ht="14.25" customHeight="1" x14ac:dyDescent="0.25">
      <c r="A32" s="117"/>
      <c r="B32" s="118"/>
      <c r="C32" s="118"/>
      <c r="D32" s="118"/>
      <c r="E32" s="118"/>
      <c r="F32" s="118"/>
      <c r="G32" s="119"/>
      <c r="H32" s="120" t="s">
        <v>1</v>
      </c>
      <c r="I32" s="121"/>
      <c r="J32" s="10"/>
    </row>
    <row r="33" spans="1:10" ht="14.25" customHeight="1" x14ac:dyDescent="0.25">
      <c r="A33" s="128" t="s">
        <v>48</v>
      </c>
      <c r="B33" s="129"/>
      <c r="C33" s="129"/>
      <c r="D33" s="129"/>
      <c r="E33" s="129"/>
      <c r="F33" s="129"/>
      <c r="G33" s="130"/>
      <c r="H33" s="120" t="s">
        <v>11</v>
      </c>
      <c r="I33" s="121"/>
      <c r="J33" s="10"/>
    </row>
    <row r="34" spans="1:10" ht="14.25" customHeight="1" x14ac:dyDescent="0.25">
      <c r="A34" s="124"/>
      <c r="B34" s="125"/>
      <c r="C34" s="125"/>
      <c r="D34" s="125"/>
      <c r="E34" s="125"/>
      <c r="F34" s="125"/>
      <c r="G34" s="131"/>
      <c r="H34" s="120" t="s">
        <v>12</v>
      </c>
      <c r="I34" s="121"/>
      <c r="J34" s="10"/>
    </row>
    <row r="35" spans="1:10" ht="14.25" customHeight="1" x14ac:dyDescent="0.25">
      <c r="A35" s="124"/>
      <c r="B35" s="125"/>
      <c r="C35" s="125"/>
      <c r="D35" s="125"/>
      <c r="E35" s="125"/>
      <c r="F35" s="125"/>
      <c r="G35" s="131"/>
      <c r="H35" s="120" t="s">
        <v>13</v>
      </c>
      <c r="I35" s="121"/>
      <c r="J35" s="10"/>
    </row>
    <row r="36" spans="1:10" ht="14.25" customHeight="1" x14ac:dyDescent="0.25">
      <c r="A36" s="124"/>
      <c r="B36" s="125"/>
      <c r="C36" s="125"/>
      <c r="D36" s="125"/>
      <c r="E36" s="125"/>
      <c r="F36" s="125"/>
      <c r="G36" s="131"/>
      <c r="H36" s="120" t="s">
        <v>14</v>
      </c>
      <c r="I36" s="121"/>
      <c r="J36" s="10"/>
    </row>
    <row r="37" spans="1:10" ht="14.25" customHeight="1" x14ac:dyDescent="0.25">
      <c r="A37" s="132"/>
      <c r="B37" s="133"/>
      <c r="C37" s="133"/>
      <c r="D37" s="133"/>
      <c r="E37" s="133"/>
      <c r="F37" s="133"/>
      <c r="G37" s="134"/>
      <c r="H37" s="120" t="s">
        <v>17</v>
      </c>
      <c r="I37" s="121"/>
      <c r="J37" s="10"/>
    </row>
    <row r="38" spans="1:10" ht="14.25" customHeight="1" x14ac:dyDescent="0.25">
      <c r="A38" s="124" t="s">
        <v>19</v>
      </c>
      <c r="B38" s="125"/>
      <c r="C38" s="125"/>
      <c r="D38" s="125"/>
      <c r="E38" s="125"/>
      <c r="F38" s="125"/>
      <c r="G38" s="125"/>
      <c r="H38" s="120" t="s">
        <v>51</v>
      </c>
      <c r="I38" s="121"/>
      <c r="J38" s="10"/>
    </row>
    <row r="39" spans="1:10" ht="14.25" customHeight="1" x14ac:dyDescent="0.25">
      <c r="A39" s="124"/>
      <c r="B39" s="125"/>
      <c r="C39" s="125"/>
      <c r="D39" s="125"/>
      <c r="E39" s="125"/>
      <c r="F39" s="125"/>
      <c r="G39" s="125"/>
      <c r="H39" s="120" t="s">
        <v>16</v>
      </c>
      <c r="I39" s="121"/>
      <c r="J39" s="10"/>
    </row>
    <row r="40" spans="1:10" ht="14.25" customHeight="1" thickBot="1" x14ac:dyDescent="0.3">
      <c r="A40" s="126"/>
      <c r="B40" s="127"/>
      <c r="C40" s="127"/>
      <c r="D40" s="127"/>
      <c r="E40" s="127"/>
      <c r="F40" s="127"/>
      <c r="G40" s="127"/>
      <c r="H40" s="122" t="s">
        <v>18</v>
      </c>
      <c r="I40" s="123"/>
      <c r="J40" s="11"/>
    </row>
    <row r="41" spans="1:10" ht="14.25" customHeight="1" x14ac:dyDescent="0.25"/>
  </sheetData>
  <mergeCells count="45">
    <mergeCell ref="H33:I33"/>
    <mergeCell ref="H38:I38"/>
    <mergeCell ref="H39:I39"/>
    <mergeCell ref="H40:I40"/>
    <mergeCell ref="A38:G40"/>
    <mergeCell ref="H34:I34"/>
    <mergeCell ref="H35:I35"/>
    <mergeCell ref="H36:I36"/>
    <mergeCell ref="H37:I37"/>
    <mergeCell ref="A33:G37"/>
    <mergeCell ref="H28:I28"/>
    <mergeCell ref="A28:G29"/>
    <mergeCell ref="A30:G32"/>
    <mergeCell ref="H29:I29"/>
    <mergeCell ref="H30:I30"/>
    <mergeCell ref="H31:I31"/>
    <mergeCell ref="H32:I32"/>
    <mergeCell ref="A4:B4"/>
    <mergeCell ref="A24:C24"/>
    <mergeCell ref="A25:C25"/>
    <mergeCell ref="A18:B18"/>
    <mergeCell ref="A19:B19"/>
    <mergeCell ref="A20:B20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7:B17"/>
    <mergeCell ref="A1:C1"/>
    <mergeCell ref="H1:J1"/>
    <mergeCell ref="E1:G1"/>
    <mergeCell ref="A3:C3"/>
    <mergeCell ref="E3:H3"/>
    <mergeCell ref="I3:J3"/>
    <mergeCell ref="A2:J2"/>
    <mergeCell ref="A14:B14"/>
    <mergeCell ref="A27:B27"/>
    <mergeCell ref="A21:B21"/>
    <mergeCell ref="A22:B22"/>
    <mergeCell ref="A23:B23"/>
  </mergeCells>
  <phoneticPr fontId="0" type="noConversion"/>
  <conditionalFormatting sqref="D5:J5 D6 D7:J8 D9:D10 D11:J11 D12 D13:J15 D16 D17:J17 D18 D19:J19 D20 D21:J27">
    <cfRule type="cellIs" dxfId="9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9/2025 Update&amp;R&amp;"Segoe UI,Regular"&amp;9adapted from form HUD-52667
(04/2023)
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J41"/>
  <sheetViews>
    <sheetView zoomScaleNormal="100" workbookViewId="0">
      <selection activeCell="L10" sqref="L10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80"/>
      <c r="C1" s="80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5.25" customHeight="1" thickBot="1" x14ac:dyDescent="0.3">
      <c r="A3" s="85" t="s">
        <v>36</v>
      </c>
      <c r="B3" s="86"/>
      <c r="C3" s="88"/>
      <c r="D3" s="87" t="s">
        <v>37</v>
      </c>
      <c r="E3" s="86"/>
      <c r="F3" s="86"/>
      <c r="G3" s="88"/>
      <c r="H3" s="168" t="s">
        <v>8</v>
      </c>
      <c r="I3" s="90"/>
      <c r="J3" s="33"/>
    </row>
    <row r="4" spans="1:10" ht="14.25" customHeight="1" thickBot="1" x14ac:dyDescent="0.3">
      <c r="A4" s="92" t="s">
        <v>38</v>
      </c>
      <c r="B4" s="93"/>
      <c r="C4" s="48" t="s">
        <v>39</v>
      </c>
      <c r="D4" s="68" t="s">
        <v>24</v>
      </c>
      <c r="E4" s="68" t="s">
        <v>25</v>
      </c>
      <c r="F4" s="68" t="s">
        <v>26</v>
      </c>
      <c r="G4" s="68" t="s">
        <v>30</v>
      </c>
      <c r="H4" s="68" t="s">
        <v>27</v>
      </c>
      <c r="I4" s="69" t="s">
        <v>28</v>
      </c>
    </row>
    <row r="5" spans="1:10" s="5" customFormat="1" ht="17.25" customHeight="1" x14ac:dyDescent="0.2">
      <c r="A5" s="101" t="s">
        <v>9</v>
      </c>
      <c r="B5" s="102"/>
      <c r="C5" s="34" t="s">
        <v>23</v>
      </c>
      <c r="D5" s="12">
        <f>ROUND([1]Totals!H4,0)</f>
        <v>0</v>
      </c>
      <c r="E5" s="12">
        <f>ROUND([1]Totals!I4,0)</f>
        <v>7</v>
      </c>
      <c r="F5" s="12">
        <f>ROUND([1]Totals!J4,0)</f>
        <v>8</v>
      </c>
      <c r="G5" s="12">
        <f>ROUND([1]Totals!K4,0)</f>
        <v>8</v>
      </c>
      <c r="H5" s="12">
        <f>ROUND([1]Totals!L4,0)</f>
        <v>9</v>
      </c>
      <c r="I5" s="13">
        <f>ROUND([1]Totals!M4,0)</f>
        <v>10</v>
      </c>
    </row>
    <row r="6" spans="1:10" s="5" customFormat="1" ht="17.25" customHeight="1" x14ac:dyDescent="0.2">
      <c r="A6" s="97"/>
      <c r="B6" s="98"/>
      <c r="C6" s="7" t="s">
        <v>43</v>
      </c>
      <c r="D6" s="4">
        <v>12</v>
      </c>
      <c r="E6" s="4">
        <v>13</v>
      </c>
      <c r="F6" s="4">
        <v>14</v>
      </c>
      <c r="G6" s="4">
        <v>15</v>
      </c>
      <c r="H6" s="4">
        <v>16</v>
      </c>
      <c r="I6" s="8">
        <v>17</v>
      </c>
    </row>
    <row r="7" spans="1:10" s="5" customFormat="1" ht="17.25" customHeight="1" x14ac:dyDescent="0.2">
      <c r="A7" s="97"/>
      <c r="B7" s="98"/>
      <c r="C7" s="7" t="s">
        <v>40</v>
      </c>
      <c r="D7" s="4">
        <f>ROUND([2]Totals!H5,0)</f>
        <v>0</v>
      </c>
      <c r="E7" s="4">
        <f>ROUND([2]Totals!I5,0)</f>
        <v>1</v>
      </c>
      <c r="F7" s="4">
        <f>ROUND([2]Totals!J5,0)</f>
        <v>1</v>
      </c>
      <c r="G7" s="4">
        <f>ROUND([2]Totals!K5,0)</f>
        <v>2</v>
      </c>
      <c r="H7" s="4">
        <f>ROUND([2]Totals!L5,0)</f>
        <v>2</v>
      </c>
      <c r="I7" s="8">
        <f>ROUND([2]Totals!M5,0)</f>
        <v>2</v>
      </c>
    </row>
    <row r="8" spans="1:10" s="5" customFormat="1" ht="17.25" customHeight="1" x14ac:dyDescent="0.2">
      <c r="A8" s="97"/>
      <c r="B8" s="98"/>
      <c r="C8" s="34" t="s">
        <v>29</v>
      </c>
      <c r="D8" s="4">
        <f>ROUND([2]Totals!H11,0)</f>
        <v>0</v>
      </c>
      <c r="E8" s="4">
        <f>ROUND([2]Totals!I11,0)</f>
        <v>2</v>
      </c>
      <c r="F8" s="4">
        <f>ROUND([2]Totals!J11,0)</f>
        <v>2</v>
      </c>
      <c r="G8" s="4">
        <f>ROUND([2]Totals!K11,0)</f>
        <v>2</v>
      </c>
      <c r="H8" s="4">
        <f>ROUND([2]Totals!L11,0)</f>
        <v>2</v>
      </c>
      <c r="I8" s="8">
        <f>ROUND([2]Totals!M11,0)</f>
        <v>2</v>
      </c>
    </row>
    <row r="9" spans="1:10" s="5" customFormat="1" ht="17.25" customHeight="1" x14ac:dyDescent="0.2">
      <c r="A9" s="97"/>
      <c r="B9" s="98"/>
      <c r="C9" s="34" t="s">
        <v>53</v>
      </c>
      <c r="D9" s="4">
        <v>9</v>
      </c>
      <c r="E9" s="4">
        <v>11</v>
      </c>
      <c r="F9" s="4">
        <v>12</v>
      </c>
      <c r="G9" s="4">
        <v>13</v>
      </c>
      <c r="H9" s="4">
        <v>14</v>
      </c>
      <c r="I9" s="8">
        <v>15</v>
      </c>
    </row>
    <row r="10" spans="1:10" s="5" customFormat="1" ht="17.25" customHeight="1" thickBot="1" x14ac:dyDescent="0.25">
      <c r="A10" s="99"/>
      <c r="B10" s="100"/>
      <c r="C10" s="17" t="s">
        <v>42</v>
      </c>
      <c r="D10" s="14">
        <v>8</v>
      </c>
      <c r="E10" s="14">
        <v>9</v>
      </c>
      <c r="F10" s="14">
        <v>9</v>
      </c>
      <c r="G10" s="14">
        <v>11</v>
      </c>
      <c r="H10" s="14">
        <v>12</v>
      </c>
      <c r="I10" s="15">
        <v>13</v>
      </c>
    </row>
    <row r="11" spans="1:10" s="5" customFormat="1" ht="17.25" customHeight="1" x14ac:dyDescent="0.2">
      <c r="A11" s="101" t="s">
        <v>10</v>
      </c>
      <c r="B11" s="102"/>
      <c r="C11" s="34" t="s">
        <v>23</v>
      </c>
      <c r="D11" s="12">
        <f>ROUND([1]Totals!H10,0)</f>
        <v>0</v>
      </c>
      <c r="E11" s="12">
        <f>ROUND([1]Totals!I10,0)</f>
        <v>7</v>
      </c>
      <c r="F11" s="12">
        <f>ROUND([1]Totals!J10,0)</f>
        <v>8</v>
      </c>
      <c r="G11" s="12">
        <f>ROUND([1]Totals!K10,0)</f>
        <v>8</v>
      </c>
      <c r="H11" s="12">
        <f>ROUND([1]Totals!L10,0)</f>
        <v>9</v>
      </c>
      <c r="I11" s="13">
        <f>ROUND([1]Totals!M10,0)</f>
        <v>10</v>
      </c>
    </row>
    <row r="12" spans="1:10" s="5" customFormat="1" ht="17.25" customHeight="1" x14ac:dyDescent="0.2">
      <c r="A12" s="97"/>
      <c r="B12" s="98"/>
      <c r="C12" s="7" t="s">
        <v>43</v>
      </c>
      <c r="D12" s="4">
        <v>12</v>
      </c>
      <c r="E12" s="4">
        <v>13</v>
      </c>
      <c r="F12" s="4">
        <v>14</v>
      </c>
      <c r="G12" s="4">
        <v>15</v>
      </c>
      <c r="H12" s="4">
        <v>16</v>
      </c>
      <c r="I12" s="8">
        <v>17</v>
      </c>
    </row>
    <row r="13" spans="1:10" s="5" customFormat="1" ht="17.25" customHeight="1" thickBot="1" x14ac:dyDescent="0.25">
      <c r="A13" s="99"/>
      <c r="B13" s="100"/>
      <c r="C13" s="35" t="s">
        <v>20</v>
      </c>
      <c r="D13" s="14">
        <f>ROUND([2]Totals!H23,0)</f>
        <v>0</v>
      </c>
      <c r="E13" s="14">
        <f>ROUND([2]Totals!I23,0)</f>
        <v>3</v>
      </c>
      <c r="F13" s="14">
        <f>ROUND([2]Totals!J23,0)</f>
        <v>3</v>
      </c>
      <c r="G13" s="14">
        <f>ROUND([2]Totals!K23,0)</f>
        <v>4</v>
      </c>
      <c r="H13" s="14">
        <f>ROUND([2]Totals!L23,0)</f>
        <v>4</v>
      </c>
      <c r="I13" s="15">
        <f>ROUND([2]Totals!M23,0)</f>
        <v>4</v>
      </c>
    </row>
    <row r="14" spans="1:10" s="5" customFormat="1" ht="17.25" customHeight="1" thickBot="1" x14ac:dyDescent="0.25">
      <c r="A14" s="77" t="s">
        <v>44</v>
      </c>
      <c r="B14" s="78"/>
      <c r="C14" s="38"/>
      <c r="D14" s="23">
        <f>ROUND([2]Totals!H29,0)</f>
        <v>0</v>
      </c>
      <c r="E14" s="23">
        <f>ROUND([2]Totals!I29,0)</f>
        <v>12</v>
      </c>
      <c r="F14" s="23">
        <f>ROUND([2]Totals!J29,0)</f>
        <v>13</v>
      </c>
      <c r="G14" s="23">
        <f>ROUND([2]Totals!K29,0)</f>
        <v>14</v>
      </c>
      <c r="H14" s="23">
        <f>ROUND([2]Totals!L29,0)</f>
        <v>14</v>
      </c>
      <c r="I14" s="24">
        <f>ROUND([2]Totals!M29,0)</f>
        <v>15</v>
      </c>
    </row>
    <row r="15" spans="1:10" s="5" customFormat="1" ht="17.25" customHeight="1" thickBot="1" x14ac:dyDescent="0.25">
      <c r="A15" s="36" t="s">
        <v>1</v>
      </c>
      <c r="B15" s="37"/>
      <c r="C15" s="38"/>
      <c r="D15" s="23">
        <f>ROUND([2]Totals!H17,0)</f>
        <v>0</v>
      </c>
      <c r="E15" s="23">
        <f>ROUND([2]Totals!I17,0)</f>
        <v>12</v>
      </c>
      <c r="F15" s="23">
        <f>ROUND([2]Totals!J17,0)</f>
        <v>13</v>
      </c>
      <c r="G15" s="23">
        <f>ROUND([2]Totals!K17,0)</f>
        <v>14</v>
      </c>
      <c r="H15" s="23">
        <f>ROUND([2]Totals!L17,0)</f>
        <v>14</v>
      </c>
      <c r="I15" s="24">
        <f>ROUND([2]Totals!M17,0)</f>
        <v>15</v>
      </c>
    </row>
    <row r="16" spans="1:10" s="5" customFormat="1" ht="17.25" customHeight="1" thickBot="1" x14ac:dyDescent="0.25">
      <c r="A16" s="36" t="s">
        <v>32</v>
      </c>
      <c r="B16" s="37"/>
      <c r="C16" s="38"/>
      <c r="D16" s="23">
        <v>19</v>
      </c>
      <c r="E16" s="23">
        <v>20</v>
      </c>
      <c r="F16" s="23">
        <v>21</v>
      </c>
      <c r="G16" s="23">
        <v>23</v>
      </c>
      <c r="H16" s="23">
        <v>24</v>
      </c>
      <c r="I16" s="24">
        <v>25</v>
      </c>
    </row>
    <row r="17" spans="1:10" s="5" customFormat="1" ht="17.25" customHeight="1" x14ac:dyDescent="0.2">
      <c r="A17" s="101" t="s">
        <v>11</v>
      </c>
      <c r="B17" s="169"/>
      <c r="C17" s="34" t="s">
        <v>23</v>
      </c>
      <c r="D17" s="12">
        <f>ROUND([1]Totals!H16,0)</f>
        <v>0</v>
      </c>
      <c r="E17" s="12">
        <f>ROUND([1]Totals!I16,0)</f>
        <v>13</v>
      </c>
      <c r="F17" s="12">
        <f>ROUND([1]Totals!J16,0)</f>
        <v>13</v>
      </c>
      <c r="G17" s="12">
        <f>ROUND([1]Totals!K16,0)</f>
        <v>14</v>
      </c>
      <c r="H17" s="12">
        <f>ROUND([1]Totals!L16,0)</f>
        <v>15</v>
      </c>
      <c r="I17" s="13">
        <f>ROUND([1]Totals!M16,0)</f>
        <v>15</v>
      </c>
    </row>
    <row r="18" spans="1:10" s="5" customFormat="1" ht="17.25" customHeight="1" x14ac:dyDescent="0.2">
      <c r="A18" s="97"/>
      <c r="B18" s="170"/>
      <c r="C18" s="7" t="s">
        <v>43</v>
      </c>
      <c r="D18" s="4">
        <v>22</v>
      </c>
      <c r="E18" s="4">
        <v>23</v>
      </c>
      <c r="F18" s="4">
        <v>24</v>
      </c>
      <c r="G18" s="4">
        <v>25</v>
      </c>
      <c r="H18" s="4">
        <v>26</v>
      </c>
      <c r="I18" s="8">
        <v>27</v>
      </c>
    </row>
    <row r="19" spans="1:10" s="5" customFormat="1" ht="17.25" customHeight="1" x14ac:dyDescent="0.2">
      <c r="A19" s="97"/>
      <c r="B19" s="170"/>
      <c r="C19" s="34" t="s">
        <v>20</v>
      </c>
      <c r="D19" s="4">
        <f>ROUND([2]Totals!H35,0)</f>
        <v>12</v>
      </c>
      <c r="E19" s="4">
        <f>ROUND([2]Totals!I35,0)</f>
        <v>12</v>
      </c>
      <c r="F19" s="4">
        <f>ROUND([2]Totals!J35,0)</f>
        <v>13</v>
      </c>
      <c r="G19" s="4">
        <f>ROUND([2]Totals!K35,0)</f>
        <v>14</v>
      </c>
      <c r="H19" s="4">
        <f>ROUND([2]Totals!L35,0)</f>
        <v>14</v>
      </c>
      <c r="I19" s="8">
        <f>ROUND([2]Totals!M35,0)</f>
        <v>15</v>
      </c>
    </row>
    <row r="20" spans="1:10" s="5" customFormat="1" ht="17.25" customHeight="1" thickBot="1" x14ac:dyDescent="0.25">
      <c r="A20" s="99"/>
      <c r="B20" s="135"/>
      <c r="C20" s="35" t="s">
        <v>41</v>
      </c>
      <c r="D20" s="14">
        <v>18</v>
      </c>
      <c r="E20" s="14">
        <v>19</v>
      </c>
      <c r="F20" s="14">
        <v>20</v>
      </c>
      <c r="G20" s="14">
        <v>21</v>
      </c>
      <c r="H20" s="14">
        <v>22</v>
      </c>
      <c r="I20" s="15">
        <v>23</v>
      </c>
    </row>
    <row r="21" spans="1:10" s="5" customFormat="1" ht="17.25" customHeight="1" thickBot="1" x14ac:dyDescent="0.25">
      <c r="A21" s="136" t="s">
        <v>21</v>
      </c>
      <c r="B21" s="137"/>
      <c r="C21" s="35"/>
      <c r="D21" s="46">
        <f>ROUND([3]Totals!H4,0)</f>
        <v>87</v>
      </c>
      <c r="E21" s="46">
        <f>ROUND([3]Totals!I4,0)</f>
        <v>93</v>
      </c>
      <c r="F21" s="46">
        <f>ROUND([3]Totals!J4,0)</f>
        <v>99</v>
      </c>
      <c r="G21" s="46">
        <f>ROUND([3]Totals!K4,0)</f>
        <v>105</v>
      </c>
      <c r="H21" s="46">
        <f>ROUND([3]Totals!L4,0)</f>
        <v>111</v>
      </c>
      <c r="I21" s="47">
        <f>ROUND([3]Totals!M4,0)</f>
        <v>117</v>
      </c>
    </row>
    <row r="22" spans="1:10" s="5" customFormat="1" ht="17.25" customHeight="1" thickBot="1" x14ac:dyDescent="0.25">
      <c r="A22" s="77" t="s">
        <v>22</v>
      </c>
      <c r="B22" s="78"/>
      <c r="C22" s="38"/>
      <c r="D22" s="19">
        <f>ROUND([3]Totals!H8,0)</f>
        <v>142</v>
      </c>
      <c r="E22" s="19">
        <f>ROUND([3]Totals!I8,0)</f>
        <v>153</v>
      </c>
      <c r="F22" s="19">
        <f>ROUND([3]Totals!J8,0)</f>
        <v>165</v>
      </c>
      <c r="G22" s="19">
        <f>ROUND([3]Totals!K8,0)</f>
        <v>176</v>
      </c>
      <c r="H22" s="19">
        <f>ROUND([3]Totals!L8,0)</f>
        <v>187</v>
      </c>
      <c r="I22" s="20">
        <f>ROUND([3]Totals!M8,0)</f>
        <v>198</v>
      </c>
    </row>
    <row r="23" spans="1:10" s="5" customFormat="1" ht="17.25" customHeight="1" thickBot="1" x14ac:dyDescent="0.25">
      <c r="A23" s="77" t="s">
        <v>14</v>
      </c>
      <c r="B23" s="78"/>
      <c r="C23" s="38"/>
      <c r="D23" s="19">
        <f>ROUND([3]Totals!H12,0)</f>
        <v>27</v>
      </c>
      <c r="E23" s="19">
        <f>ROUND([3]Totals!I12,0)</f>
        <v>27</v>
      </c>
      <c r="F23" s="19">
        <f>ROUND([3]Totals!J12,0)</f>
        <v>27</v>
      </c>
      <c r="G23" s="19">
        <f>ROUND([3]Totals!K12,0)</f>
        <v>27</v>
      </c>
      <c r="H23" s="19">
        <f>ROUND([3]Totals!L12,0)</f>
        <v>27</v>
      </c>
      <c r="I23" s="20">
        <f>ROUND([3]Totals!M12,0)</f>
        <v>27</v>
      </c>
    </row>
    <row r="24" spans="1:10" s="5" customFormat="1" ht="15" customHeight="1" thickBot="1" x14ac:dyDescent="0.25">
      <c r="A24" s="151" t="str">
        <f>"Other specify: Electric Charge $"&amp;[2]Totals!$B$1&amp;""</f>
        <v>Other specify: Electric Charge $21.16</v>
      </c>
      <c r="B24" s="152"/>
      <c r="C24" s="153"/>
      <c r="D24" s="21">
        <f>ROUND([2]Totals!$B$1,0)</f>
        <v>21</v>
      </c>
      <c r="E24" s="21">
        <f>ROUND([2]Totals!$B$1,0)</f>
        <v>21</v>
      </c>
      <c r="F24" s="21">
        <f>ROUND([2]Totals!$B$1,0)</f>
        <v>21</v>
      </c>
      <c r="G24" s="21">
        <f>ROUND([2]Totals!$B$1,0)</f>
        <v>21</v>
      </c>
      <c r="H24" s="21">
        <f>ROUND([2]Totals!$B$1,0)</f>
        <v>21</v>
      </c>
      <c r="I24" s="22">
        <f>ROUND([2]Totals!$B$1,0)</f>
        <v>21</v>
      </c>
      <c r="J24" s="6"/>
    </row>
    <row r="25" spans="1:10" s="5" customFormat="1" ht="15" customHeight="1" thickBot="1" x14ac:dyDescent="0.25">
      <c r="A25" s="151" t="str">
        <f>"Other specify:  Natural Gas Charge $"&amp;[1]Totals!$B$1&amp;""</f>
        <v>Other specify:  Natural Gas Charge $14.89</v>
      </c>
      <c r="B25" s="152"/>
      <c r="C25" s="153"/>
      <c r="D25" s="21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29" t="s">
        <v>54</v>
      </c>
      <c r="B26" s="30"/>
      <c r="C26" s="38"/>
      <c r="D26" s="23">
        <v>11</v>
      </c>
      <c r="E26" s="23">
        <v>11</v>
      </c>
      <c r="F26" s="23">
        <v>11</v>
      </c>
      <c r="G26" s="23">
        <v>11</v>
      </c>
      <c r="H26" s="23">
        <v>11</v>
      </c>
      <c r="I26" s="24">
        <v>11</v>
      </c>
    </row>
    <row r="27" spans="1:10" s="5" customFormat="1" ht="17.25" customHeight="1" thickBot="1" x14ac:dyDescent="0.25">
      <c r="A27" s="136" t="s">
        <v>46</v>
      </c>
      <c r="B27" s="167"/>
      <c r="C27" s="35"/>
      <c r="D27" s="25">
        <v>12</v>
      </c>
      <c r="E27" s="25">
        <v>12</v>
      </c>
      <c r="F27" s="25">
        <v>12</v>
      </c>
      <c r="G27" s="25">
        <v>12</v>
      </c>
      <c r="H27" s="25">
        <v>12</v>
      </c>
      <c r="I27" s="26">
        <v>12</v>
      </c>
    </row>
    <row r="28" spans="1:10" ht="14.25" customHeight="1" x14ac:dyDescent="0.25">
      <c r="A28" s="107" t="s">
        <v>66</v>
      </c>
      <c r="B28" s="108"/>
      <c r="C28" s="108"/>
      <c r="D28" s="108"/>
      <c r="E28" s="108"/>
      <c r="F28" s="154"/>
      <c r="G28" s="105" t="s">
        <v>50</v>
      </c>
      <c r="H28" s="106"/>
      <c r="I28" s="42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20" t="s">
        <v>9</v>
      </c>
      <c r="H29" s="121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20" t="s">
        <v>10</v>
      </c>
      <c r="H30" s="121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20" t="s">
        <v>0</v>
      </c>
      <c r="H31" s="121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20" t="s">
        <v>1</v>
      </c>
      <c r="H32" s="121"/>
      <c r="I32" s="10"/>
    </row>
    <row r="33" spans="1:9" ht="14.25" customHeight="1" x14ac:dyDescent="0.25">
      <c r="A33" s="140" t="s">
        <v>48</v>
      </c>
      <c r="B33" s="141"/>
      <c r="C33" s="141"/>
      <c r="D33" s="141"/>
      <c r="E33" s="141"/>
      <c r="F33" s="142"/>
      <c r="G33" s="120" t="s">
        <v>11</v>
      </c>
      <c r="H33" s="121"/>
      <c r="I33" s="10"/>
    </row>
    <row r="34" spans="1:9" ht="14.25" customHeight="1" x14ac:dyDescent="0.25">
      <c r="A34" s="143"/>
      <c r="B34" s="144"/>
      <c r="C34" s="144"/>
      <c r="D34" s="144"/>
      <c r="E34" s="144"/>
      <c r="F34" s="145"/>
      <c r="G34" s="138" t="s">
        <v>12</v>
      </c>
      <c r="H34" s="139"/>
      <c r="I34" s="10"/>
    </row>
    <row r="35" spans="1:9" ht="14.25" customHeight="1" x14ac:dyDescent="0.25">
      <c r="A35" s="143"/>
      <c r="B35" s="144"/>
      <c r="C35" s="144"/>
      <c r="D35" s="144"/>
      <c r="E35" s="144"/>
      <c r="F35" s="145"/>
      <c r="G35" s="138" t="s">
        <v>13</v>
      </c>
      <c r="H35" s="139"/>
      <c r="I35" s="10"/>
    </row>
    <row r="36" spans="1:9" ht="14.25" customHeight="1" x14ac:dyDescent="0.25">
      <c r="A36" s="143"/>
      <c r="B36" s="144"/>
      <c r="C36" s="144"/>
      <c r="D36" s="144"/>
      <c r="E36" s="144"/>
      <c r="F36" s="145"/>
      <c r="G36" s="120" t="s">
        <v>14</v>
      </c>
      <c r="H36" s="121"/>
      <c r="I36" s="10"/>
    </row>
    <row r="37" spans="1:9" ht="14.25" customHeight="1" x14ac:dyDescent="0.25">
      <c r="A37" s="164"/>
      <c r="B37" s="165"/>
      <c r="C37" s="165"/>
      <c r="D37" s="165"/>
      <c r="E37" s="165"/>
      <c r="F37" s="166"/>
      <c r="G37" s="120" t="s">
        <v>56</v>
      </c>
      <c r="H37" s="121"/>
      <c r="I37" s="10"/>
    </row>
    <row r="38" spans="1:9" ht="14.25" customHeight="1" x14ac:dyDescent="0.25">
      <c r="A38" s="140" t="s">
        <v>19</v>
      </c>
      <c r="B38" s="141"/>
      <c r="C38" s="141"/>
      <c r="D38" s="141"/>
      <c r="E38" s="141"/>
      <c r="F38" s="142"/>
      <c r="G38" s="120" t="s">
        <v>55</v>
      </c>
      <c r="H38" s="121"/>
      <c r="I38" s="10"/>
    </row>
    <row r="39" spans="1:9" ht="14.25" customHeight="1" x14ac:dyDescent="0.25">
      <c r="A39" s="143"/>
      <c r="B39" s="144"/>
      <c r="C39" s="144"/>
      <c r="D39" s="144"/>
      <c r="E39" s="144"/>
      <c r="F39" s="145"/>
      <c r="G39" s="138" t="s">
        <v>16</v>
      </c>
      <c r="H39" s="139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8"/>
      <c r="G40" s="149" t="s">
        <v>18</v>
      </c>
      <c r="H40" s="150"/>
      <c r="I40" s="43"/>
    </row>
    <row r="41" spans="1:9" ht="14.25" customHeight="1" x14ac:dyDescent="0.25"/>
  </sheetData>
  <mergeCells count="45">
    <mergeCell ref="A22:B22"/>
    <mergeCell ref="A23:B23"/>
    <mergeCell ref="A13:B13"/>
    <mergeCell ref="A14:B14"/>
    <mergeCell ref="A17:B17"/>
    <mergeCell ref="A18:B18"/>
    <mergeCell ref="A19:B19"/>
    <mergeCell ref="A1:C1"/>
    <mergeCell ref="D1:F1"/>
    <mergeCell ref="G1:I1"/>
    <mergeCell ref="A3:C3"/>
    <mergeCell ref="D3:G3"/>
    <mergeCell ref="H3:I3"/>
    <mergeCell ref="G38:H38"/>
    <mergeCell ref="G39:H39"/>
    <mergeCell ref="A38:F40"/>
    <mergeCell ref="G40:H40"/>
    <mergeCell ref="A24:C24"/>
    <mergeCell ref="A25:C25"/>
    <mergeCell ref="G32:H32"/>
    <mergeCell ref="G33:H33"/>
    <mergeCell ref="A28:F29"/>
    <mergeCell ref="A30:F32"/>
    <mergeCell ref="A33:F37"/>
    <mergeCell ref="G34:H34"/>
    <mergeCell ref="G35:H35"/>
    <mergeCell ref="G36:H36"/>
    <mergeCell ref="G37:H37"/>
    <mergeCell ref="A27:B27"/>
    <mergeCell ref="G28:H28"/>
    <mergeCell ref="G29:H29"/>
    <mergeCell ref="G30:H30"/>
    <mergeCell ref="G31:H31"/>
    <mergeCell ref="A2:I2"/>
    <mergeCell ref="A5:B5"/>
    <mergeCell ref="A6:B6"/>
    <mergeCell ref="A4:B4"/>
    <mergeCell ref="A7:B7"/>
    <mergeCell ref="A8:B8"/>
    <mergeCell ref="A9:B9"/>
    <mergeCell ref="A10:B10"/>
    <mergeCell ref="A11:B11"/>
    <mergeCell ref="A12:B12"/>
    <mergeCell ref="A20:B20"/>
    <mergeCell ref="A21:B21"/>
  </mergeCells>
  <conditionalFormatting sqref="D5:I27">
    <cfRule type="cellIs" dxfId="8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1/2023 Initial / Update&amp;R&amp;"Segoe UI,Regular"&amp;9adapted from form HUD-52667
(04/2023)
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0DA"/>
  </sheetPr>
  <dimension ref="A1:J41"/>
  <sheetViews>
    <sheetView zoomScaleNormal="100" workbookViewId="0">
      <selection activeCell="K3" sqref="K3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5.25" customHeight="1" thickBot="1" x14ac:dyDescent="0.3">
      <c r="A3" s="175" t="s">
        <v>68</v>
      </c>
      <c r="B3" s="176"/>
      <c r="C3" s="177"/>
      <c r="D3" s="176" t="s">
        <v>74</v>
      </c>
      <c r="E3" s="180"/>
      <c r="F3" s="180"/>
      <c r="G3" s="181"/>
      <c r="H3" s="180" t="s">
        <v>75</v>
      </c>
      <c r="I3" s="182"/>
      <c r="J3" s="33"/>
    </row>
    <row r="4" spans="1:10" ht="14.25" customHeight="1" thickBot="1" x14ac:dyDescent="0.3">
      <c r="A4" s="178" t="s">
        <v>38</v>
      </c>
      <c r="B4" s="179"/>
      <c r="C4" s="54" t="s">
        <v>39</v>
      </c>
      <c r="D4" s="74" t="s">
        <v>2</v>
      </c>
      <c r="E4" s="74" t="s">
        <v>3</v>
      </c>
      <c r="F4" s="74" t="s">
        <v>4</v>
      </c>
      <c r="G4" s="74" t="s">
        <v>5</v>
      </c>
      <c r="H4" s="74" t="s">
        <v>6</v>
      </c>
      <c r="I4" s="75" t="s">
        <v>7</v>
      </c>
    </row>
    <row r="5" spans="1:10" s="5" customFormat="1" ht="17.25" customHeight="1" x14ac:dyDescent="0.2">
      <c r="A5" s="103" t="s">
        <v>9</v>
      </c>
      <c r="B5" s="104"/>
      <c r="C5" s="34" t="s">
        <v>70</v>
      </c>
      <c r="D5" s="12">
        <f>ROUND([1]Totals!B5,0)</f>
        <v>25</v>
      </c>
      <c r="E5" s="12">
        <f>ROUND([1]Totals!C5,0)</f>
        <v>29</v>
      </c>
      <c r="F5" s="12">
        <f>ROUND([1]Totals!D5,0)</f>
        <v>34</v>
      </c>
      <c r="G5" s="12">
        <f>ROUND([1]Totals!E5,0)</f>
        <v>39</v>
      </c>
      <c r="H5" s="12">
        <f>ROUND([1]Totals!F5,0)</f>
        <v>44</v>
      </c>
      <c r="I5" s="13">
        <f>ROUND([1]Totals!G5,0)</f>
        <v>49</v>
      </c>
    </row>
    <row r="6" spans="1:10" s="5" customFormat="1" ht="17.25" customHeight="1" x14ac:dyDescent="0.2">
      <c r="A6" s="97"/>
      <c r="B6" s="98"/>
      <c r="C6" s="7" t="s">
        <v>43</v>
      </c>
      <c r="D6" s="4"/>
      <c r="E6" s="4"/>
      <c r="F6" s="4"/>
      <c r="G6" s="4"/>
      <c r="H6" s="4"/>
      <c r="I6" s="8"/>
    </row>
    <row r="7" spans="1:10" s="5" customFormat="1" ht="17.25" customHeight="1" x14ac:dyDescent="0.2">
      <c r="A7" s="97"/>
      <c r="B7" s="98"/>
      <c r="C7" s="16" t="s">
        <v>71</v>
      </c>
      <c r="D7" s="4">
        <f>ROUND([2]Totals!B6,0)</f>
        <v>37</v>
      </c>
      <c r="E7" s="4">
        <f>ROUND([2]Totals!C6,0)</f>
        <v>44</v>
      </c>
      <c r="F7" s="4">
        <f>ROUND([2]Totals!D6,0)</f>
        <v>58</v>
      </c>
      <c r="G7" s="4">
        <f>ROUND([2]Totals!E6,0)</f>
        <v>69</v>
      </c>
      <c r="H7" s="4">
        <f>ROUND([2]Totals!F6,0)</f>
        <v>78</v>
      </c>
      <c r="I7" s="8">
        <f>ROUND([2]Totals!G6,0)</f>
        <v>87</v>
      </c>
    </row>
    <row r="8" spans="1:10" s="5" customFormat="1" ht="17.25" customHeight="1" x14ac:dyDescent="0.2">
      <c r="A8" s="97"/>
      <c r="B8" s="98"/>
      <c r="C8" s="7" t="s">
        <v>72</v>
      </c>
      <c r="D8" s="4">
        <f>ROUND([2]Totals!B12,0)</f>
        <v>28</v>
      </c>
      <c r="E8" s="4">
        <f>ROUND([2]Totals!C12,0)</f>
        <v>33</v>
      </c>
      <c r="F8" s="4">
        <f>ROUND([2]Totals!D12,0)</f>
        <v>39</v>
      </c>
      <c r="G8" s="4">
        <f>ROUND([2]Totals!E12,0)</f>
        <v>44</v>
      </c>
      <c r="H8" s="4">
        <f>ROUND([2]Totals!F12,0)</f>
        <v>48</v>
      </c>
      <c r="I8" s="8">
        <f>ROUND([2]Totals!G12,0)</f>
        <v>53</v>
      </c>
    </row>
    <row r="9" spans="1:10" s="5" customFormat="1" ht="17.25" customHeight="1" thickBot="1" x14ac:dyDescent="0.25">
      <c r="A9" s="97"/>
      <c r="B9" s="98"/>
      <c r="C9" s="17" t="s">
        <v>41</v>
      </c>
      <c r="D9" s="14"/>
      <c r="E9" s="14"/>
      <c r="F9" s="14"/>
      <c r="G9" s="14"/>
      <c r="H9" s="14"/>
      <c r="I9" s="15"/>
    </row>
    <row r="10" spans="1:10" s="5" customFormat="1" ht="17.25" hidden="1" customHeight="1" thickBot="1" x14ac:dyDescent="0.25">
      <c r="A10" s="99"/>
      <c r="B10" s="100"/>
      <c r="C10" s="35" t="s">
        <v>42</v>
      </c>
      <c r="D10" s="25"/>
      <c r="E10" s="25"/>
      <c r="F10" s="25"/>
      <c r="G10" s="25"/>
      <c r="H10" s="25"/>
      <c r="I10" s="26"/>
    </row>
    <row r="11" spans="1:10" s="5" customFormat="1" ht="17.25" customHeight="1" x14ac:dyDescent="0.2">
      <c r="A11" s="103" t="s">
        <v>10</v>
      </c>
      <c r="B11" s="104"/>
      <c r="C11" s="34" t="s">
        <v>70</v>
      </c>
      <c r="D11" s="12">
        <f>ROUND([1]Totals!B11,0)</f>
        <v>2</v>
      </c>
      <c r="E11" s="12">
        <f>ROUND([1]Totals!C11,0)</f>
        <v>2</v>
      </c>
      <c r="F11" s="12">
        <f>ROUND([1]Totals!D11,0)</f>
        <v>3</v>
      </c>
      <c r="G11" s="12">
        <f>ROUND([1]Totals!E11,0)</f>
        <v>4</v>
      </c>
      <c r="H11" s="12">
        <f>ROUND([1]Totals!F11,0)</f>
        <v>6</v>
      </c>
      <c r="I11" s="13">
        <f>ROUND([1]Totals!G11,0)</f>
        <v>6</v>
      </c>
    </row>
    <row r="12" spans="1:10" s="5" customFormat="1" ht="17.25" customHeight="1" x14ac:dyDescent="0.2">
      <c r="A12" s="97"/>
      <c r="B12" s="98"/>
      <c r="C12" s="7" t="s">
        <v>43</v>
      </c>
      <c r="D12" s="4"/>
      <c r="E12" s="4"/>
      <c r="F12" s="4"/>
      <c r="G12" s="4"/>
      <c r="H12" s="4"/>
      <c r="I12" s="8"/>
    </row>
    <row r="13" spans="1:10" s="5" customFormat="1" ht="17.25" customHeight="1" thickBot="1" x14ac:dyDescent="0.25">
      <c r="A13" s="99"/>
      <c r="B13" s="100"/>
      <c r="C13" s="16" t="s">
        <v>71</v>
      </c>
      <c r="D13" s="14">
        <f>ROUND([2]Totals!B24,0)</f>
        <v>5</v>
      </c>
      <c r="E13" s="14">
        <f>ROUND([2]Totals!C24,0)</f>
        <v>6</v>
      </c>
      <c r="F13" s="14">
        <f>ROUND([2]Totals!D24,0)</f>
        <v>9</v>
      </c>
      <c r="G13" s="14">
        <f>ROUND([2]Totals!E24,0)</f>
        <v>12</v>
      </c>
      <c r="H13" s="14">
        <f>ROUND([2]Totals!F24,0)</f>
        <v>15</v>
      </c>
      <c r="I13" s="15">
        <f>ROUND([2]Totals!G24,0)</f>
        <v>18</v>
      </c>
    </row>
    <row r="14" spans="1:10" s="5" customFormat="1" ht="17.25" customHeight="1" thickBot="1" x14ac:dyDescent="0.25">
      <c r="A14" s="77" t="s">
        <v>44</v>
      </c>
      <c r="B14" s="78"/>
      <c r="C14" s="76" t="s">
        <v>73</v>
      </c>
      <c r="D14" s="25">
        <f>ROUND([2]Totals!B30,0)</f>
        <v>26</v>
      </c>
      <c r="E14" s="25">
        <f>ROUND([2]Totals!C30,0)</f>
        <v>31</v>
      </c>
      <c r="F14" s="25">
        <f>ROUND([2]Totals!D30,0)</f>
        <v>43</v>
      </c>
      <c r="G14" s="25">
        <f>ROUND([2]Totals!E30,0)</f>
        <v>55</v>
      </c>
      <c r="H14" s="25">
        <f>ROUND([2]Totals!F30,0)</f>
        <v>66</v>
      </c>
      <c r="I14" s="26">
        <f>ROUND([2]Totals!G30,0)</f>
        <v>75</v>
      </c>
    </row>
    <row r="15" spans="1:10" s="5" customFormat="1" ht="17.25" customHeight="1" thickBot="1" x14ac:dyDescent="0.25">
      <c r="A15" s="31" t="s">
        <v>1</v>
      </c>
      <c r="B15" s="32"/>
      <c r="C15" s="76" t="s">
        <v>73</v>
      </c>
      <c r="D15" s="25">
        <f>ROUND([2]Totals!B18,0)</f>
        <v>4</v>
      </c>
      <c r="E15" s="25">
        <f>ROUND([2]Totals!C18,0)</f>
        <v>5</v>
      </c>
      <c r="F15" s="25">
        <f>ROUND([2]Totals!D18,0)</f>
        <v>9</v>
      </c>
      <c r="G15" s="25">
        <f>ROUND([2]Totals!E18,0)</f>
        <v>13</v>
      </c>
      <c r="H15" s="25">
        <f>ROUND([2]Totals!F18,0)</f>
        <v>17</v>
      </c>
      <c r="I15" s="26">
        <f>ROUND([2]Totals!G18,0)</f>
        <v>21</v>
      </c>
    </row>
    <row r="16" spans="1:10" s="5" customFormat="1" ht="17.25" hidden="1" customHeight="1" thickBot="1" x14ac:dyDescent="0.25">
      <c r="A16" s="31" t="s">
        <v>32</v>
      </c>
      <c r="B16" s="32"/>
      <c r="C16" s="39"/>
      <c r="D16" s="25"/>
      <c r="E16" s="25"/>
      <c r="F16" s="25"/>
      <c r="G16" s="25"/>
      <c r="H16" s="25"/>
      <c r="I16" s="26"/>
    </row>
    <row r="17" spans="1:10" s="5" customFormat="1" ht="17.25" customHeight="1" x14ac:dyDescent="0.2">
      <c r="A17" s="103" t="s">
        <v>11</v>
      </c>
      <c r="B17" s="104"/>
      <c r="C17" s="18" t="s">
        <v>70</v>
      </c>
      <c r="D17" s="58">
        <f>ROUND([1]Totals!B17,0)</f>
        <v>6</v>
      </c>
      <c r="E17" s="58">
        <f>ROUND([1]Totals!C17,0)</f>
        <v>7</v>
      </c>
      <c r="F17" s="58">
        <f>ROUND([1]Totals!D17,0)</f>
        <v>10</v>
      </c>
      <c r="G17" s="58">
        <f>ROUND([1]Totals!E17,0)</f>
        <v>14</v>
      </c>
      <c r="H17" s="58">
        <f>ROUND([1]Totals!F17,0)</f>
        <v>17</v>
      </c>
      <c r="I17" s="59">
        <f>ROUND([1]Totals!G17,0)</f>
        <v>20</v>
      </c>
    </row>
    <row r="18" spans="1:10" s="5" customFormat="1" ht="17.25" customHeight="1" x14ac:dyDescent="0.2">
      <c r="A18" s="97"/>
      <c r="B18" s="98"/>
      <c r="C18" s="7" t="s">
        <v>43</v>
      </c>
      <c r="D18" s="4"/>
      <c r="E18" s="4"/>
      <c r="F18" s="4"/>
      <c r="G18" s="4"/>
      <c r="H18" s="4"/>
      <c r="I18" s="8"/>
    </row>
    <row r="19" spans="1:10" s="5" customFormat="1" ht="17.25" customHeight="1" x14ac:dyDescent="0.2">
      <c r="A19" s="97"/>
      <c r="B19" s="98"/>
      <c r="C19" s="16" t="s">
        <v>71</v>
      </c>
      <c r="D19" s="4">
        <f>ROUND([2]Totals!B42,0)</f>
        <v>18</v>
      </c>
      <c r="E19" s="4">
        <f>ROUND([2]Totals!C42,0)</f>
        <v>22</v>
      </c>
      <c r="F19" s="4">
        <f>ROUND([2]Totals!D42,0)</f>
        <v>28</v>
      </c>
      <c r="G19" s="4">
        <f>ROUND([2]Totals!E42,0)</f>
        <v>34</v>
      </c>
      <c r="H19" s="4">
        <f>ROUND([2]Totals!F42,0)</f>
        <v>40</v>
      </c>
      <c r="I19" s="8">
        <f>ROUND([2]Totals!G42,0)</f>
        <v>46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/>
      <c r="E20" s="14"/>
      <c r="F20" s="14"/>
      <c r="G20" s="14"/>
      <c r="H20" s="14"/>
      <c r="I20" s="15"/>
    </row>
    <row r="21" spans="1:10" s="5" customFormat="1" ht="17.25" customHeight="1" thickBot="1" x14ac:dyDescent="0.25">
      <c r="A21" s="77" t="s">
        <v>21</v>
      </c>
      <c r="B21" s="78"/>
      <c r="C21" s="38"/>
      <c r="D21" s="19">
        <f>ROUND([3]Totals!B4,0)</f>
        <v>40</v>
      </c>
      <c r="E21" s="19">
        <f>ROUND([3]Totals!C4,0)</f>
        <v>41</v>
      </c>
      <c r="F21" s="19">
        <f>ROUND([3]Totals!D4,0)</f>
        <v>52</v>
      </c>
      <c r="G21" s="19">
        <f>ROUND([3]Totals!E4,0)</f>
        <v>63</v>
      </c>
      <c r="H21" s="19">
        <f>ROUND([3]Totals!F4,0)</f>
        <v>73</v>
      </c>
      <c r="I21" s="20">
        <f>ROUND([3]Totals!G4,0)</f>
        <v>81</v>
      </c>
    </row>
    <row r="22" spans="1:10" s="5" customFormat="1" ht="17.25" customHeight="1" thickBot="1" x14ac:dyDescent="0.25">
      <c r="A22" s="77" t="s">
        <v>22</v>
      </c>
      <c r="B22" s="78"/>
      <c r="C22" s="38"/>
      <c r="D22" s="19">
        <f>ROUND([3]Totals!B8,0)</f>
        <v>61</v>
      </c>
      <c r="E22" s="19">
        <f>ROUND([3]Totals!C8,0)</f>
        <v>63</v>
      </c>
      <c r="F22" s="19">
        <f>ROUND([3]Totals!D8,0)</f>
        <v>80</v>
      </c>
      <c r="G22" s="19">
        <f>ROUND([3]Totals!E8,0)</f>
        <v>97</v>
      </c>
      <c r="H22" s="19">
        <f>ROUND([3]Totals!F8,0)</f>
        <v>114</v>
      </c>
      <c r="I22" s="20">
        <f>ROUND([3]Totals!G8,0)</f>
        <v>131</v>
      </c>
    </row>
    <row r="23" spans="1:10" s="5" customFormat="1" ht="17.25" customHeight="1" thickBot="1" x14ac:dyDescent="0.25">
      <c r="A23" s="183" t="s">
        <v>14</v>
      </c>
      <c r="B23" s="184"/>
      <c r="C23" s="34"/>
      <c r="D23" s="46">
        <f>ROUND([3]Totals!B12,0)</f>
        <v>27</v>
      </c>
      <c r="E23" s="46">
        <f>ROUND([3]Totals!C12,0)</f>
        <v>27</v>
      </c>
      <c r="F23" s="46">
        <f>ROUND([3]Totals!D12,0)</f>
        <v>27</v>
      </c>
      <c r="G23" s="46">
        <f>ROUND([3]Totals!E12,0)</f>
        <v>27</v>
      </c>
      <c r="H23" s="46">
        <f>ROUND([3]Totals!F12,0)</f>
        <v>27</v>
      </c>
      <c r="I23" s="47">
        <f>ROUND([3]Totals!G12,0)</f>
        <v>27</v>
      </c>
    </row>
    <row r="24" spans="1:10" s="5" customFormat="1" ht="15" customHeight="1" thickBot="1" x14ac:dyDescent="0.25">
      <c r="A24" s="94" t="str">
        <f>"Other specify: Electric Charge $"&amp;[2]Totals!$B$1&amp;" (avg)"</f>
        <v>Other specify: Electric Charge $21.16 (avg)</v>
      </c>
      <c r="B24" s="95"/>
      <c r="C24" s="96"/>
      <c r="D24" s="52">
        <f>ROUND([2]Totals!$B$1,0)</f>
        <v>21</v>
      </c>
      <c r="E24" s="52">
        <f>ROUND([2]Totals!$B$1,0)</f>
        <v>21</v>
      </c>
      <c r="F24" s="52">
        <f>ROUND([2]Totals!$B$1,0)</f>
        <v>21</v>
      </c>
      <c r="G24" s="52">
        <f>ROUND([2]Totals!$B$1,0)</f>
        <v>21</v>
      </c>
      <c r="H24" s="52">
        <f>ROUND([2]Totals!$B$1,0)</f>
        <v>21</v>
      </c>
      <c r="I24" s="53">
        <f>ROUND([2]Totals!$B$1,0)</f>
        <v>21</v>
      </c>
      <c r="J24" s="6"/>
    </row>
    <row r="25" spans="1:10" s="5" customFormat="1" ht="15" customHeight="1" thickBot="1" x14ac:dyDescent="0.25">
      <c r="A25" s="94" t="str">
        <f>"Other specify:  Natural Gas Charge $"&amp;[1]Totals!$B$1&amp;" (avg)"</f>
        <v>Other specify:  Natural Gas Charge $14.89 (avg)</v>
      </c>
      <c r="B25" s="95"/>
      <c r="C25" s="96"/>
      <c r="D25" s="21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136" t="s">
        <v>54</v>
      </c>
      <c r="B26" s="137"/>
      <c r="C26" s="35"/>
      <c r="D26" s="25">
        <v>11</v>
      </c>
      <c r="E26" s="25">
        <v>11</v>
      </c>
      <c r="F26" s="25">
        <v>11</v>
      </c>
      <c r="G26" s="25">
        <v>11</v>
      </c>
      <c r="H26" s="25">
        <v>11</v>
      </c>
      <c r="I26" s="26">
        <v>11</v>
      </c>
    </row>
    <row r="27" spans="1:10" s="5" customFormat="1" ht="17.25" customHeight="1" thickBot="1" x14ac:dyDescent="0.25">
      <c r="A27" s="136" t="s">
        <v>57</v>
      </c>
      <c r="B27" s="137"/>
      <c r="C27" s="35"/>
      <c r="D27" s="25">
        <v>12</v>
      </c>
      <c r="E27" s="25">
        <v>12</v>
      </c>
      <c r="F27" s="25">
        <v>12</v>
      </c>
      <c r="G27" s="25">
        <v>12</v>
      </c>
      <c r="H27" s="25">
        <v>12</v>
      </c>
      <c r="I27" s="26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89" t="s">
        <v>50</v>
      </c>
      <c r="H28" s="190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20" t="s">
        <v>9</v>
      </c>
      <c r="H29" s="121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20" t="s">
        <v>10</v>
      </c>
      <c r="H30" s="121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20" t="s">
        <v>0</v>
      </c>
      <c r="H31" s="121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20" t="s">
        <v>1</v>
      </c>
      <c r="H32" s="121"/>
      <c r="I32" s="10"/>
    </row>
    <row r="33" spans="1:9" ht="14.25" customHeight="1" x14ac:dyDescent="0.25">
      <c r="A33" s="111" t="s">
        <v>48</v>
      </c>
      <c r="B33" s="156"/>
      <c r="C33" s="156"/>
      <c r="D33" s="156"/>
      <c r="E33" s="156"/>
      <c r="F33" s="157"/>
      <c r="G33" s="120" t="s">
        <v>11</v>
      </c>
      <c r="H33" s="121"/>
      <c r="I33" s="10"/>
    </row>
    <row r="34" spans="1:9" ht="14.25" customHeight="1" x14ac:dyDescent="0.25">
      <c r="A34" s="158"/>
      <c r="B34" s="159"/>
      <c r="C34" s="159"/>
      <c r="D34" s="159"/>
      <c r="E34" s="159"/>
      <c r="F34" s="160"/>
      <c r="G34" s="120" t="s">
        <v>12</v>
      </c>
      <c r="H34" s="121"/>
      <c r="I34" s="10"/>
    </row>
    <row r="35" spans="1:9" ht="14.25" customHeight="1" x14ac:dyDescent="0.25">
      <c r="A35" s="158"/>
      <c r="B35" s="159"/>
      <c r="C35" s="159"/>
      <c r="D35" s="159"/>
      <c r="E35" s="159"/>
      <c r="F35" s="160"/>
      <c r="G35" s="120" t="s">
        <v>13</v>
      </c>
      <c r="H35" s="121"/>
      <c r="I35" s="10"/>
    </row>
    <row r="36" spans="1:9" ht="14.25" customHeight="1" x14ac:dyDescent="0.25">
      <c r="A36" s="158"/>
      <c r="B36" s="159"/>
      <c r="C36" s="159"/>
      <c r="D36" s="159"/>
      <c r="E36" s="159"/>
      <c r="F36" s="160"/>
      <c r="G36" s="120" t="s">
        <v>14</v>
      </c>
      <c r="H36" s="121"/>
      <c r="I36" s="10"/>
    </row>
    <row r="37" spans="1:9" ht="14.25" customHeight="1" x14ac:dyDescent="0.25">
      <c r="A37" s="161"/>
      <c r="B37" s="162"/>
      <c r="C37" s="162"/>
      <c r="D37" s="162"/>
      <c r="E37" s="162"/>
      <c r="F37" s="163"/>
      <c r="G37" s="120" t="s">
        <v>17</v>
      </c>
      <c r="H37" s="121"/>
      <c r="I37" s="10"/>
    </row>
    <row r="38" spans="1:9" ht="14.25" customHeight="1" x14ac:dyDescent="0.25">
      <c r="A38" s="111" t="s">
        <v>19</v>
      </c>
      <c r="B38" s="156"/>
      <c r="C38" s="156"/>
      <c r="D38" s="156"/>
      <c r="E38" s="156"/>
      <c r="F38" s="157"/>
      <c r="G38" s="120" t="s">
        <v>51</v>
      </c>
      <c r="H38" s="121"/>
      <c r="I38" s="10"/>
    </row>
    <row r="39" spans="1:9" ht="14.25" customHeight="1" x14ac:dyDescent="0.25">
      <c r="A39" s="158"/>
      <c r="B39" s="159"/>
      <c r="C39" s="159"/>
      <c r="D39" s="159"/>
      <c r="E39" s="159"/>
      <c r="F39" s="160"/>
      <c r="G39" s="120" t="s">
        <v>16</v>
      </c>
      <c r="H39" s="121"/>
      <c r="I39" s="10"/>
    </row>
    <row r="40" spans="1:9" ht="14.25" customHeight="1" thickBot="1" x14ac:dyDescent="0.3">
      <c r="A40" s="185"/>
      <c r="B40" s="186"/>
      <c r="C40" s="186"/>
      <c r="D40" s="186"/>
      <c r="E40" s="186"/>
      <c r="F40" s="187"/>
      <c r="G40" s="188" t="s">
        <v>18</v>
      </c>
      <c r="H40" s="137"/>
      <c r="I40" s="43"/>
    </row>
    <row r="41" spans="1:9" ht="14.25" customHeight="1" x14ac:dyDescent="0.25"/>
  </sheetData>
  <mergeCells count="46">
    <mergeCell ref="A33:F37"/>
    <mergeCell ref="A38:F40"/>
    <mergeCell ref="A24:C24"/>
    <mergeCell ref="G32:H32"/>
    <mergeCell ref="G33:H33"/>
    <mergeCell ref="G36:H36"/>
    <mergeCell ref="G35:H35"/>
    <mergeCell ref="G34:H34"/>
    <mergeCell ref="G37:H37"/>
    <mergeCell ref="G39:H39"/>
    <mergeCell ref="G40:H40"/>
    <mergeCell ref="G38:H38"/>
    <mergeCell ref="G28:H28"/>
    <mergeCell ref="G31:H31"/>
    <mergeCell ref="G30:H30"/>
    <mergeCell ref="G29:H29"/>
    <mergeCell ref="A28:F29"/>
    <mergeCell ref="A30:F32"/>
    <mergeCell ref="A1:C1"/>
    <mergeCell ref="G1:I1"/>
    <mergeCell ref="D1:F1"/>
    <mergeCell ref="A3:C3"/>
    <mergeCell ref="A4:B4"/>
    <mergeCell ref="D3:G3"/>
    <mergeCell ref="H3:I3"/>
    <mergeCell ref="A5:B5"/>
    <mergeCell ref="A6:B6"/>
    <mergeCell ref="A7:B7"/>
    <mergeCell ref="A8:B8"/>
    <mergeCell ref="A9:B9"/>
    <mergeCell ref="A10:B10"/>
    <mergeCell ref="A23:B23"/>
    <mergeCell ref="A25:C25"/>
    <mergeCell ref="A27:B27"/>
    <mergeCell ref="A26:B26"/>
    <mergeCell ref="A2:I2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7:B17"/>
  </mergeCells>
  <phoneticPr fontId="0" type="noConversion"/>
  <conditionalFormatting sqref="D5:I5 D7:I8 D11:I11 D13:I15 D17:I17 D19:I19 D21:I27">
    <cfRule type="cellIs" dxfId="7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9/2025 Update&amp;R&amp;"Segoe UI,Regular"&amp;9adapted from form HUD-52667
(04/2023)
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0DA"/>
  </sheetPr>
  <dimension ref="A1:J41"/>
  <sheetViews>
    <sheetView zoomScaleNormal="100" workbookViewId="0">
      <selection activeCell="L10" sqref="L10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58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41.25" customHeight="1" thickBot="1" x14ac:dyDescent="0.3">
      <c r="A3" s="175" t="s">
        <v>36</v>
      </c>
      <c r="B3" s="176"/>
      <c r="C3" s="176"/>
      <c r="D3" s="200" t="s">
        <v>59</v>
      </c>
      <c r="E3" s="201"/>
      <c r="F3" s="201"/>
      <c r="G3" s="202"/>
      <c r="H3" s="203" t="s">
        <v>8</v>
      </c>
      <c r="I3" s="182"/>
      <c r="J3" s="33"/>
    </row>
    <row r="4" spans="1:10" ht="14.25" customHeight="1" thickBot="1" x14ac:dyDescent="0.3">
      <c r="A4" s="178" t="s">
        <v>38</v>
      </c>
      <c r="B4" s="179"/>
      <c r="C4" s="54" t="s">
        <v>39</v>
      </c>
      <c r="D4" s="74" t="s">
        <v>24</v>
      </c>
      <c r="E4" s="74" t="s">
        <v>25</v>
      </c>
      <c r="F4" s="74" t="s">
        <v>26</v>
      </c>
      <c r="G4" s="74" t="s">
        <v>30</v>
      </c>
      <c r="H4" s="74" t="s">
        <v>27</v>
      </c>
      <c r="I4" s="75" t="s">
        <v>28</v>
      </c>
    </row>
    <row r="5" spans="1:10" s="5" customFormat="1" ht="17.25" customHeight="1" x14ac:dyDescent="0.2">
      <c r="A5" s="103" t="s">
        <v>9</v>
      </c>
      <c r="B5" s="104"/>
      <c r="C5" s="18" t="s">
        <v>23</v>
      </c>
      <c r="D5" s="12">
        <f>ROUND([1]Totals!H5,0)</f>
        <v>0</v>
      </c>
      <c r="E5" s="12">
        <f>ROUND([1]Totals!I5,0)</f>
        <v>10</v>
      </c>
      <c r="F5" s="12">
        <f>ROUND([1]Totals!J5,0)</f>
        <v>11</v>
      </c>
      <c r="G5" s="12">
        <f>ROUND([1]Totals!K5,0)</f>
        <v>11</v>
      </c>
      <c r="H5" s="12">
        <f>ROUND([1]Totals!L5,0)</f>
        <v>12</v>
      </c>
      <c r="I5" s="13">
        <f>ROUND([1]Totals!M5,0)</f>
        <v>13</v>
      </c>
    </row>
    <row r="6" spans="1:10" s="5" customFormat="1" ht="17.25" customHeight="1" x14ac:dyDescent="0.2">
      <c r="A6" s="97"/>
      <c r="B6" s="98"/>
      <c r="C6" s="7" t="s">
        <v>43</v>
      </c>
      <c r="D6" s="4">
        <v>17</v>
      </c>
      <c r="E6" s="4">
        <v>18</v>
      </c>
      <c r="F6" s="4">
        <v>20</v>
      </c>
      <c r="G6" s="4">
        <v>21</v>
      </c>
      <c r="H6" s="4">
        <v>22</v>
      </c>
      <c r="I6" s="8">
        <v>23</v>
      </c>
    </row>
    <row r="7" spans="1:10" s="5" customFormat="1" ht="17.25" customHeight="1" x14ac:dyDescent="0.2">
      <c r="A7" s="97"/>
      <c r="B7" s="98"/>
      <c r="C7" s="7" t="s">
        <v>40</v>
      </c>
      <c r="D7" s="4">
        <f>ROUND([2]Totals!H6,0)</f>
        <v>0</v>
      </c>
      <c r="E7" s="4">
        <f>ROUND([2]Totals!I6,0)</f>
        <v>2</v>
      </c>
      <c r="F7" s="4">
        <f>ROUND([2]Totals!J6,0)</f>
        <v>2</v>
      </c>
      <c r="G7" s="4">
        <f>ROUND([2]Totals!K6,0)</f>
        <v>2</v>
      </c>
      <c r="H7" s="4">
        <f>ROUND([2]Totals!L6,0)</f>
        <v>2</v>
      </c>
      <c r="I7" s="8">
        <f>ROUND([2]Totals!M6,0)</f>
        <v>3</v>
      </c>
    </row>
    <row r="8" spans="1:10" s="5" customFormat="1" ht="17.25" customHeight="1" x14ac:dyDescent="0.2">
      <c r="A8" s="97"/>
      <c r="B8" s="98"/>
      <c r="C8" s="34" t="s">
        <v>29</v>
      </c>
      <c r="D8" s="4">
        <f>ROUND([2]Totals!H12,0)</f>
        <v>0</v>
      </c>
      <c r="E8" s="4">
        <f>ROUND([2]Totals!I12,0)</f>
        <v>2</v>
      </c>
      <c r="F8" s="4">
        <f>ROUND([2]Totals!J12,0)</f>
        <v>2</v>
      </c>
      <c r="G8" s="4">
        <f>ROUND([2]Totals!K12,0)</f>
        <v>2</v>
      </c>
      <c r="H8" s="4">
        <f>ROUND([2]Totals!L12,0)</f>
        <v>2</v>
      </c>
      <c r="I8" s="8">
        <f>ROUND([2]Totals!M12,0)</f>
        <v>2</v>
      </c>
    </row>
    <row r="9" spans="1:10" s="5" customFormat="1" ht="17.25" customHeight="1" x14ac:dyDescent="0.2">
      <c r="A9" s="97"/>
      <c r="B9" s="98"/>
      <c r="C9" s="34" t="s">
        <v>60</v>
      </c>
      <c r="D9" s="4">
        <v>14</v>
      </c>
      <c r="E9" s="4">
        <v>15</v>
      </c>
      <c r="F9" s="4">
        <v>16</v>
      </c>
      <c r="G9" s="4">
        <v>17</v>
      </c>
      <c r="H9" s="4">
        <v>18</v>
      </c>
      <c r="I9" s="8">
        <v>19</v>
      </c>
    </row>
    <row r="10" spans="1:10" s="5" customFormat="1" ht="17.25" customHeight="1" thickBot="1" x14ac:dyDescent="0.25">
      <c r="A10" s="99"/>
      <c r="B10" s="100"/>
      <c r="C10" s="35" t="s">
        <v>42</v>
      </c>
      <c r="D10" s="14">
        <v>12</v>
      </c>
      <c r="E10" s="14">
        <v>13</v>
      </c>
      <c r="F10" s="14">
        <v>14</v>
      </c>
      <c r="G10" s="14">
        <v>15</v>
      </c>
      <c r="H10" s="14">
        <v>15</v>
      </c>
      <c r="I10" s="15">
        <v>16</v>
      </c>
    </row>
    <row r="11" spans="1:10" s="5" customFormat="1" ht="17.25" customHeight="1" x14ac:dyDescent="0.2">
      <c r="A11" s="101" t="s">
        <v>10</v>
      </c>
      <c r="B11" s="102"/>
      <c r="C11" s="34" t="s">
        <v>23</v>
      </c>
      <c r="D11" s="12">
        <f>ROUND([1]Totals!H11,0)</f>
        <v>0</v>
      </c>
      <c r="E11" s="12">
        <f>ROUND([1]Totals!I11,0)</f>
        <v>7</v>
      </c>
      <c r="F11" s="12">
        <f>ROUND([1]Totals!J11,0)</f>
        <v>8</v>
      </c>
      <c r="G11" s="12">
        <f>ROUND([1]Totals!K11,0)</f>
        <v>8</v>
      </c>
      <c r="H11" s="12">
        <f>ROUND([1]Totals!L11,0)</f>
        <v>9</v>
      </c>
      <c r="I11" s="13">
        <f>ROUND([1]Totals!M11,0)</f>
        <v>10</v>
      </c>
    </row>
    <row r="12" spans="1:10" s="5" customFormat="1" ht="17.25" customHeight="1" x14ac:dyDescent="0.2">
      <c r="A12" s="97"/>
      <c r="B12" s="98"/>
      <c r="C12" s="7" t="s">
        <v>43</v>
      </c>
      <c r="D12" s="4">
        <v>12</v>
      </c>
      <c r="E12" s="4">
        <v>13</v>
      </c>
      <c r="F12" s="4">
        <v>14</v>
      </c>
      <c r="G12" s="4">
        <v>15</v>
      </c>
      <c r="H12" s="4">
        <v>16</v>
      </c>
      <c r="I12" s="8">
        <v>17</v>
      </c>
    </row>
    <row r="13" spans="1:10" s="5" customFormat="1" ht="17.25" customHeight="1" thickBot="1" x14ac:dyDescent="0.25">
      <c r="A13" s="99"/>
      <c r="B13" s="100"/>
      <c r="C13" s="35" t="s">
        <v>20</v>
      </c>
      <c r="D13" s="14">
        <f>ROUND([2]Totals!H24,0)</f>
        <v>0</v>
      </c>
      <c r="E13" s="14">
        <f>ROUND([2]Totals!I24,0)</f>
        <v>3</v>
      </c>
      <c r="F13" s="14">
        <f>ROUND([2]Totals!J24,0)</f>
        <v>3</v>
      </c>
      <c r="G13" s="14">
        <f>ROUND([2]Totals!K24,0)</f>
        <v>4</v>
      </c>
      <c r="H13" s="14">
        <f>ROUND([2]Totals!L24,0)</f>
        <v>4</v>
      </c>
      <c r="I13" s="15">
        <f>ROUND([2]Totals!M24,0)</f>
        <v>4</v>
      </c>
    </row>
    <row r="14" spans="1:10" s="5" customFormat="1" ht="17.25" customHeight="1" thickBot="1" x14ac:dyDescent="0.25">
      <c r="A14" s="77" t="s">
        <v>44</v>
      </c>
      <c r="B14" s="78"/>
      <c r="C14" s="38"/>
      <c r="D14" s="23">
        <f>ROUND([2]Totals!H30,0)</f>
        <v>0</v>
      </c>
      <c r="E14" s="23">
        <f>ROUND([2]Totals!I30,0)</f>
        <v>15</v>
      </c>
      <c r="F14" s="23">
        <f>ROUND([2]Totals!J30,0)</f>
        <v>16</v>
      </c>
      <c r="G14" s="23">
        <f>ROUND([2]Totals!K30,0)</f>
        <v>17</v>
      </c>
      <c r="H14" s="23">
        <f>ROUND([2]Totals!L30,0)</f>
        <v>18</v>
      </c>
      <c r="I14" s="24">
        <f>ROUND([2]Totals!M30,0)</f>
        <v>19</v>
      </c>
    </row>
    <row r="15" spans="1:10" s="5" customFormat="1" ht="17.25" customHeight="1" thickBot="1" x14ac:dyDescent="0.25">
      <c r="A15" s="136" t="s">
        <v>1</v>
      </c>
      <c r="B15" s="137"/>
      <c r="C15" s="35"/>
      <c r="D15" s="25">
        <f>ROUND([2]Totals!H18,0)</f>
        <v>0</v>
      </c>
      <c r="E15" s="25">
        <f>ROUND([2]Totals!I18,0)</f>
        <v>18</v>
      </c>
      <c r="F15" s="25">
        <f>ROUND([2]Totals!J18,0)</f>
        <v>19</v>
      </c>
      <c r="G15" s="25">
        <f>ROUND([2]Totals!K18,0)</f>
        <v>20</v>
      </c>
      <c r="H15" s="25">
        <f>ROUND([2]Totals!L18,0)</f>
        <v>21</v>
      </c>
      <c r="I15" s="26">
        <f>ROUND([2]Totals!M18,0)</f>
        <v>23</v>
      </c>
    </row>
    <row r="16" spans="1:10" s="5" customFormat="1" ht="17.25" customHeight="1" thickBot="1" x14ac:dyDescent="0.25">
      <c r="A16" s="44" t="s">
        <v>32</v>
      </c>
      <c r="B16" s="45"/>
      <c r="C16" s="35"/>
      <c r="D16" s="25">
        <v>28</v>
      </c>
      <c r="E16" s="25">
        <v>30</v>
      </c>
      <c r="F16" s="25">
        <v>32</v>
      </c>
      <c r="G16" s="25">
        <v>34</v>
      </c>
      <c r="H16" s="25">
        <v>35</v>
      </c>
      <c r="I16" s="26">
        <v>37</v>
      </c>
    </row>
    <row r="17" spans="1:10" s="5" customFormat="1" ht="17.25" customHeight="1" x14ac:dyDescent="0.2">
      <c r="A17" s="101" t="s">
        <v>11</v>
      </c>
      <c r="B17" s="102"/>
      <c r="C17" s="34" t="s">
        <v>23</v>
      </c>
      <c r="D17" s="12">
        <f>ROUND([1]Totals!H17,0)</f>
        <v>0</v>
      </c>
      <c r="E17" s="12">
        <f>ROUND([1]Totals!I17,0)</f>
        <v>17</v>
      </c>
      <c r="F17" s="12">
        <f>ROUND([1]Totals!J17,0)</f>
        <v>19</v>
      </c>
      <c r="G17" s="12">
        <f>ROUND([1]Totals!K17,0)</f>
        <v>19</v>
      </c>
      <c r="H17" s="12">
        <f>ROUND([1]Totals!L17,0)</f>
        <v>20</v>
      </c>
      <c r="I17" s="13">
        <f>ROUND([1]Totals!M17,0)</f>
        <v>22</v>
      </c>
    </row>
    <row r="18" spans="1:10" s="5" customFormat="1" ht="17.25" customHeight="1" x14ac:dyDescent="0.2">
      <c r="A18" s="97"/>
      <c r="B18" s="98"/>
      <c r="C18" s="7" t="s">
        <v>43</v>
      </c>
      <c r="D18" s="4">
        <v>28</v>
      </c>
      <c r="E18" s="4">
        <v>30</v>
      </c>
      <c r="F18" s="4">
        <v>34</v>
      </c>
      <c r="G18" s="4">
        <v>35</v>
      </c>
      <c r="H18" s="4">
        <v>37</v>
      </c>
      <c r="I18" s="8">
        <v>39</v>
      </c>
    </row>
    <row r="19" spans="1:10" s="5" customFormat="1" ht="17.25" customHeight="1" x14ac:dyDescent="0.2">
      <c r="A19" s="97"/>
      <c r="B19" s="98"/>
      <c r="C19" s="34" t="s">
        <v>20</v>
      </c>
      <c r="D19" s="4">
        <f>ROUND([2]Totals!H36,0)</f>
        <v>14</v>
      </c>
      <c r="E19" s="4">
        <f>ROUND([2]Totals!I36,0)</f>
        <v>15</v>
      </c>
      <c r="F19" s="4">
        <f>ROUND([2]Totals!J36,0)</f>
        <v>16</v>
      </c>
      <c r="G19" s="4">
        <f>ROUND([2]Totals!K36,0)</f>
        <v>17</v>
      </c>
      <c r="H19" s="4">
        <f>ROUND([2]Totals!L36,0)</f>
        <v>18</v>
      </c>
      <c r="I19" s="8">
        <f>ROUND([2]Totals!M36,0)</f>
        <v>19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>
        <v>23</v>
      </c>
      <c r="E20" s="14">
        <v>25</v>
      </c>
      <c r="F20" s="14">
        <v>26</v>
      </c>
      <c r="G20" s="14">
        <v>27</v>
      </c>
      <c r="H20" s="14">
        <v>28</v>
      </c>
      <c r="I20" s="15">
        <v>29</v>
      </c>
    </row>
    <row r="21" spans="1:10" s="5" customFormat="1" ht="17.25" customHeight="1" thickBot="1" x14ac:dyDescent="0.25">
      <c r="A21" s="77" t="s">
        <v>21</v>
      </c>
      <c r="B21" s="78"/>
      <c r="C21" s="38"/>
      <c r="D21" s="19">
        <f>ROUND([3]Totals!H4,0)</f>
        <v>87</v>
      </c>
      <c r="E21" s="19">
        <f>ROUND([3]Totals!I4,0)</f>
        <v>93</v>
      </c>
      <c r="F21" s="19">
        <f>ROUND([3]Totals!J4,0)</f>
        <v>99</v>
      </c>
      <c r="G21" s="19">
        <f>ROUND([3]Totals!K4,0)</f>
        <v>105</v>
      </c>
      <c r="H21" s="19">
        <f>ROUND([3]Totals!L4,0)</f>
        <v>111</v>
      </c>
      <c r="I21" s="20">
        <f>ROUND([3]Totals!M4,0)</f>
        <v>117</v>
      </c>
    </row>
    <row r="22" spans="1:10" s="5" customFormat="1" ht="17.25" customHeight="1" thickBot="1" x14ac:dyDescent="0.25">
      <c r="A22" s="136" t="s">
        <v>22</v>
      </c>
      <c r="B22" s="137"/>
      <c r="C22" s="35"/>
      <c r="D22" s="46">
        <f>ROUND([3]Totals!H8,0)</f>
        <v>142</v>
      </c>
      <c r="E22" s="46">
        <f>ROUND([3]Totals!I8,0)</f>
        <v>153</v>
      </c>
      <c r="F22" s="46">
        <f>ROUND([3]Totals!J8,0)</f>
        <v>165</v>
      </c>
      <c r="G22" s="46">
        <f>ROUND([3]Totals!K8,0)</f>
        <v>176</v>
      </c>
      <c r="H22" s="46">
        <f>ROUND([3]Totals!L8,0)</f>
        <v>187</v>
      </c>
      <c r="I22" s="47">
        <f>ROUND([3]Totals!M8,0)</f>
        <v>198</v>
      </c>
    </row>
    <row r="23" spans="1:10" s="5" customFormat="1" ht="17.25" customHeight="1" thickBot="1" x14ac:dyDescent="0.25">
      <c r="A23" s="136" t="s">
        <v>14</v>
      </c>
      <c r="B23" s="137"/>
      <c r="C23" s="35"/>
      <c r="D23" s="46">
        <f>ROUND([3]Totals!H12,0)</f>
        <v>27</v>
      </c>
      <c r="E23" s="46">
        <f>ROUND([3]Totals!I12,0)</f>
        <v>27</v>
      </c>
      <c r="F23" s="46">
        <f>ROUND([3]Totals!J12,0)</f>
        <v>27</v>
      </c>
      <c r="G23" s="46">
        <f>ROUND([3]Totals!K12,0)</f>
        <v>27</v>
      </c>
      <c r="H23" s="46">
        <f>ROUND([3]Totals!L12,0)</f>
        <v>27</v>
      </c>
      <c r="I23" s="47">
        <f>ROUND([3]Totals!M12,0)</f>
        <v>27</v>
      </c>
    </row>
    <row r="24" spans="1:10" s="5" customFormat="1" ht="15" customHeight="1" thickBot="1" x14ac:dyDescent="0.25">
      <c r="A24" s="191" t="str">
        <f>"Other specify: Electric Charge $"&amp;[2]Totals!$B$1&amp;""</f>
        <v>Other specify: Electric Charge $21.16</v>
      </c>
      <c r="B24" s="192"/>
      <c r="C24" s="193"/>
      <c r="D24" s="52">
        <f>ROUND([2]Totals!$B$1,0)</f>
        <v>21</v>
      </c>
      <c r="E24" s="52">
        <f>ROUND([2]Totals!$B$1,0)</f>
        <v>21</v>
      </c>
      <c r="F24" s="52">
        <f>ROUND([2]Totals!$B$1,0)</f>
        <v>21</v>
      </c>
      <c r="G24" s="52">
        <f>ROUND([2]Totals!$B$1,0)</f>
        <v>21</v>
      </c>
      <c r="H24" s="52">
        <f>ROUND([2]Totals!$B$1,0)</f>
        <v>21</v>
      </c>
      <c r="I24" s="53">
        <f>ROUND([2]Totals!$B$1,0)</f>
        <v>21</v>
      </c>
      <c r="J24" s="6"/>
    </row>
    <row r="25" spans="1:10" s="5" customFormat="1" ht="15" customHeight="1" thickBot="1" x14ac:dyDescent="0.25">
      <c r="A25" s="191" t="str">
        <f>"Other specify:  Natural Gas Charge $"&amp;[1]Totals!$B$1&amp;""</f>
        <v>Other specify:  Natural Gas Charge $14.89</v>
      </c>
      <c r="B25" s="192"/>
      <c r="C25" s="193"/>
      <c r="D25" s="55">
        <f>ROUND([1]Totals!$B$1,0)</f>
        <v>15</v>
      </c>
      <c r="E25" s="55">
        <f>ROUND([1]Totals!$B$1,0)</f>
        <v>15</v>
      </c>
      <c r="F25" s="55">
        <f>ROUND([1]Totals!$B$1,0)</f>
        <v>15</v>
      </c>
      <c r="G25" s="55">
        <f>ROUND([1]Totals!$B$1,0)</f>
        <v>15</v>
      </c>
      <c r="H25" s="55">
        <f>ROUND([1]Totals!$B$1,0)</f>
        <v>15</v>
      </c>
      <c r="I25" s="57">
        <f>ROUND([1]Totals!$B$1,0)</f>
        <v>15</v>
      </c>
      <c r="J25" s="6"/>
    </row>
    <row r="26" spans="1:10" s="5" customFormat="1" ht="17.25" customHeight="1" thickBot="1" x14ac:dyDescent="0.25">
      <c r="A26" s="99" t="s">
        <v>54</v>
      </c>
      <c r="B26" s="100"/>
      <c r="C26" s="38"/>
      <c r="D26" s="25">
        <v>11</v>
      </c>
      <c r="E26" s="25">
        <v>11</v>
      </c>
      <c r="F26" s="25">
        <v>11</v>
      </c>
      <c r="G26" s="25">
        <v>11</v>
      </c>
      <c r="H26" s="25">
        <v>11</v>
      </c>
      <c r="I26" s="26">
        <v>11</v>
      </c>
    </row>
    <row r="27" spans="1:10" s="5" customFormat="1" ht="17.25" customHeight="1" thickBot="1" x14ac:dyDescent="0.25">
      <c r="A27" s="77" t="s">
        <v>57</v>
      </c>
      <c r="B27" s="78"/>
      <c r="C27" s="38"/>
      <c r="D27" s="23">
        <v>12</v>
      </c>
      <c r="E27" s="23">
        <v>12</v>
      </c>
      <c r="F27" s="23">
        <v>12</v>
      </c>
      <c r="G27" s="23">
        <v>12</v>
      </c>
      <c r="H27" s="23">
        <v>12</v>
      </c>
      <c r="I27" s="24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96" t="s">
        <v>50</v>
      </c>
      <c r="H28" s="197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94" t="s">
        <v>9</v>
      </c>
      <c r="H29" s="195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94" t="s">
        <v>10</v>
      </c>
      <c r="H30" s="195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94" t="s">
        <v>0</v>
      </c>
      <c r="H31" s="195"/>
      <c r="I31" s="10"/>
    </row>
    <row r="32" spans="1:10" ht="14.25" customHeight="1" x14ac:dyDescent="0.25">
      <c r="A32" s="158"/>
      <c r="B32" s="159"/>
      <c r="C32" s="159"/>
      <c r="D32" s="159"/>
      <c r="E32" s="159"/>
      <c r="F32" s="160"/>
      <c r="G32" s="194" t="s">
        <v>1</v>
      </c>
      <c r="H32" s="195"/>
      <c r="I32" s="10"/>
    </row>
    <row r="33" spans="1:9" ht="14.25" customHeight="1" x14ac:dyDescent="0.25">
      <c r="A33" s="161"/>
      <c r="B33" s="162"/>
      <c r="C33" s="162"/>
      <c r="D33" s="162"/>
      <c r="E33" s="162"/>
      <c r="F33" s="163"/>
      <c r="G33" s="194" t="s">
        <v>11</v>
      </c>
      <c r="H33" s="195"/>
      <c r="I33" s="10"/>
    </row>
    <row r="34" spans="1:9" ht="14.25" customHeight="1" x14ac:dyDescent="0.25">
      <c r="A34" s="128" t="s">
        <v>48</v>
      </c>
      <c r="B34" s="129"/>
      <c r="C34" s="129"/>
      <c r="D34" s="129"/>
      <c r="E34" s="129"/>
      <c r="F34" s="130"/>
      <c r="G34" s="194" t="s">
        <v>12</v>
      </c>
      <c r="H34" s="195"/>
      <c r="I34" s="10"/>
    </row>
    <row r="35" spans="1:9" ht="14.25" customHeight="1" x14ac:dyDescent="0.25">
      <c r="A35" s="124"/>
      <c r="B35" s="125"/>
      <c r="C35" s="125"/>
      <c r="D35" s="125"/>
      <c r="E35" s="125"/>
      <c r="F35" s="131"/>
      <c r="G35" s="194" t="s">
        <v>13</v>
      </c>
      <c r="H35" s="195"/>
      <c r="I35" s="10"/>
    </row>
    <row r="36" spans="1:9" ht="14.25" customHeight="1" x14ac:dyDescent="0.25">
      <c r="A36" s="124"/>
      <c r="B36" s="125"/>
      <c r="C36" s="125"/>
      <c r="D36" s="125"/>
      <c r="E36" s="125"/>
      <c r="F36" s="131"/>
      <c r="G36" s="194" t="s">
        <v>14</v>
      </c>
      <c r="H36" s="195"/>
      <c r="I36" s="10"/>
    </row>
    <row r="37" spans="1:9" ht="14.25" customHeight="1" x14ac:dyDescent="0.25">
      <c r="A37" s="132"/>
      <c r="B37" s="133"/>
      <c r="C37" s="133"/>
      <c r="D37" s="133"/>
      <c r="E37" s="133"/>
      <c r="F37" s="134"/>
      <c r="G37" s="194" t="s">
        <v>56</v>
      </c>
      <c r="H37" s="195"/>
      <c r="I37" s="10"/>
    </row>
    <row r="38" spans="1:9" ht="14.25" customHeight="1" x14ac:dyDescent="0.25">
      <c r="A38" s="140" t="s">
        <v>19</v>
      </c>
      <c r="B38" s="141"/>
      <c r="C38" s="141"/>
      <c r="D38" s="141"/>
      <c r="E38" s="141"/>
      <c r="F38" s="141"/>
      <c r="G38" s="194" t="s">
        <v>55</v>
      </c>
      <c r="H38" s="195"/>
      <c r="I38" s="10"/>
    </row>
    <row r="39" spans="1:9" ht="14.25" customHeight="1" x14ac:dyDescent="0.25">
      <c r="A39" s="143"/>
      <c r="B39" s="144"/>
      <c r="C39" s="144"/>
      <c r="D39" s="144"/>
      <c r="E39" s="144"/>
      <c r="F39" s="144"/>
      <c r="G39" s="194" t="s">
        <v>16</v>
      </c>
      <c r="H39" s="195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7"/>
      <c r="G40" s="198" t="s">
        <v>18</v>
      </c>
      <c r="H40" s="199"/>
      <c r="I40" s="43"/>
    </row>
    <row r="41" spans="1:9" ht="14.25" customHeight="1" x14ac:dyDescent="0.25"/>
  </sheetData>
  <mergeCells count="47">
    <mergeCell ref="A1:C1"/>
    <mergeCell ref="D1:F1"/>
    <mergeCell ref="G1:I1"/>
    <mergeCell ref="A3:C3"/>
    <mergeCell ref="A4:B4"/>
    <mergeCell ref="D3:G3"/>
    <mergeCell ref="H3:I3"/>
    <mergeCell ref="A2:I2"/>
    <mergeCell ref="G38:H38"/>
    <mergeCell ref="G39:H39"/>
    <mergeCell ref="A38:F40"/>
    <mergeCell ref="G40:H40"/>
    <mergeCell ref="G35:H35"/>
    <mergeCell ref="G36:H36"/>
    <mergeCell ref="G34:H34"/>
    <mergeCell ref="A26:B26"/>
    <mergeCell ref="A27:B27"/>
    <mergeCell ref="G31:H31"/>
    <mergeCell ref="G30:H30"/>
    <mergeCell ref="G29:H29"/>
    <mergeCell ref="G28:H28"/>
    <mergeCell ref="A28:F29"/>
    <mergeCell ref="A30:F33"/>
    <mergeCell ref="A34:F37"/>
    <mergeCell ref="G37:H37"/>
    <mergeCell ref="A25:C25"/>
    <mergeCell ref="A24:C24"/>
    <mergeCell ref="G32:H32"/>
    <mergeCell ref="G33:H33"/>
    <mergeCell ref="A19:B19"/>
    <mergeCell ref="A20:B20"/>
    <mergeCell ref="A21:B21"/>
    <mergeCell ref="A22:B22"/>
    <mergeCell ref="A23:B23"/>
    <mergeCell ref="A8:B8"/>
    <mergeCell ref="A7:B7"/>
    <mergeCell ref="A6:B6"/>
    <mergeCell ref="A5:B5"/>
    <mergeCell ref="A18:B18"/>
    <mergeCell ref="A17:B17"/>
    <mergeCell ref="A10:B10"/>
    <mergeCell ref="A9:B9"/>
    <mergeCell ref="A14:B14"/>
    <mergeCell ref="A15:B15"/>
    <mergeCell ref="A13:B13"/>
    <mergeCell ref="A12:B12"/>
    <mergeCell ref="A11:B11"/>
  </mergeCells>
  <conditionalFormatting sqref="D5:I27">
    <cfRule type="cellIs" dxfId="6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1/2023 Initial / Update&amp;R&amp;"Segoe UI,Regular"&amp;9adapted from form HUD-52667
(04/2023)
 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7DEE8"/>
  </sheetPr>
  <dimension ref="A1:J41"/>
  <sheetViews>
    <sheetView tabSelected="1" zoomScaleNormal="100" workbookViewId="0">
      <selection activeCell="K21" sqref="K21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7.5" customHeight="1" thickBot="1" x14ac:dyDescent="0.3">
      <c r="A3" s="206" t="s">
        <v>68</v>
      </c>
      <c r="B3" s="207"/>
      <c r="C3" s="207"/>
      <c r="D3" s="210" t="s">
        <v>61</v>
      </c>
      <c r="E3" s="207"/>
      <c r="F3" s="207"/>
      <c r="G3" s="207"/>
      <c r="H3" s="211" t="s">
        <v>75</v>
      </c>
      <c r="I3" s="212"/>
      <c r="J3" s="33"/>
    </row>
    <row r="4" spans="1:10" ht="14.25" customHeight="1" thickBot="1" x14ac:dyDescent="0.3">
      <c r="A4" s="208" t="s">
        <v>38</v>
      </c>
      <c r="B4" s="209"/>
      <c r="C4" s="62" t="s">
        <v>39</v>
      </c>
      <c r="D4" s="72" t="s">
        <v>2</v>
      </c>
      <c r="E4" s="72" t="s">
        <v>3</v>
      </c>
      <c r="F4" s="72" t="s">
        <v>4</v>
      </c>
      <c r="G4" s="72" t="s">
        <v>5</v>
      </c>
      <c r="H4" s="72" t="s">
        <v>6</v>
      </c>
      <c r="I4" s="73" t="s">
        <v>7</v>
      </c>
    </row>
    <row r="5" spans="1:10" s="5" customFormat="1" ht="17.25" customHeight="1" x14ac:dyDescent="0.2">
      <c r="A5" s="103" t="s">
        <v>9</v>
      </c>
      <c r="B5" s="104"/>
      <c r="C5" s="34" t="s">
        <v>70</v>
      </c>
      <c r="D5" s="58">
        <f>ROUND([1]Totals!B6,0)</f>
        <v>28</v>
      </c>
      <c r="E5" s="58">
        <f>ROUND([1]Totals!C6,0)</f>
        <v>33</v>
      </c>
      <c r="F5" s="58">
        <f>ROUND([1]Totals!D6,0)</f>
        <v>39</v>
      </c>
      <c r="G5" s="58">
        <f>ROUND([1]Totals!E6,0)</f>
        <v>45</v>
      </c>
      <c r="H5" s="58">
        <f>ROUND([1]Totals!F6,0)</f>
        <v>51</v>
      </c>
      <c r="I5" s="59">
        <f>ROUND([1]Totals!G6,0)</f>
        <v>56</v>
      </c>
    </row>
    <row r="6" spans="1:10" s="5" customFormat="1" ht="17.25" customHeight="1" x14ac:dyDescent="0.2">
      <c r="A6" s="97"/>
      <c r="B6" s="98"/>
      <c r="C6" s="7" t="s">
        <v>43</v>
      </c>
      <c r="D6" s="4"/>
      <c r="E6" s="4"/>
      <c r="F6" s="4"/>
      <c r="G6" s="4"/>
      <c r="H6" s="4"/>
      <c r="I6" s="8"/>
    </row>
    <row r="7" spans="1:10" s="5" customFormat="1" ht="17.25" customHeight="1" x14ac:dyDescent="0.2">
      <c r="A7" s="97"/>
      <c r="B7" s="98"/>
      <c r="C7" s="16" t="s">
        <v>71</v>
      </c>
      <c r="D7" s="4">
        <f>ROUND([2]Totals!B7,0)</f>
        <v>62</v>
      </c>
      <c r="E7" s="4">
        <f>ROUND([2]Totals!C7,0)</f>
        <v>70</v>
      </c>
      <c r="F7" s="4">
        <f>ROUND([2]Totals!D7,0)</f>
        <v>78</v>
      </c>
      <c r="G7" s="4">
        <f>ROUND([2]Totals!E7,0)</f>
        <v>87</v>
      </c>
      <c r="H7" s="4">
        <f>ROUND([2]Totals!F7,0)</f>
        <v>95</v>
      </c>
      <c r="I7" s="8">
        <f>ROUND([2]Totals!G7,0)</f>
        <v>104</v>
      </c>
    </row>
    <row r="8" spans="1:10" s="5" customFormat="1" ht="17.25" customHeight="1" x14ac:dyDescent="0.2">
      <c r="A8" s="97"/>
      <c r="B8" s="98"/>
      <c r="C8" s="7" t="s">
        <v>72</v>
      </c>
      <c r="D8" s="4">
        <f>ROUND([2]Totals!B13,0)</f>
        <v>33</v>
      </c>
      <c r="E8" s="4">
        <f>ROUND([2]Totals!C13,0)</f>
        <v>38</v>
      </c>
      <c r="F8" s="4">
        <f>ROUND([2]Totals!D13,0)</f>
        <v>46</v>
      </c>
      <c r="G8" s="4">
        <f>ROUND([2]Totals!E13,0)</f>
        <v>51</v>
      </c>
      <c r="H8" s="4">
        <f>ROUND([2]Totals!F13,0)</f>
        <v>57</v>
      </c>
      <c r="I8" s="8">
        <f>ROUND([2]Totals!G13,0)</f>
        <v>62</v>
      </c>
    </row>
    <row r="9" spans="1:10" s="5" customFormat="1" ht="17.25" customHeight="1" thickBot="1" x14ac:dyDescent="0.25">
      <c r="A9" s="97"/>
      <c r="B9" s="98"/>
      <c r="C9" s="17" t="s">
        <v>41</v>
      </c>
      <c r="D9" s="4"/>
      <c r="E9" s="4"/>
      <c r="F9" s="4"/>
      <c r="G9" s="4"/>
      <c r="H9" s="4"/>
      <c r="I9" s="8"/>
    </row>
    <row r="10" spans="1:10" s="5" customFormat="1" ht="17.25" hidden="1" customHeight="1" thickBot="1" x14ac:dyDescent="0.25">
      <c r="A10" s="99"/>
      <c r="B10" s="100"/>
      <c r="C10" s="35" t="s">
        <v>42</v>
      </c>
      <c r="D10" s="14"/>
      <c r="E10" s="14"/>
      <c r="F10" s="14"/>
      <c r="G10" s="14"/>
      <c r="H10" s="14"/>
      <c r="I10" s="15"/>
    </row>
    <row r="11" spans="1:10" s="5" customFormat="1" ht="17.25" customHeight="1" x14ac:dyDescent="0.2">
      <c r="A11" s="103" t="s">
        <v>10</v>
      </c>
      <c r="B11" s="104"/>
      <c r="C11" s="34" t="s">
        <v>70</v>
      </c>
      <c r="D11" s="58">
        <f>ROUND([1]Totals!B12,0)</f>
        <v>2</v>
      </c>
      <c r="E11" s="58">
        <f>ROUND([1]Totals!C12,0)</f>
        <v>2</v>
      </c>
      <c r="F11" s="58">
        <f>ROUND([1]Totals!D12,0)</f>
        <v>3</v>
      </c>
      <c r="G11" s="58">
        <f>ROUND([1]Totals!E12,0)</f>
        <v>4</v>
      </c>
      <c r="H11" s="58">
        <f>ROUND([1]Totals!F12,0)</f>
        <v>6</v>
      </c>
      <c r="I11" s="59">
        <f>ROUND([1]Totals!G12,0)</f>
        <v>6</v>
      </c>
    </row>
    <row r="12" spans="1:10" s="5" customFormat="1" ht="17.25" customHeight="1" x14ac:dyDescent="0.2">
      <c r="A12" s="97"/>
      <c r="B12" s="98"/>
      <c r="C12" s="7" t="s">
        <v>43</v>
      </c>
      <c r="D12" s="4"/>
      <c r="E12" s="4"/>
      <c r="F12" s="4"/>
      <c r="G12" s="4"/>
      <c r="H12" s="4"/>
      <c r="I12" s="8"/>
    </row>
    <row r="13" spans="1:10" s="5" customFormat="1" ht="17.25" customHeight="1" thickBot="1" x14ac:dyDescent="0.25">
      <c r="A13" s="99"/>
      <c r="B13" s="100"/>
      <c r="C13" s="16" t="s">
        <v>71</v>
      </c>
      <c r="D13" s="14">
        <f>ROUND([2]Totals!B25,0)</f>
        <v>5</v>
      </c>
      <c r="E13" s="14">
        <f>ROUND([2]Totals!C25,0)</f>
        <v>6</v>
      </c>
      <c r="F13" s="14">
        <f>ROUND([2]Totals!D25,0)</f>
        <v>9</v>
      </c>
      <c r="G13" s="14">
        <f>ROUND([2]Totals!E25,0)</f>
        <v>12</v>
      </c>
      <c r="H13" s="14">
        <f>ROUND([2]Totals!F25,0)</f>
        <v>15</v>
      </c>
      <c r="I13" s="15">
        <f>ROUND([2]Totals!G25,0)</f>
        <v>18</v>
      </c>
    </row>
    <row r="14" spans="1:10" s="5" customFormat="1" ht="17.25" customHeight="1" thickBot="1" x14ac:dyDescent="0.25">
      <c r="A14" s="77" t="s">
        <v>44</v>
      </c>
      <c r="B14" s="78"/>
      <c r="C14" s="76" t="s">
        <v>73</v>
      </c>
      <c r="D14" s="25">
        <f>ROUND([2]Totals!B31,0)</f>
        <v>30</v>
      </c>
      <c r="E14" s="25">
        <f>ROUND([2]Totals!C31,0)</f>
        <v>36</v>
      </c>
      <c r="F14" s="25">
        <f>ROUND([2]Totals!D31,0)</f>
        <v>49</v>
      </c>
      <c r="G14" s="25">
        <f>ROUND([2]Totals!E31,0)</f>
        <v>63</v>
      </c>
      <c r="H14" s="25">
        <f>ROUND([2]Totals!F31,0)</f>
        <v>74</v>
      </c>
      <c r="I14" s="26">
        <f>ROUND([2]Totals!G31,0)</f>
        <v>83</v>
      </c>
    </row>
    <row r="15" spans="1:10" s="5" customFormat="1" ht="17.25" customHeight="1" thickBot="1" x14ac:dyDescent="0.25">
      <c r="A15" s="136" t="s">
        <v>1</v>
      </c>
      <c r="B15" s="137"/>
      <c r="C15" s="76" t="s">
        <v>73</v>
      </c>
      <c r="D15" s="25">
        <f>ROUND([2]Totals!B19,0)</f>
        <v>4</v>
      </c>
      <c r="E15" s="25">
        <f>ROUND([2]Totals!C19,0)</f>
        <v>4</v>
      </c>
      <c r="F15" s="25">
        <f>ROUND([2]Totals!D19,0)</f>
        <v>9</v>
      </c>
      <c r="G15" s="25">
        <f>ROUND([2]Totals!E19,0)</f>
        <v>15</v>
      </c>
      <c r="H15" s="25">
        <f>ROUND([2]Totals!F19,0)</f>
        <v>20</v>
      </c>
      <c r="I15" s="26">
        <f>ROUND([2]Totals!G19,0)</f>
        <v>25</v>
      </c>
    </row>
    <row r="16" spans="1:10" s="5" customFormat="1" ht="17.25" hidden="1" customHeight="1" thickBot="1" x14ac:dyDescent="0.25">
      <c r="A16" s="136" t="s">
        <v>32</v>
      </c>
      <c r="B16" s="137"/>
      <c r="C16" s="39"/>
      <c r="D16" s="25"/>
      <c r="E16" s="25"/>
      <c r="F16" s="25"/>
      <c r="G16" s="25"/>
      <c r="H16" s="25"/>
      <c r="I16" s="26"/>
    </row>
    <row r="17" spans="1:10" s="5" customFormat="1" ht="17.25" customHeight="1" x14ac:dyDescent="0.2">
      <c r="A17" s="103" t="s">
        <v>11</v>
      </c>
      <c r="B17" s="104"/>
      <c r="C17" s="18" t="s">
        <v>70</v>
      </c>
      <c r="D17" s="58">
        <f>ROUND([1]Totals!B18,0)</f>
        <v>6</v>
      </c>
      <c r="E17" s="58">
        <f>ROUND([1]Totals!C18,0)</f>
        <v>7</v>
      </c>
      <c r="F17" s="58">
        <f>ROUND([1]Totals!D18,0)</f>
        <v>10</v>
      </c>
      <c r="G17" s="58">
        <f>ROUND([1]Totals!E18,0)</f>
        <v>14</v>
      </c>
      <c r="H17" s="58">
        <f>ROUND([1]Totals!F18,0)</f>
        <v>17</v>
      </c>
      <c r="I17" s="59">
        <f>ROUND([1]Totals!G18,0)</f>
        <v>20</v>
      </c>
    </row>
    <row r="18" spans="1:10" s="5" customFormat="1" ht="17.25" customHeight="1" x14ac:dyDescent="0.2">
      <c r="A18" s="97"/>
      <c r="B18" s="98"/>
      <c r="C18" s="7" t="s">
        <v>43</v>
      </c>
      <c r="D18" s="4"/>
      <c r="E18" s="4"/>
      <c r="F18" s="4"/>
      <c r="G18" s="4"/>
      <c r="H18" s="4"/>
      <c r="I18" s="8"/>
    </row>
    <row r="19" spans="1:10" s="5" customFormat="1" ht="17.25" customHeight="1" x14ac:dyDescent="0.2">
      <c r="A19" s="97"/>
      <c r="B19" s="98"/>
      <c r="C19" s="16" t="s">
        <v>71</v>
      </c>
      <c r="D19" s="4">
        <f>ROUND([2]Totals!B43,0)</f>
        <v>18</v>
      </c>
      <c r="E19" s="4">
        <f>ROUND([2]Totals!C43,0)</f>
        <v>22</v>
      </c>
      <c r="F19" s="4">
        <f>ROUND([2]Totals!D43,0)</f>
        <v>28</v>
      </c>
      <c r="G19" s="4">
        <f>ROUND([2]Totals!E43,0)</f>
        <v>34</v>
      </c>
      <c r="H19" s="4">
        <f>ROUND([2]Totals!F43,0)</f>
        <v>40</v>
      </c>
      <c r="I19" s="8">
        <f>ROUND([2]Totals!G43,0)</f>
        <v>46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/>
      <c r="E20" s="14"/>
      <c r="F20" s="14"/>
      <c r="G20" s="14"/>
      <c r="H20" s="14"/>
      <c r="I20" s="15"/>
    </row>
    <row r="21" spans="1:10" s="5" customFormat="1" ht="17.25" customHeight="1" thickBot="1" x14ac:dyDescent="0.25">
      <c r="A21" s="136" t="s">
        <v>21</v>
      </c>
      <c r="B21" s="137"/>
      <c r="C21" s="35"/>
      <c r="D21" s="46">
        <f>ROUND([3]Totals!B4,0)</f>
        <v>40</v>
      </c>
      <c r="E21" s="46">
        <f>ROUND([3]Totals!C4,0)</f>
        <v>41</v>
      </c>
      <c r="F21" s="46">
        <f>ROUND([3]Totals!D4,0)</f>
        <v>52</v>
      </c>
      <c r="G21" s="46">
        <f>ROUND([3]Totals!E4,0)</f>
        <v>63</v>
      </c>
      <c r="H21" s="46">
        <f>ROUND([3]Totals!F4,0)</f>
        <v>73</v>
      </c>
      <c r="I21" s="47">
        <f>ROUND([3]Totals!G4,0)</f>
        <v>81</v>
      </c>
    </row>
    <row r="22" spans="1:10" s="5" customFormat="1" ht="17.25" customHeight="1" thickBot="1" x14ac:dyDescent="0.25">
      <c r="A22" s="204" t="s">
        <v>22</v>
      </c>
      <c r="B22" s="205"/>
      <c r="C22" s="17"/>
      <c r="D22" s="40">
        <f>ROUND([3]Totals!B8,0)</f>
        <v>61</v>
      </c>
      <c r="E22" s="40">
        <f>ROUND([3]Totals!C8,0)</f>
        <v>63</v>
      </c>
      <c r="F22" s="40">
        <f>ROUND([3]Totals!D8,0)</f>
        <v>80</v>
      </c>
      <c r="G22" s="40">
        <f>ROUND([3]Totals!E8,0)</f>
        <v>97</v>
      </c>
      <c r="H22" s="40">
        <f>ROUND([3]Totals!F8,0)</f>
        <v>114</v>
      </c>
      <c r="I22" s="41">
        <f>ROUND([3]Totals!G8,0)</f>
        <v>131</v>
      </c>
    </row>
    <row r="23" spans="1:10" s="5" customFormat="1" ht="17.25" customHeight="1" thickBot="1" x14ac:dyDescent="0.25">
      <c r="A23" s="204" t="s">
        <v>14</v>
      </c>
      <c r="B23" s="205"/>
      <c r="C23" s="17"/>
      <c r="D23" s="40">
        <f>ROUND([3]Totals!B12,0)</f>
        <v>27</v>
      </c>
      <c r="E23" s="40">
        <f>ROUND([3]Totals!C12,0)</f>
        <v>27</v>
      </c>
      <c r="F23" s="40">
        <f>ROUND([3]Totals!D12,0)</f>
        <v>27</v>
      </c>
      <c r="G23" s="40">
        <f>ROUND([3]Totals!E12,0)</f>
        <v>27</v>
      </c>
      <c r="H23" s="40">
        <f>ROUND([3]Totals!F12,0)</f>
        <v>27</v>
      </c>
      <c r="I23" s="41">
        <f>ROUND([3]Totals!G12,0)</f>
        <v>27</v>
      </c>
    </row>
    <row r="24" spans="1:10" s="5" customFormat="1" ht="15" customHeight="1" thickBot="1" x14ac:dyDescent="0.25">
      <c r="A24" s="94" t="str">
        <f>"Other specify: Electric Charge $"&amp;[2]Totals!$B$1&amp;" (avg)"</f>
        <v>Other specify: Electric Charge $21.16 (avg)</v>
      </c>
      <c r="B24" s="95"/>
      <c r="C24" s="96"/>
      <c r="D24" s="51">
        <f>ROUND([2]Totals!$B$1,0)</f>
        <v>21</v>
      </c>
      <c r="E24" s="51">
        <f>ROUND([2]Totals!$B$1,0)</f>
        <v>21</v>
      </c>
      <c r="F24" s="51">
        <f>ROUND([2]Totals!$B$1,0)</f>
        <v>21</v>
      </c>
      <c r="G24" s="51">
        <f>ROUND([2]Totals!$B$1,0)</f>
        <v>21</v>
      </c>
      <c r="H24" s="51">
        <f>ROUND([2]Totals!$B$1,0)</f>
        <v>21</v>
      </c>
      <c r="I24" s="60">
        <f>ROUND([2]Totals!$B$1,0)</f>
        <v>21</v>
      </c>
      <c r="J24" s="6"/>
    </row>
    <row r="25" spans="1:10" s="5" customFormat="1" ht="15" customHeight="1" thickBot="1" x14ac:dyDescent="0.25">
      <c r="A25" s="94" t="str">
        <f>"Other specify:  Natural Gas Charge $"&amp;[1]Totals!$B$1&amp;" (avg)"</f>
        <v>Other specify:  Natural Gas Charge $14.89 (avg)</v>
      </c>
      <c r="B25" s="95"/>
      <c r="C25" s="96"/>
      <c r="D25" s="27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136" t="s">
        <v>54</v>
      </c>
      <c r="B26" s="137"/>
      <c r="C26" s="61"/>
      <c r="D26" s="25">
        <v>11</v>
      </c>
      <c r="E26" s="25">
        <v>11</v>
      </c>
      <c r="F26" s="25">
        <v>11</v>
      </c>
      <c r="G26" s="25">
        <v>11</v>
      </c>
      <c r="H26" s="25">
        <v>11</v>
      </c>
      <c r="I26" s="26">
        <v>11</v>
      </c>
    </row>
    <row r="27" spans="1:10" s="5" customFormat="1" ht="17.25" customHeight="1" thickBot="1" x14ac:dyDescent="0.25">
      <c r="A27" s="136" t="s">
        <v>62</v>
      </c>
      <c r="B27" s="167"/>
      <c r="C27" s="35"/>
      <c r="D27" s="25">
        <v>12</v>
      </c>
      <c r="E27" s="25">
        <v>12</v>
      </c>
      <c r="F27" s="25">
        <v>12</v>
      </c>
      <c r="G27" s="25">
        <v>12</v>
      </c>
      <c r="H27" s="25">
        <v>12</v>
      </c>
      <c r="I27" s="26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96" t="s">
        <v>50</v>
      </c>
      <c r="H28" s="197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94" t="s">
        <v>9</v>
      </c>
      <c r="H29" s="195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94" t="s">
        <v>10</v>
      </c>
      <c r="H30" s="195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94" t="s">
        <v>0</v>
      </c>
      <c r="H31" s="195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94" t="s">
        <v>1</v>
      </c>
      <c r="H32" s="195"/>
      <c r="I32" s="10"/>
    </row>
    <row r="33" spans="1:9" ht="14.25" customHeight="1" x14ac:dyDescent="0.25">
      <c r="A33" s="140" t="s">
        <v>48</v>
      </c>
      <c r="B33" s="141"/>
      <c r="C33" s="141"/>
      <c r="D33" s="141"/>
      <c r="E33" s="141"/>
      <c r="F33" s="142"/>
      <c r="G33" s="194" t="s">
        <v>11</v>
      </c>
      <c r="H33" s="195"/>
      <c r="I33" s="10"/>
    </row>
    <row r="34" spans="1:9" ht="14.25" customHeight="1" x14ac:dyDescent="0.25">
      <c r="A34" s="143"/>
      <c r="B34" s="144"/>
      <c r="C34" s="144"/>
      <c r="D34" s="144"/>
      <c r="E34" s="144"/>
      <c r="F34" s="145"/>
      <c r="G34" s="194" t="s">
        <v>12</v>
      </c>
      <c r="H34" s="195"/>
      <c r="I34" s="10"/>
    </row>
    <row r="35" spans="1:9" ht="14.25" customHeight="1" x14ac:dyDescent="0.25">
      <c r="A35" s="143"/>
      <c r="B35" s="144"/>
      <c r="C35" s="144"/>
      <c r="D35" s="144"/>
      <c r="E35" s="144"/>
      <c r="F35" s="145"/>
      <c r="G35" s="194" t="s">
        <v>13</v>
      </c>
      <c r="H35" s="195"/>
      <c r="I35" s="10"/>
    </row>
    <row r="36" spans="1:9" ht="14.25" customHeight="1" x14ac:dyDescent="0.25">
      <c r="A36" s="143"/>
      <c r="B36" s="144"/>
      <c r="C36" s="144"/>
      <c r="D36" s="144"/>
      <c r="E36" s="144"/>
      <c r="F36" s="145"/>
      <c r="G36" s="194" t="s">
        <v>14</v>
      </c>
      <c r="H36" s="195"/>
      <c r="I36" s="10"/>
    </row>
    <row r="37" spans="1:9" ht="14.25" customHeight="1" x14ac:dyDescent="0.25">
      <c r="A37" s="164"/>
      <c r="B37" s="165"/>
      <c r="C37" s="165"/>
      <c r="D37" s="165"/>
      <c r="E37" s="165"/>
      <c r="F37" s="166"/>
      <c r="G37" s="194" t="s">
        <v>17</v>
      </c>
      <c r="H37" s="195"/>
      <c r="I37" s="10"/>
    </row>
    <row r="38" spans="1:9" ht="14.25" customHeight="1" x14ac:dyDescent="0.25">
      <c r="A38" s="143" t="s">
        <v>19</v>
      </c>
      <c r="B38" s="144"/>
      <c r="C38" s="144"/>
      <c r="D38" s="144"/>
      <c r="E38" s="144"/>
      <c r="F38" s="145"/>
      <c r="G38" s="213" t="s">
        <v>15</v>
      </c>
      <c r="H38" s="214"/>
      <c r="I38" s="64"/>
    </row>
    <row r="39" spans="1:9" ht="14.25" customHeight="1" x14ac:dyDescent="0.25">
      <c r="A39" s="143"/>
      <c r="B39" s="144"/>
      <c r="C39" s="144"/>
      <c r="D39" s="144"/>
      <c r="E39" s="144"/>
      <c r="F39" s="145"/>
      <c r="G39" s="194" t="s">
        <v>16</v>
      </c>
      <c r="H39" s="195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8"/>
      <c r="G40" s="198" t="s">
        <v>18</v>
      </c>
      <c r="H40" s="199"/>
      <c r="I40" s="63"/>
    </row>
    <row r="41" spans="1:9" ht="14.25" customHeight="1" x14ac:dyDescent="0.25"/>
  </sheetData>
  <mergeCells count="48">
    <mergeCell ref="G38:H38"/>
    <mergeCell ref="G39:H39"/>
    <mergeCell ref="G40:H40"/>
    <mergeCell ref="A38:F40"/>
    <mergeCell ref="G34:H34"/>
    <mergeCell ref="G35:H35"/>
    <mergeCell ref="G36:H36"/>
    <mergeCell ref="G37:H37"/>
    <mergeCell ref="A33:F37"/>
    <mergeCell ref="A24:C24"/>
    <mergeCell ref="A25:C25"/>
    <mergeCell ref="A26:B26"/>
    <mergeCell ref="A27:B27"/>
    <mergeCell ref="G33:H33"/>
    <mergeCell ref="G32:H32"/>
    <mergeCell ref="G28:H28"/>
    <mergeCell ref="G31:H31"/>
    <mergeCell ref="G30:H30"/>
    <mergeCell ref="G29:H29"/>
    <mergeCell ref="A28:F29"/>
    <mergeCell ref="A30:F32"/>
    <mergeCell ref="G1:I1"/>
    <mergeCell ref="D1:F1"/>
    <mergeCell ref="A3:C3"/>
    <mergeCell ref="A4:B4"/>
    <mergeCell ref="D3:G3"/>
    <mergeCell ref="H3:I3"/>
    <mergeCell ref="A6:B6"/>
    <mergeCell ref="A7:B7"/>
    <mergeCell ref="A8:B8"/>
    <mergeCell ref="A9:B9"/>
    <mergeCell ref="A1:C1"/>
    <mergeCell ref="A20:B20"/>
    <mergeCell ref="A23:B23"/>
    <mergeCell ref="A22:B22"/>
    <mergeCell ref="A21:B21"/>
    <mergeCell ref="A2:I2"/>
    <mergeCell ref="A16:B16"/>
    <mergeCell ref="A15:B15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</mergeCells>
  <phoneticPr fontId="0" type="noConversion"/>
  <conditionalFormatting sqref="D5:I5 D7:I8 D11:I11 D13:I15 D17:I17 D19:I19 D21:I27">
    <cfRule type="cellIs" dxfId="5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9/2025 Update&amp;R&amp;"Segoe UI,Regular"&amp;9adapted from form HUD-52667
(04/2023)
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A"/>
  </sheetPr>
  <dimension ref="A1:J41"/>
  <sheetViews>
    <sheetView zoomScaleNormal="100" workbookViewId="0">
      <selection activeCell="L10" sqref="L10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7.5" customHeight="1" thickBot="1" x14ac:dyDescent="0.3">
      <c r="A3" s="206" t="s">
        <v>36</v>
      </c>
      <c r="B3" s="207"/>
      <c r="C3" s="207"/>
      <c r="D3" s="210" t="s">
        <v>61</v>
      </c>
      <c r="E3" s="207"/>
      <c r="F3" s="207"/>
      <c r="G3" s="207"/>
      <c r="H3" s="211" t="s">
        <v>8</v>
      </c>
      <c r="I3" s="212"/>
      <c r="J3" s="33"/>
    </row>
    <row r="4" spans="1:10" ht="14.25" customHeight="1" thickBot="1" x14ac:dyDescent="0.3">
      <c r="A4" s="208" t="s">
        <v>38</v>
      </c>
      <c r="B4" s="209"/>
      <c r="C4" s="62" t="s">
        <v>39</v>
      </c>
      <c r="D4" s="72" t="s">
        <v>24</v>
      </c>
      <c r="E4" s="72" t="s">
        <v>25</v>
      </c>
      <c r="F4" s="72" t="s">
        <v>26</v>
      </c>
      <c r="G4" s="72" t="s">
        <v>30</v>
      </c>
      <c r="H4" s="72" t="s">
        <v>27</v>
      </c>
      <c r="I4" s="73" t="s">
        <v>28</v>
      </c>
    </row>
    <row r="5" spans="1:10" s="5" customFormat="1" ht="17.25" customHeight="1" x14ac:dyDescent="0.2">
      <c r="A5" s="103" t="s">
        <v>9</v>
      </c>
      <c r="B5" s="104"/>
      <c r="C5" s="18" t="s">
        <v>23</v>
      </c>
      <c r="D5" s="58">
        <f>ROUND([1]Totals!H6,0)</f>
        <v>0</v>
      </c>
      <c r="E5" s="58">
        <f>ROUND([1]Totals!I6,0)</f>
        <v>10</v>
      </c>
      <c r="F5" s="58">
        <f>ROUND([1]Totals!J6,0)</f>
        <v>10</v>
      </c>
      <c r="G5" s="58">
        <f>ROUND([1]Totals!K6,0)</f>
        <v>11</v>
      </c>
      <c r="H5" s="58">
        <f>ROUND([1]Totals!L6,0)</f>
        <v>11</v>
      </c>
      <c r="I5" s="59">
        <f>ROUND([1]Totals!M6,0)</f>
        <v>12</v>
      </c>
    </row>
    <row r="6" spans="1:10" s="5" customFormat="1" ht="17.25" customHeight="1" x14ac:dyDescent="0.2">
      <c r="A6" s="97"/>
      <c r="B6" s="98"/>
      <c r="C6" s="7" t="s">
        <v>43</v>
      </c>
      <c r="D6" s="4">
        <v>16</v>
      </c>
      <c r="E6" s="4">
        <v>17</v>
      </c>
      <c r="F6" s="4">
        <v>18</v>
      </c>
      <c r="G6" s="4">
        <v>20</v>
      </c>
      <c r="H6" s="4">
        <v>21</v>
      </c>
      <c r="I6" s="8">
        <v>22</v>
      </c>
    </row>
    <row r="7" spans="1:10" s="5" customFormat="1" ht="17.25" customHeight="1" x14ac:dyDescent="0.2">
      <c r="A7" s="97"/>
      <c r="B7" s="98"/>
      <c r="C7" s="7" t="s">
        <v>40</v>
      </c>
      <c r="D7" s="4">
        <f>ROUND([2]Totals!H7,0)</f>
        <v>0</v>
      </c>
      <c r="E7" s="4">
        <f>ROUND([2]Totals!I7,0)</f>
        <v>2</v>
      </c>
      <c r="F7" s="4">
        <f>ROUND([2]Totals!J7,0)</f>
        <v>2</v>
      </c>
      <c r="G7" s="4">
        <f>ROUND([2]Totals!K7,0)</f>
        <v>2</v>
      </c>
      <c r="H7" s="4">
        <f>ROUND([2]Totals!L7,0)</f>
        <v>2</v>
      </c>
      <c r="I7" s="8">
        <f>ROUND([2]Totals!M7,0)</f>
        <v>2</v>
      </c>
    </row>
    <row r="8" spans="1:10" s="5" customFormat="1" ht="17.25" customHeight="1" x14ac:dyDescent="0.2">
      <c r="A8" s="97"/>
      <c r="B8" s="98"/>
      <c r="C8" s="34" t="s">
        <v>29</v>
      </c>
      <c r="D8" s="4">
        <f>ROUND([2]Totals!H13,0)</f>
        <v>0</v>
      </c>
      <c r="E8" s="4">
        <f>ROUND([2]Totals!I13,0)</f>
        <v>2</v>
      </c>
      <c r="F8" s="4">
        <f>ROUND([2]Totals!J13,0)</f>
        <v>2</v>
      </c>
      <c r="G8" s="4">
        <f>ROUND([2]Totals!K13,0)</f>
        <v>3</v>
      </c>
      <c r="H8" s="4">
        <f>ROUND([2]Totals!L13,0)</f>
        <v>3</v>
      </c>
      <c r="I8" s="8">
        <f>ROUND([2]Totals!M13,0)</f>
        <v>3</v>
      </c>
    </row>
    <row r="9" spans="1:10" s="5" customFormat="1" ht="17.25" customHeight="1" x14ac:dyDescent="0.2">
      <c r="A9" s="97"/>
      <c r="B9" s="98"/>
      <c r="C9" s="34" t="s">
        <v>53</v>
      </c>
      <c r="D9" s="4">
        <v>13</v>
      </c>
      <c r="E9" s="4">
        <v>14</v>
      </c>
      <c r="F9" s="4">
        <v>15</v>
      </c>
      <c r="G9" s="4">
        <v>16</v>
      </c>
      <c r="H9" s="4">
        <v>17</v>
      </c>
      <c r="I9" s="8">
        <v>18</v>
      </c>
    </row>
    <row r="10" spans="1:10" s="5" customFormat="1" ht="17.25" customHeight="1" thickBot="1" x14ac:dyDescent="0.25">
      <c r="A10" s="99"/>
      <c r="B10" s="100"/>
      <c r="C10" s="35" t="s">
        <v>42</v>
      </c>
      <c r="D10" s="14">
        <v>11</v>
      </c>
      <c r="E10" s="14">
        <v>12</v>
      </c>
      <c r="F10" s="14">
        <v>13</v>
      </c>
      <c r="G10" s="14">
        <v>14</v>
      </c>
      <c r="H10" s="14">
        <v>15</v>
      </c>
      <c r="I10" s="15">
        <v>15</v>
      </c>
    </row>
    <row r="11" spans="1:10" s="5" customFormat="1" ht="17.25" customHeight="1" x14ac:dyDescent="0.2">
      <c r="A11" s="103" t="s">
        <v>10</v>
      </c>
      <c r="B11" s="104"/>
      <c r="C11" s="18" t="s">
        <v>23</v>
      </c>
      <c r="D11" s="58">
        <f>ROUND([1]Totals!H12,0)</f>
        <v>0</v>
      </c>
      <c r="E11" s="58">
        <f>ROUND([1]Totals!I12,0)</f>
        <v>7</v>
      </c>
      <c r="F11" s="58">
        <f>ROUND([1]Totals!J12,0)</f>
        <v>8</v>
      </c>
      <c r="G11" s="58">
        <f>ROUND([1]Totals!K12,0)</f>
        <v>8</v>
      </c>
      <c r="H11" s="58">
        <f>ROUND([1]Totals!L12,0)</f>
        <v>9</v>
      </c>
      <c r="I11" s="59">
        <f>ROUND([1]Totals!M12,0)</f>
        <v>10</v>
      </c>
    </row>
    <row r="12" spans="1:10" s="5" customFormat="1" ht="17.25" customHeight="1" x14ac:dyDescent="0.2">
      <c r="A12" s="97"/>
      <c r="B12" s="98"/>
      <c r="C12" s="7" t="s">
        <v>43</v>
      </c>
      <c r="D12" s="4">
        <v>12</v>
      </c>
      <c r="E12" s="4">
        <v>13</v>
      </c>
      <c r="F12" s="4">
        <v>14</v>
      </c>
      <c r="G12" s="4">
        <v>15</v>
      </c>
      <c r="H12" s="4">
        <v>16</v>
      </c>
      <c r="I12" s="8">
        <v>17</v>
      </c>
    </row>
    <row r="13" spans="1:10" s="5" customFormat="1" ht="17.25" customHeight="1" thickBot="1" x14ac:dyDescent="0.25">
      <c r="A13" s="99"/>
      <c r="B13" s="100"/>
      <c r="C13" s="35" t="s">
        <v>20</v>
      </c>
      <c r="D13" s="14">
        <f>ROUND([2]Totals!H25,0)</f>
        <v>0</v>
      </c>
      <c r="E13" s="14">
        <f>ROUND([2]Totals!I25,0)</f>
        <v>3</v>
      </c>
      <c r="F13" s="14">
        <f>ROUND([2]Totals!J25,0)</f>
        <v>3</v>
      </c>
      <c r="G13" s="14">
        <f>ROUND([2]Totals!K25,0)</f>
        <v>4</v>
      </c>
      <c r="H13" s="14">
        <f>ROUND([2]Totals!L25,0)</f>
        <v>4</v>
      </c>
      <c r="I13" s="15">
        <f>ROUND([2]Totals!M25,0)</f>
        <v>4</v>
      </c>
    </row>
    <row r="14" spans="1:10" s="5" customFormat="1" ht="17.25" customHeight="1" thickBot="1" x14ac:dyDescent="0.25">
      <c r="A14" s="77" t="s">
        <v>44</v>
      </c>
      <c r="B14" s="78"/>
      <c r="C14" s="35"/>
      <c r="D14" s="25">
        <f>ROUND([2]Totals!H31,0)</f>
        <v>0</v>
      </c>
      <c r="E14" s="25">
        <f>ROUND([2]Totals!I31,0)</f>
        <v>18</v>
      </c>
      <c r="F14" s="25">
        <f>ROUND([2]Totals!J31,0)</f>
        <v>19</v>
      </c>
      <c r="G14" s="25">
        <f>ROUND([2]Totals!K31,0)</f>
        <v>20</v>
      </c>
      <c r="H14" s="25">
        <f>ROUND([2]Totals!L31,0)</f>
        <v>21</v>
      </c>
      <c r="I14" s="26">
        <f>ROUND([2]Totals!M31,0)</f>
        <v>22</v>
      </c>
    </row>
    <row r="15" spans="1:10" s="5" customFormat="1" ht="17.25" customHeight="1" thickBot="1" x14ac:dyDescent="0.25">
      <c r="A15" s="136" t="s">
        <v>1</v>
      </c>
      <c r="B15" s="137"/>
      <c r="C15" s="35"/>
      <c r="D15" s="25">
        <f>ROUND([2]Totals!H19,0)</f>
        <v>0</v>
      </c>
      <c r="E15" s="25">
        <f>ROUND([2]Totals!I19,0)</f>
        <v>22</v>
      </c>
      <c r="F15" s="25">
        <f>ROUND([2]Totals!J19,0)</f>
        <v>24</v>
      </c>
      <c r="G15" s="25">
        <f>ROUND([2]Totals!K19,0)</f>
        <v>25</v>
      </c>
      <c r="H15" s="25">
        <f>ROUND([2]Totals!L19,0)</f>
        <v>26</v>
      </c>
      <c r="I15" s="26">
        <f>ROUND([2]Totals!M19,0)</f>
        <v>28</v>
      </c>
    </row>
    <row r="16" spans="1:10" s="5" customFormat="1" ht="17.25" customHeight="1" thickBot="1" x14ac:dyDescent="0.25">
      <c r="A16" s="136" t="s">
        <v>32</v>
      </c>
      <c r="B16" s="137"/>
      <c r="C16" s="35"/>
      <c r="D16" s="25">
        <v>34</v>
      </c>
      <c r="E16" s="25">
        <v>37</v>
      </c>
      <c r="F16" s="25">
        <v>39</v>
      </c>
      <c r="G16" s="25">
        <v>41</v>
      </c>
      <c r="H16" s="25">
        <v>43</v>
      </c>
      <c r="I16" s="26">
        <v>45</v>
      </c>
    </row>
    <row r="17" spans="1:10" s="5" customFormat="1" ht="17.25" customHeight="1" x14ac:dyDescent="0.2">
      <c r="A17" s="101" t="s">
        <v>11</v>
      </c>
      <c r="B17" s="102"/>
      <c r="C17" s="34" t="s">
        <v>23</v>
      </c>
      <c r="D17" s="12">
        <f>ROUND([1]Totals!H18,0)</f>
        <v>0</v>
      </c>
      <c r="E17" s="12">
        <f>ROUND([1]Totals!I18,0)</f>
        <v>17</v>
      </c>
      <c r="F17" s="12">
        <f>ROUND([1]Totals!J18,0)</f>
        <v>13</v>
      </c>
      <c r="G17" s="12">
        <f>ROUND([1]Totals!K18,0)</f>
        <v>14</v>
      </c>
      <c r="H17" s="12">
        <f>ROUND([1]Totals!L18,0)</f>
        <v>15</v>
      </c>
      <c r="I17" s="13">
        <f>ROUND([1]Totals!M18,0)</f>
        <v>15</v>
      </c>
    </row>
    <row r="18" spans="1:10" s="5" customFormat="1" ht="17.25" customHeight="1" x14ac:dyDescent="0.2">
      <c r="A18" s="97"/>
      <c r="B18" s="98"/>
      <c r="C18" s="7" t="s">
        <v>43</v>
      </c>
      <c r="D18" s="4">
        <v>28</v>
      </c>
      <c r="E18" s="4">
        <v>30</v>
      </c>
      <c r="F18" s="4">
        <v>34</v>
      </c>
      <c r="G18" s="4">
        <v>35</v>
      </c>
      <c r="H18" s="4">
        <v>37</v>
      </c>
      <c r="I18" s="8">
        <v>39</v>
      </c>
    </row>
    <row r="19" spans="1:10" s="5" customFormat="1" ht="17.25" customHeight="1" x14ac:dyDescent="0.2">
      <c r="A19" s="97"/>
      <c r="B19" s="98"/>
      <c r="C19" s="34" t="s">
        <v>20</v>
      </c>
      <c r="D19" s="4">
        <f>ROUND([2]Totals!H37,0)</f>
        <v>17</v>
      </c>
      <c r="E19" s="4">
        <f>ROUND([2]Totals!I37,0)</f>
        <v>18</v>
      </c>
      <c r="F19" s="4">
        <f>ROUND([2]Totals!J37,0)</f>
        <v>19</v>
      </c>
      <c r="G19" s="4">
        <f>ROUND([2]Totals!K37,0)</f>
        <v>20</v>
      </c>
      <c r="H19" s="4">
        <f>ROUND([2]Totals!L37,0)</f>
        <v>21</v>
      </c>
      <c r="I19" s="8">
        <f>ROUND([2]Totals!M37,0)</f>
        <v>22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>
        <v>23</v>
      </c>
      <c r="E20" s="14">
        <v>25</v>
      </c>
      <c r="F20" s="14">
        <v>26</v>
      </c>
      <c r="G20" s="14">
        <v>27</v>
      </c>
      <c r="H20" s="14">
        <v>28</v>
      </c>
      <c r="I20" s="15">
        <v>29</v>
      </c>
    </row>
    <row r="21" spans="1:10" s="5" customFormat="1" ht="17.25" customHeight="1" thickBot="1" x14ac:dyDescent="0.25">
      <c r="A21" s="136" t="s">
        <v>21</v>
      </c>
      <c r="B21" s="137"/>
      <c r="C21" s="35"/>
      <c r="D21" s="46">
        <f>ROUND([3]Totals!H4,0)</f>
        <v>87</v>
      </c>
      <c r="E21" s="46">
        <f>ROUND([3]Totals!I4,0)</f>
        <v>93</v>
      </c>
      <c r="F21" s="46">
        <f>ROUND([3]Totals!J4,0)</f>
        <v>99</v>
      </c>
      <c r="G21" s="46">
        <f>ROUND([3]Totals!K4,0)</f>
        <v>105</v>
      </c>
      <c r="H21" s="46">
        <f>ROUND([3]Totals!L4,0)</f>
        <v>111</v>
      </c>
      <c r="I21" s="47">
        <f>ROUND([3]Totals!M4,0)</f>
        <v>117</v>
      </c>
    </row>
    <row r="22" spans="1:10" s="5" customFormat="1" ht="17.25" customHeight="1" thickBot="1" x14ac:dyDescent="0.25">
      <c r="A22" s="204" t="s">
        <v>22</v>
      </c>
      <c r="B22" s="205"/>
      <c r="C22" s="17"/>
      <c r="D22" s="40">
        <f>ROUND([3]Totals!H8,0)</f>
        <v>142</v>
      </c>
      <c r="E22" s="40">
        <f>ROUND([3]Totals!I8,0)</f>
        <v>153</v>
      </c>
      <c r="F22" s="40">
        <f>ROUND([3]Totals!J8,0)</f>
        <v>165</v>
      </c>
      <c r="G22" s="40">
        <f>ROUND([3]Totals!K8,0)</f>
        <v>176</v>
      </c>
      <c r="H22" s="40">
        <f>ROUND([3]Totals!L8,0)</f>
        <v>187</v>
      </c>
      <c r="I22" s="41">
        <f>ROUND([3]Totals!M8,0)</f>
        <v>198</v>
      </c>
    </row>
    <row r="23" spans="1:10" s="5" customFormat="1" ht="17.25" customHeight="1" thickBot="1" x14ac:dyDescent="0.25">
      <c r="A23" s="204" t="s">
        <v>14</v>
      </c>
      <c r="B23" s="205"/>
      <c r="C23" s="17"/>
      <c r="D23" s="40">
        <f>ROUND([3]Totals!H12,0)</f>
        <v>27</v>
      </c>
      <c r="E23" s="40">
        <f>ROUND([3]Totals!I12,0)</f>
        <v>27</v>
      </c>
      <c r="F23" s="40">
        <f>ROUND([3]Totals!J12,0)</f>
        <v>27</v>
      </c>
      <c r="G23" s="40">
        <f>ROUND([3]Totals!K12,0)</f>
        <v>27</v>
      </c>
      <c r="H23" s="40">
        <f>ROUND([3]Totals!L12,0)</f>
        <v>27</v>
      </c>
      <c r="I23" s="41">
        <f>ROUND([3]Totals!M12,0)</f>
        <v>27</v>
      </c>
    </row>
    <row r="24" spans="1:10" s="5" customFormat="1" ht="15" customHeight="1" thickBot="1" x14ac:dyDescent="0.25">
      <c r="A24" s="191" t="str">
        <f>"Other specify: Electric Charge $"&amp;[2]Totals!$B$1&amp;""</f>
        <v>Other specify: Electric Charge $21.16</v>
      </c>
      <c r="B24" s="192"/>
      <c r="C24" s="193"/>
      <c r="D24" s="51">
        <f>ROUND([2]Totals!$B$1,0)</f>
        <v>21</v>
      </c>
      <c r="E24" s="51">
        <f>ROUND([2]Totals!$B$1,0)</f>
        <v>21</v>
      </c>
      <c r="F24" s="51">
        <f>ROUND([2]Totals!$B$1,0)</f>
        <v>21</v>
      </c>
      <c r="G24" s="51">
        <f>ROUND([2]Totals!$B$1,0)</f>
        <v>21</v>
      </c>
      <c r="H24" s="51">
        <f>ROUND([2]Totals!$B$1,0)</f>
        <v>21</v>
      </c>
      <c r="I24" s="60">
        <f>ROUND([2]Totals!$B$1,0)</f>
        <v>21</v>
      </c>
      <c r="J24" s="6"/>
    </row>
    <row r="25" spans="1:10" s="5" customFormat="1" ht="15" customHeight="1" thickBot="1" x14ac:dyDescent="0.25">
      <c r="A25" s="191" t="str">
        <f>"Other specify:  Natural Gas Charge $"&amp;[1]Totals!$B$1&amp;""</f>
        <v>Other specify:  Natural Gas Charge $14.89</v>
      </c>
      <c r="B25" s="192"/>
      <c r="C25" s="193"/>
      <c r="D25" s="27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136" t="s">
        <v>54</v>
      </c>
      <c r="B26" s="137"/>
      <c r="C26" s="61"/>
      <c r="D26" s="25">
        <v>11</v>
      </c>
      <c r="E26" s="25">
        <v>11</v>
      </c>
      <c r="F26" s="25">
        <v>11</v>
      </c>
      <c r="G26" s="25">
        <v>11</v>
      </c>
      <c r="H26" s="25">
        <v>11</v>
      </c>
      <c r="I26" s="26">
        <v>11</v>
      </c>
    </row>
    <row r="27" spans="1:10" s="5" customFormat="1" ht="17.25" customHeight="1" thickBot="1" x14ac:dyDescent="0.25">
      <c r="A27" s="136" t="s">
        <v>62</v>
      </c>
      <c r="B27" s="167"/>
      <c r="C27" s="35"/>
      <c r="D27" s="25">
        <v>12</v>
      </c>
      <c r="E27" s="25">
        <v>12</v>
      </c>
      <c r="F27" s="25">
        <v>12</v>
      </c>
      <c r="G27" s="25">
        <v>12</v>
      </c>
      <c r="H27" s="25">
        <v>12</v>
      </c>
      <c r="I27" s="26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96" t="s">
        <v>50</v>
      </c>
      <c r="H28" s="197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94" t="s">
        <v>9</v>
      </c>
      <c r="H29" s="195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94" t="s">
        <v>10</v>
      </c>
      <c r="H30" s="195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94" t="s">
        <v>0</v>
      </c>
      <c r="H31" s="195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94" t="s">
        <v>1</v>
      </c>
      <c r="H32" s="195"/>
      <c r="I32" s="10"/>
    </row>
    <row r="33" spans="1:9" ht="14.25" customHeight="1" x14ac:dyDescent="0.25">
      <c r="A33" s="143" t="s">
        <v>48</v>
      </c>
      <c r="B33" s="144"/>
      <c r="C33" s="144"/>
      <c r="D33" s="144"/>
      <c r="E33" s="144"/>
      <c r="F33" s="145"/>
      <c r="G33" s="213" t="s">
        <v>11</v>
      </c>
      <c r="H33" s="214"/>
      <c r="I33" s="64"/>
    </row>
    <row r="34" spans="1:9" ht="14.25" customHeight="1" x14ac:dyDescent="0.25">
      <c r="A34" s="143"/>
      <c r="B34" s="144"/>
      <c r="C34" s="144"/>
      <c r="D34" s="144"/>
      <c r="E34" s="144"/>
      <c r="F34" s="145"/>
      <c r="G34" s="194" t="s">
        <v>12</v>
      </c>
      <c r="H34" s="195"/>
      <c r="I34" s="10"/>
    </row>
    <row r="35" spans="1:9" ht="14.25" customHeight="1" x14ac:dyDescent="0.25">
      <c r="A35" s="143"/>
      <c r="B35" s="144"/>
      <c r="C35" s="144"/>
      <c r="D35" s="144"/>
      <c r="E35" s="144"/>
      <c r="F35" s="145"/>
      <c r="G35" s="194" t="s">
        <v>13</v>
      </c>
      <c r="H35" s="195"/>
      <c r="I35" s="10"/>
    </row>
    <row r="36" spans="1:9" ht="14.25" customHeight="1" x14ac:dyDescent="0.25">
      <c r="A36" s="143"/>
      <c r="B36" s="144"/>
      <c r="C36" s="144"/>
      <c r="D36" s="144"/>
      <c r="E36" s="144"/>
      <c r="F36" s="145"/>
      <c r="G36" s="194" t="s">
        <v>14</v>
      </c>
      <c r="H36" s="195"/>
      <c r="I36" s="10"/>
    </row>
    <row r="37" spans="1:9" ht="14.25" customHeight="1" x14ac:dyDescent="0.25">
      <c r="A37" s="164"/>
      <c r="B37" s="165"/>
      <c r="C37" s="165"/>
      <c r="D37" s="165"/>
      <c r="E37" s="165"/>
      <c r="F37" s="166"/>
      <c r="G37" s="194" t="s">
        <v>17</v>
      </c>
      <c r="H37" s="195"/>
      <c r="I37" s="10"/>
    </row>
    <row r="38" spans="1:9" ht="14.25" customHeight="1" x14ac:dyDescent="0.25">
      <c r="A38" s="143" t="s">
        <v>19</v>
      </c>
      <c r="B38" s="144"/>
      <c r="C38" s="144"/>
      <c r="D38" s="144"/>
      <c r="E38" s="144"/>
      <c r="F38" s="145"/>
      <c r="G38" s="213" t="s">
        <v>15</v>
      </c>
      <c r="H38" s="214"/>
      <c r="I38" s="64"/>
    </row>
    <row r="39" spans="1:9" ht="14.25" customHeight="1" x14ac:dyDescent="0.25">
      <c r="A39" s="143"/>
      <c r="B39" s="144"/>
      <c r="C39" s="144"/>
      <c r="D39" s="144"/>
      <c r="E39" s="144"/>
      <c r="F39" s="145"/>
      <c r="G39" s="194" t="s">
        <v>16</v>
      </c>
      <c r="H39" s="195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8"/>
      <c r="G40" s="198" t="s">
        <v>18</v>
      </c>
      <c r="H40" s="199"/>
      <c r="I40" s="63"/>
    </row>
    <row r="41" spans="1:9" ht="14.25" customHeight="1" x14ac:dyDescent="0.25"/>
  </sheetData>
  <mergeCells count="48">
    <mergeCell ref="A1:C1"/>
    <mergeCell ref="D1:F1"/>
    <mergeCell ref="G1:I1"/>
    <mergeCell ref="A3:C3"/>
    <mergeCell ref="A4:B4"/>
    <mergeCell ref="D3:G3"/>
    <mergeCell ref="H3:I3"/>
    <mergeCell ref="A2:I2"/>
    <mergeCell ref="A24:C24"/>
    <mergeCell ref="A25:C25"/>
    <mergeCell ref="A15:B15"/>
    <mergeCell ref="A19:B19"/>
    <mergeCell ref="A20:B20"/>
    <mergeCell ref="A23:B23"/>
    <mergeCell ref="A22:B22"/>
    <mergeCell ref="A21:B21"/>
    <mergeCell ref="A5:B5"/>
    <mergeCell ref="A6:B6"/>
    <mergeCell ref="A7:B7"/>
    <mergeCell ref="A17:B17"/>
    <mergeCell ref="A18:B18"/>
    <mergeCell ref="A8:B8"/>
    <mergeCell ref="A9:B9"/>
    <mergeCell ref="A10:B10"/>
    <mergeCell ref="A11:B11"/>
    <mergeCell ref="A12:B12"/>
    <mergeCell ref="A13:B13"/>
    <mergeCell ref="A14:B14"/>
    <mergeCell ref="A16:B16"/>
    <mergeCell ref="A26:B26"/>
    <mergeCell ref="A27:B27"/>
    <mergeCell ref="G28:H28"/>
    <mergeCell ref="G33:H33"/>
    <mergeCell ref="G32:H32"/>
    <mergeCell ref="G31:H31"/>
    <mergeCell ref="G30:H30"/>
    <mergeCell ref="G29:H29"/>
    <mergeCell ref="G39:H39"/>
    <mergeCell ref="G40:H40"/>
    <mergeCell ref="A28:F29"/>
    <mergeCell ref="A30:F32"/>
    <mergeCell ref="A33:F37"/>
    <mergeCell ref="A38:F40"/>
    <mergeCell ref="G34:H34"/>
    <mergeCell ref="G35:H35"/>
    <mergeCell ref="G36:H36"/>
    <mergeCell ref="G37:H37"/>
    <mergeCell ref="G38:H38"/>
  </mergeCells>
  <conditionalFormatting sqref="D5:I27">
    <cfRule type="cellIs" dxfId="4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1/2023 Initial / Update&amp;R&amp;"Segoe UI,Regular"&amp;9adapted from form HUD-52667
(04/2023)
 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</sheetPr>
  <dimension ref="A1:J41"/>
  <sheetViews>
    <sheetView zoomScaleNormal="100" workbookViewId="0">
      <selection activeCell="K7" sqref="K7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5.25" customHeight="1" thickBot="1" x14ac:dyDescent="0.3">
      <c r="A3" s="219" t="s">
        <v>68</v>
      </c>
      <c r="B3" s="220"/>
      <c r="C3" s="220"/>
      <c r="D3" s="215" t="s">
        <v>63</v>
      </c>
      <c r="E3" s="222"/>
      <c r="F3" s="222"/>
      <c r="G3" s="223"/>
      <c r="H3" s="215" t="s">
        <v>75</v>
      </c>
      <c r="I3" s="216"/>
      <c r="J3" s="33"/>
    </row>
    <row r="4" spans="1:10" ht="14.25" customHeight="1" thickBot="1" x14ac:dyDescent="0.3">
      <c r="A4" s="217" t="s">
        <v>38</v>
      </c>
      <c r="B4" s="218"/>
      <c r="C4" s="67" t="s">
        <v>39</v>
      </c>
      <c r="D4" s="70" t="s">
        <v>2</v>
      </c>
      <c r="E4" s="70" t="s">
        <v>3</v>
      </c>
      <c r="F4" s="70" t="s">
        <v>4</v>
      </c>
      <c r="G4" s="70" t="s">
        <v>5</v>
      </c>
      <c r="H4" s="70" t="s">
        <v>6</v>
      </c>
      <c r="I4" s="71" t="s">
        <v>7</v>
      </c>
    </row>
    <row r="5" spans="1:10" s="5" customFormat="1" ht="17.25" customHeight="1" x14ac:dyDescent="0.2">
      <c r="A5" s="103" t="s">
        <v>9</v>
      </c>
      <c r="B5" s="221"/>
      <c r="C5" s="34" t="s">
        <v>70</v>
      </c>
      <c r="D5" s="58">
        <f>ROUND([1]Totals!B7,0)</f>
        <v>24</v>
      </c>
      <c r="E5" s="58">
        <f>ROUND([1]Totals!C7,0)</f>
        <v>28</v>
      </c>
      <c r="F5" s="58">
        <f>ROUND([1]Totals!D7,0)</f>
        <v>33</v>
      </c>
      <c r="G5" s="58">
        <f>ROUND([1]Totals!E7,0)</f>
        <v>38</v>
      </c>
      <c r="H5" s="58">
        <f>ROUND([1]Totals!F7,0)</f>
        <v>43</v>
      </c>
      <c r="I5" s="59">
        <f>ROUND([1]Totals!G7,0)</f>
        <v>48</v>
      </c>
    </row>
    <row r="6" spans="1:10" s="5" customFormat="1" ht="17.25" customHeight="1" x14ac:dyDescent="0.2">
      <c r="A6" s="97"/>
      <c r="B6" s="170"/>
      <c r="C6" s="7" t="s">
        <v>43</v>
      </c>
      <c r="D6" s="4"/>
      <c r="E6" s="4"/>
      <c r="F6" s="4"/>
      <c r="G6" s="4"/>
      <c r="H6" s="4"/>
      <c r="I6" s="8"/>
    </row>
    <row r="7" spans="1:10" s="5" customFormat="1" ht="17.25" customHeight="1" x14ac:dyDescent="0.2">
      <c r="A7" s="97"/>
      <c r="B7" s="170"/>
      <c r="C7" s="16" t="s">
        <v>71</v>
      </c>
      <c r="D7" s="4">
        <f>ROUND([2]Totals!B8,0)</f>
        <v>64</v>
      </c>
      <c r="E7" s="4">
        <f>ROUND([2]Totals!C8,0)</f>
        <v>72</v>
      </c>
      <c r="F7" s="4">
        <f>ROUND([2]Totals!D8,0)</f>
        <v>74</v>
      </c>
      <c r="G7" s="4">
        <f>ROUND([2]Totals!E8,0)</f>
        <v>75</v>
      </c>
      <c r="H7" s="4">
        <f>ROUND([2]Totals!F8,0)</f>
        <v>77</v>
      </c>
      <c r="I7" s="8">
        <f>ROUND([2]Totals!G8,0)</f>
        <v>79</v>
      </c>
    </row>
    <row r="8" spans="1:10" s="5" customFormat="1" ht="17.25" customHeight="1" x14ac:dyDescent="0.2">
      <c r="A8" s="97"/>
      <c r="B8" s="170"/>
      <c r="C8" s="7" t="s">
        <v>72</v>
      </c>
      <c r="D8" s="4">
        <f>ROUND([2]Totals!B14,0)</f>
        <v>28</v>
      </c>
      <c r="E8" s="4">
        <f>ROUND([2]Totals!C14,0)</f>
        <v>33</v>
      </c>
      <c r="F8" s="4">
        <f>ROUND([2]Totals!D14,0)</f>
        <v>39</v>
      </c>
      <c r="G8" s="4">
        <f>ROUND([2]Totals!E14,0)</f>
        <v>44</v>
      </c>
      <c r="H8" s="4">
        <f>ROUND([2]Totals!F14,0)</f>
        <v>48</v>
      </c>
      <c r="I8" s="8">
        <f>ROUND([2]Totals!G14,0)</f>
        <v>53</v>
      </c>
    </row>
    <row r="9" spans="1:10" s="5" customFormat="1" ht="17.25" customHeight="1" thickBot="1" x14ac:dyDescent="0.25">
      <c r="A9" s="97"/>
      <c r="B9" s="170"/>
      <c r="C9" s="17" t="s">
        <v>41</v>
      </c>
      <c r="D9" s="4"/>
      <c r="E9" s="4"/>
      <c r="F9" s="4"/>
      <c r="G9" s="4"/>
      <c r="H9" s="4"/>
      <c r="I9" s="8"/>
    </row>
    <row r="10" spans="1:10" s="5" customFormat="1" ht="17.25" hidden="1" customHeight="1" thickBot="1" x14ac:dyDescent="0.25">
      <c r="A10" s="99"/>
      <c r="B10" s="135"/>
      <c r="C10" s="35" t="s">
        <v>42</v>
      </c>
      <c r="D10" s="14"/>
      <c r="E10" s="14"/>
      <c r="F10" s="14"/>
      <c r="G10" s="14"/>
      <c r="H10" s="14"/>
      <c r="I10" s="15"/>
    </row>
    <row r="11" spans="1:10" s="5" customFormat="1" ht="17.25" customHeight="1" x14ac:dyDescent="0.2">
      <c r="A11" s="103" t="s">
        <v>10</v>
      </c>
      <c r="B11" s="221"/>
      <c r="C11" s="34" t="s">
        <v>70</v>
      </c>
      <c r="D11" s="58">
        <f>ROUND([1]Totals!B13,0)</f>
        <v>2</v>
      </c>
      <c r="E11" s="58">
        <f>ROUND([1]Totals!C13,0)</f>
        <v>2</v>
      </c>
      <c r="F11" s="58">
        <f>ROUND([1]Totals!D13,0)</f>
        <v>3</v>
      </c>
      <c r="G11" s="58">
        <f>ROUND([1]Totals!E13,0)</f>
        <v>4</v>
      </c>
      <c r="H11" s="58">
        <f>ROUND([1]Totals!F13,0)</f>
        <v>6</v>
      </c>
      <c r="I11" s="59">
        <f>ROUND([1]Totals!G13,0)</f>
        <v>6</v>
      </c>
    </row>
    <row r="12" spans="1:10" s="5" customFormat="1" ht="17.25" customHeight="1" x14ac:dyDescent="0.2">
      <c r="A12" s="97"/>
      <c r="B12" s="170"/>
      <c r="C12" s="7" t="s">
        <v>43</v>
      </c>
      <c r="D12" s="4"/>
      <c r="E12" s="4"/>
      <c r="F12" s="4"/>
      <c r="G12" s="4"/>
      <c r="H12" s="4"/>
      <c r="I12" s="8"/>
    </row>
    <row r="13" spans="1:10" s="5" customFormat="1" ht="17.25" customHeight="1" thickBot="1" x14ac:dyDescent="0.25">
      <c r="A13" s="99"/>
      <c r="B13" s="135"/>
      <c r="C13" s="16" t="s">
        <v>71</v>
      </c>
      <c r="D13" s="14">
        <f>ROUND([2]Totals!B26,0)</f>
        <v>5</v>
      </c>
      <c r="E13" s="14">
        <f>ROUND([2]Totals!C26,0)</f>
        <v>6</v>
      </c>
      <c r="F13" s="14">
        <f>ROUND([2]Totals!D26,0)</f>
        <v>9</v>
      </c>
      <c r="G13" s="14">
        <f>ROUND([2]Totals!E26,0)</f>
        <v>12</v>
      </c>
      <c r="H13" s="14">
        <f>ROUND([2]Totals!F26,0)</f>
        <v>15</v>
      </c>
      <c r="I13" s="15">
        <f>ROUND([2]Totals!G26,0)</f>
        <v>18</v>
      </c>
    </row>
    <row r="14" spans="1:10" s="5" customFormat="1" ht="17.25" customHeight="1" thickBot="1" x14ac:dyDescent="0.25">
      <c r="A14" s="77" t="s">
        <v>44</v>
      </c>
      <c r="B14" s="78"/>
      <c r="C14" s="76" t="s">
        <v>73</v>
      </c>
      <c r="D14" s="23">
        <f>ROUND([2]Totals!B32,0)</f>
        <v>30</v>
      </c>
      <c r="E14" s="23">
        <f>ROUND([2]Totals!C32,0)</f>
        <v>36</v>
      </c>
      <c r="F14" s="23">
        <f>ROUND([2]Totals!D32,0)</f>
        <v>49</v>
      </c>
      <c r="G14" s="23">
        <f>ROUND([2]Totals!E32,0)</f>
        <v>63</v>
      </c>
      <c r="H14" s="23">
        <f>ROUND([2]Totals!F32,0)</f>
        <v>74</v>
      </c>
      <c r="I14" s="24">
        <f>ROUND([2]Totals!G32,0)</f>
        <v>83</v>
      </c>
    </row>
    <row r="15" spans="1:10" s="5" customFormat="1" ht="17.25" customHeight="1" thickBot="1" x14ac:dyDescent="0.25">
      <c r="A15" s="77" t="s">
        <v>1</v>
      </c>
      <c r="B15" s="78"/>
      <c r="C15" s="76" t="s">
        <v>73</v>
      </c>
      <c r="D15" s="23">
        <f>ROUND([2]Totals!B20,0)</f>
        <v>4</v>
      </c>
      <c r="E15" s="23">
        <f>ROUND([2]Totals!C20,0)</f>
        <v>5</v>
      </c>
      <c r="F15" s="23">
        <f>ROUND([2]Totals!D20,0)</f>
        <v>9</v>
      </c>
      <c r="G15" s="23">
        <f>ROUND([2]Totals!E20,0)</f>
        <v>12</v>
      </c>
      <c r="H15" s="23">
        <f>ROUND([2]Totals!F20,0)</f>
        <v>16</v>
      </c>
      <c r="I15" s="24">
        <f>ROUND([2]Totals!G20,0)</f>
        <v>20</v>
      </c>
    </row>
    <row r="16" spans="1:10" s="5" customFormat="1" ht="17.25" hidden="1" customHeight="1" thickBot="1" x14ac:dyDescent="0.25">
      <c r="A16" s="77" t="s">
        <v>32</v>
      </c>
      <c r="B16" s="78"/>
      <c r="C16" s="39"/>
      <c r="D16" s="23"/>
      <c r="E16" s="23"/>
      <c r="F16" s="23"/>
      <c r="G16" s="23"/>
      <c r="H16" s="23"/>
      <c r="I16" s="24"/>
    </row>
    <row r="17" spans="1:10" s="5" customFormat="1" ht="17.25" customHeight="1" x14ac:dyDescent="0.2">
      <c r="A17" s="103" t="s">
        <v>11</v>
      </c>
      <c r="B17" s="104"/>
      <c r="C17" s="18" t="s">
        <v>70</v>
      </c>
      <c r="D17" s="58">
        <f>ROUND([1]Totals!B19,0)</f>
        <v>6</v>
      </c>
      <c r="E17" s="58">
        <f>ROUND([1]Totals!C19,0)</f>
        <v>7</v>
      </c>
      <c r="F17" s="58">
        <f>ROUND([1]Totals!D19,0)</f>
        <v>10</v>
      </c>
      <c r="G17" s="58">
        <f>ROUND([1]Totals!E19,0)</f>
        <v>14</v>
      </c>
      <c r="H17" s="58">
        <f>ROUND([1]Totals!F19,0)</f>
        <v>17</v>
      </c>
      <c r="I17" s="59">
        <f>ROUND([1]Totals!G19,0)</f>
        <v>20</v>
      </c>
    </row>
    <row r="18" spans="1:10" s="5" customFormat="1" ht="17.25" customHeight="1" x14ac:dyDescent="0.2">
      <c r="A18" s="97"/>
      <c r="B18" s="98"/>
      <c r="C18" s="7" t="s">
        <v>43</v>
      </c>
      <c r="D18" s="4"/>
      <c r="E18" s="4"/>
      <c r="F18" s="4"/>
      <c r="G18" s="4"/>
      <c r="H18" s="4"/>
      <c r="I18" s="8"/>
    </row>
    <row r="19" spans="1:10" s="5" customFormat="1" ht="17.25" customHeight="1" x14ac:dyDescent="0.2">
      <c r="A19" s="97"/>
      <c r="B19" s="98"/>
      <c r="C19" s="16" t="s">
        <v>71</v>
      </c>
      <c r="D19" s="4">
        <f>ROUND([2]Totals!B44,0)</f>
        <v>18</v>
      </c>
      <c r="E19" s="4">
        <f>ROUND([2]Totals!C44,0)</f>
        <v>22</v>
      </c>
      <c r="F19" s="4">
        <f>ROUND([2]Totals!D44,0)</f>
        <v>28</v>
      </c>
      <c r="G19" s="4">
        <f>ROUND([2]Totals!E44,0)</f>
        <v>34</v>
      </c>
      <c r="H19" s="4">
        <f>ROUND([2]Totals!F44,0)</f>
        <v>40</v>
      </c>
      <c r="I19" s="8">
        <f>ROUND([2]Totals!G44,0)</f>
        <v>46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/>
      <c r="E20" s="14"/>
      <c r="F20" s="14"/>
      <c r="G20" s="14"/>
      <c r="H20" s="14"/>
      <c r="I20" s="15"/>
    </row>
    <row r="21" spans="1:10" s="5" customFormat="1" ht="17.25" customHeight="1" thickBot="1" x14ac:dyDescent="0.25">
      <c r="A21" s="77" t="s">
        <v>21</v>
      </c>
      <c r="B21" s="78"/>
      <c r="C21" s="38"/>
      <c r="D21" s="19">
        <f>ROUND([3]Totals!B4,0)</f>
        <v>40</v>
      </c>
      <c r="E21" s="19">
        <f>ROUND([3]Totals!C4,0)</f>
        <v>41</v>
      </c>
      <c r="F21" s="19">
        <f>ROUND([3]Totals!D4,0)</f>
        <v>52</v>
      </c>
      <c r="G21" s="19">
        <f>ROUND([3]Totals!E4,0)</f>
        <v>63</v>
      </c>
      <c r="H21" s="19">
        <f>ROUND([3]Totals!F4,0)</f>
        <v>73</v>
      </c>
      <c r="I21" s="20">
        <f>ROUND([3]Totals!G4,0)</f>
        <v>81</v>
      </c>
      <c r="J21" s="65"/>
    </row>
    <row r="22" spans="1:10" s="5" customFormat="1" ht="17.25" customHeight="1" thickBot="1" x14ac:dyDescent="0.25">
      <c r="A22" s="77" t="s">
        <v>22</v>
      </c>
      <c r="B22" s="78"/>
      <c r="C22" s="38"/>
      <c r="D22" s="19">
        <f>ROUND([3]Totals!B8,0)</f>
        <v>61</v>
      </c>
      <c r="E22" s="19">
        <f>ROUND([3]Totals!C8,0)</f>
        <v>63</v>
      </c>
      <c r="F22" s="19">
        <f>ROUND([3]Totals!D8,0)</f>
        <v>80</v>
      </c>
      <c r="G22" s="19">
        <f>ROUND([3]Totals!E8,0)</f>
        <v>97</v>
      </c>
      <c r="H22" s="19">
        <f>ROUND([3]Totals!F8,0)</f>
        <v>114</v>
      </c>
      <c r="I22" s="20">
        <f>ROUND([3]Totals!G8,0)</f>
        <v>131</v>
      </c>
      <c r="J22" s="65"/>
    </row>
    <row r="23" spans="1:10" s="5" customFormat="1" ht="17.25" customHeight="1" thickBot="1" x14ac:dyDescent="0.25">
      <c r="A23" s="77" t="s">
        <v>14</v>
      </c>
      <c r="B23" s="78"/>
      <c r="C23" s="38"/>
      <c r="D23" s="19">
        <f>ROUND([3]Totals!B12,0)</f>
        <v>27</v>
      </c>
      <c r="E23" s="19">
        <f>ROUND([3]Totals!C12,0)</f>
        <v>27</v>
      </c>
      <c r="F23" s="19">
        <f>ROUND([3]Totals!D12,0)</f>
        <v>27</v>
      </c>
      <c r="G23" s="19">
        <f>ROUND([3]Totals!E12,0)</f>
        <v>27</v>
      </c>
      <c r="H23" s="19">
        <f>ROUND([3]Totals!F12,0)</f>
        <v>27</v>
      </c>
      <c r="I23" s="20">
        <f>ROUND([3]Totals!G12,0)</f>
        <v>27</v>
      </c>
      <c r="J23" s="65"/>
    </row>
    <row r="24" spans="1:10" s="5" customFormat="1" ht="15" customHeight="1" thickBot="1" x14ac:dyDescent="0.25">
      <c r="A24" s="94" t="str">
        <f>"Other specify: Electric Charge $"&amp;[2]Totals!$B$1&amp;" (avg)"</f>
        <v>Other specify: Electric Charge $21.16 (avg)</v>
      </c>
      <c r="B24" s="95"/>
      <c r="C24" s="96"/>
      <c r="D24" s="21">
        <f>ROUND([2]Totals!$B$1,0)</f>
        <v>21</v>
      </c>
      <c r="E24" s="21">
        <f>ROUND([2]Totals!$B$1,0)</f>
        <v>21</v>
      </c>
      <c r="F24" s="21">
        <f>ROUND([2]Totals!$B$1,0)</f>
        <v>21</v>
      </c>
      <c r="G24" s="21">
        <f>ROUND([2]Totals!$B$1,0)</f>
        <v>21</v>
      </c>
      <c r="H24" s="21">
        <f>ROUND([2]Totals!$B$1,0)</f>
        <v>21</v>
      </c>
      <c r="I24" s="22">
        <f>ROUND([2]Totals!$B$1,0)</f>
        <v>21</v>
      </c>
      <c r="J24" s="6"/>
    </row>
    <row r="25" spans="1:10" s="5" customFormat="1" ht="15" customHeight="1" thickBot="1" x14ac:dyDescent="0.25">
      <c r="A25" s="94" t="str">
        <f>"Other specify:  Natural Gas Charge $"&amp;[1]Totals!$B$1&amp;" (avg)"</f>
        <v>Other specify:  Natural Gas Charge $14.89 (avg)</v>
      </c>
      <c r="B25" s="95"/>
      <c r="C25" s="96"/>
      <c r="D25" s="27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77" t="s">
        <v>64</v>
      </c>
      <c r="B26" s="78"/>
      <c r="C26" s="38"/>
      <c r="D26" s="23">
        <v>11</v>
      </c>
      <c r="E26" s="23">
        <v>11</v>
      </c>
      <c r="F26" s="23">
        <v>11</v>
      </c>
      <c r="G26" s="23">
        <v>11</v>
      </c>
      <c r="H26" s="23">
        <v>11</v>
      </c>
      <c r="I26" s="24">
        <v>11</v>
      </c>
    </row>
    <row r="27" spans="1:10" s="5" customFormat="1" ht="17.25" customHeight="1" thickBot="1" x14ac:dyDescent="0.25">
      <c r="A27" s="77" t="s">
        <v>62</v>
      </c>
      <c r="B27" s="78"/>
      <c r="C27" s="38"/>
      <c r="D27" s="23">
        <v>12</v>
      </c>
      <c r="E27" s="23">
        <v>12</v>
      </c>
      <c r="F27" s="23">
        <v>12</v>
      </c>
      <c r="G27" s="23">
        <v>12</v>
      </c>
      <c r="H27" s="23">
        <v>12</v>
      </c>
      <c r="I27" s="24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96" t="s">
        <v>50</v>
      </c>
      <c r="H28" s="197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20" t="s">
        <v>9</v>
      </c>
      <c r="H29" s="121"/>
      <c r="I29" s="10"/>
    </row>
    <row r="30" spans="1:10" ht="14.25" customHeight="1" x14ac:dyDescent="0.25">
      <c r="A30" s="158" t="s">
        <v>47</v>
      </c>
      <c r="B30" s="159"/>
      <c r="C30" s="159"/>
      <c r="D30" s="159"/>
      <c r="E30" s="159"/>
      <c r="F30" s="160"/>
      <c r="G30" s="120" t="s">
        <v>10</v>
      </c>
      <c r="H30" s="121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20" t="s">
        <v>0</v>
      </c>
      <c r="H31" s="121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20" t="s">
        <v>1</v>
      </c>
      <c r="H32" s="121"/>
      <c r="I32" s="10"/>
    </row>
    <row r="33" spans="1:9" ht="14.25" customHeight="1" x14ac:dyDescent="0.25">
      <c r="A33" s="143" t="s">
        <v>48</v>
      </c>
      <c r="B33" s="144"/>
      <c r="C33" s="144"/>
      <c r="D33" s="144"/>
      <c r="E33" s="144"/>
      <c r="F33" s="145"/>
      <c r="G33" s="120" t="s">
        <v>11</v>
      </c>
      <c r="H33" s="121"/>
      <c r="I33" s="10"/>
    </row>
    <row r="34" spans="1:9" ht="14.25" customHeight="1" x14ac:dyDescent="0.25">
      <c r="A34" s="143"/>
      <c r="B34" s="144"/>
      <c r="C34" s="144"/>
      <c r="D34" s="144"/>
      <c r="E34" s="144"/>
      <c r="F34" s="145"/>
      <c r="G34" s="120" t="s">
        <v>12</v>
      </c>
      <c r="H34" s="121"/>
      <c r="I34" s="10"/>
    </row>
    <row r="35" spans="1:9" ht="14.25" customHeight="1" x14ac:dyDescent="0.25">
      <c r="A35" s="143"/>
      <c r="B35" s="144"/>
      <c r="C35" s="144"/>
      <c r="D35" s="144"/>
      <c r="E35" s="144"/>
      <c r="F35" s="145"/>
      <c r="G35" s="120" t="s">
        <v>13</v>
      </c>
      <c r="H35" s="121"/>
      <c r="I35" s="10"/>
    </row>
    <row r="36" spans="1:9" ht="14.25" customHeight="1" x14ac:dyDescent="0.25">
      <c r="A36" s="143"/>
      <c r="B36" s="144"/>
      <c r="C36" s="144"/>
      <c r="D36" s="144"/>
      <c r="E36" s="144"/>
      <c r="F36" s="145"/>
      <c r="G36" s="120" t="s">
        <v>14</v>
      </c>
      <c r="H36" s="121"/>
      <c r="I36" s="10"/>
    </row>
    <row r="37" spans="1:9" ht="14.25" customHeight="1" x14ac:dyDescent="0.25">
      <c r="A37" s="164"/>
      <c r="B37" s="165"/>
      <c r="C37" s="165"/>
      <c r="D37" s="165"/>
      <c r="E37" s="165"/>
      <c r="F37" s="166"/>
      <c r="G37" s="120" t="s">
        <v>17</v>
      </c>
      <c r="H37" s="121"/>
      <c r="I37" s="10"/>
    </row>
    <row r="38" spans="1:9" ht="14.25" customHeight="1" x14ac:dyDescent="0.25">
      <c r="A38" s="143" t="s">
        <v>19</v>
      </c>
      <c r="B38" s="144"/>
      <c r="C38" s="144"/>
      <c r="D38" s="144"/>
      <c r="E38" s="144"/>
      <c r="F38" s="144"/>
      <c r="G38" s="120" t="s">
        <v>15</v>
      </c>
      <c r="H38" s="121"/>
      <c r="I38" s="10"/>
    </row>
    <row r="39" spans="1:9" ht="14.25" customHeight="1" x14ac:dyDescent="0.25">
      <c r="A39" s="143"/>
      <c r="B39" s="144"/>
      <c r="C39" s="144"/>
      <c r="D39" s="144"/>
      <c r="E39" s="144"/>
      <c r="F39" s="144"/>
      <c r="G39" s="120" t="s">
        <v>16</v>
      </c>
      <c r="H39" s="121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7"/>
      <c r="G40" s="122" t="s">
        <v>18</v>
      </c>
      <c r="H40" s="123"/>
      <c r="I40" s="63"/>
    </row>
    <row r="41" spans="1:9" ht="14.25" customHeight="1" x14ac:dyDescent="0.25"/>
  </sheetData>
  <mergeCells count="48">
    <mergeCell ref="A17:B17"/>
    <mergeCell ref="A18:B18"/>
    <mergeCell ref="A19:B19"/>
    <mergeCell ref="A20:B20"/>
    <mergeCell ref="A21:B21"/>
    <mergeCell ref="A30:F32"/>
    <mergeCell ref="A22:B22"/>
    <mergeCell ref="A23:B23"/>
    <mergeCell ref="A26:B26"/>
    <mergeCell ref="A27:B27"/>
    <mergeCell ref="A25:C25"/>
    <mergeCell ref="A8:B8"/>
    <mergeCell ref="D3:G3"/>
    <mergeCell ref="A7:B7"/>
    <mergeCell ref="A6:B6"/>
    <mergeCell ref="A5:B5"/>
    <mergeCell ref="A38:F40"/>
    <mergeCell ref="A2:I2"/>
    <mergeCell ref="A1:C1"/>
    <mergeCell ref="G1:I1"/>
    <mergeCell ref="D1:F1"/>
    <mergeCell ref="G28:H28"/>
    <mergeCell ref="A28:F29"/>
    <mergeCell ref="A16:B16"/>
    <mergeCell ref="A15:B15"/>
    <mergeCell ref="G29:H29"/>
    <mergeCell ref="A14:B14"/>
    <mergeCell ref="A13:B13"/>
    <mergeCell ref="A12:B12"/>
    <mergeCell ref="A11:B11"/>
    <mergeCell ref="A10:B10"/>
    <mergeCell ref="A9:B9"/>
    <mergeCell ref="H3:I3"/>
    <mergeCell ref="G40:H40"/>
    <mergeCell ref="A24:C24"/>
    <mergeCell ref="A4:B4"/>
    <mergeCell ref="A3:C3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A33:F37"/>
  </mergeCells>
  <phoneticPr fontId="0" type="noConversion"/>
  <conditionalFormatting sqref="D5:I5 D21:I27">
    <cfRule type="cellIs" dxfId="3" priority="24" operator="equal">
      <formula>0</formula>
    </cfRule>
  </conditionalFormatting>
  <conditionalFormatting sqref="D11:I11">
    <cfRule type="cellIs" dxfId="2" priority="18" operator="equal">
      <formula>0</formula>
    </cfRule>
  </conditionalFormatting>
  <conditionalFormatting sqref="D17:I17">
    <cfRule type="cellIs" dxfId="1" priority="1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9/2025 Update&amp;R&amp;"Segoe UI,Regular"&amp;9adapted from form HUD-52667
(04/2023)
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5"/>
  </sheetPr>
  <dimension ref="A1:J41"/>
  <sheetViews>
    <sheetView zoomScaleNormal="100" workbookViewId="0">
      <selection activeCell="L10" sqref="L10"/>
    </sheetView>
  </sheetViews>
  <sheetFormatPr defaultRowHeight="14.25" x14ac:dyDescent="0.25"/>
  <cols>
    <col min="1" max="1" width="12.140625" style="2" customWidth="1"/>
    <col min="2" max="2" width="3.85546875" style="2" customWidth="1"/>
    <col min="3" max="3" width="20.7109375" style="2" customWidth="1"/>
    <col min="4" max="9" width="9.28515625" style="2" customWidth="1"/>
    <col min="10" max="16384" width="9.140625" style="2"/>
  </cols>
  <sheetData>
    <row r="1" spans="1:10" ht="48" customHeight="1" x14ac:dyDescent="0.25">
      <c r="A1" s="80" t="s">
        <v>33</v>
      </c>
      <c r="B1" s="174"/>
      <c r="C1" s="174"/>
      <c r="D1" s="83" t="s">
        <v>35</v>
      </c>
      <c r="E1" s="84"/>
      <c r="F1" s="84"/>
      <c r="G1" s="81" t="s">
        <v>52</v>
      </c>
      <c r="H1" s="82"/>
      <c r="I1" s="82"/>
    </row>
    <row r="2" spans="1:10" ht="15" customHeight="1" thickBot="1" x14ac:dyDescent="0.3">
      <c r="A2" s="91" t="s">
        <v>34</v>
      </c>
      <c r="B2" s="91"/>
      <c r="C2" s="91"/>
      <c r="D2" s="91"/>
      <c r="E2" s="91"/>
      <c r="F2" s="91"/>
      <c r="G2" s="91"/>
      <c r="H2" s="91"/>
      <c r="I2" s="91"/>
      <c r="J2" s="66"/>
    </row>
    <row r="3" spans="1:10" ht="35.25" customHeight="1" thickBot="1" x14ac:dyDescent="0.3">
      <c r="A3" s="219" t="s">
        <v>36</v>
      </c>
      <c r="B3" s="220"/>
      <c r="C3" s="220"/>
      <c r="D3" s="215" t="s">
        <v>63</v>
      </c>
      <c r="E3" s="222"/>
      <c r="F3" s="222"/>
      <c r="G3" s="223"/>
      <c r="H3" s="215" t="s">
        <v>8</v>
      </c>
      <c r="I3" s="216"/>
      <c r="J3" s="33"/>
    </row>
    <row r="4" spans="1:10" ht="14.25" customHeight="1" thickBot="1" x14ac:dyDescent="0.3">
      <c r="A4" s="217" t="s">
        <v>38</v>
      </c>
      <c r="B4" s="224"/>
      <c r="C4" s="67" t="s">
        <v>39</v>
      </c>
      <c r="D4" s="70" t="s">
        <v>24</v>
      </c>
      <c r="E4" s="70" t="s">
        <v>25</v>
      </c>
      <c r="F4" s="70" t="s">
        <v>26</v>
      </c>
      <c r="G4" s="70" t="s">
        <v>30</v>
      </c>
      <c r="H4" s="70" t="s">
        <v>27</v>
      </c>
      <c r="I4" s="71" t="s">
        <v>28</v>
      </c>
    </row>
    <row r="5" spans="1:10" s="5" customFormat="1" ht="17.25" customHeight="1" x14ac:dyDescent="0.2">
      <c r="A5" s="103" t="s">
        <v>9</v>
      </c>
      <c r="B5" s="104"/>
      <c r="C5" s="18" t="s">
        <v>23</v>
      </c>
      <c r="D5" s="58">
        <f>ROUND([1]Totals!H7,0)</f>
        <v>0</v>
      </c>
      <c r="E5" s="58">
        <f>ROUND([1]Totals!I7,0)</f>
        <v>7</v>
      </c>
      <c r="F5" s="58">
        <f>ROUND([1]Totals!J7,0)</f>
        <v>8</v>
      </c>
      <c r="G5" s="58">
        <f>ROUND([1]Totals!K7,0)</f>
        <v>8</v>
      </c>
      <c r="H5" s="58">
        <f>ROUND([1]Totals!L7,0)</f>
        <v>9</v>
      </c>
      <c r="I5" s="59">
        <f>ROUND([1]Totals!M7,0)</f>
        <v>10</v>
      </c>
    </row>
    <row r="6" spans="1:10" s="5" customFormat="1" ht="17.25" customHeight="1" x14ac:dyDescent="0.2">
      <c r="A6" s="97"/>
      <c r="B6" s="98"/>
      <c r="C6" s="7" t="s">
        <v>43</v>
      </c>
      <c r="D6" s="4">
        <v>14</v>
      </c>
      <c r="E6" s="4">
        <v>15</v>
      </c>
      <c r="F6" s="4">
        <v>16</v>
      </c>
      <c r="G6" s="4">
        <v>17</v>
      </c>
      <c r="H6" s="4">
        <v>18</v>
      </c>
      <c r="I6" s="8">
        <v>20</v>
      </c>
    </row>
    <row r="7" spans="1:10" s="5" customFormat="1" ht="17.25" customHeight="1" x14ac:dyDescent="0.2">
      <c r="A7" s="97"/>
      <c r="B7" s="98"/>
      <c r="C7" s="7" t="s">
        <v>20</v>
      </c>
      <c r="D7" s="4">
        <f>ROUND([2]Totals!H8,0)</f>
        <v>0</v>
      </c>
      <c r="E7" s="4">
        <f>ROUND([2]Totals!I8,0)</f>
        <v>2</v>
      </c>
      <c r="F7" s="4">
        <f>ROUND([2]Totals!J8,0)</f>
        <v>2</v>
      </c>
      <c r="G7" s="4">
        <f>ROUND([2]Totals!K8,0)</f>
        <v>2</v>
      </c>
      <c r="H7" s="4">
        <f>ROUND([2]Totals!L8,0)</f>
        <v>3</v>
      </c>
      <c r="I7" s="8">
        <f>ROUND([2]Totals!M8,0)</f>
        <v>3</v>
      </c>
    </row>
    <row r="8" spans="1:10" s="5" customFormat="1" ht="17.25" customHeight="1" x14ac:dyDescent="0.2">
      <c r="A8" s="97"/>
      <c r="B8" s="98"/>
      <c r="C8" s="34" t="s">
        <v>29</v>
      </c>
      <c r="D8" s="4">
        <f>ROUND([2]Totals!H14,0)</f>
        <v>0</v>
      </c>
      <c r="E8" s="4">
        <f>ROUND([2]Totals!I14,0)</f>
        <v>2</v>
      </c>
      <c r="F8" s="4">
        <f>ROUND([2]Totals!J14,0)</f>
        <v>2</v>
      </c>
      <c r="G8" s="4">
        <f>ROUND([2]Totals!K14,0)</f>
        <v>2</v>
      </c>
      <c r="H8" s="4">
        <f>ROUND([2]Totals!L14,0)</f>
        <v>2</v>
      </c>
      <c r="I8" s="8">
        <f>ROUND([2]Totals!M14,0)</f>
        <v>2</v>
      </c>
    </row>
    <row r="9" spans="1:10" s="5" customFormat="1" ht="17.25" customHeight="1" x14ac:dyDescent="0.2">
      <c r="A9" s="97"/>
      <c r="B9" s="98"/>
      <c r="C9" s="7" t="s">
        <v>41</v>
      </c>
      <c r="D9" s="4">
        <v>11</v>
      </c>
      <c r="E9" s="4">
        <v>12</v>
      </c>
      <c r="F9" s="4">
        <v>13</v>
      </c>
      <c r="G9" s="4">
        <v>14</v>
      </c>
      <c r="H9" s="4">
        <v>15</v>
      </c>
      <c r="I9" s="8">
        <v>16</v>
      </c>
    </row>
    <row r="10" spans="1:10" s="5" customFormat="1" ht="17.25" customHeight="1" thickBot="1" x14ac:dyDescent="0.25">
      <c r="A10" s="99"/>
      <c r="B10" s="100"/>
      <c r="C10" s="35" t="s">
        <v>42</v>
      </c>
      <c r="D10" s="14">
        <v>9</v>
      </c>
      <c r="E10" s="14">
        <v>9</v>
      </c>
      <c r="F10" s="14">
        <v>11</v>
      </c>
      <c r="G10" s="14">
        <v>12</v>
      </c>
      <c r="H10" s="14">
        <v>13</v>
      </c>
      <c r="I10" s="15">
        <v>14</v>
      </c>
    </row>
    <row r="11" spans="1:10" s="5" customFormat="1" ht="17.25" customHeight="1" x14ac:dyDescent="0.2">
      <c r="A11" s="103" t="s">
        <v>10</v>
      </c>
      <c r="B11" s="104"/>
      <c r="C11" s="18" t="s">
        <v>23</v>
      </c>
      <c r="D11" s="58">
        <f>ROUND([1]Totals!H13,0)</f>
        <v>0</v>
      </c>
      <c r="E11" s="58">
        <f>ROUND([1]Totals!I13,0)</f>
        <v>7</v>
      </c>
      <c r="F11" s="58">
        <f>ROUND([1]Totals!J13,0)</f>
        <v>8</v>
      </c>
      <c r="G11" s="58">
        <f>ROUND([1]Totals!K13,0)</f>
        <v>8</v>
      </c>
      <c r="H11" s="58">
        <f>ROUND([1]Totals!L13,0)</f>
        <v>9</v>
      </c>
      <c r="I11" s="59">
        <f>ROUND([1]Totals!M13,0)</f>
        <v>10</v>
      </c>
    </row>
    <row r="12" spans="1:10" s="5" customFormat="1" ht="17.25" customHeight="1" x14ac:dyDescent="0.2">
      <c r="A12" s="97"/>
      <c r="B12" s="98"/>
      <c r="C12" s="7" t="s">
        <v>43</v>
      </c>
      <c r="D12" s="4">
        <v>12</v>
      </c>
      <c r="E12" s="4">
        <v>13</v>
      </c>
      <c r="F12" s="4">
        <v>14</v>
      </c>
      <c r="G12" s="4">
        <v>15</v>
      </c>
      <c r="H12" s="4">
        <v>16</v>
      </c>
      <c r="I12" s="8">
        <v>17</v>
      </c>
    </row>
    <row r="13" spans="1:10" s="5" customFormat="1" ht="17.25" customHeight="1" thickBot="1" x14ac:dyDescent="0.25">
      <c r="A13" s="99"/>
      <c r="B13" s="100"/>
      <c r="C13" s="35" t="s">
        <v>20</v>
      </c>
      <c r="D13" s="14">
        <f>ROUND([2]Totals!H26,0)</f>
        <v>0</v>
      </c>
      <c r="E13" s="14">
        <f>ROUND([2]Totals!I26,0)</f>
        <v>3</v>
      </c>
      <c r="F13" s="14">
        <f>ROUND([2]Totals!J26,0)</f>
        <v>3</v>
      </c>
      <c r="G13" s="14">
        <f>ROUND([2]Totals!K26,0)</f>
        <v>4</v>
      </c>
      <c r="H13" s="14">
        <f>ROUND([2]Totals!L26,0)</f>
        <v>4</v>
      </c>
      <c r="I13" s="15">
        <f>ROUND([2]Totals!M26,0)</f>
        <v>4</v>
      </c>
    </row>
    <row r="14" spans="1:10" s="5" customFormat="1" ht="17.25" customHeight="1" thickBot="1" x14ac:dyDescent="0.25">
      <c r="A14" s="77" t="s">
        <v>44</v>
      </c>
      <c r="B14" s="78"/>
      <c r="C14" s="38"/>
      <c r="D14" s="23">
        <f>ROUND([2]Totals!H32,0)</f>
        <v>0</v>
      </c>
      <c r="E14" s="23">
        <f>ROUND([2]Totals!I32,0)</f>
        <v>18</v>
      </c>
      <c r="F14" s="23">
        <f>ROUND([2]Totals!J32,0)</f>
        <v>19</v>
      </c>
      <c r="G14" s="23">
        <f>ROUND([2]Totals!K32,0)</f>
        <v>20</v>
      </c>
      <c r="H14" s="23">
        <f>ROUND([2]Totals!L32,0)</f>
        <v>21</v>
      </c>
      <c r="I14" s="24">
        <f>ROUND([2]Totals!M32,0)</f>
        <v>22</v>
      </c>
    </row>
    <row r="15" spans="1:10" s="5" customFormat="1" ht="17.25" customHeight="1" thickBot="1" x14ac:dyDescent="0.25">
      <c r="A15" s="77" t="s">
        <v>1</v>
      </c>
      <c r="B15" s="78"/>
      <c r="C15" s="38"/>
      <c r="D15" s="23">
        <f>ROUND([2]Totals!H20,0)</f>
        <v>0</v>
      </c>
      <c r="E15" s="23">
        <f>ROUND([2]Totals!I20,0)</f>
        <v>18</v>
      </c>
      <c r="F15" s="23">
        <f>ROUND([2]Totals!J20,0)</f>
        <v>19</v>
      </c>
      <c r="G15" s="23">
        <f>ROUND([2]Totals!K20,0)</f>
        <v>19</v>
      </c>
      <c r="H15" s="23">
        <f>ROUND([2]Totals!L20,0)</f>
        <v>20</v>
      </c>
      <c r="I15" s="24">
        <f>ROUND([2]Totals!M20,0)</f>
        <v>21</v>
      </c>
    </row>
    <row r="16" spans="1:10" s="5" customFormat="1" ht="17.25" customHeight="1" thickBot="1" x14ac:dyDescent="0.25">
      <c r="A16" s="77" t="s">
        <v>32</v>
      </c>
      <c r="B16" s="78"/>
      <c r="C16" s="38"/>
      <c r="D16" s="23">
        <v>27</v>
      </c>
      <c r="E16" s="23">
        <v>29</v>
      </c>
      <c r="F16" s="23">
        <v>31</v>
      </c>
      <c r="G16" s="23">
        <v>32</v>
      </c>
      <c r="H16" s="23">
        <v>34</v>
      </c>
      <c r="I16" s="24">
        <v>35</v>
      </c>
    </row>
    <row r="17" spans="1:10" s="5" customFormat="1" ht="17.25" customHeight="1" x14ac:dyDescent="0.2">
      <c r="A17" s="103" t="s">
        <v>11</v>
      </c>
      <c r="B17" s="104"/>
      <c r="C17" s="18" t="s">
        <v>23</v>
      </c>
      <c r="D17" s="58">
        <f>ROUND([1]Totals!H19,0)</f>
        <v>0</v>
      </c>
      <c r="E17" s="58">
        <f>ROUND([1]Totals!I19,0)</f>
        <v>13</v>
      </c>
      <c r="F17" s="58">
        <f>ROUND([1]Totals!J19,0)</f>
        <v>13</v>
      </c>
      <c r="G17" s="58">
        <f>ROUND([1]Totals!K19,0)</f>
        <v>14</v>
      </c>
      <c r="H17" s="58">
        <f>ROUND([1]Totals!L19,0)</f>
        <v>15</v>
      </c>
      <c r="I17" s="59">
        <f>ROUND([1]Totals!M19,0)</f>
        <v>15</v>
      </c>
    </row>
    <row r="18" spans="1:10" s="5" customFormat="1" ht="17.25" customHeight="1" x14ac:dyDescent="0.2">
      <c r="A18" s="97"/>
      <c r="B18" s="98"/>
      <c r="C18" s="7" t="s">
        <v>43</v>
      </c>
      <c r="D18" s="4">
        <v>28</v>
      </c>
      <c r="E18" s="4">
        <v>30</v>
      </c>
      <c r="F18" s="4">
        <v>34</v>
      </c>
      <c r="G18" s="4">
        <v>35</v>
      </c>
      <c r="H18" s="4">
        <v>37</v>
      </c>
      <c r="I18" s="8">
        <v>39</v>
      </c>
    </row>
    <row r="19" spans="1:10" s="5" customFormat="1" ht="17.25" customHeight="1" x14ac:dyDescent="0.2">
      <c r="A19" s="97"/>
      <c r="B19" s="98"/>
      <c r="C19" s="34" t="s">
        <v>20</v>
      </c>
      <c r="D19" s="4">
        <f>ROUND([2]Totals!H38,0)</f>
        <v>17</v>
      </c>
      <c r="E19" s="4">
        <f>ROUND([2]Totals!I38,0)</f>
        <v>18</v>
      </c>
      <c r="F19" s="4">
        <f>ROUND([2]Totals!J38,0)</f>
        <v>19</v>
      </c>
      <c r="G19" s="4">
        <f>ROUND([2]Totals!K38,0)</f>
        <v>20</v>
      </c>
      <c r="H19" s="4">
        <f>ROUND([2]Totals!L38,0)</f>
        <v>21</v>
      </c>
      <c r="I19" s="8">
        <f>ROUND([2]Totals!M38,0)</f>
        <v>22</v>
      </c>
    </row>
    <row r="20" spans="1:10" s="5" customFormat="1" ht="17.25" customHeight="1" thickBot="1" x14ac:dyDescent="0.25">
      <c r="A20" s="99"/>
      <c r="B20" s="100"/>
      <c r="C20" s="35" t="s">
        <v>41</v>
      </c>
      <c r="D20" s="14">
        <v>23</v>
      </c>
      <c r="E20" s="14">
        <v>25</v>
      </c>
      <c r="F20" s="14">
        <v>26</v>
      </c>
      <c r="G20" s="14">
        <v>27</v>
      </c>
      <c r="H20" s="14">
        <v>28</v>
      </c>
      <c r="I20" s="15">
        <v>29</v>
      </c>
    </row>
    <row r="21" spans="1:10" s="5" customFormat="1" ht="17.25" customHeight="1" thickBot="1" x14ac:dyDescent="0.25">
      <c r="A21" s="77" t="s">
        <v>21</v>
      </c>
      <c r="B21" s="79"/>
      <c r="C21" s="38"/>
      <c r="D21" s="19">
        <f>ROUND([3]Totals!H4,0)</f>
        <v>87</v>
      </c>
      <c r="E21" s="19">
        <f>ROUND([3]Totals!I4,0)</f>
        <v>93</v>
      </c>
      <c r="F21" s="19">
        <f>ROUND([3]Totals!J4,0)</f>
        <v>99</v>
      </c>
      <c r="G21" s="19">
        <f>ROUND([3]Totals!K4,0)</f>
        <v>105</v>
      </c>
      <c r="H21" s="19">
        <f>ROUND([3]Totals!L4,0)</f>
        <v>111</v>
      </c>
      <c r="I21" s="20">
        <f>ROUND([3]Totals!M4,0)</f>
        <v>117</v>
      </c>
    </row>
    <row r="22" spans="1:10" s="5" customFormat="1" ht="17.25" customHeight="1" thickBot="1" x14ac:dyDescent="0.25">
      <c r="A22" s="77" t="s">
        <v>22</v>
      </c>
      <c r="B22" s="79"/>
      <c r="C22" s="38"/>
      <c r="D22" s="19">
        <f>ROUND([3]Totals!H8,0)</f>
        <v>142</v>
      </c>
      <c r="E22" s="19">
        <f>ROUND([3]Totals!I8,0)</f>
        <v>153</v>
      </c>
      <c r="F22" s="19">
        <f>ROUND([3]Totals!J8,0)</f>
        <v>165</v>
      </c>
      <c r="G22" s="19">
        <f>ROUND([3]Totals!K8,0)</f>
        <v>176</v>
      </c>
      <c r="H22" s="19">
        <f>ROUND([3]Totals!L8,0)</f>
        <v>187</v>
      </c>
      <c r="I22" s="20">
        <f>ROUND([3]Totals!M8,0)</f>
        <v>198</v>
      </c>
    </row>
    <row r="23" spans="1:10" s="5" customFormat="1" ht="17.25" customHeight="1" thickBot="1" x14ac:dyDescent="0.25">
      <c r="A23" s="77" t="s">
        <v>14</v>
      </c>
      <c r="B23" s="79"/>
      <c r="C23" s="38"/>
      <c r="D23" s="19">
        <f>ROUND([3]Totals!H12,0)</f>
        <v>27</v>
      </c>
      <c r="E23" s="19">
        <f>ROUND([3]Totals!I12,0)</f>
        <v>27</v>
      </c>
      <c r="F23" s="19">
        <f>ROUND([3]Totals!J12,0)</f>
        <v>27</v>
      </c>
      <c r="G23" s="19">
        <f>ROUND([3]Totals!K12,0)</f>
        <v>27</v>
      </c>
      <c r="H23" s="19">
        <f>ROUND([3]Totals!L12,0)</f>
        <v>27</v>
      </c>
      <c r="I23" s="20">
        <f>ROUND([3]Totals!M12,0)</f>
        <v>27</v>
      </c>
    </row>
    <row r="24" spans="1:10" s="5" customFormat="1" ht="15" customHeight="1" thickBot="1" x14ac:dyDescent="0.25">
      <c r="A24" s="191" t="str">
        <f>"Other specify: Electric Charge $"&amp;[2]Totals!$B$1&amp;""</f>
        <v>Other specify: Electric Charge $21.16</v>
      </c>
      <c r="B24" s="192"/>
      <c r="C24" s="193"/>
      <c r="D24" s="21">
        <f>ROUND([2]Totals!$B$1,0)</f>
        <v>21</v>
      </c>
      <c r="E24" s="21">
        <f>ROUND([2]Totals!$B$1,0)</f>
        <v>21</v>
      </c>
      <c r="F24" s="21">
        <f>ROUND([2]Totals!$B$1,0)</f>
        <v>21</v>
      </c>
      <c r="G24" s="21">
        <f>ROUND([2]Totals!$B$1,0)</f>
        <v>21</v>
      </c>
      <c r="H24" s="21">
        <f>ROUND([2]Totals!$B$1,0)</f>
        <v>21</v>
      </c>
      <c r="I24" s="22">
        <f>ROUND([2]Totals!$B$1,0)</f>
        <v>21</v>
      </c>
      <c r="J24" s="6"/>
    </row>
    <row r="25" spans="1:10" s="5" customFormat="1" ht="15" customHeight="1" thickBot="1" x14ac:dyDescent="0.25">
      <c r="A25" s="191" t="str">
        <f>"Other specify:  Natural Gas Charge $"&amp;[1]Totals!$B$1&amp;""</f>
        <v>Other specify:  Natural Gas Charge $14.89</v>
      </c>
      <c r="B25" s="192"/>
      <c r="C25" s="193"/>
      <c r="D25" s="27">
        <f>ROUND([1]Totals!$B$1,0)</f>
        <v>15</v>
      </c>
      <c r="E25" s="27">
        <f>ROUND([1]Totals!$B$1,0)</f>
        <v>15</v>
      </c>
      <c r="F25" s="27">
        <f>ROUND([1]Totals!$B$1,0)</f>
        <v>15</v>
      </c>
      <c r="G25" s="27">
        <f>ROUND([1]Totals!$B$1,0)</f>
        <v>15</v>
      </c>
      <c r="H25" s="27">
        <f>ROUND([1]Totals!$B$1,0)</f>
        <v>15</v>
      </c>
      <c r="I25" s="28">
        <f>ROUND([1]Totals!$B$1,0)</f>
        <v>15</v>
      </c>
      <c r="J25" s="6"/>
    </row>
    <row r="26" spans="1:10" s="5" customFormat="1" ht="17.25" customHeight="1" thickBot="1" x14ac:dyDescent="0.25">
      <c r="A26" s="77" t="s">
        <v>64</v>
      </c>
      <c r="B26" s="79"/>
      <c r="C26" s="38"/>
      <c r="D26" s="23">
        <v>11</v>
      </c>
      <c r="E26" s="23">
        <v>11</v>
      </c>
      <c r="F26" s="23">
        <v>11</v>
      </c>
      <c r="G26" s="23">
        <v>11</v>
      </c>
      <c r="H26" s="23">
        <v>11</v>
      </c>
      <c r="I26" s="24">
        <v>11</v>
      </c>
    </row>
    <row r="27" spans="1:10" s="5" customFormat="1" ht="17.25" customHeight="1" thickBot="1" x14ac:dyDescent="0.25">
      <c r="A27" s="77" t="s">
        <v>62</v>
      </c>
      <c r="B27" s="79"/>
      <c r="C27" s="38"/>
      <c r="D27" s="23">
        <v>12</v>
      </c>
      <c r="E27" s="23">
        <v>12</v>
      </c>
      <c r="F27" s="23">
        <v>12</v>
      </c>
      <c r="G27" s="23">
        <v>12</v>
      </c>
      <c r="H27" s="23">
        <v>12</v>
      </c>
      <c r="I27" s="24">
        <v>12</v>
      </c>
    </row>
    <row r="28" spans="1:10" ht="14.25" customHeight="1" x14ac:dyDescent="0.25">
      <c r="A28" s="171" t="s">
        <v>67</v>
      </c>
      <c r="B28" s="172"/>
      <c r="C28" s="172"/>
      <c r="D28" s="172"/>
      <c r="E28" s="172"/>
      <c r="F28" s="173"/>
      <c r="G28" s="196" t="s">
        <v>50</v>
      </c>
      <c r="H28" s="197"/>
      <c r="I28" s="56" t="s">
        <v>49</v>
      </c>
    </row>
    <row r="29" spans="1:10" ht="14.25" customHeight="1" x14ac:dyDescent="0.25">
      <c r="A29" s="109"/>
      <c r="B29" s="110"/>
      <c r="C29" s="110"/>
      <c r="D29" s="110"/>
      <c r="E29" s="110"/>
      <c r="F29" s="155"/>
      <c r="G29" s="120" t="s">
        <v>9</v>
      </c>
      <c r="H29" s="121"/>
      <c r="I29" s="10"/>
    </row>
    <row r="30" spans="1:10" ht="14.25" customHeight="1" x14ac:dyDescent="0.25">
      <c r="A30" s="111" t="s">
        <v>47</v>
      </c>
      <c r="B30" s="156"/>
      <c r="C30" s="156"/>
      <c r="D30" s="156"/>
      <c r="E30" s="156"/>
      <c r="F30" s="157"/>
      <c r="G30" s="120" t="s">
        <v>10</v>
      </c>
      <c r="H30" s="121"/>
      <c r="I30" s="10"/>
    </row>
    <row r="31" spans="1:10" ht="14.25" customHeight="1" x14ac:dyDescent="0.25">
      <c r="A31" s="158"/>
      <c r="B31" s="159"/>
      <c r="C31" s="159"/>
      <c r="D31" s="159"/>
      <c r="E31" s="159"/>
      <c r="F31" s="160"/>
      <c r="G31" s="120" t="s">
        <v>0</v>
      </c>
      <c r="H31" s="121"/>
      <c r="I31" s="10"/>
    </row>
    <row r="32" spans="1:10" ht="14.25" customHeight="1" x14ac:dyDescent="0.25">
      <c r="A32" s="161"/>
      <c r="B32" s="162"/>
      <c r="C32" s="162"/>
      <c r="D32" s="162"/>
      <c r="E32" s="162"/>
      <c r="F32" s="163"/>
      <c r="G32" s="120" t="s">
        <v>1</v>
      </c>
      <c r="H32" s="121"/>
      <c r="I32" s="10"/>
    </row>
    <row r="33" spans="1:9" ht="14.25" customHeight="1" x14ac:dyDescent="0.25">
      <c r="A33" s="140" t="s">
        <v>48</v>
      </c>
      <c r="B33" s="141"/>
      <c r="C33" s="141"/>
      <c r="D33" s="141"/>
      <c r="E33" s="141"/>
      <c r="F33" s="142"/>
      <c r="G33" s="120" t="s">
        <v>11</v>
      </c>
      <c r="H33" s="121"/>
      <c r="I33" s="10"/>
    </row>
    <row r="34" spans="1:9" ht="14.25" customHeight="1" x14ac:dyDescent="0.25">
      <c r="A34" s="143"/>
      <c r="B34" s="144"/>
      <c r="C34" s="144"/>
      <c r="D34" s="144"/>
      <c r="E34" s="144"/>
      <c r="F34" s="145"/>
      <c r="G34" s="120" t="s">
        <v>12</v>
      </c>
      <c r="H34" s="121"/>
      <c r="I34" s="10"/>
    </row>
    <row r="35" spans="1:9" ht="14.25" customHeight="1" x14ac:dyDescent="0.25">
      <c r="A35" s="143"/>
      <c r="B35" s="144"/>
      <c r="C35" s="144"/>
      <c r="D35" s="144"/>
      <c r="E35" s="144"/>
      <c r="F35" s="145"/>
      <c r="G35" s="120" t="s">
        <v>13</v>
      </c>
      <c r="H35" s="121"/>
      <c r="I35" s="10"/>
    </row>
    <row r="36" spans="1:9" ht="14.25" customHeight="1" x14ac:dyDescent="0.25">
      <c r="A36" s="143"/>
      <c r="B36" s="144"/>
      <c r="C36" s="144"/>
      <c r="D36" s="144"/>
      <c r="E36" s="144"/>
      <c r="F36" s="145"/>
      <c r="G36" s="120" t="s">
        <v>14</v>
      </c>
      <c r="H36" s="121"/>
      <c r="I36" s="10"/>
    </row>
    <row r="37" spans="1:9" ht="14.25" customHeight="1" x14ac:dyDescent="0.25">
      <c r="A37" s="164"/>
      <c r="B37" s="165"/>
      <c r="C37" s="165"/>
      <c r="D37" s="165"/>
      <c r="E37" s="165"/>
      <c r="F37" s="166"/>
      <c r="G37" s="120" t="s">
        <v>17</v>
      </c>
      <c r="H37" s="121"/>
      <c r="I37" s="10"/>
    </row>
    <row r="38" spans="1:9" ht="14.25" customHeight="1" x14ac:dyDescent="0.25">
      <c r="A38" s="140" t="s">
        <v>19</v>
      </c>
      <c r="B38" s="141"/>
      <c r="C38" s="141"/>
      <c r="D38" s="141"/>
      <c r="E38" s="141"/>
      <c r="F38" s="142"/>
      <c r="G38" s="120" t="s">
        <v>15</v>
      </c>
      <c r="H38" s="121"/>
      <c r="I38" s="10"/>
    </row>
    <row r="39" spans="1:9" ht="14.25" customHeight="1" x14ac:dyDescent="0.25">
      <c r="A39" s="143"/>
      <c r="B39" s="144"/>
      <c r="C39" s="144"/>
      <c r="D39" s="144"/>
      <c r="E39" s="144"/>
      <c r="F39" s="145"/>
      <c r="G39" s="120" t="s">
        <v>16</v>
      </c>
      <c r="H39" s="121"/>
      <c r="I39" s="10"/>
    </row>
    <row r="40" spans="1:9" ht="14.25" customHeight="1" thickBot="1" x14ac:dyDescent="0.3">
      <c r="A40" s="146"/>
      <c r="B40" s="147"/>
      <c r="C40" s="147"/>
      <c r="D40" s="147"/>
      <c r="E40" s="147"/>
      <c r="F40" s="148"/>
      <c r="G40" s="122" t="s">
        <v>18</v>
      </c>
      <c r="H40" s="123"/>
      <c r="I40" s="43"/>
    </row>
    <row r="41" spans="1:9" ht="14.25" customHeight="1" x14ac:dyDescent="0.25"/>
  </sheetData>
  <mergeCells count="48">
    <mergeCell ref="D3:G3"/>
    <mergeCell ref="G32:H32"/>
    <mergeCell ref="A38:F40"/>
    <mergeCell ref="A1:C1"/>
    <mergeCell ref="D1:F1"/>
    <mergeCell ref="G1:I1"/>
    <mergeCell ref="A3:C3"/>
    <mergeCell ref="A4:B4"/>
    <mergeCell ref="G36:H36"/>
    <mergeCell ref="G37:H37"/>
    <mergeCell ref="G38:H38"/>
    <mergeCell ref="G39:H39"/>
    <mergeCell ref="G40:H40"/>
    <mergeCell ref="A13:B13"/>
    <mergeCell ref="A14:B14"/>
    <mergeCell ref="A15:B15"/>
    <mergeCell ref="G34:H34"/>
    <mergeCell ref="A12:B12"/>
    <mergeCell ref="G35:H35"/>
    <mergeCell ref="A24:C24"/>
    <mergeCell ref="A25:C25"/>
    <mergeCell ref="A17:B17"/>
    <mergeCell ref="A28:F29"/>
    <mergeCell ref="A30:F32"/>
    <mergeCell ref="A33:F37"/>
    <mergeCell ref="A19:B19"/>
    <mergeCell ref="A18:B18"/>
    <mergeCell ref="A20:B20"/>
    <mergeCell ref="A27:B27"/>
    <mergeCell ref="G28:H28"/>
    <mergeCell ref="G29:H29"/>
    <mergeCell ref="G30:H30"/>
    <mergeCell ref="G31:H31"/>
    <mergeCell ref="G33:H33"/>
    <mergeCell ref="A2:I2"/>
    <mergeCell ref="A16:B16"/>
    <mergeCell ref="A21:B21"/>
    <mergeCell ref="A22:B22"/>
    <mergeCell ref="A23:B23"/>
    <mergeCell ref="A26:B26"/>
    <mergeCell ref="H3:I3"/>
    <mergeCell ref="A5:B5"/>
    <mergeCell ref="A6:B6"/>
    <mergeCell ref="A7:B7"/>
    <mergeCell ref="A8:B8"/>
    <mergeCell ref="A9:B9"/>
    <mergeCell ref="A10:B10"/>
    <mergeCell ref="A11:B11"/>
  </mergeCells>
  <conditionalFormatting sqref="D5:I27">
    <cfRule type="cellIs" dxfId="0" priority="1" operator="equal">
      <formula>0</formula>
    </cfRule>
  </conditionalFormatting>
  <printOptions horizontalCentered="1"/>
  <pageMargins left="0.75" right="0.25" top="0.5" bottom="0.25" header="0.5" footer="0.5"/>
  <pageSetup orientation="portrait" r:id="rId1"/>
  <headerFooter alignWithMargins="0">
    <oddFooter xml:space="preserve">&amp;C&amp;"Segoe UI,Bold"The Nelrod Company 1/2023 Initial / Update&amp;R&amp;"Segoe UI,Regular"&amp;9adapted from form HUD-52667
(04/2023)
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Apt</vt:lpstr>
      <vt:lpstr>Apt2</vt:lpstr>
      <vt:lpstr>RHSD</vt:lpstr>
      <vt:lpstr>RHSD2</vt:lpstr>
      <vt:lpstr>House</vt:lpstr>
      <vt:lpstr>House2</vt:lpstr>
      <vt:lpstr>MH</vt:lpstr>
      <vt:lpstr>MH2</vt:lpstr>
      <vt:lpstr>'Apt2'!Print_Area</vt:lpstr>
    </vt:vector>
  </TitlesOfParts>
  <Company>Nelrod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nelrod</dc:creator>
  <cp:lastModifiedBy>Nicole Christopher</cp:lastModifiedBy>
  <cp:lastPrinted>2025-11-18T01:45:31Z</cp:lastPrinted>
  <dcterms:created xsi:type="dcterms:W3CDTF">2001-02-23T15:02:14Z</dcterms:created>
  <dcterms:modified xsi:type="dcterms:W3CDTF">2025-11-25T19:48:39Z</dcterms:modified>
</cp:coreProperties>
</file>