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essica/Desktop/untitled folder/"/>
    </mc:Choice>
  </mc:AlternateContent>
  <xr:revisionPtr revIDLastSave="0" documentId="8_{68A90E9A-2402-184C-89B2-6AEA545DD874}" xr6:coauthVersionLast="47" xr6:coauthVersionMax="47" xr10:uidLastSave="{00000000-0000-0000-0000-000000000000}"/>
  <bookViews>
    <workbookView xWindow="0" yWindow="500" windowWidth="28800" windowHeight="15080" xr2:uid="{0B10AFE6-E091-A344-B95A-34B19E8F1F3E}"/>
  </bookViews>
  <sheets>
    <sheet name="TR" sheetId="1" r:id="rId1"/>
    <sheet name="WF Savings Acct" sheetId="3" r:id="rId2"/>
    <sheet name="PayPal" sheetId="4" r:id="rId3"/>
    <sheet name="WF Checking Acct" sheetId="2" r:id="rId4"/>
    <sheet name="Betterworld" sheetId="5" r:id="rId5"/>
  </sheets>
  <calcPr calcId="191029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I47" i="2" l="1"/>
  <c r="I48" i="2"/>
  <c r="C40" i="1"/>
  <c r="H42" i="2"/>
  <c r="H44" i="2"/>
  <c r="C30" i="1"/>
  <c r="H32" i="5"/>
  <c r="E32" i="5"/>
  <c r="C22" i="1"/>
  <c r="A48" i="1"/>
  <c r="C12" i="1"/>
  <c r="E9" i="3"/>
  <c r="E10" i="3"/>
  <c r="G8" i="3"/>
</calcChain>
</file>

<file path=xl/sharedStrings.xml><?xml version="1.0" encoding="utf-8"?>
<sst xmlns="http://purl.oclc.org/ooxml/spreadsheetml/main" count="382" uniqueCount="191">
  <si>
    <t>Monthly Treasurer’s Report at General Meetings</t>
  </si>
  <si>
    <t xml:space="preserve">Meeting Date: </t>
  </si>
  <si>
    <t>For month:</t>
  </si>
  <si>
    <t xml:space="preserve">The total interest income was: </t>
  </si>
  <si>
    <t xml:space="preserve">The total income was: </t>
  </si>
  <si>
    <t xml:space="preserve">The total expenditures were: </t>
  </si>
  <si>
    <t xml:space="preserve"> </t>
  </si>
  <si>
    <t>TOTAL</t>
  </si>
  <si>
    <t>Deposit</t>
  </si>
  <si>
    <t>Balance</t>
  </si>
  <si>
    <t>Credit</t>
  </si>
  <si>
    <t>Debit</t>
  </si>
  <si>
    <t>Name</t>
  </si>
  <si>
    <t>Date</t>
  </si>
  <si>
    <t>Split</t>
  </si>
  <si>
    <t>Transfer to Checking acct</t>
  </si>
  <si>
    <t>Webster Elementary School PTA</t>
  </si>
  <si>
    <t>Wells Fargo Savings Account</t>
  </si>
  <si>
    <t>Transfer to WF checking account</t>
  </si>
  <si>
    <t>Beginning Balance</t>
  </si>
  <si>
    <t>Memo/Description</t>
  </si>
  <si>
    <t>Transaction Type</t>
  </si>
  <si>
    <t>Transaction Report</t>
  </si>
  <si>
    <t>Webster Elementary</t>
  </si>
  <si>
    <t>PayPal</t>
  </si>
  <si>
    <t>PayPal fees</t>
  </si>
  <si>
    <t>Wells Fargo Checking Account</t>
  </si>
  <si>
    <t>Transfer from WF Savings Account</t>
  </si>
  <si>
    <t>Wells Fargo PTA Checking-8947</t>
  </si>
  <si>
    <t>Total for Wells Fargo PTA Savings-4483</t>
  </si>
  <si>
    <t>Interest Income</t>
  </si>
  <si>
    <t>Wells Fargo PTA Savings-4483</t>
  </si>
  <si>
    <t>Transfer from PayPal</t>
  </si>
  <si>
    <t>Num</t>
  </si>
  <si>
    <t>Expenditure</t>
  </si>
  <si>
    <t>Facilities:Teacher's Lounge</t>
  </si>
  <si>
    <t>-Split-</t>
  </si>
  <si>
    <t>Total for Wells Fargo PTA Checking-8947</t>
  </si>
  <si>
    <t>Full Spectrum</t>
  </si>
  <si>
    <t>Square Inc.</t>
  </si>
  <si>
    <t>Transfer in from WF Checking</t>
  </si>
  <si>
    <t>Zoom Video payment</t>
  </si>
  <si>
    <t>PayPal Total</t>
  </si>
  <si>
    <t>Checks Total</t>
  </si>
  <si>
    <t>Totem</t>
  </si>
  <si>
    <t>Fundraising (Ways and Means):PTA Membership</t>
  </si>
  <si>
    <t>Betterworld</t>
  </si>
  <si>
    <t>Stripe fees</t>
  </si>
  <si>
    <t>-</t>
  </si>
  <si>
    <t>Donation</t>
  </si>
  <si>
    <t>Jessica Tello</t>
  </si>
  <si>
    <t>Rachel Semradek</t>
  </si>
  <si>
    <t>Refund amount</t>
  </si>
  <si>
    <t>Stripe fee</t>
  </si>
  <si>
    <t>Fee offset</t>
  </si>
  <si>
    <t>Discount</t>
  </si>
  <si>
    <t>Type</t>
  </si>
  <si>
    <t>Paid by</t>
  </si>
  <si>
    <t>ID</t>
  </si>
  <si>
    <t>Check</t>
  </si>
  <si>
    <t>PTA Operational Expenses:Professional Fees</t>
  </si>
  <si>
    <t>Balancing Act Bookkeeping, Inc.</t>
  </si>
  <si>
    <t>Education:General Supplies and Materials</t>
  </si>
  <si>
    <t>EFT Total</t>
  </si>
  <si>
    <t>Total</t>
  </si>
  <si>
    <t>Net amount</t>
  </si>
  <si>
    <t>Paid out?</t>
  </si>
  <si>
    <t>October 29, 2022, 3:00am</t>
  </si>
  <si>
    <t>No</t>
  </si>
  <si>
    <t>October 6, 2022, 12:59pm</t>
  </si>
  <si>
    <t>Jennifer Hudson</t>
  </si>
  <si>
    <t>October 5, 2022, 1:01am</t>
  </si>
  <si>
    <t>Andres Diana</t>
  </si>
  <si>
    <t>October 4, 2022, 11:11pm</t>
  </si>
  <si>
    <t>Megan Halekakis</t>
  </si>
  <si>
    <t>October 4, 2022, 7:20pm</t>
  </si>
  <si>
    <t>Lauren Cosentino</t>
  </si>
  <si>
    <t>Donation â€” refunded</t>
  </si>
  <si>
    <t>October 4, 2022, 5:46pm</t>
  </si>
  <si>
    <t>Courtney Miller-Jones</t>
  </si>
  <si>
    <t>October 4, 2022, 5:37pm</t>
  </si>
  <si>
    <t>Nissan Franco</t>
  </si>
  <si>
    <t>October 4, 2022, 5:05pm</t>
  </si>
  <si>
    <t>October 4, 2022, 2:06pm</t>
  </si>
  <si>
    <t>Fred Case</t>
  </si>
  <si>
    <t>October 4, 2022, 12:55pm</t>
  </si>
  <si>
    <t>Roxanne Skene</t>
  </si>
  <si>
    <t>October 4, 2022, 12:46pm</t>
  </si>
  <si>
    <t>scott aran</t>
  </si>
  <si>
    <t>October 4, 2022, 12:25pm</t>
  </si>
  <si>
    <t>Kelly Morris</t>
  </si>
  <si>
    <t>October 4, 2022, 12:13pm</t>
  </si>
  <si>
    <t>Shannon Dunn</t>
  </si>
  <si>
    <t>October 4, 2022, 12:01pm</t>
  </si>
  <si>
    <t>Rachel Firemark</t>
  </si>
  <si>
    <t>October 4, 2022, 11:53am</t>
  </si>
  <si>
    <t>Yvonne Busch</t>
  </si>
  <si>
    <t>October 4, 2022, 10:03am</t>
  </si>
  <si>
    <t>Brhea Koneman</t>
  </si>
  <si>
    <t>October 4, 2022, 9:31am</t>
  </si>
  <si>
    <t>Saona Jackson</t>
  </si>
  <si>
    <t>October 4, 2022, 9:04am</t>
  </si>
  <si>
    <t>Jerri Gaddis</t>
  </si>
  <si>
    <t>October 4, 2022, 12:33am</t>
  </si>
  <si>
    <t>Cassidy Benadum</t>
  </si>
  <si>
    <t>October 4, 2022, 12:22am</t>
  </si>
  <si>
    <t>Keith Tenzer</t>
  </si>
  <si>
    <t>October 3, 2022, 8:02pm</t>
  </si>
  <si>
    <t>Luisa Blanco Raynal</t>
  </si>
  <si>
    <t>October 3, 2022, 7:56pm</t>
  </si>
  <si>
    <t>Brian Terkleson</t>
  </si>
  <si>
    <t>October 3, 2022, 5:38pm</t>
  </si>
  <si>
    <t>Bobbi Thomason</t>
  </si>
  <si>
    <t>October 3, 2022, 4:10pm</t>
  </si>
  <si>
    <t>Vanessa Rothholtz</t>
  </si>
  <si>
    <t>October 3, 2022, 1:57pm</t>
  </si>
  <si>
    <t>Brittany Teague</t>
  </si>
  <si>
    <t>October 3, 2022, 1:26pm</t>
  </si>
  <si>
    <t>Jessica Bogart</t>
  </si>
  <si>
    <t>October 3, 2022, 11:58am</t>
  </si>
  <si>
    <t>Catherine VandeVoort</t>
  </si>
  <si>
    <t>October 1, 2022, 3:51pm</t>
  </si>
  <si>
    <t>Joseph Flores</t>
  </si>
  <si>
    <t>Yes</t>
  </si>
  <si>
    <t>October 1, 2022, 10:21am</t>
  </si>
  <si>
    <t>Alex &amp; Shana Ensafi</t>
  </si>
  <si>
    <t>October</t>
  </si>
  <si>
    <t xml:space="preserve">The opening balance on October 1, 2022 was: </t>
  </si>
  <si>
    <t xml:space="preserve">The ending balance on October 31, 2022 was: </t>
  </si>
  <si>
    <t>October 2022</t>
  </si>
  <si>
    <t>Paypal</t>
  </si>
  <si>
    <t>10/01/2022</t>
  </si>
  <si>
    <t>10/31/2022</t>
  </si>
  <si>
    <t>Service Charge</t>
  </si>
  <si>
    <t>PTA Operational Expenses:Merchant Card Fees:Paypal</t>
  </si>
  <si>
    <t>Total for Paypal</t>
  </si>
  <si>
    <t>Sept Stripe Fees</t>
  </si>
  <si>
    <t>10/03/2022</t>
  </si>
  <si>
    <t>10/04/2022</t>
  </si>
  <si>
    <t>Davida Raffa</t>
  </si>
  <si>
    <t>Education:Art Assembly</t>
  </si>
  <si>
    <t>10/07/2022</t>
  </si>
  <si>
    <t>Transfer</t>
  </si>
  <si>
    <t>10/10/2022</t>
  </si>
  <si>
    <t>Guided Discoveries, Inc.</t>
  </si>
  <si>
    <t>Astro Camp 2023 Deposit. Invoice #300-27741</t>
  </si>
  <si>
    <t>Fundraising (Restricted):Class Trip Fund:Astrocamp</t>
  </si>
  <si>
    <t>SMMUSD</t>
  </si>
  <si>
    <t>Office Duplo Maintenance, Aug and Sept staff fund.</t>
  </si>
  <si>
    <t>Edward Wakeman</t>
  </si>
  <si>
    <t>Supplies for Principal</t>
  </si>
  <si>
    <t>Stacy Harris</t>
  </si>
  <si>
    <t>classroom supplies grade 2</t>
  </si>
  <si>
    <t>Education:Teacher Supplies:Stacy Harris</t>
  </si>
  <si>
    <t>Mike Kisskalt</t>
  </si>
  <si>
    <t>supplies for classroom</t>
  </si>
  <si>
    <t>Education:Teacher Supplies:Amy Stark</t>
  </si>
  <si>
    <t>Juanae Johnson</t>
  </si>
  <si>
    <t>Teacher Supplies for 5th grade classroom</t>
  </si>
  <si>
    <t>Education:Teacher Supplies:Juanae Johnson</t>
  </si>
  <si>
    <t>10/11/2022</t>
  </si>
  <si>
    <t>10/13/2022</t>
  </si>
  <si>
    <t>10/17/2022</t>
  </si>
  <si>
    <t>10/18/2022</t>
  </si>
  <si>
    <t>Teacher supplies</t>
  </si>
  <si>
    <t>Jacqueline Papale</t>
  </si>
  <si>
    <t>Classroom supplies</t>
  </si>
  <si>
    <t>Education:Teacher Supplies:Jacqueline Papale</t>
  </si>
  <si>
    <t>10/20/2022</t>
  </si>
  <si>
    <t>RCDSMM</t>
  </si>
  <si>
    <t>Invoice #2044</t>
  </si>
  <si>
    <t>Education:Field Trips</t>
  </si>
  <si>
    <t>Invoice #3178</t>
  </si>
  <si>
    <t>10/21/2022</t>
  </si>
  <si>
    <t>10/24/2022</t>
  </si>
  <si>
    <t>DS Waters of America</t>
  </si>
  <si>
    <t>10/25/2022</t>
  </si>
  <si>
    <t>cash deposit</t>
  </si>
  <si>
    <t>Fundraising (Ways and Means):Spirit Wear</t>
  </si>
  <si>
    <t>10/26/2022</t>
  </si>
  <si>
    <t>10/27/2022</t>
  </si>
  <si>
    <t>10/28/2022</t>
  </si>
  <si>
    <t>Transfer from Betterworld</t>
  </si>
  <si>
    <t>Total income less Betterwood</t>
  </si>
  <si>
    <t>Total income from Betterworld</t>
  </si>
  <si>
    <t xml:space="preserve">Total Income   </t>
  </si>
  <si>
    <t>Association Insurance</t>
  </si>
  <si>
    <t>PTA Operational Expense: Insurance</t>
  </si>
  <si>
    <t>Electronic bill pay</t>
  </si>
  <si>
    <t>I move to ratify bills paid checks (9544-9555) and  electronic bill payments of $376.86 for a total of $33,146.92</t>
  </si>
  <si>
    <t>Total payment less electronic bill pay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</si>
</sst>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* #,##0.00\ _€"/>
    <numFmt numFmtId="165" formatCode="#,##0.00\ _€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7">
    <border>
      <start/>
      <end/>
      <top/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5" fillId="0" borderId="0"/>
  </cellStyleXfs>
  <cellXfs count="72">
    <xf numFmtId="0" fontId="0" fillId="0" borderId="0" xfId="0"/>
    <xf numFmtId="0" fontId="4" fillId="0" borderId="0" xfId="0" applyFont="1"/>
    <xf numFmtId="44" fontId="0" fillId="0" borderId="0" xfId="1" applyFont="1"/>
    <xf numFmtId="0" fontId="4" fillId="0" borderId="0" xfId="0" applyFont="1" applyAlignment="1">
      <alignment horizontal="left" vertical="center"/>
    </xf>
    <xf numFmtId="15" fontId="0" fillId="0" borderId="0" xfId="0" applyNumberFormat="1"/>
    <xf numFmtId="14" fontId="0" fillId="0" borderId="0" xfId="1" quotePrefix="1" applyNumberFormat="1" applyFont="1"/>
    <xf numFmtId="17" fontId="0" fillId="0" borderId="0" xfId="0" quotePrefix="1" applyNumberFormat="1" applyAlignment="1">
      <alignment horizontal="left"/>
    </xf>
    <xf numFmtId="17" fontId="0" fillId="0" borderId="0" xfId="0" applyNumberForma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/>
    <xf numFmtId="44" fontId="3" fillId="0" borderId="0" xfId="1" applyFont="1"/>
    <xf numFmtId="44" fontId="3" fillId="0" borderId="1" xfId="1" applyFont="1" applyBorder="1"/>
    <xf numFmtId="0" fontId="3" fillId="0" borderId="0" xfId="0" applyFont="1"/>
    <xf numFmtId="44" fontId="3" fillId="0" borderId="0" xfId="0" applyNumberFormat="1" applyFont="1"/>
    <xf numFmtId="44" fontId="3" fillId="0" borderId="0" xfId="1" applyFont="1" applyFill="1"/>
    <xf numFmtId="44" fontId="3" fillId="0" borderId="1" xfId="1" applyFont="1" applyFill="1" applyBorder="1"/>
    <xf numFmtId="15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8" fillId="0" borderId="2" xfId="0" applyFont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165" fontId="10" fillId="0" borderId="0" xfId="0" applyNumberFormat="1" applyFont="1" applyAlignment="1">
      <alignment horizontal="right" wrapText="1"/>
    </xf>
    <xf numFmtId="0" fontId="10" fillId="0" borderId="0" xfId="0" applyFont="1" applyAlignment="1">
      <alignment horizontal="right" wrapText="1"/>
    </xf>
    <xf numFmtId="164" fontId="9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14" fontId="10" fillId="0" borderId="0" xfId="0" applyNumberFormat="1" applyFont="1" applyAlignment="1">
      <alignment horizontal="left" wrapText="1"/>
    </xf>
    <xf numFmtId="0" fontId="3" fillId="3" borderId="0" xfId="0" applyFont="1" applyFill="1" applyAlignment="1">
      <alignment vertical="center"/>
    </xf>
    <xf numFmtId="0" fontId="2" fillId="3" borderId="0" xfId="0" applyFont="1" applyFill="1"/>
    <xf numFmtId="44" fontId="3" fillId="3" borderId="0" xfId="1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/>
    <xf numFmtId="44" fontId="3" fillId="2" borderId="0" xfId="1" applyFont="1" applyFill="1" applyBorder="1"/>
    <xf numFmtId="44" fontId="3" fillId="2" borderId="0" xfId="1" applyFont="1" applyFill="1"/>
    <xf numFmtId="44" fontId="3" fillId="0" borderId="0" xfId="1" applyFont="1" applyFill="1" applyBorder="1"/>
    <xf numFmtId="44" fontId="0" fillId="0" borderId="0" xfId="0" applyNumberFormat="1"/>
    <xf numFmtId="44" fontId="2" fillId="0" borderId="2" xfId="1" applyFont="1" applyBorder="1"/>
    <xf numFmtId="0" fontId="3" fillId="4" borderId="0" xfId="0" applyFont="1" applyFill="1" applyAlignment="1">
      <alignment vertical="center"/>
    </xf>
    <xf numFmtId="0" fontId="2" fillId="4" borderId="0" xfId="0" applyFont="1" applyFill="1"/>
    <xf numFmtId="44" fontId="3" fillId="4" borderId="0" xfId="1" applyFont="1" applyFill="1"/>
    <xf numFmtId="44" fontId="3" fillId="3" borderId="2" xfId="1" applyFont="1" applyFill="1" applyBorder="1"/>
    <xf numFmtId="8" fontId="0" fillId="0" borderId="0" xfId="0" applyNumberFormat="1"/>
    <xf numFmtId="0" fontId="10" fillId="0" borderId="0" xfId="0" quotePrefix="1" applyFont="1" applyAlignment="1">
      <alignment horizontal="left" wrapText="1"/>
    </xf>
    <xf numFmtId="8" fontId="0" fillId="0" borderId="3" xfId="0" applyNumberFormat="1" applyBorder="1"/>
    <xf numFmtId="0" fontId="0" fillId="0" borderId="4" xfId="0" applyBorder="1"/>
    <xf numFmtId="8" fontId="0" fillId="0" borderId="5" xfId="0" applyNumberFormat="1" applyBorder="1"/>
    <xf numFmtId="0" fontId="0" fillId="0" borderId="6" xfId="0" applyBorder="1"/>
    <xf numFmtId="44" fontId="3" fillId="2" borderId="2" xfId="1" applyFont="1" applyFill="1" applyBorder="1"/>
    <xf numFmtId="0" fontId="0" fillId="4" borderId="0" xfId="0" applyFill="1"/>
    <xf numFmtId="44" fontId="0" fillId="4" borderId="2" xfId="1" applyFont="1" applyFill="1" applyBorder="1"/>
    <xf numFmtId="0" fontId="10" fillId="4" borderId="0" xfId="0" applyFont="1" applyFill="1" applyAlignment="1">
      <alignment horizontal="left" wrapText="1"/>
    </xf>
    <xf numFmtId="165" fontId="10" fillId="4" borderId="0" xfId="0" applyNumberFormat="1" applyFont="1" applyFill="1" applyAlignment="1">
      <alignment horizontal="right" wrapText="1"/>
    </xf>
    <xf numFmtId="0" fontId="10" fillId="3" borderId="0" xfId="0" applyFont="1" applyFill="1" applyAlignment="1">
      <alignment horizontal="left" wrapText="1"/>
    </xf>
    <xf numFmtId="0" fontId="10" fillId="3" borderId="0" xfId="0" quotePrefix="1" applyFont="1" applyFill="1" applyAlignment="1">
      <alignment horizontal="left" wrapText="1"/>
    </xf>
    <xf numFmtId="165" fontId="10" fillId="3" borderId="0" xfId="0" applyNumberFormat="1" applyFont="1" applyFill="1" applyAlignment="1">
      <alignment horizontal="right" wrapText="1"/>
    </xf>
    <xf numFmtId="0" fontId="0" fillId="3" borderId="0" xfId="0" applyFill="1"/>
    <xf numFmtId="44" fontId="0" fillId="3" borderId="0" xfId="0" applyNumberFormat="1" applyFill="1"/>
    <xf numFmtId="44" fontId="0" fillId="5" borderId="0" xfId="0" applyNumberFormat="1" applyFill="1"/>
    <xf numFmtId="164" fontId="9" fillId="5" borderId="1" xfId="0" applyNumberFormat="1" applyFont="1" applyFill="1" applyBorder="1" applyAlignment="1">
      <alignment horizontal="right" wrapText="1"/>
    </xf>
    <xf numFmtId="0" fontId="10" fillId="6" borderId="0" xfId="0" applyFont="1" applyFill="1" applyAlignment="1">
      <alignment horizontal="left" wrapText="1"/>
    </xf>
    <xf numFmtId="0" fontId="10" fillId="6" borderId="0" xfId="0" applyFont="1" applyFill="1" applyAlignment="1">
      <alignment horizontal="right" wrapText="1"/>
    </xf>
    <xf numFmtId="165" fontId="10" fillId="6" borderId="0" xfId="0" applyNumberFormat="1" applyFont="1" applyFill="1" applyAlignment="1">
      <alignment horizontal="right" wrapText="1"/>
    </xf>
    <xf numFmtId="0" fontId="0" fillId="6" borderId="0" xfId="0" applyFill="1"/>
    <xf numFmtId="4" fontId="0" fillId="6" borderId="0" xfId="0" applyNumberFormat="1" applyFill="1"/>
    <xf numFmtId="0" fontId="0" fillId="7" borderId="0" xfId="0" applyFill="1"/>
    <xf numFmtId="44" fontId="0" fillId="7" borderId="0" xfId="0" applyNumberFormat="1" applyFill="1"/>
    <xf numFmtId="44" fontId="1" fillId="7" borderId="0" xfId="1" applyFont="1" applyFill="1" applyAlignment="1">
      <alignment horizontal="right"/>
    </xf>
    <xf numFmtId="44" fontId="1" fillId="6" borderId="0" xfId="1" applyFont="1" applyFill="1" applyAlignment="1">
      <alignment horizontal="right"/>
    </xf>
    <xf numFmtId="0" fontId="6" fillId="0" borderId="0" xfId="0" applyFont="1" applyAlignment="1">
      <alignment horizontal="center"/>
    </xf>
    <xf numFmtId="0" fontId="0" fillId="0" borderId="0" xfId="0"/>
    <xf numFmtId="17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Normal 2" xfId="2" xr:uid="{CA24A660-AB71-455A-9448-67E44E90D067}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emf"/><Relationship Id="rId2" Type="http://purl.oclc.org/ooxml/officeDocument/relationships/image" Target="../media/image2.emf"/><Relationship Id="rId1" Type="http://purl.oclc.org/ooxml/officeDocument/relationships/image" Target="../media/image1.emf"/><Relationship Id="rId6" Type="http://purl.oclc.org/ooxml/officeDocument/relationships/image" Target="../media/image6.emf"/><Relationship Id="rId5" Type="http://purl.oclc.org/ooxml/officeDocument/relationships/image" Target="../media/image5.emf"/><Relationship Id="rId4" Type="http://purl.oclc.org/ooxml/officeDocument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14.emf"/><Relationship Id="rId3" Type="http://purl.oclc.org/ooxml/officeDocument/relationships/image" Target="../media/image9.emf"/><Relationship Id="rId7" Type="http://purl.oclc.org/ooxml/officeDocument/relationships/image" Target="../media/image13.emf"/><Relationship Id="rId2" Type="http://purl.oclc.org/ooxml/officeDocument/relationships/image" Target="../media/image8.emf"/><Relationship Id="rId1" Type="http://purl.oclc.org/ooxml/officeDocument/relationships/image" Target="../media/image7.emf"/><Relationship Id="rId6" Type="http://purl.oclc.org/ooxml/officeDocument/relationships/image" Target="../media/image12.emf"/><Relationship Id="rId5" Type="http://purl.oclc.org/ooxml/officeDocument/relationships/image" Target="../media/image11.emf"/><Relationship Id="rId10" Type="http://purl.oclc.org/ooxml/officeDocument/relationships/image" Target="../media/image16.emf"/><Relationship Id="rId4" Type="http://purl.oclc.org/ooxml/officeDocument/relationships/image" Target="../media/image10.emf"/><Relationship Id="rId9" Type="http://purl.oclc.org/ooxml/officeDocument/relationships/image" Target="../media/image15.emf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1" name="TextBox1" hidden="1">
          <a:extLst>
            <a:ext uri="{63B3BB69-23CF-44E3-9099-C40C66FF867C}">
              <a14:compatExt xmlns:a14="http://schemas.microsoft.com/office/drawing/2010/main" spid="_x0000_s2051"/>
            </a:ex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2" name="TextBox2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5" name="TextBox3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6" name="TextBox4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7" name="TextBox5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8" name="TextBox6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2CA6CBDC-81A6-57ED-F299-AE079284C66F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442F77C3-ACA9-54FE-64B7-88B5875F96D0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880EE8A4-1A63-D42C-D8BA-967B9F8B82B5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1FC25A22-094F-B2E0-1770-5E5D0E33492B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0532C7AF-7394-2B4D-FE69-F8344851A662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55336230-3BC5-8FE7-796B-F22C88727BBA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7" name="TextBox1" hidden="1">
          <a:extLst>
            <a:ext uri="{63B3BB69-23CF-44E3-9099-C40C66FF867C}">
              <a14:compatExt xmlns:a14="http://schemas.microsoft.com/office/drawing/2010/main" spid="_x0000_s4097"/>
            </a:ex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8" name="TextBox2" hidden="1">
          <a:extLst>
            <a:ext uri="{63B3BB69-23CF-44E3-9099-C40C66FF867C}">
              <a14:compatExt xmlns:a14="http://schemas.microsoft.com/office/drawing/2010/main" spid="_x0000_s4098"/>
            </a:ex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9" name="TextBox3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0" name="TextBox4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1" name="TextBox5" hidden="1">
          <a:extLst>
            <a:ext uri="{63B3BB69-23CF-44E3-9099-C40C66FF867C}">
              <a14:compatExt xmlns:a14="http://schemas.microsoft.com/office/drawing/2010/main" spid="_x0000_s4101"/>
            </a:ex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2" name="TextBox6" hidden="1">
          <a:extLst>
            <a:ext uri="{63B3BB69-23CF-44E3-9099-C40C66FF867C}">
              <a14:compatExt xmlns:a14="http://schemas.microsoft.com/office/drawing/2010/main" spid="_x0000_s4102"/>
            </a:ex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3" name="TextBox7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4" name="TextBox8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5" name="TextBox9" hidden="1">
          <a:extLst>
            <a:ext uri="{63B3BB69-23CF-44E3-9099-C40C66FF867C}">
              <a14:compatExt xmlns:a14="http://schemas.microsoft.com/office/drawing/2010/main" spid="_x0000_s4105"/>
            </a:ex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6" name="TextBox10" hidden="1">
          <a:extLst>
            <a:ext uri="{63B3BB69-23CF-44E3-9099-C40C66FF867C}">
              <a14:compatExt xmlns:a14="http://schemas.microsoft.com/office/drawing/2010/main" spid="_x0000_s4106"/>
            </a:ex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1F6CD783-4677-0BD6-95ED-AD0BBAFFF716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FED3B404-3F7E-633D-EBD8-EFD0D88DD6A6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CC83FDB8-1B44-31F2-4617-B6D51A1AD0BE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28D2D3AF-A5CF-8D29-2990-5F1AD19B1F65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4B8DEF25-AC39-B97A-2E4B-3744598E35E0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D71EDB3F-839A-3FFB-0D4C-71FAB6A8CF33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8" name="TextBox7" hidden="1">
          <a:extLst>
            <a:ext uri="{FF2B5EF4-FFF2-40B4-BE49-F238E27FC236}">
              <a16:creationId xmlns:a16="http://schemas.microsoft.com/office/drawing/2014/main" id="{7FF0B2A5-5946-1BC9-9FD3-A34F128762FA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9" name="TextBox8" hidden="1">
          <a:extLst>
            <a:ext uri="{FF2B5EF4-FFF2-40B4-BE49-F238E27FC236}">
              <a16:creationId xmlns:a16="http://schemas.microsoft.com/office/drawing/2014/main" id="{5D883284-8886-47BB-39A3-E775AA0186E2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0" name="TextBox9" hidden="1">
          <a:extLst>
            <a:ext uri="{FF2B5EF4-FFF2-40B4-BE49-F238E27FC236}">
              <a16:creationId xmlns:a16="http://schemas.microsoft.com/office/drawing/2014/main" id="{62AB28EC-6EE6-0CC0-9B49-9DA2B4B75C8F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1" name="TextBox10" hidden="1">
          <a:extLst>
            <a:ext uri="{FF2B5EF4-FFF2-40B4-BE49-F238E27FC236}">
              <a16:creationId xmlns:a16="http://schemas.microsoft.com/office/drawing/2014/main" id="{4E8B6BAE-2037-F282-E9F9-AC9F4B7C7E71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ECE4-7D76-AB42-B96E-D74A6E8A1CE6}">
  <dimension ref="A2:D49"/>
  <sheetViews>
    <sheetView tabSelected="1" topLeftCell="A10" zoomScale="78" zoomScaleNormal="78" workbookViewId="0">
      <selection activeCell="C30" sqref="C30"/>
    </sheetView>
  </sheetViews>
  <sheetFormatPr baseColWidth="10" defaultColWidth="11.1640625" defaultRowHeight="16" x14ac:dyDescent="0.2"/>
  <cols>
    <col min="1" max="1" width="62.83203125" customWidth="1"/>
    <col min="2" max="2" width="12.83203125" customWidth="1"/>
    <col min="3" max="3" width="14.6640625" bestFit="1" customWidth="1"/>
  </cols>
  <sheetData>
    <row r="2" spans="1:3" ht="21" x14ac:dyDescent="0.25">
      <c r="A2" s="1" t="s">
        <v>16</v>
      </c>
      <c r="C2" s="2"/>
    </row>
    <row r="3" spans="1:3" ht="21" x14ac:dyDescent="0.2">
      <c r="A3" s="3" t="s">
        <v>0</v>
      </c>
      <c r="C3" s="2"/>
    </row>
    <row r="4" spans="1:3" ht="21" x14ac:dyDescent="0.2">
      <c r="A4" s="3" t="s">
        <v>1</v>
      </c>
      <c r="B4" s="4" t="s">
        <v>6</v>
      </c>
      <c r="C4" s="5" t="s">
        <v>6</v>
      </c>
    </row>
    <row r="5" spans="1:3" ht="21" x14ac:dyDescent="0.2">
      <c r="A5" s="3" t="s">
        <v>2</v>
      </c>
      <c r="B5" s="6" t="s">
        <v>126</v>
      </c>
      <c r="C5" s="2"/>
    </row>
    <row r="6" spans="1:3" ht="21" x14ac:dyDescent="0.2">
      <c r="A6" s="3"/>
      <c r="B6" s="7"/>
      <c r="C6" s="2"/>
    </row>
    <row r="7" spans="1:3" x14ac:dyDescent="0.2">
      <c r="A7" s="17" t="s">
        <v>17</v>
      </c>
      <c r="B7" s="9"/>
      <c r="C7" s="10"/>
    </row>
    <row r="8" spans="1:3" x14ac:dyDescent="0.2">
      <c r="A8" s="8"/>
      <c r="B8" s="9"/>
      <c r="C8" s="10"/>
    </row>
    <row r="9" spans="1:3" x14ac:dyDescent="0.2">
      <c r="A9" s="8" t="s">
        <v>127</v>
      </c>
      <c r="B9" s="9"/>
      <c r="C9" s="14">
        <v>105047.55</v>
      </c>
    </row>
    <row r="10" spans="1:3" x14ac:dyDescent="0.2">
      <c r="A10" s="8" t="s">
        <v>3</v>
      </c>
      <c r="B10" s="9"/>
      <c r="C10" s="14">
        <v>0.89</v>
      </c>
    </row>
    <row r="11" spans="1:3" x14ac:dyDescent="0.2">
      <c r="A11" s="8" t="s">
        <v>18</v>
      </c>
      <c r="B11" s="9"/>
      <c r="C11" s="14">
        <v>0</v>
      </c>
    </row>
    <row r="12" spans="1:3" x14ac:dyDescent="0.2">
      <c r="A12" s="8" t="s">
        <v>128</v>
      </c>
      <c r="B12" s="9"/>
      <c r="C12" s="15">
        <f>SUM(C9:C10)-C11</f>
        <v>105048.44</v>
      </c>
    </row>
    <row r="13" spans="1:3" x14ac:dyDescent="0.2">
      <c r="A13" s="8"/>
      <c r="B13" s="9"/>
      <c r="C13" s="10"/>
    </row>
    <row r="14" spans="1:3" x14ac:dyDescent="0.2">
      <c r="A14" s="17" t="s">
        <v>24</v>
      </c>
      <c r="B14" s="9"/>
      <c r="C14" s="10"/>
    </row>
    <row r="15" spans="1:3" x14ac:dyDescent="0.2">
      <c r="A15" s="8"/>
      <c r="B15" s="9"/>
      <c r="C15" s="10"/>
    </row>
    <row r="16" spans="1:3" x14ac:dyDescent="0.2">
      <c r="A16" s="8" t="s">
        <v>127</v>
      </c>
      <c r="B16" s="9"/>
      <c r="C16" s="10">
        <v>0</v>
      </c>
    </row>
    <row r="17" spans="1:3" x14ac:dyDescent="0.2">
      <c r="A17" s="8" t="s">
        <v>4</v>
      </c>
      <c r="B17" s="9"/>
      <c r="C17" s="34">
        <v>50</v>
      </c>
    </row>
    <row r="18" spans="1:3" x14ac:dyDescent="0.2">
      <c r="A18" s="8" t="s">
        <v>40</v>
      </c>
      <c r="B18" s="9"/>
      <c r="C18" s="34">
        <v>0</v>
      </c>
    </row>
    <row r="19" spans="1:3" x14ac:dyDescent="0.2">
      <c r="A19" s="8" t="s">
        <v>25</v>
      </c>
      <c r="B19" s="9"/>
      <c r="C19" s="34">
        <v>-2.2400000000000002</v>
      </c>
    </row>
    <row r="20" spans="1:3" x14ac:dyDescent="0.2">
      <c r="A20" s="30" t="s">
        <v>15</v>
      </c>
      <c r="B20" s="31"/>
      <c r="C20" s="32">
        <v>0</v>
      </c>
    </row>
    <row r="21" spans="1:3" x14ac:dyDescent="0.2">
      <c r="A21" s="27" t="s">
        <v>41</v>
      </c>
      <c r="B21" s="28"/>
      <c r="C21" s="40">
        <v>0</v>
      </c>
    </row>
    <row r="22" spans="1:3" x14ac:dyDescent="0.2">
      <c r="A22" s="8" t="s">
        <v>128</v>
      </c>
      <c r="B22" s="9"/>
      <c r="C22" s="34">
        <f>C16+C17+C18+C19+C20+C21</f>
        <v>47.76</v>
      </c>
    </row>
    <row r="23" spans="1:3" x14ac:dyDescent="0.2">
      <c r="A23" s="9"/>
      <c r="B23" s="9"/>
      <c r="C23" s="10"/>
    </row>
    <row r="24" spans="1:3" x14ac:dyDescent="0.2">
      <c r="A24" s="17" t="s">
        <v>46</v>
      </c>
      <c r="B24" s="9"/>
      <c r="C24" s="10"/>
    </row>
    <row r="25" spans="1:3" x14ac:dyDescent="0.2">
      <c r="A25" s="8"/>
      <c r="B25" s="9"/>
      <c r="C25" s="10"/>
    </row>
    <row r="26" spans="1:3" x14ac:dyDescent="0.2">
      <c r="A26" s="8" t="s">
        <v>127</v>
      </c>
      <c r="B26" s="9"/>
      <c r="C26" s="10">
        <v>60473.58</v>
      </c>
    </row>
    <row r="27" spans="1:3" x14ac:dyDescent="0.2">
      <c r="A27" s="8" t="s">
        <v>4</v>
      </c>
      <c r="B27" s="9"/>
      <c r="C27" s="34">
        <v>23246.07</v>
      </c>
    </row>
    <row r="28" spans="1:3" x14ac:dyDescent="0.2">
      <c r="A28" s="8" t="s">
        <v>47</v>
      </c>
      <c r="B28" s="9"/>
      <c r="C28" s="34">
        <v>-1890.63</v>
      </c>
    </row>
    <row r="29" spans="1:3" x14ac:dyDescent="0.2">
      <c r="A29" s="30" t="s">
        <v>15</v>
      </c>
      <c r="B29" s="31"/>
      <c r="C29" s="47">
        <v>-62703.03</v>
      </c>
    </row>
    <row r="30" spans="1:3" x14ac:dyDescent="0.2">
      <c r="A30" s="8" t="s">
        <v>128</v>
      </c>
      <c r="B30" s="9"/>
      <c r="C30" s="34">
        <f>C26+C27+C28+C29</f>
        <v>19125.989999999991</v>
      </c>
    </row>
    <row r="31" spans="1:3" x14ac:dyDescent="0.2">
      <c r="A31" s="8"/>
      <c r="B31" s="9"/>
      <c r="C31" s="34"/>
    </row>
    <row r="32" spans="1:3" x14ac:dyDescent="0.2">
      <c r="A32" s="17" t="s">
        <v>26</v>
      </c>
      <c r="B32" s="9"/>
      <c r="C32" s="2"/>
    </row>
    <row r="33" spans="1:4" x14ac:dyDescent="0.2">
      <c r="A33" s="17"/>
      <c r="B33" s="9"/>
      <c r="C33" s="2"/>
    </row>
    <row r="34" spans="1:4" x14ac:dyDescent="0.2">
      <c r="A34" s="8" t="s">
        <v>127</v>
      </c>
      <c r="B34" s="9"/>
      <c r="C34" s="14">
        <v>205446.77</v>
      </c>
      <c r="D34" t="s">
        <v>6</v>
      </c>
    </row>
    <row r="35" spans="1:4" x14ac:dyDescent="0.2">
      <c r="A35" s="27" t="s">
        <v>4</v>
      </c>
      <c r="B35" s="28"/>
      <c r="C35" s="29">
        <v>29915.18</v>
      </c>
    </row>
    <row r="36" spans="1:4" x14ac:dyDescent="0.2">
      <c r="A36" s="8" t="s">
        <v>27</v>
      </c>
      <c r="B36" s="9"/>
      <c r="C36" s="10">
        <v>0</v>
      </c>
    </row>
    <row r="37" spans="1:4" x14ac:dyDescent="0.2">
      <c r="A37" s="30" t="s">
        <v>32</v>
      </c>
      <c r="B37" s="31"/>
      <c r="C37" s="33">
        <v>0</v>
      </c>
    </row>
    <row r="38" spans="1:4" x14ac:dyDescent="0.2">
      <c r="A38" s="30" t="s">
        <v>182</v>
      </c>
      <c r="B38" s="31"/>
      <c r="C38" s="33">
        <v>62703.03</v>
      </c>
    </row>
    <row r="39" spans="1:4" x14ac:dyDescent="0.2">
      <c r="A39" s="37" t="s">
        <v>5</v>
      </c>
      <c r="B39" s="38"/>
      <c r="C39" s="39">
        <v>-33146.92</v>
      </c>
    </row>
    <row r="40" spans="1:4" x14ac:dyDescent="0.2">
      <c r="A40" s="8" t="s">
        <v>128</v>
      </c>
      <c r="B40" s="9"/>
      <c r="C40" s="11">
        <f>C34+C35+C36+C37+C39+C38</f>
        <v>264918.05999999994</v>
      </c>
    </row>
    <row r="41" spans="1:4" x14ac:dyDescent="0.2">
      <c r="A41" s="16" t="s">
        <v>6</v>
      </c>
      <c r="B41" s="9"/>
      <c r="C41" s="10"/>
    </row>
    <row r="42" spans="1:4" x14ac:dyDescent="0.2">
      <c r="A42" s="8"/>
      <c r="B42" s="9"/>
      <c r="C42" s="2"/>
    </row>
    <row r="43" spans="1:4" x14ac:dyDescent="0.2">
      <c r="A43" s="12" t="s">
        <v>6</v>
      </c>
      <c r="C43" s="13" t="s">
        <v>6</v>
      </c>
    </row>
    <row r="44" spans="1:4" ht="34" x14ac:dyDescent="0.2">
      <c r="A44" s="18" t="s">
        <v>189</v>
      </c>
    </row>
    <row r="45" spans="1:4" x14ac:dyDescent="0.2">
      <c r="A45" s="66">
        <v>32770.06</v>
      </c>
      <c r="B45" s="64" t="s">
        <v>43</v>
      </c>
    </row>
    <row r="46" spans="1:4" x14ac:dyDescent="0.2">
      <c r="A46" s="67">
        <v>376.86</v>
      </c>
      <c r="B46" s="62" t="s">
        <v>63</v>
      </c>
    </row>
    <row r="47" spans="1:4" x14ac:dyDescent="0.2">
      <c r="A47" s="36">
        <v>0</v>
      </c>
      <c r="B47" t="s">
        <v>42</v>
      </c>
    </row>
    <row r="48" spans="1:4" x14ac:dyDescent="0.2">
      <c r="A48" s="35">
        <f>SUM(A45:A47)</f>
        <v>33146.92</v>
      </c>
    </row>
    <row r="49" spans="1:1" x14ac:dyDescent="0.2">
      <c r="A49" s="25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860E9-34E7-4D3B-9A0F-DA02E9133DC5}">
  <sheetPr codeName="Sheet2"/>
  <dimension ref="A1:G10"/>
  <sheetViews>
    <sheetView workbookViewId="0">
      <selection activeCell="F8" sqref="F8"/>
    </sheetView>
  </sheetViews>
  <sheetFormatPr baseColWidth="10" defaultColWidth="9" defaultRowHeight="16" x14ac:dyDescent="0.2"/>
  <cols>
    <col min="1" max="1" width="29.33203125" customWidth="1"/>
    <col min="2" max="2" width="13.5" customWidth="1"/>
    <col min="3" max="3" width="10.6640625" customWidth="1"/>
    <col min="4" max="4" width="12" customWidth="1"/>
    <col min="5" max="6" width="6.6640625" customWidth="1"/>
    <col min="7" max="7" width="10.1640625" bestFit="1" customWidth="1"/>
  </cols>
  <sheetData>
    <row r="1" spans="1:7" ht="18" x14ac:dyDescent="0.2">
      <c r="A1" s="68" t="s">
        <v>23</v>
      </c>
      <c r="B1" s="69"/>
      <c r="C1" s="69"/>
      <c r="D1" s="69"/>
      <c r="E1" s="69"/>
      <c r="F1" s="69"/>
      <c r="G1" s="69"/>
    </row>
    <row r="2" spans="1:7" ht="18" x14ac:dyDescent="0.2">
      <c r="A2" s="68" t="s">
        <v>22</v>
      </c>
      <c r="B2" s="69"/>
      <c r="C2" s="69"/>
      <c r="D2" s="69"/>
      <c r="E2" s="69"/>
      <c r="F2" s="69"/>
      <c r="G2" s="69"/>
    </row>
    <row r="3" spans="1:7" x14ac:dyDescent="0.2">
      <c r="A3" s="70" t="s">
        <v>126</v>
      </c>
      <c r="B3" s="69"/>
      <c r="C3" s="69"/>
      <c r="D3" s="69"/>
      <c r="E3" s="69"/>
      <c r="F3" s="69"/>
      <c r="G3" s="69"/>
    </row>
    <row r="5" spans="1:7" ht="27" x14ac:dyDescent="0.2">
      <c r="B5" s="19" t="s">
        <v>13</v>
      </c>
      <c r="C5" s="19" t="s">
        <v>20</v>
      </c>
      <c r="D5" s="19" t="s">
        <v>14</v>
      </c>
      <c r="E5" s="19" t="s">
        <v>11</v>
      </c>
      <c r="F5" s="19" t="s">
        <v>10</v>
      </c>
      <c r="G5" s="19" t="s">
        <v>9</v>
      </c>
    </row>
    <row r="6" spans="1:7" x14ac:dyDescent="0.2">
      <c r="A6" s="20" t="s">
        <v>31</v>
      </c>
    </row>
    <row r="7" spans="1:7" x14ac:dyDescent="0.2">
      <c r="B7" s="21" t="s">
        <v>19</v>
      </c>
      <c r="G7" s="22">
        <v>105047.55</v>
      </c>
    </row>
    <row r="8" spans="1:7" x14ac:dyDescent="0.2">
      <c r="B8" s="26" t="d">
        <v>2022-10-31</v>
      </c>
      <c r="C8" s="21"/>
      <c r="D8" s="21" t="s">
        <v>30</v>
      </c>
      <c r="E8" s="22">
        <v>0.89</v>
      </c>
      <c r="F8" s="23"/>
      <c r="G8" s="22">
        <f>G7+E8</f>
        <v>105048.44</v>
      </c>
    </row>
    <row r="9" spans="1:7" x14ac:dyDescent="0.2">
      <c r="A9" s="20" t="s">
        <v>29</v>
      </c>
      <c r="E9" s="24">
        <f>E8</f>
        <v>0.89</v>
      </c>
      <c r="F9" s="24"/>
    </row>
    <row r="10" spans="1:7" x14ac:dyDescent="0.2">
      <c r="A10" s="20" t="s">
        <v>7</v>
      </c>
      <c r="E10" s="24">
        <f>E9</f>
        <v>0.89</v>
      </c>
      <c r="F10" s="24"/>
    </row>
  </sheetData>
  <mergeCells count="3">
    <mergeCell ref="A1:G1"/>
    <mergeCell ref="A2:G2"/>
    <mergeCell ref="A3:G3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C2EB-828E-489C-ACBE-2B4A6DF074A7}">
  <dimension ref="A1:I10"/>
  <sheetViews>
    <sheetView workbookViewId="0">
      <selection activeCell="F21" sqref="F21"/>
    </sheetView>
  </sheetViews>
  <sheetFormatPr baseColWidth="10" defaultColWidth="8.83203125" defaultRowHeight="16" x14ac:dyDescent="0.2"/>
  <cols>
    <col min="1" max="1" width="12.6640625" customWidth="1"/>
    <col min="2" max="2" width="8.1640625" customWidth="1"/>
    <col min="3" max="4" width="6.6640625" customWidth="1"/>
    <col min="5" max="5" width="11.1640625" customWidth="1"/>
    <col min="6" max="6" width="38.33203125" customWidth="1"/>
    <col min="7" max="9" width="6.6640625" customWidth="1"/>
  </cols>
  <sheetData>
    <row r="1" spans="1:9" ht="18" x14ac:dyDescent="0.2">
      <c r="A1" s="68" t="s">
        <v>23</v>
      </c>
      <c r="B1" s="69"/>
      <c r="C1" s="69"/>
      <c r="D1" s="69"/>
      <c r="E1" s="69"/>
      <c r="F1" s="69"/>
      <c r="G1" s="69"/>
      <c r="H1" s="69"/>
      <c r="I1" s="69"/>
    </row>
    <row r="2" spans="1:9" ht="18" x14ac:dyDescent="0.2">
      <c r="A2" s="68" t="s">
        <v>22</v>
      </c>
      <c r="B2" s="69"/>
      <c r="C2" s="69"/>
      <c r="D2" s="69"/>
      <c r="E2" s="69"/>
      <c r="F2" s="69"/>
      <c r="G2" s="69"/>
      <c r="H2" s="69"/>
      <c r="I2" s="69"/>
    </row>
    <row r="3" spans="1:9" x14ac:dyDescent="0.2">
      <c r="A3" s="71" t="s">
        <v>129</v>
      </c>
      <c r="B3" s="69"/>
      <c r="C3" s="69"/>
      <c r="D3" s="69"/>
      <c r="E3" s="69"/>
      <c r="F3" s="69"/>
      <c r="G3" s="69"/>
      <c r="H3" s="69"/>
      <c r="I3" s="69"/>
    </row>
    <row r="5" spans="1:9" ht="40" x14ac:dyDescent="0.2">
      <c r="B5" s="19" t="s">
        <v>13</v>
      </c>
      <c r="C5" s="19" t="s">
        <v>21</v>
      </c>
      <c r="D5" s="19" t="s">
        <v>12</v>
      </c>
      <c r="E5" s="19" t="s">
        <v>20</v>
      </c>
      <c r="F5" s="19" t="s">
        <v>14</v>
      </c>
      <c r="G5" s="19" t="s">
        <v>11</v>
      </c>
      <c r="H5" s="19" t="s">
        <v>10</v>
      </c>
      <c r="I5" s="19" t="s">
        <v>9</v>
      </c>
    </row>
    <row r="6" spans="1:9" x14ac:dyDescent="0.2">
      <c r="A6" s="20" t="s">
        <v>130</v>
      </c>
    </row>
    <row r="7" spans="1:9" x14ac:dyDescent="0.2">
      <c r="B7" s="21" t="s">
        <v>131</v>
      </c>
      <c r="C7" s="21" t="s">
        <v>8</v>
      </c>
      <c r="D7" s="21"/>
      <c r="E7" s="21"/>
      <c r="F7" s="42" t="s">
        <v>36</v>
      </c>
      <c r="G7" s="22">
        <v>50</v>
      </c>
      <c r="H7" s="23"/>
      <c r="I7" s="22">
        <v>50</v>
      </c>
    </row>
    <row r="8" spans="1:9" x14ac:dyDescent="0.2">
      <c r="B8" s="21" t="s">
        <v>132</v>
      </c>
      <c r="C8" s="21" t="s">
        <v>59</v>
      </c>
      <c r="D8" s="21"/>
      <c r="E8" s="21" t="s">
        <v>133</v>
      </c>
      <c r="F8" s="21" t="s">
        <v>134</v>
      </c>
      <c r="G8" s="23"/>
      <c r="H8" s="22">
        <v>2.2400000000000002</v>
      </c>
      <c r="I8" s="22">
        <v>47.76</v>
      </c>
    </row>
    <row r="9" spans="1:9" x14ac:dyDescent="0.2">
      <c r="A9" s="20" t="s">
        <v>135</v>
      </c>
      <c r="G9" s="24">
        <v>50</v>
      </c>
      <c r="H9" s="24">
        <v>2.2400000000000002</v>
      </c>
    </row>
    <row r="10" spans="1:9" x14ac:dyDescent="0.2">
      <c r="A10" s="20" t="s">
        <v>7</v>
      </c>
      <c r="G10" s="24">
        <v>50</v>
      </c>
      <c r="H10" s="24">
        <v>2.2400000000000002</v>
      </c>
    </row>
  </sheetData>
  <mergeCells count="3">
    <mergeCell ref="A1:I1"/>
    <mergeCell ref="A2:I2"/>
    <mergeCell ref="A3:I3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13A5F-5FDC-48A4-A671-8FD02E2F768B}">
  <sheetPr codeName="Sheet3"/>
  <dimension ref="A1:J48"/>
  <sheetViews>
    <sheetView topLeftCell="A20" workbookViewId="0">
      <selection activeCell="G47" sqref="G47"/>
    </sheetView>
  </sheetViews>
  <sheetFormatPr baseColWidth="10" defaultColWidth="8.83203125" defaultRowHeight="16" x14ac:dyDescent="0.2"/>
  <cols>
    <col min="1" max="1" width="30.1640625" customWidth="1"/>
    <col min="2" max="2" width="13.5" customWidth="1"/>
    <col min="3" max="3" width="9" customWidth="1"/>
    <col min="4" max="4" width="6.6640625" customWidth="1"/>
    <col min="5" max="5" width="24" customWidth="1"/>
    <col min="6" max="7" width="38.33203125" customWidth="1"/>
    <col min="8" max="8" width="12.1640625" customWidth="1"/>
    <col min="9" max="9" width="12" customWidth="1"/>
    <col min="10" max="10" width="11.83203125" customWidth="1"/>
  </cols>
  <sheetData>
    <row r="1" spans="1:10" ht="18" x14ac:dyDescent="0.2">
      <c r="A1" s="68" t="s">
        <v>23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ht="18" x14ac:dyDescent="0.2">
      <c r="A2" s="68" t="s">
        <v>22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x14ac:dyDescent="0.2">
      <c r="A3" s="71" t="s">
        <v>129</v>
      </c>
      <c r="B3" s="69"/>
      <c r="C3" s="69"/>
      <c r="D3" s="69"/>
      <c r="E3" s="69"/>
      <c r="F3" s="69"/>
      <c r="G3" s="69"/>
      <c r="H3" s="69"/>
      <c r="I3" s="69"/>
      <c r="J3" s="69"/>
    </row>
    <row r="5" spans="1:10" ht="27" x14ac:dyDescent="0.2">
      <c r="B5" s="19" t="s">
        <v>13</v>
      </c>
      <c r="C5" s="19" t="s">
        <v>21</v>
      </c>
      <c r="D5" s="19" t="s">
        <v>33</v>
      </c>
      <c r="E5" s="19" t="s">
        <v>12</v>
      </c>
      <c r="F5" s="19" t="s">
        <v>20</v>
      </c>
      <c r="G5" s="19" t="s">
        <v>14</v>
      </c>
      <c r="H5" s="19" t="s">
        <v>11</v>
      </c>
      <c r="I5" s="19" t="s">
        <v>10</v>
      </c>
      <c r="J5" s="19" t="s">
        <v>9</v>
      </c>
    </row>
    <row r="6" spans="1:10" x14ac:dyDescent="0.2">
      <c r="A6" s="20" t="s">
        <v>28</v>
      </c>
    </row>
    <row r="7" spans="1:10" x14ac:dyDescent="0.2">
      <c r="B7" s="21" t="s">
        <v>19</v>
      </c>
      <c r="J7" s="22">
        <v>205446.77</v>
      </c>
    </row>
    <row r="8" spans="1:10" x14ac:dyDescent="0.2">
      <c r="B8" s="52" t="s">
        <v>137</v>
      </c>
      <c r="C8" s="52" t="s">
        <v>8</v>
      </c>
      <c r="D8" s="52"/>
      <c r="E8" s="52" t="s">
        <v>39</v>
      </c>
      <c r="F8" s="52"/>
      <c r="G8" s="53" t="s">
        <v>36</v>
      </c>
      <c r="H8" s="54">
        <v>237.61</v>
      </c>
      <c r="I8" s="23"/>
      <c r="J8" s="22">
        <v>205684.38</v>
      </c>
    </row>
    <row r="9" spans="1:10" x14ac:dyDescent="0.2">
      <c r="B9" s="52" t="s">
        <v>138</v>
      </c>
      <c r="C9" s="52" t="s">
        <v>8</v>
      </c>
      <c r="D9" s="52"/>
      <c r="E9" s="52"/>
      <c r="F9" s="52"/>
      <c r="G9" s="53" t="s">
        <v>36</v>
      </c>
      <c r="H9" s="54">
        <v>12804.49</v>
      </c>
      <c r="I9" s="23"/>
      <c r="J9" s="22">
        <v>218488.87</v>
      </c>
    </row>
    <row r="10" spans="1:10" x14ac:dyDescent="0.2">
      <c r="B10" s="52" t="s">
        <v>138</v>
      </c>
      <c r="C10" s="52" t="s">
        <v>8</v>
      </c>
      <c r="D10" s="52"/>
      <c r="E10" s="52"/>
      <c r="F10" s="52"/>
      <c r="G10" s="53" t="s">
        <v>36</v>
      </c>
      <c r="H10" s="54">
        <v>14000</v>
      </c>
      <c r="I10" s="23"/>
      <c r="J10" s="22">
        <v>232488.87</v>
      </c>
    </row>
    <row r="11" spans="1:10" x14ac:dyDescent="0.2">
      <c r="B11" s="21" t="s">
        <v>138</v>
      </c>
      <c r="C11" s="21" t="s">
        <v>59</v>
      </c>
      <c r="D11" s="21">
        <v>9544</v>
      </c>
      <c r="E11" s="21" t="s">
        <v>139</v>
      </c>
      <c r="F11" s="21"/>
      <c r="G11" s="21" t="s">
        <v>140</v>
      </c>
      <c r="H11" s="23"/>
      <c r="I11" s="22">
        <v>13750</v>
      </c>
      <c r="J11" s="22">
        <v>218738.87</v>
      </c>
    </row>
    <row r="12" spans="1:10" x14ac:dyDescent="0.2">
      <c r="B12" s="50" t="s">
        <v>141</v>
      </c>
      <c r="C12" s="50" t="s">
        <v>142</v>
      </c>
      <c r="D12" s="50"/>
      <c r="E12" s="50"/>
      <c r="F12" s="50"/>
      <c r="G12" s="50" t="s">
        <v>46</v>
      </c>
      <c r="H12" s="51">
        <v>62703.03</v>
      </c>
      <c r="I12" s="23"/>
      <c r="J12" s="22">
        <v>281441.90000000002</v>
      </c>
    </row>
    <row r="13" spans="1:10" x14ac:dyDescent="0.2">
      <c r="B13" s="59" t="s">
        <v>141</v>
      </c>
      <c r="C13" s="59" t="s">
        <v>34</v>
      </c>
      <c r="D13" s="59"/>
      <c r="E13" s="59" t="s">
        <v>186</v>
      </c>
      <c r="F13" s="59"/>
      <c r="G13" s="59" t="s">
        <v>187</v>
      </c>
      <c r="H13" s="60"/>
      <c r="I13" s="61">
        <v>272</v>
      </c>
      <c r="J13" s="22">
        <v>281169.90000000002</v>
      </c>
    </row>
    <row r="14" spans="1:10" x14ac:dyDescent="0.2">
      <c r="B14" s="21" t="s">
        <v>143</v>
      </c>
      <c r="C14" s="21" t="s">
        <v>59</v>
      </c>
      <c r="D14" s="21">
        <v>9550</v>
      </c>
      <c r="E14" s="21" t="s">
        <v>144</v>
      </c>
      <c r="F14" s="21" t="s">
        <v>145</v>
      </c>
      <c r="G14" s="21" t="s">
        <v>146</v>
      </c>
      <c r="H14" s="23"/>
      <c r="I14" s="22">
        <v>1345</v>
      </c>
      <c r="J14" s="22">
        <v>279824.90000000002</v>
      </c>
    </row>
    <row r="15" spans="1:10" x14ac:dyDescent="0.2">
      <c r="B15" s="21" t="s">
        <v>143</v>
      </c>
      <c r="C15" s="21" t="s">
        <v>59</v>
      </c>
      <c r="D15" s="21">
        <v>9549</v>
      </c>
      <c r="E15" s="21" t="s">
        <v>147</v>
      </c>
      <c r="F15" s="21" t="s">
        <v>148</v>
      </c>
      <c r="G15" s="42" t="s">
        <v>36</v>
      </c>
      <c r="H15" s="23"/>
      <c r="I15" s="22">
        <v>15126.95</v>
      </c>
      <c r="J15" s="22">
        <v>264697.95</v>
      </c>
    </row>
    <row r="16" spans="1:10" x14ac:dyDescent="0.2">
      <c r="B16" s="21" t="s">
        <v>143</v>
      </c>
      <c r="C16" s="21" t="s">
        <v>59</v>
      </c>
      <c r="D16" s="21">
        <v>9548</v>
      </c>
      <c r="E16" s="21" t="s">
        <v>149</v>
      </c>
      <c r="F16" s="21" t="s">
        <v>150</v>
      </c>
      <c r="G16" s="21" t="s">
        <v>62</v>
      </c>
      <c r="H16" s="23"/>
      <c r="I16" s="22">
        <v>68.64</v>
      </c>
      <c r="J16" s="22">
        <v>264629.31</v>
      </c>
    </row>
    <row r="17" spans="2:10" x14ac:dyDescent="0.2">
      <c r="B17" s="21" t="s">
        <v>143</v>
      </c>
      <c r="C17" s="21" t="s">
        <v>59</v>
      </c>
      <c r="D17" s="21">
        <v>9547</v>
      </c>
      <c r="E17" s="21" t="s">
        <v>151</v>
      </c>
      <c r="F17" s="21" t="s">
        <v>152</v>
      </c>
      <c r="G17" s="21" t="s">
        <v>153</v>
      </c>
      <c r="H17" s="23"/>
      <c r="I17" s="22">
        <v>135.93</v>
      </c>
      <c r="J17" s="22">
        <v>264493.38</v>
      </c>
    </row>
    <row r="18" spans="2:10" x14ac:dyDescent="0.2">
      <c r="B18" s="21" t="s">
        <v>143</v>
      </c>
      <c r="C18" s="21" t="s">
        <v>59</v>
      </c>
      <c r="D18" s="21">
        <v>9546</v>
      </c>
      <c r="E18" s="21" t="s">
        <v>154</v>
      </c>
      <c r="F18" s="21" t="s">
        <v>155</v>
      </c>
      <c r="G18" s="21" t="s">
        <v>156</v>
      </c>
      <c r="H18" s="23"/>
      <c r="I18" s="22">
        <v>382.6</v>
      </c>
      <c r="J18" s="22">
        <v>264110.78000000003</v>
      </c>
    </row>
    <row r="19" spans="2:10" x14ac:dyDescent="0.2">
      <c r="B19" s="21" t="s">
        <v>143</v>
      </c>
      <c r="C19" s="21" t="s">
        <v>59</v>
      </c>
      <c r="D19" s="21">
        <v>9545</v>
      </c>
      <c r="E19" s="21" t="s">
        <v>157</v>
      </c>
      <c r="F19" s="21" t="s">
        <v>158</v>
      </c>
      <c r="G19" s="21" t="s">
        <v>159</v>
      </c>
      <c r="H19" s="23"/>
      <c r="I19" s="22">
        <v>762.74</v>
      </c>
      <c r="J19" s="22">
        <v>263348.03999999998</v>
      </c>
    </row>
    <row r="20" spans="2:10" x14ac:dyDescent="0.2">
      <c r="B20" s="52" t="s">
        <v>160</v>
      </c>
      <c r="C20" s="52" t="s">
        <v>8</v>
      </c>
      <c r="D20" s="52"/>
      <c r="E20" s="52" t="s">
        <v>39</v>
      </c>
      <c r="F20" s="52"/>
      <c r="G20" s="53" t="s">
        <v>36</v>
      </c>
      <c r="H20" s="54">
        <v>63.11</v>
      </c>
      <c r="I20" s="23"/>
      <c r="J20" s="22">
        <v>263411.15000000002</v>
      </c>
    </row>
    <row r="21" spans="2:10" x14ac:dyDescent="0.2">
      <c r="B21" s="52" t="s">
        <v>161</v>
      </c>
      <c r="C21" s="52" t="s">
        <v>8</v>
      </c>
      <c r="D21" s="52"/>
      <c r="E21" s="52" t="s">
        <v>39</v>
      </c>
      <c r="F21" s="52"/>
      <c r="G21" s="53" t="s">
        <v>36</v>
      </c>
      <c r="H21" s="54">
        <v>15.48</v>
      </c>
      <c r="I21" s="23"/>
      <c r="J21" s="22">
        <v>263426.63</v>
      </c>
    </row>
    <row r="22" spans="2:10" x14ac:dyDescent="0.2">
      <c r="B22" s="52" t="s">
        <v>162</v>
      </c>
      <c r="C22" s="52" t="s">
        <v>8</v>
      </c>
      <c r="D22" s="52"/>
      <c r="E22" s="52" t="s">
        <v>39</v>
      </c>
      <c r="F22" s="52"/>
      <c r="G22" s="53" t="s">
        <v>36</v>
      </c>
      <c r="H22" s="54">
        <v>12.07</v>
      </c>
      <c r="I22" s="23"/>
      <c r="J22" s="22">
        <v>263438.7</v>
      </c>
    </row>
    <row r="23" spans="2:10" x14ac:dyDescent="0.2">
      <c r="B23" s="52" t="s">
        <v>162</v>
      </c>
      <c r="C23" s="52" t="s">
        <v>8</v>
      </c>
      <c r="D23" s="52"/>
      <c r="E23" s="52" t="s">
        <v>39</v>
      </c>
      <c r="F23" s="52"/>
      <c r="G23" s="53" t="s">
        <v>36</v>
      </c>
      <c r="H23" s="54">
        <v>82.49</v>
      </c>
      <c r="I23" s="23"/>
      <c r="J23" s="22">
        <v>263521.19</v>
      </c>
    </row>
    <row r="24" spans="2:10" x14ac:dyDescent="0.2">
      <c r="B24" s="21" t="s">
        <v>163</v>
      </c>
      <c r="C24" s="21" t="s">
        <v>59</v>
      </c>
      <c r="D24" s="21">
        <v>9553</v>
      </c>
      <c r="E24" s="21" t="s">
        <v>151</v>
      </c>
      <c r="F24" s="21" t="s">
        <v>164</v>
      </c>
      <c r="G24" s="21" t="s">
        <v>153</v>
      </c>
      <c r="H24" s="23"/>
      <c r="I24" s="22">
        <v>29.99</v>
      </c>
      <c r="J24" s="22">
        <v>263491.20000000001</v>
      </c>
    </row>
    <row r="25" spans="2:10" x14ac:dyDescent="0.2">
      <c r="B25" s="21" t="s">
        <v>163</v>
      </c>
      <c r="C25" s="21" t="s">
        <v>59</v>
      </c>
      <c r="D25" s="21">
        <v>9552</v>
      </c>
      <c r="E25" s="21" t="s">
        <v>165</v>
      </c>
      <c r="F25" s="21" t="s">
        <v>166</v>
      </c>
      <c r="G25" s="21" t="s">
        <v>167</v>
      </c>
      <c r="H25" s="23"/>
      <c r="I25" s="22">
        <v>369.46</v>
      </c>
      <c r="J25" s="22">
        <v>263121.74</v>
      </c>
    </row>
    <row r="26" spans="2:10" x14ac:dyDescent="0.2">
      <c r="B26" s="21" t="s">
        <v>168</v>
      </c>
      <c r="C26" s="21" t="s">
        <v>59</v>
      </c>
      <c r="D26" s="21">
        <v>9554</v>
      </c>
      <c r="E26" s="21" t="s">
        <v>169</v>
      </c>
      <c r="F26" s="21" t="s">
        <v>170</v>
      </c>
      <c r="G26" s="21" t="s">
        <v>171</v>
      </c>
      <c r="H26" s="23"/>
      <c r="I26" s="22">
        <v>480</v>
      </c>
      <c r="J26" s="22">
        <v>262641.74</v>
      </c>
    </row>
    <row r="27" spans="2:10" x14ac:dyDescent="0.2">
      <c r="B27" s="59" t="s">
        <v>168</v>
      </c>
      <c r="C27" s="59" t="s">
        <v>34</v>
      </c>
      <c r="D27" s="59"/>
      <c r="E27" s="59" t="s">
        <v>38</v>
      </c>
      <c r="F27" s="59"/>
      <c r="G27" s="59" t="s">
        <v>35</v>
      </c>
      <c r="H27" s="60"/>
      <c r="I27" s="61">
        <v>30.46</v>
      </c>
      <c r="J27" s="22">
        <v>262611.28000000003</v>
      </c>
    </row>
    <row r="28" spans="2:10" x14ac:dyDescent="0.2">
      <c r="B28" s="21" t="s">
        <v>168</v>
      </c>
      <c r="C28" s="21" t="s">
        <v>59</v>
      </c>
      <c r="D28" s="21">
        <v>9555</v>
      </c>
      <c r="E28" s="21" t="s">
        <v>61</v>
      </c>
      <c r="F28" s="21" t="s">
        <v>172</v>
      </c>
      <c r="G28" s="21" t="s">
        <v>60</v>
      </c>
      <c r="H28" s="23"/>
      <c r="I28" s="22">
        <v>318.75</v>
      </c>
      <c r="J28" s="22">
        <v>262292.53000000003</v>
      </c>
    </row>
    <row r="29" spans="2:10" x14ac:dyDescent="0.2">
      <c r="B29" s="52" t="s">
        <v>173</v>
      </c>
      <c r="C29" s="52" t="s">
        <v>8</v>
      </c>
      <c r="D29" s="52"/>
      <c r="E29" s="52" t="s">
        <v>39</v>
      </c>
      <c r="F29" s="52"/>
      <c r="G29" s="53" t="s">
        <v>36</v>
      </c>
      <c r="H29" s="54">
        <v>57.04</v>
      </c>
      <c r="I29" s="23"/>
      <c r="J29" s="22">
        <v>262349.57</v>
      </c>
    </row>
    <row r="30" spans="2:10" x14ac:dyDescent="0.2">
      <c r="B30" s="52" t="s">
        <v>174</v>
      </c>
      <c r="C30" s="52" t="s">
        <v>8</v>
      </c>
      <c r="D30" s="52"/>
      <c r="E30" s="52" t="s">
        <v>39</v>
      </c>
      <c r="F30" s="52"/>
      <c r="G30" s="53" t="s">
        <v>36</v>
      </c>
      <c r="H30" s="54">
        <v>43.09</v>
      </c>
      <c r="I30" s="23"/>
      <c r="J30" s="22">
        <v>262392.65999999997</v>
      </c>
    </row>
    <row r="31" spans="2:10" x14ac:dyDescent="0.2">
      <c r="B31" s="52" t="s">
        <v>174</v>
      </c>
      <c r="C31" s="52" t="s">
        <v>8</v>
      </c>
      <c r="D31" s="52"/>
      <c r="E31" s="52" t="s">
        <v>39</v>
      </c>
      <c r="F31" s="52"/>
      <c r="G31" s="53" t="s">
        <v>36</v>
      </c>
      <c r="H31" s="54">
        <v>337.11</v>
      </c>
      <c r="I31" s="23"/>
      <c r="J31" s="22">
        <v>262729.77</v>
      </c>
    </row>
    <row r="32" spans="2:10" x14ac:dyDescent="0.2">
      <c r="B32" s="59" t="s">
        <v>174</v>
      </c>
      <c r="C32" s="59" t="s">
        <v>34</v>
      </c>
      <c r="D32" s="59"/>
      <c r="E32" s="59" t="s">
        <v>175</v>
      </c>
      <c r="F32" s="59"/>
      <c r="G32" s="59" t="s">
        <v>35</v>
      </c>
      <c r="H32" s="60"/>
      <c r="I32" s="61">
        <v>74.400000000000006</v>
      </c>
      <c r="J32" s="22">
        <v>262655.37</v>
      </c>
    </row>
    <row r="33" spans="1:10" x14ac:dyDescent="0.2">
      <c r="B33" s="52" t="s">
        <v>176</v>
      </c>
      <c r="C33" s="52" t="s">
        <v>8</v>
      </c>
      <c r="D33" s="52"/>
      <c r="E33" s="52" t="s">
        <v>44</v>
      </c>
      <c r="F33" s="52"/>
      <c r="G33" s="52" t="s">
        <v>45</v>
      </c>
      <c r="H33" s="54">
        <v>143.75</v>
      </c>
      <c r="I33" s="23"/>
      <c r="J33" s="22">
        <v>262799.12</v>
      </c>
    </row>
    <row r="34" spans="1:10" x14ac:dyDescent="0.2">
      <c r="B34" s="52" t="s">
        <v>176</v>
      </c>
      <c r="C34" s="52" t="s">
        <v>8</v>
      </c>
      <c r="D34" s="52"/>
      <c r="E34" s="52"/>
      <c r="F34" s="52" t="s">
        <v>177</v>
      </c>
      <c r="G34" s="52" t="s">
        <v>178</v>
      </c>
      <c r="H34" s="54">
        <v>70</v>
      </c>
      <c r="I34" s="23"/>
      <c r="J34" s="22">
        <v>262869.12</v>
      </c>
    </row>
    <row r="35" spans="1:10" x14ac:dyDescent="0.2">
      <c r="B35" s="52" t="s">
        <v>179</v>
      </c>
      <c r="C35" s="52" t="s">
        <v>8</v>
      </c>
      <c r="D35" s="52"/>
      <c r="E35" s="52" t="s">
        <v>39</v>
      </c>
      <c r="F35" s="52"/>
      <c r="G35" s="53" t="s">
        <v>36</v>
      </c>
      <c r="H35" s="54">
        <v>82.69</v>
      </c>
      <c r="I35" s="23"/>
      <c r="J35" s="22">
        <v>262951.81</v>
      </c>
    </row>
    <row r="36" spans="1:10" x14ac:dyDescent="0.2">
      <c r="B36" s="52" t="s">
        <v>180</v>
      </c>
      <c r="C36" s="52" t="s">
        <v>8</v>
      </c>
      <c r="D36" s="52"/>
      <c r="E36" s="52"/>
      <c r="F36" s="52"/>
      <c r="G36" s="53" t="s">
        <v>36</v>
      </c>
      <c r="H36" s="54">
        <v>1942</v>
      </c>
      <c r="I36" s="23"/>
      <c r="J36" s="22">
        <v>264893.81</v>
      </c>
    </row>
    <row r="37" spans="1:10" x14ac:dyDescent="0.2">
      <c r="B37" s="52" t="s">
        <v>181</v>
      </c>
      <c r="C37" s="52" t="s">
        <v>8</v>
      </c>
      <c r="D37" s="52"/>
      <c r="E37" s="52" t="s">
        <v>39</v>
      </c>
      <c r="F37" s="52"/>
      <c r="G37" s="53" t="s">
        <v>36</v>
      </c>
      <c r="H37" s="54">
        <v>24.25</v>
      </c>
      <c r="I37" s="23"/>
      <c r="J37" s="22">
        <v>264918.06</v>
      </c>
    </row>
    <row r="38" spans="1:10" x14ac:dyDescent="0.2">
      <c r="A38" s="20" t="s">
        <v>37</v>
      </c>
      <c r="H38" s="58">
        <v>92618.21</v>
      </c>
      <c r="I38" s="24">
        <v>33146.92</v>
      </c>
    </row>
    <row r="39" spans="1:10" x14ac:dyDescent="0.2">
      <c r="A39" s="20" t="s">
        <v>7</v>
      </c>
      <c r="H39" s="24">
        <v>92618.21</v>
      </c>
      <c r="I39" s="24">
        <v>33146.92</v>
      </c>
    </row>
    <row r="42" spans="1:10" x14ac:dyDescent="0.2">
      <c r="G42" s="55" t="s">
        <v>183</v>
      </c>
      <c r="H42" s="56">
        <f>H38-H12</f>
        <v>29915.180000000008</v>
      </c>
    </row>
    <row r="43" spans="1:10" x14ac:dyDescent="0.2">
      <c r="G43" s="48" t="s">
        <v>184</v>
      </c>
      <c r="H43" s="49">
        <v>62703.03</v>
      </c>
    </row>
    <row r="44" spans="1:10" x14ac:dyDescent="0.2">
      <c r="G44" t="s">
        <v>185</v>
      </c>
      <c r="H44" s="57">
        <f>SUM(H42:H43)</f>
        <v>92618.21</v>
      </c>
    </row>
    <row r="47" spans="1:10" x14ac:dyDescent="0.2">
      <c r="G47" s="62" t="s">
        <v>188</v>
      </c>
      <c r="H47" s="62"/>
      <c r="I47" s="63">
        <f>I32+I27+I13</f>
        <v>376.86</v>
      </c>
    </row>
    <row r="48" spans="1:10" x14ac:dyDescent="0.2">
      <c r="G48" s="64" t="s">
        <v>190</v>
      </c>
      <c r="H48" s="64"/>
      <c r="I48" s="65">
        <f>I38-I47</f>
        <v>32770.06</v>
      </c>
    </row>
  </sheetData>
  <sortState xmlns:xlrd2="http://schemas.microsoft.com/office/spreadsheetml/2017/richdata2" ref="B8:J38">
    <sortCondition ref="C8:C38"/>
    <sortCondition ref="D8:D38"/>
  </sortState>
  <mergeCells count="3">
    <mergeCell ref="A3:J3"/>
    <mergeCell ref="A1:J1"/>
    <mergeCell ref="A2:J2"/>
  </mergeCells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94A28-3E41-4457-94BA-0E9A6F24BA00}">
  <dimension ref="A1:K34"/>
  <sheetViews>
    <sheetView topLeftCell="A4" workbookViewId="0">
      <selection activeCell="M27" sqref="M27"/>
    </sheetView>
  </sheetViews>
  <sheetFormatPr baseColWidth="10" defaultColWidth="8.83203125" defaultRowHeight="16" x14ac:dyDescent="0.2"/>
  <cols>
    <col min="2" max="2" width="13.1640625" customWidth="1"/>
    <col min="3" max="3" width="19" customWidth="1"/>
    <col min="4" max="4" width="13.33203125" customWidth="1"/>
    <col min="5" max="5" width="18.6640625" customWidth="1"/>
    <col min="8" max="8" width="10" customWidth="1"/>
    <col min="9" max="9" width="12.1640625" customWidth="1"/>
    <col min="10" max="10" width="15.1640625" customWidth="1"/>
  </cols>
  <sheetData>
    <row r="1" spans="1:11" x14ac:dyDescent="0.2">
      <c r="A1" t="s">
        <v>58</v>
      </c>
      <c r="B1" t="s">
        <v>13</v>
      </c>
      <c r="C1" t="s">
        <v>57</v>
      </c>
      <c r="D1" t="s">
        <v>56</v>
      </c>
      <c r="E1" t="s">
        <v>64</v>
      </c>
      <c r="F1" t="s">
        <v>55</v>
      </c>
      <c r="G1" t="s">
        <v>54</v>
      </c>
      <c r="H1" t="s">
        <v>53</v>
      </c>
      <c r="I1" t="s">
        <v>52</v>
      </c>
      <c r="J1" t="s">
        <v>65</v>
      </c>
      <c r="K1" t="s">
        <v>66</v>
      </c>
    </row>
    <row r="2" spans="1:11" x14ac:dyDescent="0.2">
      <c r="A2">
        <v>602653</v>
      </c>
      <c r="B2" t="s">
        <v>67</v>
      </c>
      <c r="C2" t="s">
        <v>51</v>
      </c>
      <c r="D2" t="s">
        <v>49</v>
      </c>
      <c r="E2" s="41">
        <v>154.79</v>
      </c>
      <c r="F2" t="s">
        <v>48</v>
      </c>
      <c r="G2" s="41">
        <v>4.79</v>
      </c>
      <c r="H2" s="41">
        <v>4.79</v>
      </c>
      <c r="I2" s="41">
        <v>0</v>
      </c>
      <c r="J2" s="41">
        <v>150</v>
      </c>
      <c r="K2" t="s">
        <v>68</v>
      </c>
    </row>
    <row r="3" spans="1:11" x14ac:dyDescent="0.2">
      <c r="A3">
        <v>578396</v>
      </c>
      <c r="B3" t="s">
        <v>69</v>
      </c>
      <c r="C3" t="s">
        <v>70</v>
      </c>
      <c r="D3" t="s">
        <v>49</v>
      </c>
      <c r="E3" s="41">
        <v>2060.04</v>
      </c>
      <c r="F3" t="s">
        <v>48</v>
      </c>
      <c r="G3" s="41">
        <v>60.04</v>
      </c>
      <c r="H3" s="41">
        <v>60.04</v>
      </c>
      <c r="I3" s="41">
        <v>0</v>
      </c>
      <c r="J3" s="41">
        <v>2000</v>
      </c>
      <c r="K3" t="s">
        <v>68</v>
      </c>
    </row>
    <row r="4" spans="1:11" x14ac:dyDescent="0.2">
      <c r="A4">
        <v>577268</v>
      </c>
      <c r="B4" t="s">
        <v>71</v>
      </c>
      <c r="C4" t="s">
        <v>72</v>
      </c>
      <c r="D4" t="s">
        <v>49</v>
      </c>
      <c r="E4" s="41">
        <v>200</v>
      </c>
      <c r="F4" t="s">
        <v>48</v>
      </c>
      <c r="G4" s="41">
        <v>0</v>
      </c>
      <c r="H4" s="41">
        <v>6.1</v>
      </c>
      <c r="I4" s="41">
        <v>0</v>
      </c>
      <c r="J4" s="41">
        <v>193.9</v>
      </c>
      <c r="K4" t="s">
        <v>68</v>
      </c>
    </row>
    <row r="5" spans="1:11" x14ac:dyDescent="0.2">
      <c r="A5">
        <v>577245</v>
      </c>
      <c r="B5" t="s">
        <v>73</v>
      </c>
      <c r="C5" t="s">
        <v>74</v>
      </c>
      <c r="D5" t="s">
        <v>49</v>
      </c>
      <c r="E5" s="41">
        <v>2060.04</v>
      </c>
      <c r="F5" t="s">
        <v>48</v>
      </c>
      <c r="G5" s="41">
        <v>60.04</v>
      </c>
      <c r="H5" s="41">
        <v>60.04</v>
      </c>
      <c r="I5" s="41">
        <v>0</v>
      </c>
      <c r="J5" s="41">
        <v>2000</v>
      </c>
      <c r="K5" t="s">
        <v>68</v>
      </c>
    </row>
    <row r="6" spans="1:11" x14ac:dyDescent="0.2">
      <c r="A6">
        <v>577023</v>
      </c>
      <c r="B6" t="s">
        <v>75</v>
      </c>
      <c r="C6" t="s">
        <v>76</v>
      </c>
      <c r="D6" t="s">
        <v>77</v>
      </c>
      <c r="E6" s="41">
        <v>2060.04</v>
      </c>
      <c r="F6" t="s">
        <v>48</v>
      </c>
      <c r="G6" s="41">
        <v>60.04</v>
      </c>
      <c r="H6" s="41">
        <v>60.04</v>
      </c>
      <c r="I6" s="41">
        <v>2060.04</v>
      </c>
      <c r="J6" s="41">
        <v>-60.04</v>
      </c>
      <c r="K6" t="s">
        <v>68</v>
      </c>
    </row>
    <row r="7" spans="1:11" x14ac:dyDescent="0.2">
      <c r="A7">
        <v>576910</v>
      </c>
      <c r="B7" t="s">
        <v>78</v>
      </c>
      <c r="C7" t="s">
        <v>79</v>
      </c>
      <c r="D7" t="s">
        <v>49</v>
      </c>
      <c r="E7" s="41">
        <v>1030.18</v>
      </c>
      <c r="F7" t="s">
        <v>48</v>
      </c>
      <c r="G7" s="41">
        <v>30.18</v>
      </c>
      <c r="H7" s="41">
        <v>30.18</v>
      </c>
      <c r="I7" s="41">
        <v>0</v>
      </c>
      <c r="J7" s="41">
        <v>1000</v>
      </c>
      <c r="K7" t="s">
        <v>68</v>
      </c>
    </row>
    <row r="8" spans="1:11" x14ac:dyDescent="0.2">
      <c r="A8">
        <v>576900</v>
      </c>
      <c r="B8" t="s">
        <v>80</v>
      </c>
      <c r="C8" t="s">
        <v>81</v>
      </c>
      <c r="D8" t="s">
        <v>49</v>
      </c>
      <c r="E8" s="41">
        <v>515.24</v>
      </c>
      <c r="F8" t="s">
        <v>48</v>
      </c>
      <c r="G8" s="41">
        <v>15.24</v>
      </c>
      <c r="H8" s="41">
        <v>15.24</v>
      </c>
      <c r="I8" s="41">
        <v>0</v>
      </c>
      <c r="J8" s="41">
        <v>500</v>
      </c>
      <c r="K8" t="s">
        <v>68</v>
      </c>
    </row>
    <row r="9" spans="1:11" x14ac:dyDescent="0.2">
      <c r="A9">
        <v>576849</v>
      </c>
      <c r="B9" t="s">
        <v>82</v>
      </c>
      <c r="C9" t="s">
        <v>50</v>
      </c>
      <c r="D9" t="s">
        <v>49</v>
      </c>
      <c r="E9" s="41">
        <v>1030.18</v>
      </c>
      <c r="F9" t="s">
        <v>48</v>
      </c>
      <c r="G9" s="41">
        <v>30.18</v>
      </c>
      <c r="H9" s="41">
        <v>30.18</v>
      </c>
      <c r="I9" s="41">
        <v>0</v>
      </c>
      <c r="J9" s="41">
        <v>1000</v>
      </c>
      <c r="K9" t="s">
        <v>68</v>
      </c>
    </row>
    <row r="10" spans="1:11" x14ac:dyDescent="0.2">
      <c r="A10">
        <v>576708</v>
      </c>
      <c r="B10" t="s">
        <v>83</v>
      </c>
      <c r="C10" t="s">
        <v>84</v>
      </c>
      <c r="D10" t="s">
        <v>49</v>
      </c>
      <c r="E10" s="41">
        <v>206.28</v>
      </c>
      <c r="F10" t="s">
        <v>48</v>
      </c>
      <c r="G10" s="41">
        <v>6.28</v>
      </c>
      <c r="H10" s="41">
        <v>6.28</v>
      </c>
      <c r="I10" s="41">
        <v>0</v>
      </c>
      <c r="J10" s="41">
        <v>200</v>
      </c>
      <c r="K10" t="s">
        <v>68</v>
      </c>
    </row>
    <row r="11" spans="1:11" x14ac:dyDescent="0.2">
      <c r="A11">
        <v>576625</v>
      </c>
      <c r="B11" t="s">
        <v>85</v>
      </c>
      <c r="C11" t="s">
        <v>86</v>
      </c>
      <c r="D11" t="s">
        <v>49</v>
      </c>
      <c r="E11" s="41">
        <v>103.3</v>
      </c>
      <c r="F11" t="s">
        <v>48</v>
      </c>
      <c r="G11" s="41">
        <v>3.3</v>
      </c>
      <c r="H11" s="41">
        <v>3.3</v>
      </c>
      <c r="I11" s="41">
        <v>0</v>
      </c>
      <c r="J11" s="41">
        <v>100</v>
      </c>
      <c r="K11" t="s">
        <v>68</v>
      </c>
    </row>
    <row r="12" spans="1:11" x14ac:dyDescent="0.2">
      <c r="A12">
        <v>576592</v>
      </c>
      <c r="B12" t="s">
        <v>87</v>
      </c>
      <c r="C12" t="s">
        <v>88</v>
      </c>
      <c r="D12" t="s">
        <v>49</v>
      </c>
      <c r="E12" s="41">
        <v>1030.18</v>
      </c>
      <c r="F12" t="s">
        <v>48</v>
      </c>
      <c r="G12" s="41">
        <v>30.18</v>
      </c>
      <c r="H12" s="41">
        <v>30.18</v>
      </c>
      <c r="I12" s="41">
        <v>0</v>
      </c>
      <c r="J12" s="41">
        <v>1000</v>
      </c>
      <c r="K12" t="s">
        <v>68</v>
      </c>
    </row>
    <row r="13" spans="1:11" x14ac:dyDescent="0.2">
      <c r="A13">
        <v>576580</v>
      </c>
      <c r="B13" t="s">
        <v>89</v>
      </c>
      <c r="C13" t="s">
        <v>90</v>
      </c>
      <c r="D13" t="s">
        <v>49</v>
      </c>
      <c r="E13" s="41">
        <v>515.24</v>
      </c>
      <c r="F13" t="s">
        <v>48</v>
      </c>
      <c r="G13" s="41">
        <v>15.24</v>
      </c>
      <c r="H13" s="41">
        <v>15.24</v>
      </c>
      <c r="I13" s="41">
        <v>0</v>
      </c>
      <c r="J13" s="41">
        <v>500</v>
      </c>
      <c r="K13" t="s">
        <v>68</v>
      </c>
    </row>
    <row r="14" spans="1:11" x14ac:dyDescent="0.2">
      <c r="A14">
        <v>576555</v>
      </c>
      <c r="B14" t="s">
        <v>91</v>
      </c>
      <c r="C14" t="s">
        <v>92</v>
      </c>
      <c r="D14" t="s">
        <v>49</v>
      </c>
      <c r="E14" s="41">
        <v>515.24</v>
      </c>
      <c r="F14" t="s">
        <v>48</v>
      </c>
      <c r="G14" s="41">
        <v>15.24</v>
      </c>
      <c r="H14" s="41">
        <v>15.24</v>
      </c>
      <c r="I14" s="41">
        <v>0</v>
      </c>
      <c r="J14" s="41">
        <v>500</v>
      </c>
      <c r="K14" t="s">
        <v>68</v>
      </c>
    </row>
    <row r="15" spans="1:11" x14ac:dyDescent="0.2">
      <c r="A15">
        <v>576544</v>
      </c>
      <c r="B15" t="s">
        <v>93</v>
      </c>
      <c r="C15" t="s">
        <v>94</v>
      </c>
      <c r="D15" t="s">
        <v>49</v>
      </c>
      <c r="E15" s="41">
        <v>100</v>
      </c>
      <c r="F15" t="s">
        <v>48</v>
      </c>
      <c r="G15" s="41">
        <v>0</v>
      </c>
      <c r="H15" s="41">
        <v>3.2</v>
      </c>
      <c r="I15" s="41">
        <v>0</v>
      </c>
      <c r="J15" s="41">
        <v>96.8</v>
      </c>
      <c r="K15" t="s">
        <v>68</v>
      </c>
    </row>
    <row r="16" spans="1:11" x14ac:dyDescent="0.2">
      <c r="A16">
        <v>576538</v>
      </c>
      <c r="B16" t="s">
        <v>95</v>
      </c>
      <c r="C16" t="s">
        <v>96</v>
      </c>
      <c r="D16" t="s">
        <v>49</v>
      </c>
      <c r="E16" s="41">
        <v>515.24</v>
      </c>
      <c r="F16" t="s">
        <v>48</v>
      </c>
      <c r="G16" s="41">
        <v>15.24</v>
      </c>
      <c r="H16" s="41">
        <v>15.24</v>
      </c>
      <c r="I16" s="41">
        <v>0</v>
      </c>
      <c r="J16" s="41">
        <v>500</v>
      </c>
      <c r="K16" t="s">
        <v>68</v>
      </c>
    </row>
    <row r="17" spans="1:11" x14ac:dyDescent="0.2">
      <c r="A17">
        <v>576440</v>
      </c>
      <c r="B17" t="s">
        <v>97</v>
      </c>
      <c r="C17" t="s">
        <v>98</v>
      </c>
      <c r="D17" t="s">
        <v>49</v>
      </c>
      <c r="E17" s="41">
        <v>75</v>
      </c>
      <c r="F17" t="s">
        <v>48</v>
      </c>
      <c r="G17" s="41">
        <v>0</v>
      </c>
      <c r="H17" s="41">
        <v>2.48</v>
      </c>
      <c r="I17" s="41">
        <v>0</v>
      </c>
      <c r="J17" s="41">
        <v>72.52</v>
      </c>
      <c r="K17" t="s">
        <v>68</v>
      </c>
    </row>
    <row r="18" spans="1:11" x14ac:dyDescent="0.2">
      <c r="A18">
        <v>576405</v>
      </c>
      <c r="B18" t="s">
        <v>99</v>
      </c>
      <c r="C18" t="s">
        <v>100</v>
      </c>
      <c r="D18" t="s">
        <v>49</v>
      </c>
      <c r="E18" s="41">
        <v>515.24</v>
      </c>
      <c r="F18" t="s">
        <v>48</v>
      </c>
      <c r="G18" s="41">
        <v>15.24</v>
      </c>
      <c r="H18" s="41">
        <v>15.24</v>
      </c>
      <c r="I18" s="41">
        <v>0</v>
      </c>
      <c r="J18" s="41">
        <v>500</v>
      </c>
      <c r="K18" t="s">
        <v>68</v>
      </c>
    </row>
    <row r="19" spans="1:11" x14ac:dyDescent="0.2">
      <c r="A19">
        <v>576382</v>
      </c>
      <c r="B19" t="s">
        <v>101</v>
      </c>
      <c r="C19" t="s">
        <v>102</v>
      </c>
      <c r="D19" t="s">
        <v>49</v>
      </c>
      <c r="E19" s="41">
        <v>103.3</v>
      </c>
      <c r="F19" t="s">
        <v>48</v>
      </c>
      <c r="G19" s="41">
        <v>3.3</v>
      </c>
      <c r="H19" s="41">
        <v>3.3</v>
      </c>
      <c r="I19" s="41">
        <v>0</v>
      </c>
      <c r="J19" s="41">
        <v>100</v>
      </c>
      <c r="K19" t="s">
        <v>68</v>
      </c>
    </row>
    <row r="20" spans="1:11" x14ac:dyDescent="0.2">
      <c r="A20">
        <v>576262</v>
      </c>
      <c r="B20" t="s">
        <v>103</v>
      </c>
      <c r="C20" t="s">
        <v>104</v>
      </c>
      <c r="D20" t="s">
        <v>49</v>
      </c>
      <c r="E20" s="41">
        <v>515.24</v>
      </c>
      <c r="F20" t="s">
        <v>48</v>
      </c>
      <c r="G20" s="41">
        <v>15.24</v>
      </c>
      <c r="H20" s="41">
        <v>15.24</v>
      </c>
      <c r="I20" s="41">
        <v>0</v>
      </c>
      <c r="J20" s="41">
        <v>500</v>
      </c>
      <c r="K20" t="s">
        <v>68</v>
      </c>
    </row>
    <row r="21" spans="1:11" x14ac:dyDescent="0.2">
      <c r="A21">
        <v>576260</v>
      </c>
      <c r="B21" t="s">
        <v>105</v>
      </c>
      <c r="C21" t="s">
        <v>106</v>
      </c>
      <c r="D21" t="s">
        <v>49</v>
      </c>
      <c r="E21" s="41">
        <v>360.76</v>
      </c>
      <c r="F21" t="s">
        <v>48</v>
      </c>
      <c r="G21" s="41">
        <v>10.76</v>
      </c>
      <c r="H21" s="41">
        <v>10.76</v>
      </c>
      <c r="I21" s="41">
        <v>0</v>
      </c>
      <c r="J21" s="41">
        <v>350</v>
      </c>
      <c r="K21" t="s">
        <v>68</v>
      </c>
    </row>
    <row r="22" spans="1:11" x14ac:dyDescent="0.2">
      <c r="A22">
        <v>576114</v>
      </c>
      <c r="B22" t="s">
        <v>107</v>
      </c>
      <c r="C22" t="s">
        <v>108</v>
      </c>
      <c r="D22" t="s">
        <v>49</v>
      </c>
      <c r="E22" s="41">
        <v>1030.18</v>
      </c>
      <c r="F22" t="s">
        <v>48</v>
      </c>
      <c r="G22" s="41">
        <v>30.18</v>
      </c>
      <c r="H22" s="41">
        <v>30.18</v>
      </c>
      <c r="I22" s="41">
        <v>0</v>
      </c>
      <c r="J22" s="41">
        <v>1000</v>
      </c>
      <c r="K22" t="s">
        <v>68</v>
      </c>
    </row>
    <row r="23" spans="1:11" x14ac:dyDescent="0.2">
      <c r="A23">
        <v>576113</v>
      </c>
      <c r="B23" t="s">
        <v>109</v>
      </c>
      <c r="C23" t="s">
        <v>110</v>
      </c>
      <c r="D23" t="s">
        <v>49</v>
      </c>
      <c r="E23" s="41">
        <v>515.24</v>
      </c>
      <c r="F23" t="s">
        <v>48</v>
      </c>
      <c r="G23" s="41">
        <v>15.24</v>
      </c>
      <c r="H23" s="41">
        <v>15.24</v>
      </c>
      <c r="I23" s="41">
        <v>0</v>
      </c>
      <c r="J23" s="41">
        <v>500</v>
      </c>
      <c r="K23" t="s">
        <v>68</v>
      </c>
    </row>
    <row r="24" spans="1:11" x14ac:dyDescent="0.2">
      <c r="A24">
        <v>576005</v>
      </c>
      <c r="B24" t="s">
        <v>111</v>
      </c>
      <c r="C24" t="s">
        <v>112</v>
      </c>
      <c r="D24" t="s">
        <v>49</v>
      </c>
      <c r="E24" s="41">
        <v>206.28</v>
      </c>
      <c r="F24" t="s">
        <v>48</v>
      </c>
      <c r="G24" s="41">
        <v>6.28</v>
      </c>
      <c r="H24" s="41">
        <v>6.28</v>
      </c>
      <c r="I24" s="41">
        <v>0</v>
      </c>
      <c r="J24" s="41">
        <v>200</v>
      </c>
      <c r="K24" t="s">
        <v>68</v>
      </c>
    </row>
    <row r="25" spans="1:11" x14ac:dyDescent="0.2">
      <c r="A25">
        <v>575945</v>
      </c>
      <c r="B25" t="s">
        <v>113</v>
      </c>
      <c r="C25" t="s">
        <v>114</v>
      </c>
      <c r="D25" t="s">
        <v>49</v>
      </c>
      <c r="E25" s="41">
        <v>515.24</v>
      </c>
      <c r="F25" t="s">
        <v>48</v>
      </c>
      <c r="G25" s="41">
        <v>15.24</v>
      </c>
      <c r="H25" s="41">
        <v>15.24</v>
      </c>
      <c r="I25" s="41">
        <v>0</v>
      </c>
      <c r="J25" s="41">
        <v>500</v>
      </c>
      <c r="K25" t="s">
        <v>68</v>
      </c>
    </row>
    <row r="26" spans="1:11" x14ac:dyDescent="0.2">
      <c r="A26">
        <v>575828</v>
      </c>
      <c r="B26" t="s">
        <v>115</v>
      </c>
      <c r="C26" t="s">
        <v>116</v>
      </c>
      <c r="D26" t="s">
        <v>49</v>
      </c>
      <c r="E26" s="41">
        <v>2060.04</v>
      </c>
      <c r="F26" t="s">
        <v>48</v>
      </c>
      <c r="G26" s="41">
        <v>60.04</v>
      </c>
      <c r="H26" s="41">
        <v>60.04</v>
      </c>
      <c r="I26" s="41">
        <v>0</v>
      </c>
      <c r="J26" s="41">
        <v>2000</v>
      </c>
      <c r="K26" t="s">
        <v>68</v>
      </c>
    </row>
    <row r="27" spans="1:11" x14ac:dyDescent="0.2">
      <c r="A27">
        <v>575789</v>
      </c>
      <c r="B27" t="s">
        <v>117</v>
      </c>
      <c r="C27" t="s">
        <v>118</v>
      </c>
      <c r="D27" t="s">
        <v>49</v>
      </c>
      <c r="E27" s="41">
        <v>103.3</v>
      </c>
      <c r="F27" t="s">
        <v>48</v>
      </c>
      <c r="G27" s="41">
        <v>3.3</v>
      </c>
      <c r="H27" s="41">
        <v>3.3</v>
      </c>
      <c r="I27" s="41">
        <v>0</v>
      </c>
      <c r="J27" s="41">
        <v>100</v>
      </c>
      <c r="K27" t="s">
        <v>68</v>
      </c>
    </row>
    <row r="28" spans="1:11" x14ac:dyDescent="0.2">
      <c r="A28">
        <v>575719</v>
      </c>
      <c r="B28" t="s">
        <v>119</v>
      </c>
      <c r="C28" t="s">
        <v>120</v>
      </c>
      <c r="D28" t="s">
        <v>49</v>
      </c>
      <c r="E28" s="41">
        <v>1030.18</v>
      </c>
      <c r="F28" t="s">
        <v>48</v>
      </c>
      <c r="G28" s="41">
        <v>30.18</v>
      </c>
      <c r="H28" s="41">
        <v>30.18</v>
      </c>
      <c r="I28" s="41">
        <v>0</v>
      </c>
      <c r="J28" s="41">
        <v>1000</v>
      </c>
      <c r="K28" t="s">
        <v>68</v>
      </c>
    </row>
    <row r="29" spans="1:11" x14ac:dyDescent="0.2">
      <c r="E29" s="41"/>
      <c r="G29" s="41"/>
      <c r="H29" s="41"/>
      <c r="I29" s="41"/>
      <c r="J29" s="41"/>
    </row>
    <row r="30" spans="1:11" x14ac:dyDescent="0.2">
      <c r="A30">
        <v>574014</v>
      </c>
      <c r="B30" t="s">
        <v>121</v>
      </c>
      <c r="C30" t="s">
        <v>122</v>
      </c>
      <c r="D30" t="s">
        <v>49</v>
      </c>
      <c r="E30" s="41">
        <v>2060.04</v>
      </c>
      <c r="F30" t="s">
        <v>48</v>
      </c>
      <c r="G30" s="41">
        <v>60.04</v>
      </c>
      <c r="H30" s="41">
        <v>60.04</v>
      </c>
      <c r="I30" s="41">
        <v>0</v>
      </c>
      <c r="J30" s="41">
        <v>2000</v>
      </c>
      <c r="K30" t="s">
        <v>123</v>
      </c>
    </row>
    <row r="31" spans="1:11" ht="17" thickBot="1" x14ac:dyDescent="0.25">
      <c r="A31">
        <v>573696</v>
      </c>
      <c r="B31" t="s">
        <v>124</v>
      </c>
      <c r="C31" t="s">
        <v>125</v>
      </c>
      <c r="D31" t="s">
        <v>49</v>
      </c>
      <c r="E31" s="41">
        <v>2060.04</v>
      </c>
      <c r="F31" t="s">
        <v>48</v>
      </c>
      <c r="G31" s="41">
        <v>60.04</v>
      </c>
      <c r="H31" s="41">
        <v>60.04</v>
      </c>
      <c r="I31" s="41">
        <v>0</v>
      </c>
      <c r="J31" s="41">
        <v>2000</v>
      </c>
      <c r="K31" t="s">
        <v>123</v>
      </c>
    </row>
    <row r="32" spans="1:11" x14ac:dyDescent="0.2">
      <c r="E32" s="41">
        <f>SUM(E2:E31)</f>
        <v>23246.07</v>
      </c>
      <c r="H32" s="43">
        <f>SUM(H30:H31)</f>
        <v>120.08</v>
      </c>
      <c r="I32" s="44"/>
    </row>
    <row r="33" spans="4:9" ht="17" thickBot="1" x14ac:dyDescent="0.25">
      <c r="H33" s="45">
        <v>1770.55</v>
      </c>
      <c r="I33" s="46" t="s">
        <v>136</v>
      </c>
    </row>
    <row r="34" spans="4:9" x14ac:dyDescent="0.2">
      <c r="D34" t="s">
        <v>142</v>
      </c>
      <c r="E34" s="2">
        <v>-62703.03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</vt:lpstr>
      <vt:lpstr>WF Savings Acct</vt:lpstr>
      <vt:lpstr>PayPal</vt:lpstr>
      <vt:lpstr>WF Checking Acct</vt:lpstr>
      <vt:lpstr>Betterworld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Jessica Butler</cp:lastModifiedBy>
  <dcterms:created xsi:type="dcterms:W3CDTF">2019-09-04T22:48:37Z</dcterms:created>
  <dcterms:modified xsi:type="dcterms:W3CDTF">2023-02-21T00:34:51Z</dcterms:modified>
</cp:coreProperties>
</file>