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G:\My Drive\ChatDrop\Election Trackers\Save\"/>
    </mc:Choice>
  </mc:AlternateContent>
  <xr:revisionPtr revIDLastSave="0" documentId="8_{EE840F5B-00CD-4398-883E-9576A8784BB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6 Senate Election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XnYHDBcGjl5b3BEudxe3Mi/nOtnRxZ3OsiG+gojk5gs="/>
    </ext>
  </extLst>
</workbook>
</file>

<file path=xl/calcChain.xml><?xml version="1.0" encoding="utf-8"?>
<calcChain xmlns="http://schemas.openxmlformats.org/spreadsheetml/2006/main">
  <c r="E20" i="1" l="1"/>
  <c r="E14" i="1"/>
  <c r="G14" i="1"/>
  <c r="E12" i="1"/>
  <c r="G12" i="1"/>
  <c r="E10" i="1"/>
  <c r="G10" i="1"/>
  <c r="E2" i="1"/>
  <c r="F2" i="1"/>
  <c r="G2" i="1"/>
  <c r="F31" i="1"/>
  <c r="F30" i="1"/>
  <c r="G28" i="1"/>
  <c r="E28" i="1"/>
  <c r="G27" i="1"/>
  <c r="F27" i="1"/>
  <c r="G25" i="1"/>
  <c r="F25" i="1"/>
  <c r="E25" i="1"/>
  <c r="F23" i="1"/>
  <c r="E23" i="1"/>
  <c r="G19" i="1"/>
  <c r="F19" i="1"/>
  <c r="G18" i="1"/>
  <c r="F18" i="1"/>
  <c r="G16" i="1"/>
  <c r="F16" i="1"/>
  <c r="F15" i="1"/>
  <c r="G13" i="1"/>
  <c r="E13" i="1"/>
  <c r="G11" i="1"/>
  <c r="F11" i="1"/>
  <c r="E11" i="1"/>
  <c r="F9" i="1"/>
  <c r="E9" i="1"/>
  <c r="F7" i="1"/>
  <c r="G4" i="1"/>
  <c r="G3" i="1"/>
  <c r="F3" i="1"/>
  <c r="E3" i="1"/>
</calcChain>
</file>

<file path=xl/sharedStrings.xml><?xml version="1.0" encoding="utf-8"?>
<sst xmlns="http://schemas.openxmlformats.org/spreadsheetml/2006/main" count="406" uniqueCount="218">
  <si>
    <t xml:space="preserve">District </t>
  </si>
  <si>
    <t>Candidate (Party)</t>
  </si>
  <si>
    <t>2026 Election?</t>
  </si>
  <si>
    <t>Status / Background</t>
  </si>
  <si>
    <t>Campaign Website</t>
  </si>
  <si>
    <t>X/Twitter</t>
  </si>
  <si>
    <t>Facebook</t>
  </si>
  <si>
    <t>Financial</t>
  </si>
  <si>
    <t>Key Endorsements</t>
  </si>
  <si>
    <t>District Map</t>
  </si>
  <si>
    <t>Notes (Candidate Bio)</t>
  </si>
  <si>
    <t>SD 02</t>
  </si>
  <si>
    <t>Bob Hall (R)</t>
  </si>
  <si>
    <t>Y</t>
  </si>
  <si>
    <t>2026 election</t>
  </si>
  <si>
    <t>In $47,500 / Out $18,200 / COH $252,037</t>
  </si>
  <si>
    <t>Lt. Gov. Dan Patrick; David Barton; Rafael Cruz; Cathie Adams</t>
  </si>
  <si>
    <t>SD 2 Map</t>
  </si>
  <si>
    <t>Retired U.S. Navy officer</t>
  </si>
  <si>
    <t>Jason Eddington (R)</t>
  </si>
  <si>
    <t>Challenger</t>
  </si>
  <si>
    <t>Candidate for SD 2</t>
  </si>
  <si>
    <t>Eddington</t>
  </si>
  <si>
    <t>No filings yet</t>
  </si>
  <si>
    <t>Vote Rockwall</t>
  </si>
  <si>
    <t>MBA; healthcare administrator; realtor; active church leader</t>
  </si>
  <si>
    <t>SD 03</t>
  </si>
  <si>
    <t>Rhonda Ward (R)</t>
  </si>
  <si>
    <t>Candidate for SD 3</t>
  </si>
  <si>
    <t>Ward</t>
  </si>
  <si>
    <t xml:space="preserve"> @rhondaforsenate</t>
  </si>
  <si>
    <t>In $61,880 / Out $14,300 / COH $189,424</t>
  </si>
  <si>
    <t>Rep. Steve Toth</t>
  </si>
  <si>
    <t>SD 3 Map</t>
  </si>
  <si>
    <t>8th-gen Texan; business owner; conservative focus on taxes, safety, insurance reform</t>
  </si>
  <si>
    <t xml:space="preserve">SD 03 </t>
  </si>
  <si>
    <t>Trent Ashby (R)</t>
  </si>
  <si>
    <t>Ashby</t>
  </si>
  <si>
    <t>In $212,174 / Out $0 / COH $212,174</t>
  </si>
  <si>
    <t>Texas Wildlife Association PAC</t>
  </si>
  <si>
    <t>State Rep; business background</t>
  </si>
  <si>
    <t>SD 04</t>
  </si>
  <si>
    <t>Brett Ligon (R)</t>
  </si>
  <si>
    <t>St. Sen. Creighton</t>
  </si>
  <si>
    <t>SD 4 Map</t>
  </si>
  <si>
    <t>Former Montgomery County DA; announced candidacy Oct. 2, 2025</t>
  </si>
  <si>
    <t>SD 05</t>
  </si>
  <si>
    <t>Charles Schwertner (R)</t>
  </si>
  <si>
    <t>In $513,600 / Out $187,100 / COH $3,412,224</t>
  </si>
  <si>
    <t>SD 5 Map</t>
  </si>
  <si>
    <t>Orthopedic surgeon; healthcare business owner</t>
  </si>
  <si>
    <t>SD 11</t>
  </si>
  <si>
    <t>Dennis Paul (R)</t>
  </si>
  <si>
    <t>Candidate for SD 11</t>
  </si>
  <si>
    <t>Lt. Gov. Dan Patrick</t>
  </si>
  <si>
    <t>SD 11 Map</t>
  </si>
  <si>
    <t>State Rep; engineer</t>
  </si>
  <si>
    <t>SD 13</t>
  </si>
  <si>
    <t>Borris Miles (D)</t>
  </si>
  <si>
    <t>In $6,800 / Out $8,200 / COH $22,107</t>
  </si>
  <si>
    <t>SD 13 Map</t>
  </si>
  <si>
    <t>Insurance executive; community leader</t>
  </si>
  <si>
    <t>SD 18</t>
  </si>
  <si>
    <t>Lois Kolkhorst (R)</t>
  </si>
  <si>
    <t>Kolkhorst</t>
  </si>
  <si>
    <t>In $44,900 / Out $32,400 / COH $189,123</t>
  </si>
  <si>
    <t>SD 18 Map</t>
  </si>
  <si>
    <t>Small business owner</t>
  </si>
  <si>
    <t>SD 19</t>
  </si>
  <si>
    <t>Roland Gutierrez (D)</t>
  </si>
  <si>
    <t>Guitierrez</t>
  </si>
  <si>
    <t>In $62,500 / Out $41,800 / COH $155,055</t>
  </si>
  <si>
    <t>SD 19 Map</t>
  </si>
  <si>
    <t>Attorney; educator; former State Rep</t>
  </si>
  <si>
    <t>SD 21</t>
  </si>
  <si>
    <t>Judith Zaffirini (D)</t>
  </si>
  <si>
    <t>Zaffirini</t>
  </si>
  <si>
    <t>In $97,200 / Out $68,700 / COH $1,003,402</t>
  </si>
  <si>
    <t>SD 21 Map</t>
  </si>
  <si>
    <t>Communications professor; higher ed advocate</t>
  </si>
  <si>
    <t>SD 22</t>
  </si>
  <si>
    <t>David Cook (R)</t>
  </si>
  <si>
    <t>Candidate for SD 22</t>
  </si>
  <si>
    <t>Cook</t>
  </si>
  <si>
    <t xml:space="preserve"> @DavidCookTexas</t>
  </si>
  <si>
    <t>Trump; Rep. Ellen Troxclair; TLRPAC</t>
  </si>
  <si>
    <t>SD 22 Map</t>
  </si>
  <si>
    <t>State Rep (HD 96); ex-Mansfield mayor; family law attorney; GOPAC Emerging Leader</t>
  </si>
  <si>
    <t>Jon Gimble (R)</t>
  </si>
  <si>
    <t>In $0 / Out $850 / COH $116,510</t>
  </si>
  <si>
    <t>Bill Flores; Charles 'Doc' Anderson; Donis 'D.L.' Wilson; Chuck Wilson</t>
  </si>
  <si>
    <t>SD 24</t>
  </si>
  <si>
    <t>Pete Flores (R)</t>
  </si>
  <si>
    <t>Running for re-election</t>
  </si>
  <si>
    <t>In $87,900 / Out $32,600 / COH $298,841</t>
  </si>
  <si>
    <t>SD 24 Map</t>
  </si>
  <si>
    <t>Former Bexar County law enforcement officer</t>
  </si>
  <si>
    <t>SD 26</t>
  </si>
  <si>
    <t>José Menéndez (D)</t>
  </si>
  <si>
    <t>Menendez</t>
  </si>
  <si>
    <t>In $211,400 / Out $162,800 / COH $1,054,313</t>
  </si>
  <si>
    <t>SD 26 Map</t>
  </si>
  <si>
    <t>Former State Rep; small business owner</t>
  </si>
  <si>
    <t>SD 28</t>
  </si>
  <si>
    <t>Charles Perry (R)</t>
  </si>
  <si>
    <t>In $344,500 / Out $192,700 / COH $1,835,375</t>
  </si>
  <si>
    <t>SD 28 Map</t>
  </si>
  <si>
    <t>CPA; small business owner</t>
  </si>
  <si>
    <t>SD 30</t>
  </si>
  <si>
    <t>Drew Springer (R)</t>
  </si>
  <si>
    <t>In $137,200 / Out $84,100 / COH $427,192</t>
  </si>
  <si>
    <t>SD 30 Map</t>
  </si>
  <si>
    <t>Rancher; businessman</t>
  </si>
  <si>
    <t>SD 31</t>
  </si>
  <si>
    <t>Kevin Sparks (R)</t>
  </si>
  <si>
    <t>Sparks</t>
  </si>
  <si>
    <t>In $201,700 / Out $103,500 / COH $673,887</t>
  </si>
  <si>
    <t>SD 31 Map</t>
  </si>
  <si>
    <t>Oil &amp; gas executive from Midland</t>
  </si>
  <si>
    <t>SD 01</t>
  </si>
  <si>
    <t>Bryan Hughes (R)</t>
  </si>
  <si>
    <t>N</t>
  </si>
  <si>
    <t>Term ends 2029</t>
  </si>
  <si>
    <t>N/A</t>
  </si>
  <si>
    <t>SD 1 Map</t>
  </si>
  <si>
    <t>Attorney; small business owner</t>
  </si>
  <si>
    <t>Robert Nichols (R)</t>
  </si>
  <si>
    <t>Retiring</t>
  </si>
  <si>
    <t>Businessman from Jacksonville</t>
  </si>
  <si>
    <t>Brandon Creighton (R)</t>
  </si>
  <si>
    <t>Attorney; former State Rep</t>
  </si>
  <si>
    <t>SD 06</t>
  </si>
  <si>
    <t>Carol Alvarado (D)</t>
  </si>
  <si>
    <t>SD 6 Map</t>
  </si>
  <si>
    <t>Former State Rep; nonprofit leader</t>
  </si>
  <si>
    <t>SD 07</t>
  </si>
  <si>
    <t>Joan Huffman (R)</t>
  </si>
  <si>
    <t>SD 7 Map</t>
  </si>
  <si>
    <t>Former prosecutor; district judge</t>
  </si>
  <si>
    <t>SD 08</t>
  </si>
  <si>
    <t>Angela Paxton (R)</t>
  </si>
  <si>
    <t>SD 8 Map</t>
  </si>
  <si>
    <t>Educator; former math teacher</t>
  </si>
  <si>
    <t>SD 09</t>
  </si>
  <si>
    <t>Vacant</t>
  </si>
  <si>
    <t xml:space="preserve"> Special 2025</t>
  </si>
  <si>
    <t>SD 9 Map</t>
  </si>
  <si>
    <t>Seat to be filled in Nov 2025 special</t>
  </si>
  <si>
    <t>SD 10</t>
  </si>
  <si>
    <t>Phil King (R)</t>
  </si>
  <si>
    <t>SD 10 Map</t>
  </si>
  <si>
    <t>Attorney; former Fort Worth police officer</t>
  </si>
  <si>
    <t>Mayes Middleton (R)</t>
  </si>
  <si>
    <t>Other Office</t>
  </si>
  <si>
    <t>Running for AG</t>
  </si>
  <si>
    <t>Businessman; real estate &amp; energy investor</t>
  </si>
  <si>
    <t>SD 12</t>
  </si>
  <si>
    <t>Tan Parker (R)</t>
  </si>
  <si>
    <t>SD 12 Map</t>
  </si>
  <si>
    <t>Business executive; former State Rep</t>
  </si>
  <si>
    <t>SD 14</t>
  </si>
  <si>
    <t>Sarah Eckhardt (D)</t>
  </si>
  <si>
    <t>Eckhardt</t>
  </si>
  <si>
    <t>SD 14 Map</t>
  </si>
  <si>
    <t>Former Travis County Judge; attorney</t>
  </si>
  <si>
    <t>SD 15</t>
  </si>
  <si>
    <t>John Whitmire (D)</t>
  </si>
  <si>
    <t>SD 15 Map</t>
  </si>
  <si>
    <t>Attorney; longest-serving TX legislator</t>
  </si>
  <si>
    <t>SD 16</t>
  </si>
  <si>
    <t>Nathan Johnson (D)</t>
  </si>
  <si>
    <t>SD 16 Map</t>
  </si>
  <si>
    <t>Attorney; health care policy advocate</t>
  </si>
  <si>
    <t>SD 17</t>
  </si>
  <si>
    <t>SD 17 Map</t>
  </si>
  <si>
    <t>Former prosecutor; Houston area judge</t>
  </si>
  <si>
    <t>SD 20</t>
  </si>
  <si>
    <t>Juan Hinojosa (D)</t>
  </si>
  <si>
    <t>SD 20 Map</t>
  </si>
  <si>
    <t>Attorney; longtime border community leader</t>
  </si>
  <si>
    <t>Brian Birdwell (R)</t>
  </si>
  <si>
    <t>Retired U.S. Army officer; 9/11 Pentagon survivor</t>
  </si>
  <si>
    <t>SD 23</t>
  </si>
  <si>
    <t>Royce West (D)</t>
  </si>
  <si>
    <t>SD 23 Map</t>
  </si>
  <si>
    <t>Attorney; civil rights leader</t>
  </si>
  <si>
    <t>SD 25</t>
  </si>
  <si>
    <t>Donna Campbell (R)</t>
  </si>
  <si>
    <t>SD 25 Map</t>
  </si>
  <si>
    <t>Physician; emergency room doctor</t>
  </si>
  <si>
    <t>SD 27</t>
  </si>
  <si>
    <t>Adam Hinojosa (R)</t>
  </si>
  <si>
    <t>SD 27 Map</t>
  </si>
  <si>
    <t>Businesswoman; family owns beverage company</t>
  </si>
  <si>
    <t>SD 29</t>
  </si>
  <si>
    <t>César Blanco (D)</t>
  </si>
  <si>
    <t>SD 29 Map</t>
  </si>
  <si>
    <t>U.S. Navy veteran; former State Rep</t>
  </si>
  <si>
    <t>Texans for Lawsuit Reform; Texas Alliance for Life; Texas Right to Life</t>
  </si>
  <si>
    <t>COH $1,257,000  In $355,000  Out $128,000</t>
  </si>
  <si>
    <t>Jacob Petty (D)</t>
  </si>
  <si>
    <t>Tracey Bryant (D)</t>
  </si>
  <si>
    <t>Candidate for SD 4</t>
  </si>
  <si>
    <t>Charlie Miller (R)</t>
  </si>
  <si>
    <t>Candidate for SD 5</t>
  </si>
  <si>
    <t>Paul Thomasson (D)</t>
  </si>
  <si>
    <t>Cameron Rollwitz (D)</t>
  </si>
  <si>
    <t>Candidate for SD 18</t>
  </si>
  <si>
    <t>Unconfirmed</t>
  </si>
  <si>
    <t>Erica Gillum (D)</t>
  </si>
  <si>
    <t>Candidate for SD 21</t>
  </si>
  <si>
    <t>Courtney Jones (D)</t>
  </si>
  <si>
    <t>Tiffany May (R)</t>
  </si>
  <si>
    <t>Amy Martinez-Salas (D)</t>
  </si>
  <si>
    <t>Candidate for SD 24</t>
  </si>
  <si>
    <t>Joe Herrera (D)</t>
  </si>
  <si>
    <t>Candidate for SD 28</t>
  </si>
  <si>
    <t>Riley Rodriguez (D)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</si>
</sst>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scheme val="minor"/>
    </font>
    <font>
      <b/>
      <sz val="11"/>
      <color theme="1"/>
      <name val="Calibri"/>
    </font>
    <font>
      <sz val="11"/>
      <color theme="1"/>
      <name val="Calibri"/>
    </font>
    <font>
      <u/>
      <sz val="12"/>
      <color theme="10"/>
      <name val="Calibri"/>
    </font>
    <font>
      <u/>
      <sz val="11"/>
      <color rgb="FF0000FF"/>
      <name val="Calibri"/>
    </font>
    <font>
      <u/>
      <sz val="11"/>
      <color rgb="FF0563C1"/>
      <name val="Calibri"/>
    </font>
    <font>
      <u/>
      <sz val="12"/>
      <color theme="10"/>
      <name val="Calibri"/>
    </font>
    <font>
      <sz val="12"/>
      <color theme="10"/>
      <name val="Calibri"/>
    </font>
    <font>
      <u/>
      <sz val="11"/>
      <color rgb="FF0563C1"/>
      <name val="Calibri"/>
    </font>
    <font>
      <u/>
      <sz val="11"/>
      <color theme="10"/>
      <name val="Calibri"/>
    </font>
    <font>
      <u/>
      <sz val="11"/>
      <color theme="1"/>
      <name val="Calibri"/>
    </font>
    <font>
      <u/>
      <sz val="11"/>
      <color rgb="FF0000FF"/>
      <name val="Calibri"/>
    </font>
    <font>
      <u/>
      <sz val="11"/>
      <color rgb="FF0563C1"/>
      <name val="Calibri"/>
    </font>
  </fonts>
  <fills count="3">
    <fill>
      <patternFill patternType="none"/>
    </fill>
    <fill>
      <patternFill patternType="gray125"/>
    </fill>
    <fill>
      <patternFill patternType="solid">
        <fgColor theme="1"/>
        <bgColor theme="1"/>
      </patternFill>
    </fill>
  </fills>
  <borders count="2">
    <border>
      <left/>
      <right/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5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 wrapText="1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/>
    <xf numFmtId="0" fontId="2" fillId="2" borderId="1" xfId="0" applyFont="1" applyFill="1" applyBorder="1"/>
    <xf numFmtId="0" fontId="2" fillId="2" borderId="1" xfId="0" applyFont="1" applyFill="1" applyBorder="1" applyAlignment="1">
      <alignment horizontal="center"/>
    </xf>
    <xf numFmtId="0" fontId="12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2" fillId="0" borderId="0" xfId="0" applyFont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5" fillId="0" borderId="0" xfId="0" applyFont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://wrm.capitol.texas.gov/fyiwebdocs/pdf/senate/dist13/m1.pdf" TargetMode="External"/><Relationship Id="rId18" Type="http://schemas.openxmlformats.org/officeDocument/2006/relationships/hyperlink" Target="http://judithzaffirini.com/" TargetMode="External"/><Relationship Id="rId26" Type="http://schemas.openxmlformats.org/officeDocument/2006/relationships/hyperlink" Target="http://josemenendez.com/" TargetMode="External"/><Relationship Id="rId39" Type="http://schemas.openxmlformats.org/officeDocument/2006/relationships/hyperlink" Target="http://wrm.capitol.texas.gov/fyiwebdocs/pdf/senate/dist10/m1.pdf" TargetMode="External"/><Relationship Id="rId21" Type="http://schemas.openxmlformats.org/officeDocument/2006/relationships/hyperlink" Target="https://x.com/DavidCookTexas" TargetMode="External"/><Relationship Id="rId34" Type="http://schemas.openxmlformats.org/officeDocument/2006/relationships/hyperlink" Target="http://wrm.capitol.texas.gov/fyiwebdocs/pdf/senate/dist4/m1.pdf" TargetMode="External"/><Relationship Id="rId42" Type="http://schemas.openxmlformats.org/officeDocument/2006/relationships/hyperlink" Target="http://saraheckhardt.com/" TargetMode="External"/><Relationship Id="rId47" Type="http://schemas.openxmlformats.org/officeDocument/2006/relationships/hyperlink" Target="http://wrm.capitol.texas.gov/fyiwebdocs/pdf/senate/dist20/m1.pdf" TargetMode="External"/><Relationship Id="rId50" Type="http://schemas.openxmlformats.org/officeDocument/2006/relationships/hyperlink" Target="http://wrm.capitol.texas.gov/fyiwebdocs/pdf/senate/dist25/m1.pdf" TargetMode="External"/><Relationship Id="rId55" Type="http://schemas.openxmlformats.org/officeDocument/2006/relationships/hyperlink" Target="http://wrm.capitol.texas.gov/fyiwebdocs/pdf/senate/dist4/m1.pdf" TargetMode="External"/><Relationship Id="rId7" Type="http://schemas.openxmlformats.org/officeDocument/2006/relationships/hyperlink" Target="http://wrm.capitol.texas.gov/fyiwebdocs/pdf/senate/dist3/m1.pdf" TargetMode="External"/><Relationship Id="rId2" Type="http://schemas.openxmlformats.org/officeDocument/2006/relationships/hyperlink" Target="https://www.eddingtonfortexas.com/" TargetMode="External"/><Relationship Id="rId16" Type="http://schemas.openxmlformats.org/officeDocument/2006/relationships/hyperlink" Target="http://rolandfortexas.com/" TargetMode="External"/><Relationship Id="rId29" Type="http://schemas.openxmlformats.org/officeDocument/2006/relationships/hyperlink" Target="http://wrm.capitol.texas.gov/fyiwebdocs/pdf/senate/dist30/m1.pdf" TargetMode="External"/><Relationship Id="rId11" Type="http://schemas.openxmlformats.org/officeDocument/2006/relationships/hyperlink" Target="http://wrm.capitol.texas.gov/fyiwebdocs/pdf/senate/dist5/m1.pdf" TargetMode="External"/><Relationship Id="rId24" Type="http://schemas.openxmlformats.org/officeDocument/2006/relationships/hyperlink" Target="http://wrm.capitol.texas.gov/fyiwebdocs/pdf/senate/dist22/m1.pdf" TargetMode="External"/><Relationship Id="rId32" Type="http://schemas.openxmlformats.org/officeDocument/2006/relationships/hyperlink" Target="http://wrm.capitol.texas.gov/fyiwebdocs/pdf/senate/dist1/m1.pdf" TargetMode="External"/><Relationship Id="rId37" Type="http://schemas.openxmlformats.org/officeDocument/2006/relationships/hyperlink" Target="http://wrm.capitol.texas.gov/fyiwebdocs/pdf/senate/dist8/m1.pdf" TargetMode="External"/><Relationship Id="rId40" Type="http://schemas.openxmlformats.org/officeDocument/2006/relationships/hyperlink" Target="http://wrm.capitol.texas.gov/fyiwebdocs/pdf/senate/dist11/m1.pdf" TargetMode="External"/><Relationship Id="rId45" Type="http://schemas.openxmlformats.org/officeDocument/2006/relationships/hyperlink" Target="http://wrm.capitol.texas.gov/fyiwebdocs/pdf/senate/dist16/m1.pdf" TargetMode="External"/><Relationship Id="rId53" Type="http://schemas.openxmlformats.org/officeDocument/2006/relationships/hyperlink" Target="http://wrm.capitol.texas.gov/fyiwebdocs/pdf/senate/dist3/m1.pdf" TargetMode="External"/><Relationship Id="rId58" Type="http://schemas.openxmlformats.org/officeDocument/2006/relationships/hyperlink" Target="http://wrm.capitol.texas.gov/fyiwebdocs/pdf/senate/dist18/m1.pdf" TargetMode="External"/><Relationship Id="rId5" Type="http://schemas.openxmlformats.org/officeDocument/2006/relationships/hyperlink" Target="https://x.com/rhondaforsenate" TargetMode="External"/><Relationship Id="rId61" Type="http://schemas.openxmlformats.org/officeDocument/2006/relationships/hyperlink" Target="http://wrm.capitol.texas.gov/fyiwebdocs/pdf/senate/dist24/m1.pdf" TargetMode="External"/><Relationship Id="rId19" Type="http://schemas.openxmlformats.org/officeDocument/2006/relationships/hyperlink" Target="http://wrm.capitol.texas.gov/fyiwebdocs/pdf/senate/dist21/m1.pdf" TargetMode="External"/><Relationship Id="rId14" Type="http://schemas.openxmlformats.org/officeDocument/2006/relationships/hyperlink" Target="http://loiskolkhorst.com/" TargetMode="External"/><Relationship Id="rId22" Type="http://schemas.openxmlformats.org/officeDocument/2006/relationships/hyperlink" Target="https://www.facebook.com/davidcookfortexas/" TargetMode="External"/><Relationship Id="rId27" Type="http://schemas.openxmlformats.org/officeDocument/2006/relationships/hyperlink" Target="http://wrm.capitol.texas.gov/fyiwebdocs/pdf/senate/dist26/m1.pdf" TargetMode="External"/><Relationship Id="rId30" Type="http://schemas.openxmlformats.org/officeDocument/2006/relationships/hyperlink" Target="http://kevinsparksfortexas.com/" TargetMode="External"/><Relationship Id="rId35" Type="http://schemas.openxmlformats.org/officeDocument/2006/relationships/hyperlink" Target="http://wrm.capitol.texas.gov/fyiwebdocs/pdf/senate/dist6/m1.pdf" TargetMode="External"/><Relationship Id="rId43" Type="http://schemas.openxmlformats.org/officeDocument/2006/relationships/hyperlink" Target="http://wrm.capitol.texas.gov/fyiwebdocs/pdf/senate/dist14/m1.pdf" TargetMode="External"/><Relationship Id="rId48" Type="http://schemas.openxmlformats.org/officeDocument/2006/relationships/hyperlink" Target="http://wrm.capitol.texas.gov/fyiwebdocs/pdf/senate/dist22/m1.pdf" TargetMode="External"/><Relationship Id="rId56" Type="http://schemas.openxmlformats.org/officeDocument/2006/relationships/hyperlink" Target="http://wrm.capitol.texas.gov/fyiwebdocs/pdf/senate/dist5/m1.pdf" TargetMode="External"/><Relationship Id="rId8" Type="http://schemas.openxmlformats.org/officeDocument/2006/relationships/hyperlink" Target="http://trentashby.com/" TargetMode="External"/><Relationship Id="rId51" Type="http://schemas.openxmlformats.org/officeDocument/2006/relationships/hyperlink" Target="http://wrm.capitol.texas.gov/fyiwebdocs/pdf/senate/dist27/m1.pdf" TargetMode="External"/><Relationship Id="rId3" Type="http://schemas.openxmlformats.org/officeDocument/2006/relationships/hyperlink" Target="http://wrm.capitol.texas.gov/fyiwebdocs/pdf/senate/dist2/m1.pdf" TargetMode="External"/><Relationship Id="rId12" Type="http://schemas.openxmlformats.org/officeDocument/2006/relationships/hyperlink" Target="http://wrm.capitol.texas.gov/fyiwebdocs/pdf/senate/dist11/m1.pdf" TargetMode="External"/><Relationship Id="rId17" Type="http://schemas.openxmlformats.org/officeDocument/2006/relationships/hyperlink" Target="http://wrm.capitol.texas.gov/fyiwebdocs/pdf/senate/dist19/m1.pdf" TargetMode="External"/><Relationship Id="rId25" Type="http://schemas.openxmlformats.org/officeDocument/2006/relationships/hyperlink" Target="http://wrm.capitol.texas.gov/fyiwebdocs/pdf/senate/dist24/m1.pdf" TargetMode="External"/><Relationship Id="rId33" Type="http://schemas.openxmlformats.org/officeDocument/2006/relationships/hyperlink" Target="http://wrm.capitol.texas.gov/fyiwebdocs/pdf/senate/dist3/m1.pdf" TargetMode="External"/><Relationship Id="rId38" Type="http://schemas.openxmlformats.org/officeDocument/2006/relationships/hyperlink" Target="http://wrm.capitol.texas.gov/fyiwebdocs/pdf/senate/dist9/m1.pdf" TargetMode="External"/><Relationship Id="rId46" Type="http://schemas.openxmlformats.org/officeDocument/2006/relationships/hyperlink" Target="http://wrm.capitol.texas.gov/fyiwebdocs/pdf/senate/dist17/m1.pdf" TargetMode="External"/><Relationship Id="rId59" Type="http://schemas.openxmlformats.org/officeDocument/2006/relationships/hyperlink" Target="http://wrm.capitol.texas.gov/fyiwebdocs/pdf/senate/dist21/m1.pdf" TargetMode="External"/><Relationship Id="rId20" Type="http://schemas.openxmlformats.org/officeDocument/2006/relationships/hyperlink" Target="https://www.davidcookfortexas.com/" TargetMode="External"/><Relationship Id="rId41" Type="http://schemas.openxmlformats.org/officeDocument/2006/relationships/hyperlink" Target="http://wrm.capitol.texas.gov/fyiwebdocs/pdf/senate/dist12/m1.pdf" TargetMode="External"/><Relationship Id="rId54" Type="http://schemas.openxmlformats.org/officeDocument/2006/relationships/hyperlink" Target="http://wrm.capitol.texas.gov/fyiwebdocs/pdf/senate/dist2/m1.pdf" TargetMode="External"/><Relationship Id="rId62" Type="http://schemas.openxmlformats.org/officeDocument/2006/relationships/hyperlink" Target="http://wrm.capitol.texas.gov/fyiwebdocs/pdf/senate/dist28/m1.pdf" TargetMode="External"/><Relationship Id="rId1" Type="http://schemas.openxmlformats.org/officeDocument/2006/relationships/hyperlink" Target="http://wrm.capitol.texas.gov/fyiwebdocs/pdf/senate/dist2/m1.pdf" TargetMode="External"/><Relationship Id="rId6" Type="http://schemas.openxmlformats.org/officeDocument/2006/relationships/hyperlink" Target="https://www.facebook.com/rhondaforsenate" TargetMode="External"/><Relationship Id="rId15" Type="http://schemas.openxmlformats.org/officeDocument/2006/relationships/hyperlink" Target="http://wrm.capitol.texas.gov/fyiwebdocs/pdf/senate/dist18/m1.pdf" TargetMode="External"/><Relationship Id="rId23" Type="http://schemas.openxmlformats.org/officeDocument/2006/relationships/hyperlink" Target="http://wrm.capitol.texas.gov/fyiwebdocs/pdf/senate/dist22/m1.pdf" TargetMode="External"/><Relationship Id="rId28" Type="http://schemas.openxmlformats.org/officeDocument/2006/relationships/hyperlink" Target="http://wrm.capitol.texas.gov/fyiwebdocs/pdf/senate/dist28/m1.pdf" TargetMode="External"/><Relationship Id="rId36" Type="http://schemas.openxmlformats.org/officeDocument/2006/relationships/hyperlink" Target="http://wrm.capitol.texas.gov/fyiwebdocs/pdf/senate/dist7/m1.pdf" TargetMode="External"/><Relationship Id="rId49" Type="http://schemas.openxmlformats.org/officeDocument/2006/relationships/hyperlink" Target="http://wrm.capitol.texas.gov/fyiwebdocs/pdf/senate/dist23/m1.pdf" TargetMode="External"/><Relationship Id="rId57" Type="http://schemas.openxmlformats.org/officeDocument/2006/relationships/hyperlink" Target="http://wrm.capitol.texas.gov/fyiwebdocs/pdf/senate/dist11/m1.pdf" TargetMode="External"/><Relationship Id="rId10" Type="http://schemas.openxmlformats.org/officeDocument/2006/relationships/hyperlink" Target="http://wrm.capitol.texas.gov/fyiwebdocs/pdf/senate/dist4/m1.pdf" TargetMode="External"/><Relationship Id="rId31" Type="http://schemas.openxmlformats.org/officeDocument/2006/relationships/hyperlink" Target="http://wrm.capitol.texas.gov/fyiwebdocs/pdf/senate/dist31/m1.pdf" TargetMode="External"/><Relationship Id="rId44" Type="http://schemas.openxmlformats.org/officeDocument/2006/relationships/hyperlink" Target="http://wrm.capitol.texas.gov/fyiwebdocs/pdf/senate/dist15/m1.pdf" TargetMode="External"/><Relationship Id="rId52" Type="http://schemas.openxmlformats.org/officeDocument/2006/relationships/hyperlink" Target="http://wrm.capitol.texas.gov/fyiwebdocs/pdf/senate/dist29/m1.pdf" TargetMode="External"/><Relationship Id="rId60" Type="http://schemas.openxmlformats.org/officeDocument/2006/relationships/hyperlink" Target="http://wrm.capitol.texas.gov/fyiwebdocs/pdf/senate/dist22/m1.pdf" TargetMode="External"/><Relationship Id="rId4" Type="http://schemas.openxmlformats.org/officeDocument/2006/relationships/hyperlink" Target="https://rhondaforsenate.com/" TargetMode="External"/><Relationship Id="rId9" Type="http://schemas.openxmlformats.org/officeDocument/2006/relationships/hyperlink" Target="http://wrm.capitol.texas.gov/fyiwebdocs/pdf/senate/dist3/m1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13"/>
  <sheetViews>
    <sheetView tabSelected="1" topLeftCell="A2" workbookViewId="0">
      <selection activeCell="J28" sqref="J28:J29"/>
    </sheetView>
  </sheetViews>
  <sheetFormatPr defaultColWidth="14.42578125" defaultRowHeight="15" customHeight="1" x14ac:dyDescent="0.25"/>
  <cols>
    <col min="1" max="1" width="7.28515625" customWidth="1"/>
    <col min="2" max="2" width="21.5703125" customWidth="1"/>
    <col min="3" max="3" width="13.7109375" style="26" customWidth="1"/>
    <col min="4" max="4" width="22" customWidth="1"/>
    <col min="5" max="5" width="18" customWidth="1"/>
    <col min="6" max="6" width="19.140625" customWidth="1"/>
    <col min="7" max="7" width="9.7109375" customWidth="1"/>
    <col min="8" max="8" width="39.85546875" customWidth="1"/>
    <col min="9" max="9" width="55.7109375" customWidth="1"/>
    <col min="10" max="10" width="11.7109375" customWidth="1"/>
    <col min="11" max="11" width="45.28515625" customWidth="1"/>
    <col min="12" max="26" width="8.7109375" customWidth="1"/>
  </cols>
  <sheetData>
    <row r="1" spans="1:26" x14ac:dyDescent="0.25">
      <c r="A1" s="1" t="s">
        <v>0</v>
      </c>
      <c r="B1" s="1" t="s">
        <v>1</v>
      </c>
      <c r="C1" s="3" t="s">
        <v>2</v>
      </c>
      <c r="D1" s="1" t="s">
        <v>3</v>
      </c>
      <c r="E1" s="1" t="s">
        <v>4</v>
      </c>
      <c r="F1" s="2" t="s">
        <v>5</v>
      </c>
      <c r="G1" s="2" t="s">
        <v>6</v>
      </c>
      <c r="H1" s="2" t="s">
        <v>7</v>
      </c>
      <c r="I1" s="3" t="s">
        <v>8</v>
      </c>
      <c r="J1" s="1" t="s">
        <v>9</v>
      </c>
      <c r="K1" s="1" t="s">
        <v>10</v>
      </c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s="27" customFormat="1" ht="30" x14ac:dyDescent="0.25">
      <c r="A2" s="24" t="s">
        <v>119</v>
      </c>
      <c r="B2" s="24" t="s">
        <v>120</v>
      </c>
      <c r="C2" s="11" t="s">
        <v>13</v>
      </c>
      <c r="D2" s="24" t="s">
        <v>14</v>
      </c>
      <c r="E2" s="22" t="str">
        <f>HYPERLINK("https://bryanhughes.com","Hughes")</f>
        <v>Hughes</v>
      </c>
      <c r="F2" s="22" t="str">
        <f>HYPERLINK("https://x.com/SenBryanHughes","@SenBryanHughes")</f>
        <v>@SenBryanHughes</v>
      </c>
      <c r="G2" s="22" t="str">
        <f>HYPERLINK("https://www.facebook.com/BryanHughesTX","Facebook")</f>
        <v>Facebook</v>
      </c>
      <c r="H2" s="27" t="s">
        <v>199</v>
      </c>
      <c r="I2" s="28" t="s">
        <v>198</v>
      </c>
      <c r="J2" s="29" t="s">
        <v>124</v>
      </c>
      <c r="K2" s="24" t="s">
        <v>125</v>
      </c>
    </row>
    <row r="3" spans="1:26" ht="15.75" x14ac:dyDescent="0.25">
      <c r="A3" s="4" t="s">
        <v>11</v>
      </c>
      <c r="B3" s="4" t="s">
        <v>12</v>
      </c>
      <c r="C3" s="11" t="s">
        <v>13</v>
      </c>
      <c r="D3" s="4" t="s">
        <v>14</v>
      </c>
      <c r="E3" s="6" t="str">
        <f>HYPERLINK("https://senatorbobhall.com","Hall")</f>
        <v>Hall</v>
      </c>
      <c r="F3" s="7" t="str">
        <f>HYPERLINK("https://x.com/SenatorBobHall","@SenatorBobHall")</f>
        <v>@SenatorBobHall</v>
      </c>
      <c r="G3" s="6" t="str">
        <f>HYPERLINK("https://www.facebook.com/SenatorBobHall","Facebook")</f>
        <v>Facebook</v>
      </c>
      <c r="H3" s="5" t="s">
        <v>15</v>
      </c>
      <c r="I3" s="4" t="s">
        <v>16</v>
      </c>
      <c r="J3" s="8" t="s">
        <v>17</v>
      </c>
      <c r="K3" s="4" t="s">
        <v>18</v>
      </c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30" x14ac:dyDescent="0.25">
      <c r="A4" s="10" t="s">
        <v>11</v>
      </c>
      <c r="B4" s="10" t="s">
        <v>19</v>
      </c>
      <c r="C4" s="11" t="s">
        <v>20</v>
      </c>
      <c r="D4" s="10" t="s">
        <v>21</v>
      </c>
      <c r="E4" s="12" t="s">
        <v>22</v>
      </c>
      <c r="F4" s="13"/>
      <c r="G4" s="12" t="str">
        <f>HYPERLINK("https://www.facebook.com/61575767371786","Facebook")</f>
        <v>Facebook</v>
      </c>
      <c r="H4" s="11" t="s">
        <v>23</v>
      </c>
      <c r="I4" s="10" t="s">
        <v>24</v>
      </c>
      <c r="J4" s="14" t="s">
        <v>17</v>
      </c>
      <c r="K4" s="10" t="s">
        <v>25</v>
      </c>
    </row>
    <row r="5" spans="1:26" ht="15.75" x14ac:dyDescent="0.25">
      <c r="A5" s="10" t="s">
        <v>11</v>
      </c>
      <c r="B5" t="s">
        <v>200</v>
      </c>
      <c r="C5" s="23" t="s">
        <v>20</v>
      </c>
      <c r="D5" s="10" t="s">
        <v>21</v>
      </c>
      <c r="E5" s="21"/>
      <c r="F5" s="21"/>
      <c r="G5" s="21"/>
      <c r="J5" s="14" t="s">
        <v>17</v>
      </c>
    </row>
    <row r="6" spans="1:26" ht="30" x14ac:dyDescent="0.25">
      <c r="A6" s="9" t="s">
        <v>26</v>
      </c>
      <c r="B6" s="9" t="s">
        <v>27</v>
      </c>
      <c r="C6" s="11" t="s">
        <v>20</v>
      </c>
      <c r="D6" s="9" t="s">
        <v>28</v>
      </c>
      <c r="E6" s="12" t="s">
        <v>29</v>
      </c>
      <c r="F6" s="12" t="s">
        <v>30</v>
      </c>
      <c r="G6" s="12" t="s">
        <v>6</v>
      </c>
      <c r="H6" s="11" t="s">
        <v>31</v>
      </c>
      <c r="I6" s="9" t="s">
        <v>32</v>
      </c>
      <c r="J6" s="14" t="s">
        <v>33</v>
      </c>
      <c r="K6" s="10" t="s">
        <v>34</v>
      </c>
    </row>
    <row r="7" spans="1:26" ht="15.75" x14ac:dyDescent="0.25">
      <c r="A7" s="4" t="s">
        <v>35</v>
      </c>
      <c r="B7" s="4" t="s">
        <v>36</v>
      </c>
      <c r="C7" s="11" t="s">
        <v>20</v>
      </c>
      <c r="D7" s="9" t="s">
        <v>28</v>
      </c>
      <c r="E7" s="6" t="s">
        <v>37</v>
      </c>
      <c r="F7" s="7" t="str">
        <f>HYPERLINK("https://x.com/TrentAshbyTX","@TrentAshbyTX")</f>
        <v>@TrentAshbyTX</v>
      </c>
      <c r="G7" s="8"/>
      <c r="H7" s="5" t="s">
        <v>38</v>
      </c>
      <c r="I7" s="4" t="s">
        <v>39</v>
      </c>
      <c r="J7" s="8" t="s">
        <v>33</v>
      </c>
      <c r="K7" s="4" t="s">
        <v>40</v>
      </c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spans="1:26" ht="15.75" x14ac:dyDescent="0.25">
      <c r="A8" s="4" t="s">
        <v>35</v>
      </c>
      <c r="B8" t="s">
        <v>201</v>
      </c>
      <c r="C8" s="26" t="s">
        <v>20</v>
      </c>
      <c r="D8" s="10" t="s">
        <v>28</v>
      </c>
      <c r="E8" s="21"/>
      <c r="F8" s="21"/>
      <c r="G8" s="21"/>
      <c r="J8" s="8" t="s">
        <v>33</v>
      </c>
    </row>
    <row r="9" spans="1:26" ht="30" x14ac:dyDescent="0.25">
      <c r="A9" s="9" t="s">
        <v>41</v>
      </c>
      <c r="B9" s="9" t="s">
        <v>42</v>
      </c>
      <c r="C9" s="26" t="s">
        <v>20</v>
      </c>
      <c r="D9" s="10" t="s">
        <v>202</v>
      </c>
      <c r="E9" s="12" t="str">
        <f>HYPERLINK("https://www.brettligon.com","Ligon")</f>
        <v>Ligon</v>
      </c>
      <c r="F9" s="12" t="str">
        <f>HYPERLINK("https://x.com/LigonForTexas","@LigonForTexas")</f>
        <v>@LigonForTexas</v>
      </c>
      <c r="G9" s="12"/>
      <c r="H9" s="9"/>
      <c r="I9" s="9" t="s">
        <v>43</v>
      </c>
      <c r="J9" s="14" t="s">
        <v>44</v>
      </c>
      <c r="K9" s="10" t="s">
        <v>45</v>
      </c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15.75" x14ac:dyDescent="0.25">
      <c r="A10" s="9" t="s">
        <v>41</v>
      </c>
      <c r="B10" t="s">
        <v>203</v>
      </c>
      <c r="C10" s="26" t="s">
        <v>20</v>
      </c>
      <c r="D10" s="10" t="s">
        <v>202</v>
      </c>
      <c r="E10" s="21" t="str">
        <f>HYPERLINK("https://www.charliefortexas.com","Miller")</f>
        <v>Miller</v>
      </c>
      <c r="F10" s="21"/>
      <c r="G10" s="21" t="str">
        <f>HYPERLINK("https://www.facebook.com/61582803009771","Facebook")</f>
        <v>Facebook</v>
      </c>
      <c r="J10" s="14" t="s">
        <v>44</v>
      </c>
    </row>
    <row r="11" spans="1:26" ht="15.75" x14ac:dyDescent="0.25">
      <c r="A11" s="4" t="s">
        <v>46</v>
      </c>
      <c r="B11" s="4" t="s">
        <v>47</v>
      </c>
      <c r="C11" s="11" t="s">
        <v>13</v>
      </c>
      <c r="D11" s="4" t="s">
        <v>14</v>
      </c>
      <c r="E11" s="6" t="str">
        <f>HYPERLINK("https://drschwertner.com","Schwertner")</f>
        <v>Schwertner</v>
      </c>
      <c r="F11" s="6" t="str">
        <f>HYPERLINK("https://x.com/DrSchwertner","@DrSchwertner")</f>
        <v>@DrSchwertner</v>
      </c>
      <c r="G11" s="6" t="str">
        <f>HYPERLINK("https://www.facebook.com/drschwertner","Facebook")</f>
        <v>Facebook</v>
      </c>
      <c r="H11" s="5" t="s">
        <v>48</v>
      </c>
      <c r="J11" s="8" t="s">
        <v>49</v>
      </c>
      <c r="K11" s="4" t="s">
        <v>50</v>
      </c>
    </row>
    <row r="12" spans="1:26" ht="15.75" x14ac:dyDescent="0.25">
      <c r="A12" s="4" t="s">
        <v>46</v>
      </c>
      <c r="B12" t="s">
        <v>205</v>
      </c>
      <c r="C12" s="26" t="s">
        <v>20</v>
      </c>
      <c r="D12" s="10" t="s">
        <v>204</v>
      </c>
      <c r="E12" s="21" t="str">
        <f>HYPERLINK("https://thomassonforsenate.com","Thomasson")</f>
        <v>Thomasson</v>
      </c>
      <c r="F12" s="21"/>
      <c r="G12" s="21" t="str">
        <f>HYPERLINK("https://www.facebook.com/61582025140796/","Facebook")</f>
        <v>Facebook</v>
      </c>
      <c r="J12" s="8" t="s">
        <v>49</v>
      </c>
    </row>
    <row r="13" spans="1:26" ht="15.75" x14ac:dyDescent="0.25">
      <c r="A13" s="4" t="s">
        <v>51</v>
      </c>
      <c r="B13" s="4" t="s">
        <v>52</v>
      </c>
      <c r="C13" s="11" t="s">
        <v>20</v>
      </c>
      <c r="D13" s="4" t="s">
        <v>53</v>
      </c>
      <c r="E13" s="6" t="str">
        <f>HYPERLINK("https://dennispaul.com","Paul")</f>
        <v>Paul</v>
      </c>
      <c r="G13" s="6" t="str">
        <f>HYPERLINK("https://www.facebook.com/dennispaultexas","Facebook")</f>
        <v>Facebook</v>
      </c>
      <c r="H13" s="5" t="s">
        <v>23</v>
      </c>
      <c r="I13" s="4" t="s">
        <v>54</v>
      </c>
      <c r="J13" s="8" t="s">
        <v>55</v>
      </c>
      <c r="K13" s="4" t="s">
        <v>56</v>
      </c>
    </row>
    <row r="14" spans="1:26" ht="15.75" x14ac:dyDescent="0.25">
      <c r="A14" s="4" t="s">
        <v>51</v>
      </c>
      <c r="B14" t="s">
        <v>206</v>
      </c>
      <c r="C14" s="26" t="s">
        <v>20</v>
      </c>
      <c r="D14" s="10" t="s">
        <v>53</v>
      </c>
      <c r="E14" s="21" t="str">
        <f>HYPERLINK("https://www.cameronfortxsenate.com","Rollwitz")</f>
        <v>Rollwitz</v>
      </c>
      <c r="F14" s="21"/>
      <c r="G14" s="21" t="str">
        <f>HYPERLINK("https://www.facebook.com/61582519903601/","Facebook")</f>
        <v>Facebook</v>
      </c>
      <c r="J14" s="8" t="s">
        <v>55</v>
      </c>
    </row>
    <row r="15" spans="1:26" x14ac:dyDescent="0.25">
      <c r="A15" s="4" t="s">
        <v>57</v>
      </c>
      <c r="B15" s="4" t="s">
        <v>58</v>
      </c>
      <c r="C15" s="11" t="s">
        <v>13</v>
      </c>
      <c r="D15" s="4" t="s">
        <v>14</v>
      </c>
      <c r="E15" s="8"/>
      <c r="F15" s="7" t="str">
        <f>HYPERLINK("https://x.com/BorrisLMiles","@BorrisLMiles")</f>
        <v>@BorrisLMiles</v>
      </c>
      <c r="G15" s="8"/>
      <c r="H15" s="5" t="s">
        <v>59</v>
      </c>
      <c r="J15" s="8" t="s">
        <v>60</v>
      </c>
      <c r="K15" s="4" t="s">
        <v>61</v>
      </c>
    </row>
    <row r="16" spans="1:26" ht="15.75" x14ac:dyDescent="0.25">
      <c r="A16" s="4" t="s">
        <v>62</v>
      </c>
      <c r="B16" s="4" t="s">
        <v>63</v>
      </c>
      <c r="C16" s="11" t="s">
        <v>13</v>
      </c>
      <c r="D16" s="4" t="s">
        <v>14</v>
      </c>
      <c r="E16" s="6" t="s">
        <v>64</v>
      </c>
      <c r="F16" s="7" t="str">
        <f>HYPERLINK("https://x.com/loiskolkhorst","@loiskolkhorst")</f>
        <v>@loiskolkhorst</v>
      </c>
      <c r="G16" s="6" t="str">
        <f>HYPERLINK("https://www.facebook.com/LoisKolkhorst","Facebook")</f>
        <v>Facebook</v>
      </c>
      <c r="H16" s="5" t="s">
        <v>65</v>
      </c>
      <c r="J16" s="8" t="s">
        <v>66</v>
      </c>
      <c r="K16" s="4" t="s">
        <v>67</v>
      </c>
    </row>
    <row r="17" spans="1:26" ht="15.75" x14ac:dyDescent="0.25">
      <c r="A17" s="4" t="s">
        <v>62</v>
      </c>
      <c r="B17" t="s">
        <v>209</v>
      </c>
      <c r="C17" s="26" t="s">
        <v>208</v>
      </c>
      <c r="D17" s="10" t="s">
        <v>207</v>
      </c>
      <c r="E17" s="21"/>
      <c r="F17" s="21"/>
      <c r="G17" s="21"/>
      <c r="J17" s="8" t="s">
        <v>66</v>
      </c>
    </row>
    <row r="18" spans="1:26" ht="15.75" x14ac:dyDescent="0.25">
      <c r="A18" s="4" t="s">
        <v>68</v>
      </c>
      <c r="B18" s="4" t="s">
        <v>69</v>
      </c>
      <c r="C18" s="11" t="s">
        <v>13</v>
      </c>
      <c r="D18" s="4" t="s">
        <v>14</v>
      </c>
      <c r="E18" s="6" t="s">
        <v>70</v>
      </c>
      <c r="F18" s="7" t="str">
        <f>HYPERLINK("https://x.com/RolandForTexas","@RolandForTexas")</f>
        <v>@RolandForTexas</v>
      </c>
      <c r="G18" s="6" t="str">
        <f>HYPERLINK("https://www.facebook.com/RolandForTexas","Facebook")</f>
        <v>Facebook</v>
      </c>
      <c r="H18" s="5" t="s">
        <v>71</v>
      </c>
      <c r="J18" s="8" t="s">
        <v>72</v>
      </c>
      <c r="K18" s="4" t="s">
        <v>73</v>
      </c>
    </row>
    <row r="19" spans="1:26" ht="15.75" x14ac:dyDescent="0.25">
      <c r="A19" s="4" t="s">
        <v>74</v>
      </c>
      <c r="B19" s="4" t="s">
        <v>75</v>
      </c>
      <c r="C19" s="11" t="s">
        <v>13</v>
      </c>
      <c r="D19" s="4" t="s">
        <v>14</v>
      </c>
      <c r="E19" s="6" t="s">
        <v>76</v>
      </c>
      <c r="F19" s="7" t="str">
        <f>HYPERLINK("https://x.com/JudithZaffirini","@JudithZaffirini")</f>
        <v>@JudithZaffirini</v>
      </c>
      <c r="G19" s="6" t="str">
        <f>HYPERLINK("https://www.facebook.com/JudithZaffirini","Facebook")</f>
        <v>Facebook</v>
      </c>
      <c r="H19" s="5" t="s">
        <v>77</v>
      </c>
      <c r="J19" s="8" t="s">
        <v>78</v>
      </c>
      <c r="K19" s="4" t="s">
        <v>79</v>
      </c>
    </row>
    <row r="20" spans="1:26" ht="15.75" x14ac:dyDescent="0.25">
      <c r="A20" s="4" t="s">
        <v>74</v>
      </c>
      <c r="B20" t="s">
        <v>212</v>
      </c>
      <c r="C20" s="26" t="s">
        <v>20</v>
      </c>
      <c r="D20" s="10" t="s">
        <v>210</v>
      </c>
      <c r="E20" s="21" t="str">
        <f>HYPERLINK("https://gonnabemay.org","May")</f>
        <v>May</v>
      </c>
      <c r="F20" s="21"/>
      <c r="G20" s="21"/>
      <c r="J20" s="8" t="s">
        <v>78</v>
      </c>
    </row>
    <row r="21" spans="1:26" ht="15.75" x14ac:dyDescent="0.25">
      <c r="A21" s="4" t="s">
        <v>74</v>
      </c>
      <c r="B21" t="s">
        <v>211</v>
      </c>
      <c r="C21" s="26" t="s">
        <v>208</v>
      </c>
      <c r="D21" s="10" t="s">
        <v>210</v>
      </c>
      <c r="E21" s="21"/>
      <c r="F21" s="21"/>
      <c r="G21" s="21"/>
      <c r="J21" s="8" t="s">
        <v>78</v>
      </c>
    </row>
    <row r="22" spans="1:26" ht="30" x14ac:dyDescent="0.25">
      <c r="A22" s="9" t="s">
        <v>80</v>
      </c>
      <c r="B22" s="9" t="s">
        <v>81</v>
      </c>
      <c r="C22" s="11" t="s">
        <v>20</v>
      </c>
      <c r="D22" s="9" t="s">
        <v>82</v>
      </c>
      <c r="E22" s="12" t="s">
        <v>83</v>
      </c>
      <c r="F22" s="12" t="s">
        <v>84</v>
      </c>
      <c r="G22" s="12" t="s">
        <v>6</v>
      </c>
      <c r="H22" s="11" t="s">
        <v>23</v>
      </c>
      <c r="I22" s="9" t="s">
        <v>85</v>
      </c>
      <c r="J22" s="14" t="s">
        <v>86</v>
      </c>
      <c r="K22" s="10" t="s">
        <v>87</v>
      </c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30" x14ac:dyDescent="0.25">
      <c r="A23" s="9" t="s">
        <v>80</v>
      </c>
      <c r="B23" s="9" t="s">
        <v>88</v>
      </c>
      <c r="C23" s="11" t="s">
        <v>20</v>
      </c>
      <c r="D23" s="9" t="s">
        <v>82</v>
      </c>
      <c r="E23" s="15" t="str">
        <f>HYPERLINK("https://gimblefortexas.com","Gimble")</f>
        <v>Gimble</v>
      </c>
      <c r="F23" s="16" t="str">
        <f>HYPERLINK("https://x.com/JonGimbleTX","@JonGimbleTX")</f>
        <v>@JonGimbleTX</v>
      </c>
      <c r="G23" s="9"/>
      <c r="H23" s="11" t="s">
        <v>89</v>
      </c>
      <c r="I23" s="10" t="s">
        <v>90</v>
      </c>
      <c r="J23" s="14" t="s">
        <v>86</v>
      </c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15.75" x14ac:dyDescent="0.25">
      <c r="A24" s="9" t="s">
        <v>80</v>
      </c>
      <c r="B24" t="s">
        <v>213</v>
      </c>
      <c r="C24" s="26" t="s">
        <v>208</v>
      </c>
      <c r="D24" s="10" t="s">
        <v>82</v>
      </c>
      <c r="E24" s="21"/>
      <c r="F24" s="21"/>
      <c r="G24" s="21"/>
      <c r="J24" s="14" t="s">
        <v>86</v>
      </c>
    </row>
    <row r="25" spans="1:26" ht="15.75" x14ac:dyDescent="0.25">
      <c r="A25" s="4" t="s">
        <v>91</v>
      </c>
      <c r="B25" s="4" t="s">
        <v>92</v>
      </c>
      <c r="C25" s="11" t="s">
        <v>13</v>
      </c>
      <c r="D25" s="4" t="s">
        <v>93</v>
      </c>
      <c r="E25" s="6" t="str">
        <f>HYPERLINK("https://floresfortexas.com","Flores")</f>
        <v>Flores</v>
      </c>
      <c r="F25" s="7" t="str">
        <f>HYPERLINK("https://x.com/PeteFlores_TX","@PeteFlores_TX")</f>
        <v>@PeteFlores_TX</v>
      </c>
      <c r="G25" s="17" t="str">
        <f>HYPERLINK("https://www.facebook.com/PeteFloresTX","Facebook")</f>
        <v>Facebook</v>
      </c>
      <c r="H25" s="5" t="s">
        <v>94</v>
      </c>
      <c r="J25" s="8" t="s">
        <v>95</v>
      </c>
      <c r="K25" s="4" t="s">
        <v>96</v>
      </c>
    </row>
    <row r="26" spans="1:26" ht="15.75" x14ac:dyDescent="0.25">
      <c r="A26" s="4" t="s">
        <v>91</v>
      </c>
      <c r="B26" t="s">
        <v>215</v>
      </c>
      <c r="C26" s="26" t="s">
        <v>208</v>
      </c>
      <c r="D26" s="10" t="s">
        <v>214</v>
      </c>
      <c r="E26" s="21"/>
      <c r="F26" s="21"/>
      <c r="G26" s="21"/>
      <c r="J26" s="8" t="s">
        <v>95</v>
      </c>
    </row>
    <row r="27" spans="1:26" ht="14.25" customHeight="1" x14ac:dyDescent="0.25">
      <c r="A27" s="4" t="s">
        <v>97</v>
      </c>
      <c r="B27" s="4" t="s">
        <v>98</v>
      </c>
      <c r="C27" s="11" t="s">
        <v>13</v>
      </c>
      <c r="D27" s="4" t="s">
        <v>14</v>
      </c>
      <c r="E27" s="6" t="s">
        <v>99</v>
      </c>
      <c r="F27" s="7" t="str">
        <f>HYPERLINK("https://x.com/Menendez4Texas","@Menendez4Texas")</f>
        <v>@Menendez4Texas</v>
      </c>
      <c r="G27" s="6" t="str">
        <f>HYPERLINK("https://www.facebook.com/Menendez4Texas","Facebook")</f>
        <v>Facebook</v>
      </c>
      <c r="H27" s="5" t="s">
        <v>100</v>
      </c>
      <c r="J27" s="8" t="s">
        <v>101</v>
      </c>
      <c r="K27" s="4" t="s">
        <v>102</v>
      </c>
    </row>
    <row r="28" spans="1:26" ht="15.75" x14ac:dyDescent="0.25">
      <c r="A28" s="4" t="s">
        <v>103</v>
      </c>
      <c r="B28" s="4" t="s">
        <v>104</v>
      </c>
      <c r="C28" s="11" t="s">
        <v>13</v>
      </c>
      <c r="D28" s="4" t="s">
        <v>14</v>
      </c>
      <c r="E28" s="6" t="str">
        <f>HYPERLINK("https://www.electcharlesperry.com","Perry")</f>
        <v>Perry</v>
      </c>
      <c r="F28" s="8"/>
      <c r="G28" s="6" t="str">
        <f>HYPERLINK("https://www.facebook.com/ElectCharlesPerry","Facebook")</f>
        <v>Facebook</v>
      </c>
      <c r="H28" s="5" t="s">
        <v>105</v>
      </c>
      <c r="J28" s="8" t="s">
        <v>106</v>
      </c>
      <c r="K28" s="4" t="s">
        <v>107</v>
      </c>
    </row>
    <row r="29" spans="1:26" ht="15.75" x14ac:dyDescent="0.25">
      <c r="A29" s="4" t="s">
        <v>103</v>
      </c>
      <c r="B29" t="s">
        <v>217</v>
      </c>
      <c r="C29" s="26" t="s">
        <v>208</v>
      </c>
      <c r="D29" s="10" t="s">
        <v>216</v>
      </c>
      <c r="E29" s="21"/>
      <c r="F29" s="21"/>
      <c r="G29" s="21"/>
      <c r="J29" s="8" t="s">
        <v>106</v>
      </c>
    </row>
    <row r="30" spans="1:26" x14ac:dyDescent="0.25">
      <c r="A30" s="4" t="s">
        <v>108</v>
      </c>
      <c r="B30" s="4" t="s">
        <v>109</v>
      </c>
      <c r="C30" s="11" t="s">
        <v>13</v>
      </c>
      <c r="D30" s="4" t="s">
        <v>14</v>
      </c>
      <c r="F30" s="7" t="str">
        <f>HYPERLINK("https://x.com/DrewSpringer","@DrewSpringer")</f>
        <v>@DrewSpringer</v>
      </c>
      <c r="H30" s="5" t="s">
        <v>110</v>
      </c>
      <c r="J30" s="8" t="s">
        <v>111</v>
      </c>
      <c r="K30" s="4" t="s">
        <v>112</v>
      </c>
    </row>
    <row r="31" spans="1:26" ht="15.75" x14ac:dyDescent="0.25">
      <c r="A31" s="4" t="s">
        <v>113</v>
      </c>
      <c r="B31" s="4" t="s">
        <v>114</v>
      </c>
      <c r="C31" s="11" t="s">
        <v>13</v>
      </c>
      <c r="D31" s="4" t="s">
        <v>14</v>
      </c>
      <c r="E31" s="6" t="s">
        <v>115</v>
      </c>
      <c r="F31" s="7" t="str">
        <f>HYPERLINK("https://x.com/KevinSparksTX","@KevinSparksTX")</f>
        <v>@KevinSparksTX</v>
      </c>
      <c r="G31" s="8"/>
      <c r="H31" s="5" t="s">
        <v>116</v>
      </c>
      <c r="J31" s="8" t="s">
        <v>117</v>
      </c>
      <c r="K31" s="4" t="s">
        <v>118</v>
      </c>
    </row>
    <row r="32" spans="1:26" x14ac:dyDescent="0.25">
      <c r="A32" s="18"/>
      <c r="B32" s="18"/>
      <c r="C32" s="25"/>
      <c r="D32" s="18"/>
      <c r="E32" s="18"/>
      <c r="F32" s="18"/>
      <c r="G32" s="18"/>
      <c r="H32" s="19"/>
      <c r="I32" s="18"/>
      <c r="J32" s="18"/>
      <c r="K32" s="18"/>
    </row>
    <row r="33" spans="1:26" ht="15.75" customHeight="1" x14ac:dyDescent="0.25">
      <c r="A33" s="4" t="s">
        <v>26</v>
      </c>
      <c r="B33" s="4" t="s">
        <v>126</v>
      </c>
      <c r="C33" s="11" t="s">
        <v>127</v>
      </c>
      <c r="D33" s="4" t="s">
        <v>127</v>
      </c>
      <c r="E33" s="5" t="s">
        <v>123</v>
      </c>
      <c r="F33" s="5" t="s">
        <v>123</v>
      </c>
      <c r="G33" s="5" t="s">
        <v>123</v>
      </c>
      <c r="H33" s="5"/>
      <c r="I33" s="5" t="s">
        <v>123</v>
      </c>
      <c r="J33" s="8" t="s">
        <v>33</v>
      </c>
      <c r="K33" s="4" t="s">
        <v>128</v>
      </c>
    </row>
    <row r="34" spans="1:26" ht="15.75" customHeight="1" x14ac:dyDescent="0.25">
      <c r="A34" s="4" t="s">
        <v>41</v>
      </c>
      <c r="B34" s="4" t="s">
        <v>129</v>
      </c>
      <c r="C34" s="11" t="s">
        <v>127</v>
      </c>
      <c r="D34" s="4" t="s">
        <v>127</v>
      </c>
      <c r="E34" s="5" t="s">
        <v>123</v>
      </c>
      <c r="F34" s="5" t="s">
        <v>123</v>
      </c>
      <c r="G34" s="5" t="s">
        <v>123</v>
      </c>
      <c r="H34" s="5"/>
      <c r="I34" s="5" t="s">
        <v>123</v>
      </c>
      <c r="J34" s="8" t="s">
        <v>44</v>
      </c>
      <c r="K34" s="4" t="s">
        <v>130</v>
      </c>
    </row>
    <row r="35" spans="1:26" ht="15.75" customHeight="1" x14ac:dyDescent="0.25">
      <c r="A35" s="4" t="s">
        <v>131</v>
      </c>
      <c r="B35" s="4" t="s">
        <v>132</v>
      </c>
      <c r="C35" s="11" t="s">
        <v>121</v>
      </c>
      <c r="D35" s="4" t="s">
        <v>122</v>
      </c>
      <c r="E35" s="5" t="s">
        <v>123</v>
      </c>
      <c r="F35" s="5" t="s">
        <v>123</v>
      </c>
      <c r="G35" s="5" t="s">
        <v>123</v>
      </c>
      <c r="H35" s="5"/>
      <c r="I35" s="5" t="s">
        <v>123</v>
      </c>
      <c r="J35" s="8" t="s">
        <v>133</v>
      </c>
      <c r="K35" s="4" t="s">
        <v>134</v>
      </c>
    </row>
    <row r="36" spans="1:26" ht="15.75" customHeight="1" x14ac:dyDescent="0.25">
      <c r="A36" s="4" t="s">
        <v>135</v>
      </c>
      <c r="B36" s="4" t="s">
        <v>136</v>
      </c>
      <c r="C36" s="11" t="s">
        <v>121</v>
      </c>
      <c r="D36" s="4" t="s">
        <v>122</v>
      </c>
      <c r="E36" s="5" t="s">
        <v>123</v>
      </c>
      <c r="F36" s="5" t="s">
        <v>123</v>
      </c>
      <c r="G36" s="5" t="s">
        <v>123</v>
      </c>
      <c r="H36" s="5"/>
      <c r="I36" s="5" t="s">
        <v>123</v>
      </c>
      <c r="J36" s="8" t="s">
        <v>137</v>
      </c>
      <c r="K36" s="4" t="s">
        <v>138</v>
      </c>
    </row>
    <row r="37" spans="1:26" ht="15.75" customHeight="1" x14ac:dyDescent="0.25">
      <c r="A37" s="4" t="s">
        <v>139</v>
      </c>
      <c r="B37" s="4" t="s">
        <v>140</v>
      </c>
      <c r="C37" s="11" t="s">
        <v>121</v>
      </c>
      <c r="D37" s="4" t="s">
        <v>122</v>
      </c>
      <c r="E37" s="5" t="s">
        <v>123</v>
      </c>
      <c r="F37" s="5" t="s">
        <v>123</v>
      </c>
      <c r="G37" s="5" t="s">
        <v>123</v>
      </c>
      <c r="H37" s="5"/>
      <c r="I37" s="5" t="s">
        <v>123</v>
      </c>
      <c r="J37" s="8" t="s">
        <v>141</v>
      </c>
      <c r="K37" s="4" t="s">
        <v>142</v>
      </c>
    </row>
    <row r="38" spans="1:26" ht="15.75" customHeight="1" x14ac:dyDescent="0.25">
      <c r="A38" s="4" t="s">
        <v>143</v>
      </c>
      <c r="B38" s="4" t="s">
        <v>144</v>
      </c>
      <c r="C38" s="11" t="s">
        <v>145</v>
      </c>
      <c r="D38" s="4" t="s">
        <v>14</v>
      </c>
      <c r="E38" s="5" t="s">
        <v>123</v>
      </c>
      <c r="F38" s="5" t="s">
        <v>123</v>
      </c>
      <c r="G38" s="5" t="s">
        <v>123</v>
      </c>
      <c r="H38" s="5"/>
      <c r="I38" s="5" t="s">
        <v>123</v>
      </c>
      <c r="J38" s="8" t="s">
        <v>146</v>
      </c>
      <c r="K38" s="4" t="s">
        <v>147</v>
      </c>
    </row>
    <row r="39" spans="1:26" ht="15.75" customHeight="1" x14ac:dyDescent="0.25">
      <c r="A39" s="4" t="s">
        <v>148</v>
      </c>
      <c r="B39" s="4" t="s">
        <v>149</v>
      </c>
      <c r="C39" s="11" t="s">
        <v>121</v>
      </c>
      <c r="D39" s="4" t="s">
        <v>122</v>
      </c>
      <c r="E39" s="5" t="s">
        <v>123</v>
      </c>
      <c r="F39" s="5" t="s">
        <v>123</v>
      </c>
      <c r="G39" s="5" t="s">
        <v>123</v>
      </c>
      <c r="H39" s="5"/>
      <c r="I39" s="5" t="s">
        <v>123</v>
      </c>
      <c r="J39" s="8" t="s">
        <v>150</v>
      </c>
      <c r="K39" s="4" t="s">
        <v>151</v>
      </c>
    </row>
    <row r="40" spans="1:26" ht="15.75" customHeight="1" x14ac:dyDescent="0.25">
      <c r="A40" s="4" t="s">
        <v>51</v>
      </c>
      <c r="B40" s="4" t="s">
        <v>152</v>
      </c>
      <c r="C40" s="11" t="s">
        <v>153</v>
      </c>
      <c r="D40" s="4" t="s">
        <v>154</v>
      </c>
      <c r="E40" s="5" t="s">
        <v>123</v>
      </c>
      <c r="F40" s="5" t="s">
        <v>123</v>
      </c>
      <c r="G40" s="5" t="s">
        <v>123</v>
      </c>
      <c r="H40" s="5"/>
      <c r="I40" s="5" t="s">
        <v>123</v>
      </c>
      <c r="J40" s="8" t="s">
        <v>55</v>
      </c>
      <c r="K40" s="4" t="s">
        <v>155</v>
      </c>
    </row>
    <row r="41" spans="1:26" ht="15.75" customHeight="1" x14ac:dyDescent="0.25">
      <c r="A41" s="4" t="s">
        <v>156</v>
      </c>
      <c r="B41" s="4" t="s">
        <v>157</v>
      </c>
      <c r="C41" s="11" t="s">
        <v>121</v>
      </c>
      <c r="D41" s="4" t="s">
        <v>122</v>
      </c>
      <c r="E41" s="11" t="s">
        <v>123</v>
      </c>
      <c r="F41" s="11" t="s">
        <v>123</v>
      </c>
      <c r="G41" s="11" t="s">
        <v>123</v>
      </c>
      <c r="H41" s="11"/>
      <c r="I41" s="11" t="s">
        <v>123</v>
      </c>
      <c r="J41" s="8" t="s">
        <v>158</v>
      </c>
      <c r="K41" s="4" t="s">
        <v>159</v>
      </c>
    </row>
    <row r="42" spans="1:26" ht="15.75" customHeight="1" x14ac:dyDescent="0.25">
      <c r="A42" s="4" t="s">
        <v>160</v>
      </c>
      <c r="B42" s="4" t="s">
        <v>161</v>
      </c>
      <c r="C42" s="11" t="s">
        <v>121</v>
      </c>
      <c r="D42" s="4" t="s">
        <v>122</v>
      </c>
      <c r="E42" s="6" t="s">
        <v>162</v>
      </c>
      <c r="F42" s="8"/>
      <c r="G42" s="8"/>
      <c r="H42" s="20"/>
      <c r="J42" s="8" t="s">
        <v>163</v>
      </c>
      <c r="K42" s="4" t="s">
        <v>164</v>
      </c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ht="15.75" customHeight="1" x14ac:dyDescent="0.25">
      <c r="A43" s="4" t="s">
        <v>165</v>
      </c>
      <c r="B43" s="4" t="s">
        <v>166</v>
      </c>
      <c r="C43" s="11" t="s">
        <v>121</v>
      </c>
      <c r="D43" s="4" t="s">
        <v>122</v>
      </c>
      <c r="E43" s="5" t="s">
        <v>123</v>
      </c>
      <c r="F43" s="5" t="s">
        <v>123</v>
      </c>
      <c r="G43" s="5" t="s">
        <v>123</v>
      </c>
      <c r="H43" s="5"/>
      <c r="I43" s="5" t="s">
        <v>123</v>
      </c>
      <c r="J43" s="8" t="s">
        <v>167</v>
      </c>
      <c r="K43" s="4" t="s">
        <v>168</v>
      </c>
    </row>
    <row r="44" spans="1:26" ht="15.75" customHeight="1" x14ac:dyDescent="0.25">
      <c r="A44" s="4" t="s">
        <v>169</v>
      </c>
      <c r="B44" s="4" t="s">
        <v>170</v>
      </c>
      <c r="C44" s="11" t="s">
        <v>121</v>
      </c>
      <c r="D44" s="4" t="s">
        <v>122</v>
      </c>
      <c r="E44" s="5" t="s">
        <v>123</v>
      </c>
      <c r="F44" s="5" t="s">
        <v>123</v>
      </c>
      <c r="G44" s="5" t="s">
        <v>123</v>
      </c>
      <c r="H44" s="5"/>
      <c r="I44" s="5" t="s">
        <v>123</v>
      </c>
      <c r="J44" s="8" t="s">
        <v>171</v>
      </c>
      <c r="K44" s="4" t="s">
        <v>172</v>
      </c>
    </row>
    <row r="45" spans="1:26" ht="15.75" customHeight="1" x14ac:dyDescent="0.25">
      <c r="A45" s="4" t="s">
        <v>173</v>
      </c>
      <c r="B45" s="4" t="s">
        <v>136</v>
      </c>
      <c r="C45" s="11" t="s">
        <v>121</v>
      </c>
      <c r="D45" s="4" t="s">
        <v>122</v>
      </c>
      <c r="E45" s="5" t="s">
        <v>123</v>
      </c>
      <c r="F45" s="5" t="s">
        <v>123</v>
      </c>
      <c r="G45" s="5" t="s">
        <v>123</v>
      </c>
      <c r="H45" s="5"/>
      <c r="I45" s="5" t="s">
        <v>123</v>
      </c>
      <c r="J45" s="8" t="s">
        <v>174</v>
      </c>
      <c r="K45" s="4" t="s">
        <v>175</v>
      </c>
    </row>
    <row r="46" spans="1:26" ht="15.75" customHeight="1" x14ac:dyDescent="0.25">
      <c r="A46" s="4" t="s">
        <v>176</v>
      </c>
      <c r="B46" s="4" t="s">
        <v>177</v>
      </c>
      <c r="C46" s="11" t="s">
        <v>121</v>
      </c>
      <c r="D46" s="4" t="s">
        <v>122</v>
      </c>
      <c r="E46" s="5" t="s">
        <v>123</v>
      </c>
      <c r="F46" s="5" t="s">
        <v>123</v>
      </c>
      <c r="G46" s="5" t="s">
        <v>123</v>
      </c>
      <c r="H46" s="5"/>
      <c r="I46" s="5" t="s">
        <v>123</v>
      </c>
      <c r="J46" s="8" t="s">
        <v>178</v>
      </c>
      <c r="K46" s="4" t="s">
        <v>179</v>
      </c>
    </row>
    <row r="47" spans="1:26" ht="15.75" customHeight="1" x14ac:dyDescent="0.25">
      <c r="A47" s="4" t="s">
        <v>80</v>
      </c>
      <c r="B47" s="4" t="s">
        <v>180</v>
      </c>
      <c r="C47" s="11" t="s">
        <v>127</v>
      </c>
      <c r="D47" s="4" t="s">
        <v>127</v>
      </c>
      <c r="E47" s="5" t="s">
        <v>123</v>
      </c>
      <c r="F47" s="5" t="s">
        <v>123</v>
      </c>
      <c r="G47" s="5" t="s">
        <v>123</v>
      </c>
      <c r="H47" s="5"/>
      <c r="I47" s="5" t="s">
        <v>123</v>
      </c>
      <c r="J47" s="8" t="s">
        <v>86</v>
      </c>
      <c r="K47" s="4" t="s">
        <v>181</v>
      </c>
    </row>
    <row r="48" spans="1:26" ht="15.75" customHeight="1" x14ac:dyDescent="0.25">
      <c r="A48" s="4" t="s">
        <v>182</v>
      </c>
      <c r="B48" s="4" t="s">
        <v>183</v>
      </c>
      <c r="C48" s="11" t="s">
        <v>121</v>
      </c>
      <c r="D48" s="4" t="s">
        <v>122</v>
      </c>
      <c r="E48" s="5" t="s">
        <v>123</v>
      </c>
      <c r="F48" s="5" t="s">
        <v>123</v>
      </c>
      <c r="G48" s="5" t="s">
        <v>123</v>
      </c>
      <c r="H48" s="5"/>
      <c r="I48" s="5" t="s">
        <v>123</v>
      </c>
      <c r="J48" s="8" t="s">
        <v>184</v>
      </c>
      <c r="K48" s="4" t="s">
        <v>185</v>
      </c>
    </row>
    <row r="49" spans="1:11" ht="15.75" customHeight="1" x14ac:dyDescent="0.25">
      <c r="A49" s="4" t="s">
        <v>186</v>
      </c>
      <c r="B49" s="4" t="s">
        <v>187</v>
      </c>
      <c r="C49" s="11" t="s">
        <v>121</v>
      </c>
      <c r="D49" s="4" t="s">
        <v>122</v>
      </c>
      <c r="E49" s="5" t="s">
        <v>123</v>
      </c>
      <c r="F49" s="5" t="s">
        <v>123</v>
      </c>
      <c r="G49" s="5" t="s">
        <v>123</v>
      </c>
      <c r="H49" s="5"/>
      <c r="I49" s="5" t="s">
        <v>123</v>
      </c>
      <c r="J49" s="8" t="s">
        <v>188</v>
      </c>
      <c r="K49" s="4" t="s">
        <v>189</v>
      </c>
    </row>
    <row r="50" spans="1:11" ht="15.75" customHeight="1" x14ac:dyDescent="0.25">
      <c r="A50" s="4" t="s">
        <v>190</v>
      </c>
      <c r="B50" s="4" t="s">
        <v>191</v>
      </c>
      <c r="C50" s="11" t="s">
        <v>121</v>
      </c>
      <c r="D50" s="4" t="s">
        <v>122</v>
      </c>
      <c r="E50" s="5" t="s">
        <v>123</v>
      </c>
      <c r="F50" s="5" t="s">
        <v>123</v>
      </c>
      <c r="G50" s="5" t="s">
        <v>123</v>
      </c>
      <c r="H50" s="5"/>
      <c r="I50" s="5" t="s">
        <v>123</v>
      </c>
      <c r="J50" s="8" t="s">
        <v>192</v>
      </c>
      <c r="K50" s="4" t="s">
        <v>193</v>
      </c>
    </row>
    <row r="51" spans="1:11" ht="15.75" customHeight="1" x14ac:dyDescent="0.25">
      <c r="A51" s="4" t="s">
        <v>194</v>
      </c>
      <c r="B51" s="4" t="s">
        <v>195</v>
      </c>
      <c r="C51" s="11" t="s">
        <v>121</v>
      </c>
      <c r="D51" s="4" t="s">
        <v>122</v>
      </c>
      <c r="E51" s="5" t="s">
        <v>123</v>
      </c>
      <c r="F51" s="5" t="s">
        <v>123</v>
      </c>
      <c r="G51" s="5" t="s">
        <v>123</v>
      </c>
      <c r="H51" s="5"/>
      <c r="I51" s="5" t="s">
        <v>123</v>
      </c>
      <c r="J51" s="8" t="s">
        <v>196</v>
      </c>
      <c r="K51" s="4" t="s">
        <v>197</v>
      </c>
    </row>
    <row r="52" spans="1:11" ht="15.75" customHeight="1" x14ac:dyDescent="0.25">
      <c r="C52" s="11"/>
      <c r="H52" s="5"/>
    </row>
    <row r="53" spans="1:11" ht="15.75" customHeight="1" x14ac:dyDescent="0.25">
      <c r="C53" s="11"/>
      <c r="H53" s="5"/>
    </row>
    <row r="54" spans="1:11" ht="15.75" customHeight="1" x14ac:dyDescent="0.25">
      <c r="C54" s="11"/>
      <c r="H54" s="5"/>
    </row>
    <row r="55" spans="1:11" ht="15.75" customHeight="1" x14ac:dyDescent="0.25">
      <c r="C55" s="11"/>
      <c r="H55" s="5"/>
    </row>
    <row r="56" spans="1:11" ht="15.75" customHeight="1" x14ac:dyDescent="0.25">
      <c r="C56" s="11"/>
      <c r="H56" s="5"/>
    </row>
    <row r="57" spans="1:11" ht="15.75" customHeight="1" x14ac:dyDescent="0.25">
      <c r="C57" s="11"/>
      <c r="H57" s="5"/>
    </row>
    <row r="58" spans="1:11" ht="15.75" customHeight="1" x14ac:dyDescent="0.25">
      <c r="C58" s="11"/>
      <c r="H58" s="5"/>
    </row>
    <row r="59" spans="1:11" ht="15.75" customHeight="1" x14ac:dyDescent="0.25">
      <c r="C59" s="11"/>
      <c r="H59" s="5"/>
    </row>
    <row r="60" spans="1:11" ht="15.75" customHeight="1" x14ac:dyDescent="0.25">
      <c r="C60" s="11"/>
      <c r="H60" s="5"/>
    </row>
    <row r="61" spans="1:11" ht="15.75" customHeight="1" x14ac:dyDescent="0.25">
      <c r="C61" s="11"/>
      <c r="H61" s="5"/>
    </row>
    <row r="62" spans="1:11" ht="15.75" customHeight="1" x14ac:dyDescent="0.25">
      <c r="C62" s="11"/>
      <c r="H62" s="5"/>
    </row>
    <row r="63" spans="1:11" ht="15.75" customHeight="1" x14ac:dyDescent="0.25">
      <c r="C63" s="11"/>
      <c r="H63" s="5"/>
    </row>
    <row r="64" spans="1:11" ht="15.75" customHeight="1" x14ac:dyDescent="0.25">
      <c r="C64" s="11"/>
      <c r="H64" s="5"/>
    </row>
    <row r="65" spans="3:8" ht="15.75" customHeight="1" x14ac:dyDescent="0.25">
      <c r="C65" s="11"/>
      <c r="H65" s="5"/>
    </row>
    <row r="66" spans="3:8" ht="15.75" customHeight="1" x14ac:dyDescent="0.25">
      <c r="C66" s="11"/>
      <c r="H66" s="5"/>
    </row>
    <row r="67" spans="3:8" ht="15.75" customHeight="1" x14ac:dyDescent="0.25">
      <c r="C67" s="11"/>
      <c r="H67" s="5"/>
    </row>
    <row r="68" spans="3:8" ht="15.75" customHeight="1" x14ac:dyDescent="0.25">
      <c r="C68" s="11"/>
      <c r="H68" s="5"/>
    </row>
    <row r="69" spans="3:8" ht="15.75" customHeight="1" x14ac:dyDescent="0.25">
      <c r="C69" s="11"/>
      <c r="H69" s="5"/>
    </row>
    <row r="70" spans="3:8" ht="15.75" customHeight="1" x14ac:dyDescent="0.25">
      <c r="C70" s="11"/>
      <c r="H70" s="5"/>
    </row>
    <row r="71" spans="3:8" ht="15.75" customHeight="1" x14ac:dyDescent="0.25">
      <c r="C71" s="11"/>
      <c r="H71" s="5"/>
    </row>
    <row r="72" spans="3:8" ht="15.75" customHeight="1" x14ac:dyDescent="0.25">
      <c r="C72" s="11"/>
      <c r="H72" s="5"/>
    </row>
    <row r="73" spans="3:8" ht="15.75" customHeight="1" x14ac:dyDescent="0.25">
      <c r="C73" s="11"/>
      <c r="H73" s="5"/>
    </row>
    <row r="74" spans="3:8" ht="15.75" customHeight="1" x14ac:dyDescent="0.25">
      <c r="C74" s="11"/>
      <c r="H74" s="5"/>
    </row>
    <row r="75" spans="3:8" ht="15.75" customHeight="1" x14ac:dyDescent="0.25">
      <c r="C75" s="11"/>
      <c r="H75" s="5"/>
    </row>
    <row r="76" spans="3:8" ht="15.75" customHeight="1" x14ac:dyDescent="0.25">
      <c r="C76" s="11"/>
      <c r="H76" s="5"/>
    </row>
    <row r="77" spans="3:8" ht="15.75" customHeight="1" x14ac:dyDescent="0.25">
      <c r="C77" s="11"/>
      <c r="H77" s="5"/>
    </row>
    <row r="78" spans="3:8" ht="15.75" customHeight="1" x14ac:dyDescent="0.25">
      <c r="C78" s="11"/>
      <c r="H78" s="5"/>
    </row>
    <row r="79" spans="3:8" ht="15.75" customHeight="1" x14ac:dyDescent="0.25">
      <c r="C79" s="11"/>
      <c r="H79" s="5"/>
    </row>
    <row r="80" spans="3:8" ht="15.75" customHeight="1" x14ac:dyDescent="0.25">
      <c r="C80" s="11"/>
      <c r="H80" s="5"/>
    </row>
    <row r="81" spans="3:8" ht="15.75" customHeight="1" x14ac:dyDescent="0.25">
      <c r="C81" s="11"/>
      <c r="H81" s="5"/>
    </row>
    <row r="82" spans="3:8" ht="15.75" customHeight="1" x14ac:dyDescent="0.25">
      <c r="C82" s="11"/>
      <c r="H82" s="5"/>
    </row>
    <row r="83" spans="3:8" ht="15.75" customHeight="1" x14ac:dyDescent="0.25">
      <c r="C83" s="11"/>
      <c r="H83" s="5"/>
    </row>
    <row r="84" spans="3:8" ht="15.75" customHeight="1" x14ac:dyDescent="0.25">
      <c r="C84" s="11"/>
      <c r="H84" s="5"/>
    </row>
    <row r="85" spans="3:8" ht="15.75" customHeight="1" x14ac:dyDescent="0.25">
      <c r="C85" s="11"/>
      <c r="H85" s="5"/>
    </row>
    <row r="86" spans="3:8" ht="15.75" customHeight="1" x14ac:dyDescent="0.25">
      <c r="C86" s="11"/>
      <c r="H86" s="5"/>
    </row>
    <row r="87" spans="3:8" ht="15.75" customHeight="1" x14ac:dyDescent="0.25">
      <c r="C87" s="11"/>
      <c r="H87" s="5"/>
    </row>
    <row r="88" spans="3:8" ht="15.75" customHeight="1" x14ac:dyDescent="0.25">
      <c r="C88" s="11"/>
      <c r="H88" s="5"/>
    </row>
    <row r="89" spans="3:8" ht="15.75" customHeight="1" x14ac:dyDescent="0.25">
      <c r="C89" s="11"/>
      <c r="H89" s="5"/>
    </row>
    <row r="90" spans="3:8" ht="15.75" customHeight="1" x14ac:dyDescent="0.25">
      <c r="C90" s="11"/>
      <c r="H90" s="5"/>
    </row>
    <row r="91" spans="3:8" ht="15.75" customHeight="1" x14ac:dyDescent="0.25">
      <c r="C91" s="11"/>
      <c r="H91" s="5"/>
    </row>
    <row r="92" spans="3:8" ht="15.75" customHeight="1" x14ac:dyDescent="0.25">
      <c r="C92" s="11"/>
      <c r="H92" s="5"/>
    </row>
    <row r="93" spans="3:8" ht="15.75" customHeight="1" x14ac:dyDescent="0.25">
      <c r="C93" s="11"/>
      <c r="H93" s="5"/>
    </row>
    <row r="94" spans="3:8" ht="15.75" customHeight="1" x14ac:dyDescent="0.25">
      <c r="C94" s="11"/>
      <c r="H94" s="5"/>
    </row>
    <row r="95" spans="3:8" ht="15.75" customHeight="1" x14ac:dyDescent="0.25">
      <c r="C95" s="11"/>
      <c r="H95" s="5"/>
    </row>
    <row r="96" spans="3:8" ht="15.75" customHeight="1" x14ac:dyDescent="0.25">
      <c r="C96" s="11"/>
      <c r="H96" s="5"/>
    </row>
    <row r="97" spans="3:8" ht="15.75" customHeight="1" x14ac:dyDescent="0.25">
      <c r="C97" s="11"/>
      <c r="H97" s="5"/>
    </row>
    <row r="98" spans="3:8" ht="15.75" customHeight="1" x14ac:dyDescent="0.25">
      <c r="C98" s="11"/>
      <c r="H98" s="5"/>
    </row>
    <row r="99" spans="3:8" ht="15.75" customHeight="1" x14ac:dyDescent="0.25">
      <c r="C99" s="11"/>
      <c r="H99" s="5"/>
    </row>
    <row r="100" spans="3:8" ht="15.75" customHeight="1" x14ac:dyDescent="0.25">
      <c r="C100" s="11"/>
      <c r="H100" s="5"/>
    </row>
    <row r="101" spans="3:8" ht="15.75" customHeight="1" x14ac:dyDescent="0.25">
      <c r="C101" s="11"/>
      <c r="H101" s="5"/>
    </row>
    <row r="102" spans="3:8" ht="15.75" customHeight="1" x14ac:dyDescent="0.25">
      <c r="C102" s="11"/>
      <c r="H102" s="5"/>
    </row>
    <row r="103" spans="3:8" ht="15.75" customHeight="1" x14ac:dyDescent="0.25">
      <c r="C103" s="11"/>
      <c r="H103" s="5"/>
    </row>
    <row r="104" spans="3:8" ht="15.75" customHeight="1" x14ac:dyDescent="0.25">
      <c r="C104" s="11"/>
      <c r="H104" s="5"/>
    </row>
    <row r="105" spans="3:8" ht="15.75" customHeight="1" x14ac:dyDescent="0.25">
      <c r="C105" s="11"/>
      <c r="H105" s="5"/>
    </row>
    <row r="106" spans="3:8" ht="15.75" customHeight="1" x14ac:dyDescent="0.25">
      <c r="C106" s="11"/>
      <c r="H106" s="5"/>
    </row>
    <row r="107" spans="3:8" ht="15.75" customHeight="1" x14ac:dyDescent="0.25">
      <c r="C107" s="11"/>
      <c r="H107" s="5"/>
    </row>
    <row r="108" spans="3:8" ht="15.75" customHeight="1" x14ac:dyDescent="0.25">
      <c r="C108" s="11"/>
      <c r="H108" s="5"/>
    </row>
    <row r="109" spans="3:8" ht="15.75" customHeight="1" x14ac:dyDescent="0.25">
      <c r="C109" s="11"/>
      <c r="H109" s="5"/>
    </row>
    <row r="110" spans="3:8" ht="15.75" customHeight="1" x14ac:dyDescent="0.25">
      <c r="C110" s="11"/>
      <c r="H110" s="5"/>
    </row>
    <row r="111" spans="3:8" ht="15.75" customHeight="1" x14ac:dyDescent="0.25">
      <c r="C111" s="11"/>
      <c r="H111" s="5"/>
    </row>
    <row r="112" spans="3:8" ht="15.75" customHeight="1" x14ac:dyDescent="0.25">
      <c r="C112" s="11"/>
      <c r="H112" s="5"/>
    </row>
    <row r="113" spans="3:8" ht="15.75" customHeight="1" x14ac:dyDescent="0.25">
      <c r="C113" s="11"/>
      <c r="H113" s="5"/>
    </row>
    <row r="114" spans="3:8" ht="15.75" customHeight="1" x14ac:dyDescent="0.25">
      <c r="C114" s="11"/>
      <c r="H114" s="5"/>
    </row>
    <row r="115" spans="3:8" ht="15.75" customHeight="1" x14ac:dyDescent="0.25">
      <c r="C115" s="11"/>
      <c r="H115" s="5"/>
    </row>
    <row r="116" spans="3:8" ht="15.75" customHeight="1" x14ac:dyDescent="0.25">
      <c r="C116" s="11"/>
      <c r="H116" s="5"/>
    </row>
    <row r="117" spans="3:8" ht="15.75" customHeight="1" x14ac:dyDescent="0.25">
      <c r="C117" s="11"/>
      <c r="H117" s="5"/>
    </row>
    <row r="118" spans="3:8" ht="15.75" customHeight="1" x14ac:dyDescent="0.25">
      <c r="C118" s="11"/>
      <c r="H118" s="5"/>
    </row>
    <row r="119" spans="3:8" ht="15.75" customHeight="1" x14ac:dyDescent="0.25">
      <c r="C119" s="11"/>
      <c r="H119" s="5"/>
    </row>
    <row r="120" spans="3:8" ht="15.75" customHeight="1" x14ac:dyDescent="0.25">
      <c r="C120" s="11"/>
      <c r="H120" s="5"/>
    </row>
    <row r="121" spans="3:8" ht="15.75" customHeight="1" x14ac:dyDescent="0.25">
      <c r="C121" s="11"/>
      <c r="H121" s="5"/>
    </row>
    <row r="122" spans="3:8" ht="15.75" customHeight="1" x14ac:dyDescent="0.25">
      <c r="C122" s="11"/>
      <c r="H122" s="5"/>
    </row>
    <row r="123" spans="3:8" ht="15.75" customHeight="1" x14ac:dyDescent="0.25">
      <c r="C123" s="11"/>
      <c r="H123" s="5"/>
    </row>
    <row r="124" spans="3:8" ht="15.75" customHeight="1" x14ac:dyDescent="0.25">
      <c r="C124" s="11"/>
      <c r="H124" s="5"/>
    </row>
    <row r="125" spans="3:8" ht="15.75" customHeight="1" x14ac:dyDescent="0.25">
      <c r="C125" s="11"/>
      <c r="H125" s="5"/>
    </row>
    <row r="126" spans="3:8" ht="15.75" customHeight="1" x14ac:dyDescent="0.25">
      <c r="C126" s="11"/>
      <c r="H126" s="5"/>
    </row>
    <row r="127" spans="3:8" ht="15.75" customHeight="1" x14ac:dyDescent="0.25">
      <c r="C127" s="11"/>
      <c r="H127" s="5"/>
    </row>
    <row r="128" spans="3:8" ht="15.75" customHeight="1" x14ac:dyDescent="0.25">
      <c r="C128" s="11"/>
      <c r="H128" s="5"/>
    </row>
    <row r="129" spans="3:8" ht="15.75" customHeight="1" x14ac:dyDescent="0.25">
      <c r="C129" s="11"/>
      <c r="H129" s="5"/>
    </row>
    <row r="130" spans="3:8" ht="15.75" customHeight="1" x14ac:dyDescent="0.25">
      <c r="C130" s="11"/>
      <c r="H130" s="5"/>
    </row>
    <row r="131" spans="3:8" ht="15.75" customHeight="1" x14ac:dyDescent="0.25">
      <c r="C131" s="11"/>
      <c r="H131" s="5"/>
    </row>
    <row r="132" spans="3:8" ht="15.75" customHeight="1" x14ac:dyDescent="0.25">
      <c r="C132" s="11"/>
      <c r="H132" s="5"/>
    </row>
    <row r="133" spans="3:8" ht="15.75" customHeight="1" x14ac:dyDescent="0.25">
      <c r="C133" s="11"/>
      <c r="H133" s="5"/>
    </row>
    <row r="134" spans="3:8" ht="15.75" customHeight="1" x14ac:dyDescent="0.25">
      <c r="C134" s="11"/>
      <c r="H134" s="5"/>
    </row>
    <row r="135" spans="3:8" ht="15.75" customHeight="1" x14ac:dyDescent="0.25">
      <c r="C135" s="11"/>
      <c r="H135" s="5"/>
    </row>
    <row r="136" spans="3:8" ht="15.75" customHeight="1" x14ac:dyDescent="0.25">
      <c r="C136" s="11"/>
      <c r="H136" s="5"/>
    </row>
    <row r="137" spans="3:8" ht="15.75" customHeight="1" x14ac:dyDescent="0.25">
      <c r="C137" s="11"/>
      <c r="H137" s="5"/>
    </row>
    <row r="138" spans="3:8" ht="15.75" customHeight="1" x14ac:dyDescent="0.25">
      <c r="C138" s="11"/>
      <c r="H138" s="5"/>
    </row>
    <row r="139" spans="3:8" ht="15.75" customHeight="1" x14ac:dyDescent="0.25">
      <c r="C139" s="11"/>
      <c r="H139" s="5"/>
    </row>
    <row r="140" spans="3:8" ht="15.75" customHeight="1" x14ac:dyDescent="0.25">
      <c r="C140" s="11"/>
      <c r="H140" s="5"/>
    </row>
    <row r="141" spans="3:8" ht="15.75" customHeight="1" x14ac:dyDescent="0.25">
      <c r="C141" s="11"/>
      <c r="H141" s="5"/>
    </row>
    <row r="142" spans="3:8" ht="15.75" customHeight="1" x14ac:dyDescent="0.25">
      <c r="C142" s="11"/>
      <c r="H142" s="5"/>
    </row>
    <row r="143" spans="3:8" ht="15.75" customHeight="1" x14ac:dyDescent="0.25">
      <c r="C143" s="11"/>
      <c r="H143" s="5"/>
    </row>
    <row r="144" spans="3:8" ht="15.75" customHeight="1" x14ac:dyDescent="0.25">
      <c r="C144" s="11"/>
      <c r="H144" s="5"/>
    </row>
    <row r="145" spans="3:8" ht="15.75" customHeight="1" x14ac:dyDescent="0.25">
      <c r="C145" s="11"/>
      <c r="H145" s="5"/>
    </row>
    <row r="146" spans="3:8" ht="15.75" customHeight="1" x14ac:dyDescent="0.25">
      <c r="C146" s="11"/>
      <c r="H146" s="5"/>
    </row>
    <row r="147" spans="3:8" ht="15.75" customHeight="1" x14ac:dyDescent="0.25">
      <c r="C147" s="11"/>
      <c r="H147" s="5"/>
    </row>
    <row r="148" spans="3:8" ht="15.75" customHeight="1" x14ac:dyDescent="0.25">
      <c r="C148" s="11"/>
      <c r="H148" s="5"/>
    </row>
    <row r="149" spans="3:8" ht="15.75" customHeight="1" x14ac:dyDescent="0.25">
      <c r="C149" s="11"/>
      <c r="H149" s="5"/>
    </row>
    <row r="150" spans="3:8" ht="15.75" customHeight="1" x14ac:dyDescent="0.25">
      <c r="C150" s="11"/>
      <c r="H150" s="5"/>
    </row>
    <row r="151" spans="3:8" ht="15.75" customHeight="1" x14ac:dyDescent="0.25">
      <c r="C151" s="11"/>
      <c r="H151" s="5"/>
    </row>
    <row r="152" spans="3:8" ht="15.75" customHeight="1" x14ac:dyDescent="0.25">
      <c r="C152" s="11"/>
      <c r="H152" s="5"/>
    </row>
    <row r="153" spans="3:8" ht="15.75" customHeight="1" x14ac:dyDescent="0.25">
      <c r="C153" s="11"/>
      <c r="H153" s="5"/>
    </row>
    <row r="154" spans="3:8" ht="15.75" customHeight="1" x14ac:dyDescent="0.25">
      <c r="C154" s="11"/>
      <c r="H154" s="5"/>
    </row>
    <row r="155" spans="3:8" ht="15.75" customHeight="1" x14ac:dyDescent="0.25">
      <c r="C155" s="11"/>
      <c r="H155" s="5"/>
    </row>
    <row r="156" spans="3:8" ht="15.75" customHeight="1" x14ac:dyDescent="0.25">
      <c r="C156" s="11"/>
      <c r="H156" s="5"/>
    </row>
    <row r="157" spans="3:8" ht="15.75" customHeight="1" x14ac:dyDescent="0.25">
      <c r="C157" s="11"/>
      <c r="H157" s="5"/>
    </row>
    <row r="158" spans="3:8" ht="15.75" customHeight="1" x14ac:dyDescent="0.25">
      <c r="C158" s="11"/>
      <c r="H158" s="5"/>
    </row>
    <row r="159" spans="3:8" ht="15.75" customHeight="1" x14ac:dyDescent="0.25">
      <c r="C159" s="11"/>
      <c r="H159" s="5"/>
    </row>
    <row r="160" spans="3:8" ht="15.75" customHeight="1" x14ac:dyDescent="0.25">
      <c r="C160" s="11"/>
      <c r="H160" s="5"/>
    </row>
    <row r="161" spans="3:8" ht="15.75" customHeight="1" x14ac:dyDescent="0.25">
      <c r="C161" s="11"/>
      <c r="H161" s="5"/>
    </row>
    <row r="162" spans="3:8" ht="15.75" customHeight="1" x14ac:dyDescent="0.25">
      <c r="C162" s="11"/>
      <c r="H162" s="5"/>
    </row>
    <row r="163" spans="3:8" ht="15.75" customHeight="1" x14ac:dyDescent="0.25">
      <c r="C163" s="11"/>
      <c r="H163" s="5"/>
    </row>
    <row r="164" spans="3:8" ht="15.75" customHeight="1" x14ac:dyDescent="0.25">
      <c r="C164" s="11"/>
      <c r="H164" s="5"/>
    </row>
    <row r="165" spans="3:8" ht="15.75" customHeight="1" x14ac:dyDescent="0.25">
      <c r="C165" s="11"/>
      <c r="H165" s="5"/>
    </row>
    <row r="166" spans="3:8" ht="15.75" customHeight="1" x14ac:dyDescent="0.25">
      <c r="C166" s="11"/>
      <c r="H166" s="5"/>
    </row>
    <row r="167" spans="3:8" ht="15.75" customHeight="1" x14ac:dyDescent="0.25">
      <c r="C167" s="11"/>
      <c r="H167" s="5"/>
    </row>
    <row r="168" spans="3:8" ht="15.75" customHeight="1" x14ac:dyDescent="0.25">
      <c r="C168" s="11"/>
      <c r="H168" s="5"/>
    </row>
    <row r="169" spans="3:8" ht="15.75" customHeight="1" x14ac:dyDescent="0.25">
      <c r="C169" s="11"/>
      <c r="H169" s="5"/>
    </row>
    <row r="170" spans="3:8" ht="15.75" customHeight="1" x14ac:dyDescent="0.25">
      <c r="C170" s="11"/>
      <c r="H170" s="5"/>
    </row>
    <row r="171" spans="3:8" ht="15.75" customHeight="1" x14ac:dyDescent="0.25">
      <c r="C171" s="11"/>
      <c r="H171" s="5"/>
    </row>
    <row r="172" spans="3:8" ht="15.75" customHeight="1" x14ac:dyDescent="0.25">
      <c r="C172" s="11"/>
      <c r="H172" s="5"/>
    </row>
    <row r="173" spans="3:8" ht="15.75" customHeight="1" x14ac:dyDescent="0.25">
      <c r="C173" s="11"/>
      <c r="H173" s="5"/>
    </row>
    <row r="174" spans="3:8" ht="15.75" customHeight="1" x14ac:dyDescent="0.25">
      <c r="C174" s="11"/>
      <c r="H174" s="5"/>
    </row>
    <row r="175" spans="3:8" ht="15.75" customHeight="1" x14ac:dyDescent="0.25">
      <c r="C175" s="11"/>
      <c r="H175" s="5"/>
    </row>
    <row r="176" spans="3:8" ht="15.75" customHeight="1" x14ac:dyDescent="0.25">
      <c r="C176" s="11"/>
      <c r="H176" s="5"/>
    </row>
    <row r="177" spans="3:8" ht="15.75" customHeight="1" x14ac:dyDescent="0.25">
      <c r="C177" s="11"/>
      <c r="H177" s="5"/>
    </row>
    <row r="178" spans="3:8" ht="15.75" customHeight="1" x14ac:dyDescent="0.25">
      <c r="C178" s="11"/>
      <c r="H178" s="5"/>
    </row>
    <row r="179" spans="3:8" ht="15.75" customHeight="1" x14ac:dyDescent="0.25">
      <c r="C179" s="11"/>
      <c r="H179" s="5"/>
    </row>
    <row r="180" spans="3:8" ht="15.75" customHeight="1" x14ac:dyDescent="0.25">
      <c r="C180" s="11"/>
      <c r="H180" s="5"/>
    </row>
    <row r="181" spans="3:8" ht="15.75" customHeight="1" x14ac:dyDescent="0.25">
      <c r="C181" s="11"/>
      <c r="H181" s="5"/>
    </row>
    <row r="182" spans="3:8" ht="15.75" customHeight="1" x14ac:dyDescent="0.25">
      <c r="C182" s="11"/>
      <c r="H182" s="5"/>
    </row>
    <row r="183" spans="3:8" ht="15.75" customHeight="1" x14ac:dyDescent="0.25">
      <c r="C183" s="11"/>
      <c r="H183" s="5"/>
    </row>
    <row r="184" spans="3:8" ht="15.75" customHeight="1" x14ac:dyDescent="0.25">
      <c r="C184" s="11"/>
      <c r="H184" s="5"/>
    </row>
    <row r="185" spans="3:8" ht="15.75" customHeight="1" x14ac:dyDescent="0.25">
      <c r="C185" s="11"/>
      <c r="H185" s="5"/>
    </row>
    <row r="186" spans="3:8" ht="15.75" customHeight="1" x14ac:dyDescent="0.25">
      <c r="C186" s="11"/>
      <c r="H186" s="5"/>
    </row>
    <row r="187" spans="3:8" ht="15.75" customHeight="1" x14ac:dyDescent="0.25">
      <c r="C187" s="11"/>
      <c r="H187" s="5"/>
    </row>
    <row r="188" spans="3:8" ht="15.75" customHeight="1" x14ac:dyDescent="0.25">
      <c r="C188" s="11"/>
      <c r="H188" s="5"/>
    </row>
    <row r="189" spans="3:8" ht="15.75" customHeight="1" x14ac:dyDescent="0.25">
      <c r="C189" s="11"/>
      <c r="H189" s="5"/>
    </row>
    <row r="190" spans="3:8" ht="15.75" customHeight="1" x14ac:dyDescent="0.25">
      <c r="C190" s="11"/>
      <c r="H190" s="5"/>
    </row>
    <row r="191" spans="3:8" ht="15.75" customHeight="1" x14ac:dyDescent="0.25">
      <c r="C191" s="11"/>
      <c r="H191" s="5"/>
    </row>
    <row r="192" spans="3:8" ht="15.75" customHeight="1" x14ac:dyDescent="0.25">
      <c r="C192" s="11"/>
      <c r="H192" s="5"/>
    </row>
    <row r="193" spans="3:8" ht="15.75" customHeight="1" x14ac:dyDescent="0.25">
      <c r="C193" s="11"/>
      <c r="H193" s="5"/>
    </row>
    <row r="194" spans="3:8" ht="15.75" customHeight="1" x14ac:dyDescent="0.25">
      <c r="C194" s="11"/>
      <c r="H194" s="5"/>
    </row>
    <row r="195" spans="3:8" ht="15.75" customHeight="1" x14ac:dyDescent="0.25">
      <c r="C195" s="11"/>
      <c r="H195" s="5"/>
    </row>
    <row r="196" spans="3:8" ht="15.75" customHeight="1" x14ac:dyDescent="0.25">
      <c r="C196" s="11"/>
      <c r="H196" s="5"/>
    </row>
    <row r="197" spans="3:8" ht="15.75" customHeight="1" x14ac:dyDescent="0.25">
      <c r="C197" s="11"/>
      <c r="H197" s="5"/>
    </row>
    <row r="198" spans="3:8" ht="15.75" customHeight="1" x14ac:dyDescent="0.25">
      <c r="C198" s="11"/>
      <c r="H198" s="5"/>
    </row>
    <row r="199" spans="3:8" ht="15.75" customHeight="1" x14ac:dyDescent="0.25">
      <c r="C199" s="11"/>
      <c r="H199" s="5"/>
    </row>
    <row r="200" spans="3:8" ht="15.75" customHeight="1" x14ac:dyDescent="0.25">
      <c r="C200" s="11"/>
      <c r="H200" s="5"/>
    </row>
    <row r="201" spans="3:8" ht="15.75" customHeight="1" x14ac:dyDescent="0.25">
      <c r="C201" s="11"/>
      <c r="H201" s="5"/>
    </row>
    <row r="202" spans="3:8" ht="15.75" customHeight="1" x14ac:dyDescent="0.25">
      <c r="C202" s="11"/>
      <c r="H202" s="5"/>
    </row>
    <row r="203" spans="3:8" ht="15.75" customHeight="1" x14ac:dyDescent="0.25">
      <c r="C203" s="11"/>
      <c r="H203" s="5"/>
    </row>
    <row r="204" spans="3:8" ht="15.75" customHeight="1" x14ac:dyDescent="0.25">
      <c r="C204" s="11"/>
      <c r="H204" s="5"/>
    </row>
    <row r="205" spans="3:8" ht="15.75" customHeight="1" x14ac:dyDescent="0.25">
      <c r="C205" s="11"/>
      <c r="H205" s="5"/>
    </row>
    <row r="206" spans="3:8" ht="15.75" customHeight="1" x14ac:dyDescent="0.25">
      <c r="C206" s="11"/>
      <c r="H206" s="5"/>
    </row>
    <row r="207" spans="3:8" ht="15.75" customHeight="1" x14ac:dyDescent="0.25">
      <c r="C207" s="11"/>
      <c r="H207" s="5"/>
    </row>
    <row r="208" spans="3:8" ht="15.75" customHeight="1" x14ac:dyDescent="0.25">
      <c r="C208" s="11"/>
      <c r="H208" s="5"/>
    </row>
    <row r="209" spans="3:8" ht="15.75" customHeight="1" x14ac:dyDescent="0.25">
      <c r="C209" s="11"/>
      <c r="H209" s="5"/>
    </row>
    <row r="210" spans="3:8" ht="15.75" customHeight="1" x14ac:dyDescent="0.25">
      <c r="C210" s="11"/>
      <c r="H210" s="5"/>
    </row>
    <row r="211" spans="3:8" ht="15.75" customHeight="1" x14ac:dyDescent="0.25">
      <c r="C211" s="11"/>
      <c r="H211" s="5"/>
    </row>
    <row r="212" spans="3:8" ht="15.75" customHeight="1" x14ac:dyDescent="0.25">
      <c r="C212" s="11"/>
      <c r="H212" s="5"/>
    </row>
    <row r="213" spans="3:8" ht="15.75" customHeight="1" x14ac:dyDescent="0.25">
      <c r="C213" s="11"/>
      <c r="H213" s="5"/>
    </row>
    <row r="214" spans="3:8" ht="15.75" customHeight="1" x14ac:dyDescent="0.25">
      <c r="C214" s="11"/>
      <c r="H214" s="5"/>
    </row>
    <row r="215" spans="3:8" ht="15.75" customHeight="1" x14ac:dyDescent="0.25">
      <c r="C215" s="11"/>
      <c r="H215" s="5"/>
    </row>
    <row r="216" spans="3:8" ht="15.75" customHeight="1" x14ac:dyDescent="0.25">
      <c r="C216" s="11"/>
      <c r="H216" s="5"/>
    </row>
    <row r="217" spans="3:8" ht="15.75" customHeight="1" x14ac:dyDescent="0.25">
      <c r="C217" s="11"/>
      <c r="H217" s="5"/>
    </row>
    <row r="218" spans="3:8" ht="15.75" customHeight="1" x14ac:dyDescent="0.25">
      <c r="C218" s="11"/>
      <c r="H218" s="5"/>
    </row>
    <row r="219" spans="3:8" ht="15.75" customHeight="1" x14ac:dyDescent="0.25">
      <c r="C219" s="11"/>
      <c r="H219" s="5"/>
    </row>
    <row r="220" spans="3:8" ht="15.75" customHeight="1" x14ac:dyDescent="0.25">
      <c r="C220" s="11"/>
      <c r="H220" s="5"/>
    </row>
    <row r="221" spans="3:8" ht="15.75" customHeight="1" x14ac:dyDescent="0.25">
      <c r="C221" s="11"/>
      <c r="H221" s="5"/>
    </row>
    <row r="222" spans="3:8" ht="15.75" customHeight="1" x14ac:dyDescent="0.25">
      <c r="C222" s="11"/>
      <c r="H222" s="5"/>
    </row>
    <row r="223" spans="3:8" ht="15.75" customHeight="1" x14ac:dyDescent="0.25">
      <c r="C223" s="11"/>
      <c r="H223" s="5"/>
    </row>
    <row r="224" spans="3:8" ht="15.75" customHeight="1" x14ac:dyDescent="0.25">
      <c r="C224" s="11"/>
      <c r="H224" s="5"/>
    </row>
    <row r="225" spans="3:8" ht="15.75" customHeight="1" x14ac:dyDescent="0.25">
      <c r="C225" s="11"/>
      <c r="H225" s="5"/>
    </row>
    <row r="226" spans="3:8" ht="15.75" customHeight="1" x14ac:dyDescent="0.25">
      <c r="C226" s="11"/>
      <c r="H226" s="5"/>
    </row>
    <row r="227" spans="3:8" ht="15.75" customHeight="1" x14ac:dyDescent="0.25">
      <c r="C227" s="11"/>
      <c r="H227" s="5"/>
    </row>
    <row r="228" spans="3:8" ht="15.75" customHeight="1" x14ac:dyDescent="0.25">
      <c r="C228" s="11"/>
      <c r="H228" s="5"/>
    </row>
    <row r="229" spans="3:8" ht="15.75" customHeight="1" x14ac:dyDescent="0.25">
      <c r="C229" s="11"/>
      <c r="H229" s="5"/>
    </row>
    <row r="230" spans="3:8" ht="15.75" customHeight="1" x14ac:dyDescent="0.25">
      <c r="C230" s="11"/>
      <c r="H230" s="5"/>
    </row>
    <row r="231" spans="3:8" ht="15.75" customHeight="1" x14ac:dyDescent="0.25">
      <c r="C231" s="11"/>
      <c r="H231" s="5"/>
    </row>
    <row r="232" spans="3:8" ht="15.75" customHeight="1" x14ac:dyDescent="0.25">
      <c r="C232" s="11"/>
      <c r="H232" s="5"/>
    </row>
    <row r="233" spans="3:8" ht="15.75" customHeight="1" x14ac:dyDescent="0.25">
      <c r="C233" s="11"/>
      <c r="H233" s="5"/>
    </row>
    <row r="234" spans="3:8" ht="15.75" customHeight="1" x14ac:dyDescent="0.25">
      <c r="C234" s="11"/>
      <c r="H234" s="5"/>
    </row>
    <row r="235" spans="3:8" ht="15.75" customHeight="1" x14ac:dyDescent="0.25">
      <c r="C235" s="11"/>
      <c r="H235" s="5"/>
    </row>
    <row r="236" spans="3:8" ht="15.75" customHeight="1" x14ac:dyDescent="0.25">
      <c r="C236" s="11"/>
      <c r="H236" s="5"/>
    </row>
    <row r="237" spans="3:8" ht="15.75" customHeight="1" x14ac:dyDescent="0.25">
      <c r="C237" s="11"/>
      <c r="H237" s="5"/>
    </row>
    <row r="238" spans="3:8" ht="15.75" customHeight="1" x14ac:dyDescent="0.25">
      <c r="C238" s="11"/>
      <c r="H238" s="5"/>
    </row>
    <row r="239" spans="3:8" ht="15.75" customHeight="1" x14ac:dyDescent="0.25">
      <c r="C239" s="11"/>
      <c r="H239" s="5"/>
    </row>
    <row r="240" spans="3:8" ht="15.75" customHeight="1" x14ac:dyDescent="0.25">
      <c r="C240" s="11"/>
      <c r="H240" s="5"/>
    </row>
    <row r="241" spans="3:8" ht="15.75" customHeight="1" x14ac:dyDescent="0.25">
      <c r="C241" s="11"/>
      <c r="H241" s="5"/>
    </row>
    <row r="242" spans="3:8" ht="15.75" customHeight="1" x14ac:dyDescent="0.25">
      <c r="C242" s="11"/>
      <c r="H242" s="5"/>
    </row>
    <row r="243" spans="3:8" ht="15.75" customHeight="1" x14ac:dyDescent="0.25">
      <c r="C243" s="11"/>
      <c r="H243" s="5"/>
    </row>
    <row r="244" spans="3:8" ht="15.75" customHeight="1" x14ac:dyDescent="0.25">
      <c r="C244" s="11"/>
      <c r="H244" s="5"/>
    </row>
    <row r="245" spans="3:8" ht="15.75" customHeight="1" x14ac:dyDescent="0.25">
      <c r="C245" s="11"/>
      <c r="H245" s="5"/>
    </row>
    <row r="246" spans="3:8" ht="15.75" customHeight="1" x14ac:dyDescent="0.25">
      <c r="C246" s="11"/>
      <c r="H246" s="5"/>
    </row>
    <row r="247" spans="3:8" ht="15.75" customHeight="1" x14ac:dyDescent="0.25">
      <c r="C247" s="11"/>
      <c r="H247" s="5"/>
    </row>
    <row r="248" spans="3:8" ht="15.75" customHeight="1" x14ac:dyDescent="0.25">
      <c r="C248" s="11"/>
      <c r="H248" s="5"/>
    </row>
    <row r="249" spans="3:8" ht="15.75" customHeight="1" x14ac:dyDescent="0.25">
      <c r="C249" s="11"/>
      <c r="H249" s="5"/>
    </row>
    <row r="250" spans="3:8" ht="15.75" customHeight="1" x14ac:dyDescent="0.25">
      <c r="C250" s="11"/>
      <c r="H250" s="5"/>
    </row>
    <row r="251" spans="3:8" ht="15.75" customHeight="1" x14ac:dyDescent="0.25">
      <c r="C251" s="11"/>
      <c r="H251" s="5"/>
    </row>
    <row r="252" spans="3:8" ht="15.75" customHeight="1" x14ac:dyDescent="0.25">
      <c r="C252" s="11"/>
      <c r="H252" s="5"/>
    </row>
    <row r="253" spans="3:8" ht="15.75" customHeight="1" x14ac:dyDescent="0.25">
      <c r="C253" s="11"/>
      <c r="H253" s="5"/>
    </row>
    <row r="254" spans="3:8" ht="15.75" customHeight="1" x14ac:dyDescent="0.25">
      <c r="C254" s="11"/>
      <c r="H254" s="5"/>
    </row>
    <row r="255" spans="3:8" ht="15.75" customHeight="1" x14ac:dyDescent="0.25">
      <c r="C255" s="11"/>
      <c r="H255" s="5"/>
    </row>
    <row r="256" spans="3:8" ht="15.75" customHeight="1" x14ac:dyDescent="0.25">
      <c r="C256" s="11"/>
      <c r="H256" s="5"/>
    </row>
    <row r="257" spans="3:8" ht="15.75" customHeight="1" x14ac:dyDescent="0.25">
      <c r="C257" s="11"/>
      <c r="H257" s="5"/>
    </row>
    <row r="258" spans="3:8" ht="15.75" customHeight="1" x14ac:dyDescent="0.25">
      <c r="C258" s="11"/>
      <c r="H258" s="5"/>
    </row>
    <row r="259" spans="3:8" ht="15.75" customHeight="1" x14ac:dyDescent="0.25">
      <c r="C259" s="11"/>
      <c r="H259" s="5"/>
    </row>
    <row r="260" spans="3:8" ht="15.75" customHeight="1" x14ac:dyDescent="0.25">
      <c r="C260" s="11"/>
      <c r="H260" s="5"/>
    </row>
    <row r="261" spans="3:8" ht="15.75" customHeight="1" x14ac:dyDescent="0.25">
      <c r="C261" s="11"/>
      <c r="H261" s="5"/>
    </row>
    <row r="262" spans="3:8" ht="15.75" customHeight="1" x14ac:dyDescent="0.25">
      <c r="C262" s="11"/>
      <c r="H262" s="5"/>
    </row>
    <row r="263" spans="3:8" ht="15.75" customHeight="1" x14ac:dyDescent="0.25">
      <c r="C263" s="11"/>
      <c r="H263" s="5"/>
    </row>
    <row r="264" spans="3:8" ht="15.75" customHeight="1" x14ac:dyDescent="0.25">
      <c r="C264" s="11"/>
      <c r="H264" s="5"/>
    </row>
    <row r="265" spans="3:8" ht="15.75" customHeight="1" x14ac:dyDescent="0.25">
      <c r="C265" s="11"/>
      <c r="H265" s="5"/>
    </row>
    <row r="266" spans="3:8" ht="15.75" customHeight="1" x14ac:dyDescent="0.25">
      <c r="C266" s="11"/>
      <c r="H266" s="5"/>
    </row>
    <row r="267" spans="3:8" ht="15.75" customHeight="1" x14ac:dyDescent="0.25">
      <c r="C267" s="11"/>
      <c r="H267" s="5"/>
    </row>
    <row r="268" spans="3:8" ht="15.75" customHeight="1" x14ac:dyDescent="0.25">
      <c r="C268" s="11"/>
      <c r="H268" s="5"/>
    </row>
    <row r="269" spans="3:8" ht="15.75" customHeight="1" x14ac:dyDescent="0.25">
      <c r="C269" s="11"/>
      <c r="H269" s="5"/>
    </row>
    <row r="270" spans="3:8" ht="15.75" customHeight="1" x14ac:dyDescent="0.25">
      <c r="C270" s="11"/>
      <c r="H270" s="5"/>
    </row>
    <row r="271" spans="3:8" ht="15.75" customHeight="1" x14ac:dyDescent="0.25">
      <c r="C271" s="11"/>
      <c r="H271" s="5"/>
    </row>
    <row r="272" spans="3:8" ht="15.75" customHeight="1" x14ac:dyDescent="0.25">
      <c r="C272" s="11"/>
      <c r="H272" s="5"/>
    </row>
    <row r="273" spans="3:8" ht="15.75" customHeight="1" x14ac:dyDescent="0.25">
      <c r="C273" s="11"/>
      <c r="H273" s="5"/>
    </row>
    <row r="274" spans="3:8" ht="15.75" customHeight="1" x14ac:dyDescent="0.25">
      <c r="C274" s="11"/>
      <c r="H274" s="5"/>
    </row>
    <row r="275" spans="3:8" ht="15.75" customHeight="1" x14ac:dyDescent="0.25">
      <c r="C275" s="11"/>
      <c r="H275" s="5"/>
    </row>
    <row r="276" spans="3:8" ht="15.75" customHeight="1" x14ac:dyDescent="0.25">
      <c r="C276" s="11"/>
      <c r="H276" s="5"/>
    </row>
    <row r="277" spans="3:8" ht="15.75" customHeight="1" x14ac:dyDescent="0.25">
      <c r="C277" s="11"/>
      <c r="H277" s="5"/>
    </row>
    <row r="278" spans="3:8" ht="15.75" customHeight="1" x14ac:dyDescent="0.25">
      <c r="C278" s="11"/>
      <c r="H278" s="5"/>
    </row>
    <row r="279" spans="3:8" ht="15.75" customHeight="1" x14ac:dyDescent="0.25">
      <c r="C279" s="11"/>
      <c r="H279" s="5"/>
    </row>
    <row r="280" spans="3:8" ht="15.75" customHeight="1" x14ac:dyDescent="0.25">
      <c r="C280" s="11"/>
      <c r="H280" s="5"/>
    </row>
    <row r="281" spans="3:8" ht="15.75" customHeight="1" x14ac:dyDescent="0.25">
      <c r="C281" s="11"/>
      <c r="H281" s="5"/>
    </row>
    <row r="282" spans="3:8" ht="15.75" customHeight="1" x14ac:dyDescent="0.25">
      <c r="C282" s="11"/>
      <c r="H282" s="5"/>
    </row>
    <row r="283" spans="3:8" ht="15.75" customHeight="1" x14ac:dyDescent="0.25">
      <c r="C283" s="11"/>
      <c r="H283" s="5"/>
    </row>
    <row r="284" spans="3:8" ht="15.75" customHeight="1" x14ac:dyDescent="0.25">
      <c r="C284" s="11"/>
      <c r="H284" s="5"/>
    </row>
    <row r="285" spans="3:8" ht="15.75" customHeight="1" x14ac:dyDescent="0.25">
      <c r="C285" s="11"/>
      <c r="H285" s="5"/>
    </row>
    <row r="286" spans="3:8" ht="15.75" customHeight="1" x14ac:dyDescent="0.25">
      <c r="C286" s="11"/>
      <c r="H286" s="5"/>
    </row>
    <row r="287" spans="3:8" ht="15.75" customHeight="1" x14ac:dyDescent="0.25">
      <c r="C287" s="11"/>
      <c r="H287" s="5"/>
    </row>
    <row r="288" spans="3:8" ht="15.75" customHeight="1" x14ac:dyDescent="0.25">
      <c r="C288" s="11"/>
      <c r="H288" s="5"/>
    </row>
    <row r="289" spans="3:8" ht="15.75" customHeight="1" x14ac:dyDescent="0.25">
      <c r="C289" s="11"/>
      <c r="H289" s="5"/>
    </row>
    <row r="290" spans="3:8" ht="15.75" customHeight="1" x14ac:dyDescent="0.25">
      <c r="C290" s="11"/>
      <c r="H290" s="5"/>
    </row>
    <row r="291" spans="3:8" ht="15.75" customHeight="1" x14ac:dyDescent="0.25">
      <c r="C291" s="11"/>
      <c r="H291" s="5"/>
    </row>
    <row r="292" spans="3:8" ht="15.75" customHeight="1" x14ac:dyDescent="0.25">
      <c r="C292" s="11"/>
      <c r="H292" s="5"/>
    </row>
    <row r="293" spans="3:8" ht="15.75" customHeight="1" x14ac:dyDescent="0.25">
      <c r="C293" s="11"/>
      <c r="H293" s="5"/>
    </row>
    <row r="294" spans="3:8" ht="15.75" customHeight="1" x14ac:dyDescent="0.25">
      <c r="C294" s="11"/>
      <c r="H294" s="5"/>
    </row>
    <row r="295" spans="3:8" ht="15.75" customHeight="1" x14ac:dyDescent="0.25">
      <c r="C295" s="11"/>
      <c r="H295" s="5"/>
    </row>
    <row r="296" spans="3:8" ht="15.75" customHeight="1" x14ac:dyDescent="0.25">
      <c r="C296" s="11"/>
      <c r="H296" s="5"/>
    </row>
    <row r="297" spans="3:8" ht="15.75" customHeight="1" x14ac:dyDescent="0.25">
      <c r="C297" s="11"/>
      <c r="H297" s="5"/>
    </row>
    <row r="298" spans="3:8" ht="15.75" customHeight="1" x14ac:dyDescent="0.25">
      <c r="C298" s="11"/>
      <c r="H298" s="5"/>
    </row>
    <row r="299" spans="3:8" ht="15.75" customHeight="1" x14ac:dyDescent="0.25">
      <c r="C299" s="11"/>
      <c r="H299" s="5"/>
    </row>
    <row r="300" spans="3:8" ht="15.75" customHeight="1" x14ac:dyDescent="0.25">
      <c r="C300" s="11"/>
      <c r="H300" s="5"/>
    </row>
    <row r="301" spans="3:8" ht="15.75" customHeight="1" x14ac:dyDescent="0.25">
      <c r="C301" s="11"/>
      <c r="H301" s="5"/>
    </row>
    <row r="302" spans="3:8" ht="15.75" customHeight="1" x14ac:dyDescent="0.25">
      <c r="C302" s="11"/>
      <c r="H302" s="5"/>
    </row>
    <row r="303" spans="3:8" ht="15.75" customHeight="1" x14ac:dyDescent="0.25">
      <c r="C303" s="11"/>
      <c r="H303" s="5"/>
    </row>
    <row r="304" spans="3:8" ht="15.75" customHeight="1" x14ac:dyDescent="0.25">
      <c r="C304" s="11"/>
      <c r="H304" s="5"/>
    </row>
    <row r="305" spans="3:8" ht="15.75" customHeight="1" x14ac:dyDescent="0.25">
      <c r="C305" s="11"/>
      <c r="H305" s="5"/>
    </row>
    <row r="306" spans="3:8" ht="15.75" customHeight="1" x14ac:dyDescent="0.25">
      <c r="C306" s="11"/>
      <c r="H306" s="5"/>
    </row>
    <row r="307" spans="3:8" ht="15.75" customHeight="1" x14ac:dyDescent="0.25">
      <c r="C307" s="11"/>
      <c r="H307" s="5"/>
    </row>
    <row r="308" spans="3:8" ht="15.75" customHeight="1" x14ac:dyDescent="0.25">
      <c r="C308" s="11"/>
      <c r="H308" s="5"/>
    </row>
    <row r="309" spans="3:8" ht="15.75" customHeight="1" x14ac:dyDescent="0.25">
      <c r="C309" s="11"/>
      <c r="H309" s="5"/>
    </row>
    <row r="310" spans="3:8" ht="15.75" customHeight="1" x14ac:dyDescent="0.25">
      <c r="C310" s="11"/>
      <c r="H310" s="5"/>
    </row>
    <row r="311" spans="3:8" ht="15.75" customHeight="1" x14ac:dyDescent="0.25">
      <c r="C311" s="11"/>
      <c r="H311" s="5"/>
    </row>
    <row r="312" spans="3:8" ht="15.75" customHeight="1" x14ac:dyDescent="0.25">
      <c r="C312" s="11"/>
      <c r="H312" s="5"/>
    </row>
    <row r="313" spans="3:8" ht="15.75" customHeight="1" x14ac:dyDescent="0.25">
      <c r="C313" s="11"/>
      <c r="H313" s="5"/>
    </row>
    <row r="314" spans="3:8" ht="15.75" customHeight="1" x14ac:dyDescent="0.25">
      <c r="C314" s="11"/>
      <c r="H314" s="5"/>
    </row>
    <row r="315" spans="3:8" ht="15.75" customHeight="1" x14ac:dyDescent="0.25">
      <c r="C315" s="11"/>
      <c r="H315" s="5"/>
    </row>
    <row r="316" spans="3:8" ht="15.75" customHeight="1" x14ac:dyDescent="0.25">
      <c r="C316" s="11"/>
      <c r="H316" s="5"/>
    </row>
    <row r="317" spans="3:8" ht="15.75" customHeight="1" x14ac:dyDescent="0.25">
      <c r="C317" s="11"/>
      <c r="H317" s="5"/>
    </row>
    <row r="318" spans="3:8" ht="15.75" customHeight="1" x14ac:dyDescent="0.25">
      <c r="C318" s="11"/>
      <c r="H318" s="5"/>
    </row>
    <row r="319" spans="3:8" ht="15.75" customHeight="1" x14ac:dyDescent="0.25">
      <c r="C319" s="11"/>
      <c r="H319" s="5"/>
    </row>
    <row r="320" spans="3:8" ht="15.75" customHeight="1" x14ac:dyDescent="0.25">
      <c r="C320" s="11"/>
      <c r="H320" s="5"/>
    </row>
    <row r="321" spans="3:8" ht="15.75" customHeight="1" x14ac:dyDescent="0.25">
      <c r="C321" s="11"/>
      <c r="H321" s="5"/>
    </row>
    <row r="322" spans="3:8" ht="15.75" customHeight="1" x14ac:dyDescent="0.25">
      <c r="C322" s="11"/>
      <c r="H322" s="5"/>
    </row>
    <row r="323" spans="3:8" ht="15.75" customHeight="1" x14ac:dyDescent="0.25">
      <c r="C323" s="11"/>
      <c r="H323" s="5"/>
    </row>
    <row r="324" spans="3:8" ht="15.75" customHeight="1" x14ac:dyDescent="0.25">
      <c r="C324" s="11"/>
      <c r="H324" s="5"/>
    </row>
    <row r="325" spans="3:8" ht="15.75" customHeight="1" x14ac:dyDescent="0.25">
      <c r="C325" s="11"/>
      <c r="H325" s="5"/>
    </row>
    <row r="326" spans="3:8" ht="15.75" customHeight="1" x14ac:dyDescent="0.25">
      <c r="C326" s="11"/>
      <c r="H326" s="5"/>
    </row>
    <row r="327" spans="3:8" ht="15.75" customHeight="1" x14ac:dyDescent="0.25">
      <c r="C327" s="11"/>
      <c r="H327" s="5"/>
    </row>
    <row r="328" spans="3:8" ht="15.75" customHeight="1" x14ac:dyDescent="0.25">
      <c r="C328" s="11"/>
      <c r="H328" s="5"/>
    </row>
    <row r="329" spans="3:8" ht="15.75" customHeight="1" x14ac:dyDescent="0.25">
      <c r="C329" s="11"/>
      <c r="H329" s="5"/>
    </row>
    <row r="330" spans="3:8" ht="15.75" customHeight="1" x14ac:dyDescent="0.25">
      <c r="C330" s="11"/>
      <c r="H330" s="5"/>
    </row>
    <row r="331" spans="3:8" ht="15.75" customHeight="1" x14ac:dyDescent="0.25">
      <c r="C331" s="11"/>
      <c r="H331" s="5"/>
    </row>
    <row r="332" spans="3:8" ht="15.75" customHeight="1" x14ac:dyDescent="0.25">
      <c r="C332" s="11"/>
      <c r="H332" s="5"/>
    </row>
    <row r="333" spans="3:8" ht="15.75" customHeight="1" x14ac:dyDescent="0.25">
      <c r="C333" s="11"/>
      <c r="H333" s="5"/>
    </row>
    <row r="334" spans="3:8" ht="15.75" customHeight="1" x14ac:dyDescent="0.25">
      <c r="C334" s="11"/>
      <c r="H334" s="5"/>
    </row>
    <row r="335" spans="3:8" ht="15.75" customHeight="1" x14ac:dyDescent="0.25">
      <c r="C335" s="11"/>
      <c r="H335" s="5"/>
    </row>
    <row r="336" spans="3:8" ht="15.75" customHeight="1" x14ac:dyDescent="0.25">
      <c r="C336" s="11"/>
      <c r="H336" s="5"/>
    </row>
    <row r="337" spans="3:8" ht="15.75" customHeight="1" x14ac:dyDescent="0.25">
      <c r="C337" s="11"/>
      <c r="H337" s="5"/>
    </row>
    <row r="338" spans="3:8" ht="15.75" customHeight="1" x14ac:dyDescent="0.25">
      <c r="C338" s="11"/>
      <c r="H338" s="5"/>
    </row>
    <row r="339" spans="3:8" ht="15.75" customHeight="1" x14ac:dyDescent="0.25">
      <c r="C339" s="11"/>
      <c r="H339" s="5"/>
    </row>
    <row r="340" spans="3:8" ht="15.75" customHeight="1" x14ac:dyDescent="0.25">
      <c r="C340" s="11"/>
      <c r="H340" s="5"/>
    </row>
    <row r="341" spans="3:8" ht="15.75" customHeight="1" x14ac:dyDescent="0.25">
      <c r="C341" s="11"/>
      <c r="H341" s="5"/>
    </row>
    <row r="342" spans="3:8" ht="15.75" customHeight="1" x14ac:dyDescent="0.25">
      <c r="C342" s="11"/>
      <c r="H342" s="5"/>
    </row>
    <row r="343" spans="3:8" ht="15.75" customHeight="1" x14ac:dyDescent="0.25">
      <c r="C343" s="11"/>
      <c r="H343" s="5"/>
    </row>
    <row r="344" spans="3:8" ht="15.75" customHeight="1" x14ac:dyDescent="0.25">
      <c r="C344" s="11"/>
      <c r="H344" s="5"/>
    </row>
    <row r="345" spans="3:8" ht="15.75" customHeight="1" x14ac:dyDescent="0.25">
      <c r="C345" s="11"/>
      <c r="H345" s="5"/>
    </row>
    <row r="346" spans="3:8" ht="15.75" customHeight="1" x14ac:dyDescent="0.25">
      <c r="C346" s="11"/>
      <c r="H346" s="5"/>
    </row>
    <row r="347" spans="3:8" ht="15.75" customHeight="1" x14ac:dyDescent="0.25">
      <c r="C347" s="11"/>
      <c r="H347" s="5"/>
    </row>
    <row r="348" spans="3:8" ht="15.75" customHeight="1" x14ac:dyDescent="0.25">
      <c r="C348" s="11"/>
      <c r="H348" s="5"/>
    </row>
    <row r="349" spans="3:8" ht="15.75" customHeight="1" x14ac:dyDescent="0.25">
      <c r="C349" s="11"/>
      <c r="H349" s="5"/>
    </row>
    <row r="350" spans="3:8" ht="15.75" customHeight="1" x14ac:dyDescent="0.25">
      <c r="C350" s="11"/>
      <c r="H350" s="5"/>
    </row>
    <row r="351" spans="3:8" ht="15.75" customHeight="1" x14ac:dyDescent="0.25">
      <c r="C351" s="11"/>
      <c r="H351" s="5"/>
    </row>
    <row r="352" spans="3:8" ht="15.75" customHeight="1" x14ac:dyDescent="0.25">
      <c r="C352" s="11"/>
      <c r="H352" s="5"/>
    </row>
    <row r="353" spans="3:8" ht="15.75" customHeight="1" x14ac:dyDescent="0.25">
      <c r="C353" s="11"/>
      <c r="H353" s="5"/>
    </row>
    <row r="354" spans="3:8" ht="15.75" customHeight="1" x14ac:dyDescent="0.25">
      <c r="C354" s="11"/>
      <c r="H354" s="5"/>
    </row>
    <row r="355" spans="3:8" ht="15.75" customHeight="1" x14ac:dyDescent="0.25">
      <c r="C355" s="11"/>
      <c r="H355" s="5"/>
    </row>
    <row r="356" spans="3:8" ht="15.75" customHeight="1" x14ac:dyDescent="0.25">
      <c r="C356" s="11"/>
      <c r="H356" s="5"/>
    </row>
    <row r="357" spans="3:8" ht="15.75" customHeight="1" x14ac:dyDescent="0.25">
      <c r="C357" s="11"/>
      <c r="H357" s="5"/>
    </row>
    <row r="358" spans="3:8" ht="15.75" customHeight="1" x14ac:dyDescent="0.25">
      <c r="C358" s="11"/>
      <c r="H358" s="5"/>
    </row>
    <row r="359" spans="3:8" ht="15.75" customHeight="1" x14ac:dyDescent="0.25">
      <c r="C359" s="11"/>
      <c r="H359" s="5"/>
    </row>
    <row r="360" spans="3:8" ht="15.75" customHeight="1" x14ac:dyDescent="0.25">
      <c r="C360" s="11"/>
      <c r="H360" s="5"/>
    </row>
    <row r="361" spans="3:8" ht="15.75" customHeight="1" x14ac:dyDescent="0.25">
      <c r="C361" s="11"/>
      <c r="H361" s="5"/>
    </row>
    <row r="362" spans="3:8" ht="15.75" customHeight="1" x14ac:dyDescent="0.25">
      <c r="C362" s="11"/>
      <c r="H362" s="5"/>
    </row>
    <row r="363" spans="3:8" ht="15.75" customHeight="1" x14ac:dyDescent="0.25">
      <c r="C363" s="11"/>
      <c r="H363" s="5"/>
    </row>
    <row r="364" spans="3:8" ht="15.75" customHeight="1" x14ac:dyDescent="0.25">
      <c r="C364" s="11"/>
      <c r="H364" s="5"/>
    </row>
    <row r="365" spans="3:8" ht="15.75" customHeight="1" x14ac:dyDescent="0.25">
      <c r="C365" s="11"/>
      <c r="H365" s="5"/>
    </row>
    <row r="366" spans="3:8" ht="15.75" customHeight="1" x14ac:dyDescent="0.25">
      <c r="C366" s="11"/>
      <c r="H366" s="5"/>
    </row>
    <row r="367" spans="3:8" ht="15.75" customHeight="1" x14ac:dyDescent="0.25">
      <c r="C367" s="11"/>
      <c r="H367" s="5"/>
    </row>
    <row r="368" spans="3:8" ht="15.75" customHeight="1" x14ac:dyDescent="0.25">
      <c r="C368" s="11"/>
      <c r="H368" s="5"/>
    </row>
    <row r="369" spans="3:8" ht="15.75" customHeight="1" x14ac:dyDescent="0.25">
      <c r="C369" s="11"/>
      <c r="H369" s="5"/>
    </row>
    <row r="370" spans="3:8" ht="15.75" customHeight="1" x14ac:dyDescent="0.25">
      <c r="C370" s="11"/>
      <c r="H370" s="5"/>
    </row>
    <row r="371" spans="3:8" ht="15.75" customHeight="1" x14ac:dyDescent="0.25">
      <c r="C371" s="11"/>
      <c r="H371" s="5"/>
    </row>
    <row r="372" spans="3:8" ht="15.75" customHeight="1" x14ac:dyDescent="0.25">
      <c r="C372" s="11"/>
      <c r="H372" s="5"/>
    </row>
    <row r="373" spans="3:8" ht="15.75" customHeight="1" x14ac:dyDescent="0.25">
      <c r="C373" s="11"/>
      <c r="H373" s="5"/>
    </row>
    <row r="374" spans="3:8" ht="15.75" customHeight="1" x14ac:dyDescent="0.25">
      <c r="C374" s="11"/>
      <c r="H374" s="5"/>
    </row>
    <row r="375" spans="3:8" ht="15.75" customHeight="1" x14ac:dyDescent="0.25">
      <c r="C375" s="11"/>
      <c r="H375" s="5"/>
    </row>
    <row r="376" spans="3:8" ht="15.75" customHeight="1" x14ac:dyDescent="0.25">
      <c r="C376" s="11"/>
      <c r="H376" s="5"/>
    </row>
    <row r="377" spans="3:8" ht="15.75" customHeight="1" x14ac:dyDescent="0.25">
      <c r="C377" s="11"/>
      <c r="H377" s="5"/>
    </row>
    <row r="378" spans="3:8" ht="15.75" customHeight="1" x14ac:dyDescent="0.25">
      <c r="C378" s="11"/>
      <c r="H378" s="5"/>
    </row>
    <row r="379" spans="3:8" ht="15.75" customHeight="1" x14ac:dyDescent="0.25">
      <c r="C379" s="11"/>
      <c r="H379" s="5"/>
    </row>
    <row r="380" spans="3:8" ht="15.75" customHeight="1" x14ac:dyDescent="0.25">
      <c r="C380" s="11"/>
      <c r="H380" s="5"/>
    </row>
    <row r="381" spans="3:8" ht="15.75" customHeight="1" x14ac:dyDescent="0.25">
      <c r="C381" s="11"/>
      <c r="H381" s="5"/>
    </row>
    <row r="382" spans="3:8" ht="15.75" customHeight="1" x14ac:dyDescent="0.25">
      <c r="C382" s="11"/>
      <c r="H382" s="5"/>
    </row>
    <row r="383" spans="3:8" ht="15.75" customHeight="1" x14ac:dyDescent="0.25">
      <c r="C383" s="11"/>
      <c r="H383" s="5"/>
    </row>
    <row r="384" spans="3:8" ht="15.75" customHeight="1" x14ac:dyDescent="0.25">
      <c r="C384" s="11"/>
      <c r="H384" s="5"/>
    </row>
    <row r="385" spans="3:8" ht="15.75" customHeight="1" x14ac:dyDescent="0.25">
      <c r="C385" s="11"/>
      <c r="H385" s="5"/>
    </row>
    <row r="386" spans="3:8" ht="15.75" customHeight="1" x14ac:dyDescent="0.25">
      <c r="C386" s="11"/>
      <c r="H386" s="5"/>
    </row>
    <row r="387" spans="3:8" ht="15.75" customHeight="1" x14ac:dyDescent="0.25">
      <c r="C387" s="11"/>
      <c r="H387" s="5"/>
    </row>
    <row r="388" spans="3:8" ht="15.75" customHeight="1" x14ac:dyDescent="0.25">
      <c r="C388" s="11"/>
      <c r="H388" s="5"/>
    </row>
    <row r="389" spans="3:8" ht="15.75" customHeight="1" x14ac:dyDescent="0.25">
      <c r="C389" s="11"/>
      <c r="H389" s="5"/>
    </row>
    <row r="390" spans="3:8" ht="15.75" customHeight="1" x14ac:dyDescent="0.25">
      <c r="C390" s="11"/>
      <c r="H390" s="5"/>
    </row>
    <row r="391" spans="3:8" ht="15.75" customHeight="1" x14ac:dyDescent="0.25">
      <c r="C391" s="11"/>
      <c r="H391" s="5"/>
    </row>
    <row r="392" spans="3:8" ht="15.75" customHeight="1" x14ac:dyDescent="0.25">
      <c r="C392" s="11"/>
      <c r="H392" s="5"/>
    </row>
    <row r="393" spans="3:8" ht="15.75" customHeight="1" x14ac:dyDescent="0.25">
      <c r="C393" s="11"/>
      <c r="H393" s="5"/>
    </row>
    <row r="394" spans="3:8" ht="15.75" customHeight="1" x14ac:dyDescent="0.25">
      <c r="C394" s="11"/>
      <c r="H394" s="5"/>
    </row>
    <row r="395" spans="3:8" ht="15.75" customHeight="1" x14ac:dyDescent="0.25">
      <c r="C395" s="11"/>
      <c r="H395" s="5"/>
    </row>
    <row r="396" spans="3:8" ht="15.75" customHeight="1" x14ac:dyDescent="0.25">
      <c r="C396" s="11"/>
      <c r="H396" s="5"/>
    </row>
    <row r="397" spans="3:8" ht="15.75" customHeight="1" x14ac:dyDescent="0.25">
      <c r="C397" s="11"/>
      <c r="H397" s="5"/>
    </row>
    <row r="398" spans="3:8" ht="15.75" customHeight="1" x14ac:dyDescent="0.25">
      <c r="C398" s="11"/>
      <c r="H398" s="5"/>
    </row>
    <row r="399" spans="3:8" ht="15.75" customHeight="1" x14ac:dyDescent="0.25">
      <c r="C399" s="11"/>
      <c r="H399" s="5"/>
    </row>
    <row r="400" spans="3:8" ht="15.75" customHeight="1" x14ac:dyDescent="0.25">
      <c r="C400" s="11"/>
      <c r="H400" s="5"/>
    </row>
    <row r="401" spans="3:8" ht="15.75" customHeight="1" x14ac:dyDescent="0.25">
      <c r="C401" s="11"/>
      <c r="H401" s="5"/>
    </row>
    <row r="402" spans="3:8" ht="15.75" customHeight="1" x14ac:dyDescent="0.25">
      <c r="C402" s="11"/>
      <c r="H402" s="5"/>
    </row>
    <row r="403" spans="3:8" ht="15.75" customHeight="1" x14ac:dyDescent="0.25">
      <c r="C403" s="11"/>
      <c r="H403" s="5"/>
    </row>
    <row r="404" spans="3:8" ht="15.75" customHeight="1" x14ac:dyDescent="0.25">
      <c r="C404" s="11"/>
      <c r="H404" s="5"/>
    </row>
    <row r="405" spans="3:8" ht="15.75" customHeight="1" x14ac:dyDescent="0.25">
      <c r="C405" s="11"/>
      <c r="H405" s="5"/>
    </row>
    <row r="406" spans="3:8" ht="15.75" customHeight="1" x14ac:dyDescent="0.25">
      <c r="C406" s="11"/>
      <c r="H406" s="5"/>
    </row>
    <row r="407" spans="3:8" ht="15.75" customHeight="1" x14ac:dyDescent="0.25">
      <c r="C407" s="11"/>
      <c r="H407" s="5"/>
    </row>
    <row r="408" spans="3:8" ht="15.75" customHeight="1" x14ac:dyDescent="0.25">
      <c r="C408" s="11"/>
      <c r="H408" s="5"/>
    </row>
    <row r="409" spans="3:8" ht="15.75" customHeight="1" x14ac:dyDescent="0.25">
      <c r="C409" s="11"/>
      <c r="H409" s="5"/>
    </row>
    <row r="410" spans="3:8" ht="15.75" customHeight="1" x14ac:dyDescent="0.25">
      <c r="C410" s="11"/>
      <c r="H410" s="5"/>
    </row>
    <row r="411" spans="3:8" ht="15.75" customHeight="1" x14ac:dyDescent="0.25">
      <c r="C411" s="11"/>
      <c r="H411" s="5"/>
    </row>
    <row r="412" spans="3:8" ht="15.75" customHeight="1" x14ac:dyDescent="0.25">
      <c r="C412" s="11"/>
      <c r="H412" s="5"/>
    </row>
    <row r="413" spans="3:8" ht="15.75" customHeight="1" x14ac:dyDescent="0.25">
      <c r="C413" s="11"/>
      <c r="H413" s="5"/>
    </row>
    <row r="414" spans="3:8" ht="15.75" customHeight="1" x14ac:dyDescent="0.25">
      <c r="C414" s="11"/>
      <c r="H414" s="5"/>
    </row>
    <row r="415" spans="3:8" ht="15.75" customHeight="1" x14ac:dyDescent="0.25">
      <c r="C415" s="11"/>
      <c r="H415" s="5"/>
    </row>
    <row r="416" spans="3:8" ht="15.75" customHeight="1" x14ac:dyDescent="0.25">
      <c r="C416" s="11"/>
      <c r="H416" s="5"/>
    </row>
    <row r="417" spans="3:8" ht="15.75" customHeight="1" x14ac:dyDescent="0.25">
      <c r="C417" s="11"/>
      <c r="H417" s="5"/>
    </row>
    <row r="418" spans="3:8" ht="15.75" customHeight="1" x14ac:dyDescent="0.25">
      <c r="C418" s="11"/>
      <c r="H418" s="5"/>
    </row>
    <row r="419" spans="3:8" ht="15.75" customHeight="1" x14ac:dyDescent="0.25">
      <c r="C419" s="11"/>
      <c r="H419" s="5"/>
    </row>
    <row r="420" spans="3:8" ht="15.75" customHeight="1" x14ac:dyDescent="0.25">
      <c r="C420" s="11"/>
      <c r="H420" s="5"/>
    </row>
    <row r="421" spans="3:8" ht="15.75" customHeight="1" x14ac:dyDescent="0.25">
      <c r="C421" s="11"/>
      <c r="H421" s="5"/>
    </row>
    <row r="422" spans="3:8" ht="15.75" customHeight="1" x14ac:dyDescent="0.25">
      <c r="C422" s="11"/>
      <c r="H422" s="5"/>
    </row>
    <row r="423" spans="3:8" ht="15.75" customHeight="1" x14ac:dyDescent="0.25">
      <c r="C423" s="11"/>
      <c r="H423" s="5"/>
    </row>
    <row r="424" spans="3:8" ht="15.75" customHeight="1" x14ac:dyDescent="0.25">
      <c r="C424" s="11"/>
      <c r="H424" s="5"/>
    </row>
    <row r="425" spans="3:8" ht="15.75" customHeight="1" x14ac:dyDescent="0.25">
      <c r="C425" s="11"/>
      <c r="H425" s="5"/>
    </row>
    <row r="426" spans="3:8" ht="15.75" customHeight="1" x14ac:dyDescent="0.25">
      <c r="C426" s="11"/>
      <c r="H426" s="5"/>
    </row>
    <row r="427" spans="3:8" ht="15.75" customHeight="1" x14ac:dyDescent="0.25">
      <c r="C427" s="11"/>
      <c r="H427" s="5"/>
    </row>
    <row r="428" spans="3:8" ht="15.75" customHeight="1" x14ac:dyDescent="0.25">
      <c r="C428" s="11"/>
      <c r="H428" s="5"/>
    </row>
    <row r="429" spans="3:8" ht="15.75" customHeight="1" x14ac:dyDescent="0.25">
      <c r="C429" s="11"/>
      <c r="H429" s="5"/>
    </row>
    <row r="430" spans="3:8" ht="15.75" customHeight="1" x14ac:dyDescent="0.25">
      <c r="C430" s="11"/>
      <c r="H430" s="5"/>
    </row>
    <row r="431" spans="3:8" ht="15.75" customHeight="1" x14ac:dyDescent="0.25">
      <c r="C431" s="11"/>
      <c r="H431" s="5"/>
    </row>
    <row r="432" spans="3:8" ht="15.75" customHeight="1" x14ac:dyDescent="0.25">
      <c r="C432" s="11"/>
      <c r="H432" s="5"/>
    </row>
    <row r="433" spans="3:8" ht="15.75" customHeight="1" x14ac:dyDescent="0.25">
      <c r="C433" s="11"/>
      <c r="H433" s="5"/>
    </row>
    <row r="434" spans="3:8" ht="15.75" customHeight="1" x14ac:dyDescent="0.25">
      <c r="C434" s="11"/>
      <c r="H434" s="5"/>
    </row>
    <row r="435" spans="3:8" ht="15.75" customHeight="1" x14ac:dyDescent="0.25">
      <c r="C435" s="11"/>
      <c r="H435" s="5"/>
    </row>
    <row r="436" spans="3:8" ht="15.75" customHeight="1" x14ac:dyDescent="0.25">
      <c r="C436" s="11"/>
      <c r="H436" s="5"/>
    </row>
    <row r="437" spans="3:8" ht="15.75" customHeight="1" x14ac:dyDescent="0.25">
      <c r="C437" s="11"/>
      <c r="H437" s="5"/>
    </row>
    <row r="438" spans="3:8" ht="15.75" customHeight="1" x14ac:dyDescent="0.25">
      <c r="C438" s="11"/>
      <c r="H438" s="5"/>
    </row>
    <row r="439" spans="3:8" ht="15.75" customHeight="1" x14ac:dyDescent="0.25">
      <c r="C439" s="11"/>
      <c r="H439" s="5"/>
    </row>
    <row r="440" spans="3:8" ht="15.75" customHeight="1" x14ac:dyDescent="0.25">
      <c r="C440" s="11"/>
      <c r="H440" s="5"/>
    </row>
    <row r="441" spans="3:8" ht="15.75" customHeight="1" x14ac:dyDescent="0.25">
      <c r="C441" s="11"/>
      <c r="H441" s="5"/>
    </row>
    <row r="442" spans="3:8" ht="15.75" customHeight="1" x14ac:dyDescent="0.25">
      <c r="C442" s="11"/>
      <c r="H442" s="5"/>
    </row>
    <row r="443" spans="3:8" ht="15.75" customHeight="1" x14ac:dyDescent="0.25">
      <c r="C443" s="11"/>
      <c r="H443" s="5"/>
    </row>
    <row r="444" spans="3:8" ht="15.75" customHeight="1" x14ac:dyDescent="0.25">
      <c r="C444" s="11"/>
      <c r="H444" s="5"/>
    </row>
    <row r="445" spans="3:8" ht="15.75" customHeight="1" x14ac:dyDescent="0.25">
      <c r="C445" s="11"/>
      <c r="H445" s="5"/>
    </row>
    <row r="446" spans="3:8" ht="15.75" customHeight="1" x14ac:dyDescent="0.25">
      <c r="C446" s="11"/>
      <c r="H446" s="5"/>
    </row>
    <row r="447" spans="3:8" ht="15.75" customHeight="1" x14ac:dyDescent="0.25">
      <c r="C447" s="11"/>
      <c r="H447" s="5"/>
    </row>
    <row r="448" spans="3:8" ht="15.75" customHeight="1" x14ac:dyDescent="0.25">
      <c r="C448" s="11"/>
      <c r="H448" s="5"/>
    </row>
    <row r="449" spans="3:8" ht="15.75" customHeight="1" x14ac:dyDescent="0.25">
      <c r="C449" s="11"/>
      <c r="H449" s="5"/>
    </row>
    <row r="450" spans="3:8" ht="15.75" customHeight="1" x14ac:dyDescent="0.25">
      <c r="C450" s="11"/>
      <c r="H450" s="5"/>
    </row>
    <row r="451" spans="3:8" ht="15.75" customHeight="1" x14ac:dyDescent="0.25">
      <c r="C451" s="11"/>
      <c r="H451" s="5"/>
    </row>
    <row r="452" spans="3:8" ht="15.75" customHeight="1" x14ac:dyDescent="0.25">
      <c r="C452" s="11"/>
      <c r="H452" s="5"/>
    </row>
    <row r="453" spans="3:8" ht="15.75" customHeight="1" x14ac:dyDescent="0.25">
      <c r="C453" s="11"/>
      <c r="H453" s="5"/>
    </row>
    <row r="454" spans="3:8" ht="15.75" customHeight="1" x14ac:dyDescent="0.25">
      <c r="C454" s="11"/>
      <c r="H454" s="5"/>
    </row>
    <row r="455" spans="3:8" ht="15.75" customHeight="1" x14ac:dyDescent="0.25">
      <c r="C455" s="11"/>
      <c r="H455" s="5"/>
    </row>
    <row r="456" spans="3:8" ht="15.75" customHeight="1" x14ac:dyDescent="0.25">
      <c r="C456" s="11"/>
      <c r="H456" s="5"/>
    </row>
    <row r="457" spans="3:8" ht="15.75" customHeight="1" x14ac:dyDescent="0.25">
      <c r="C457" s="11"/>
      <c r="H457" s="5"/>
    </row>
    <row r="458" spans="3:8" ht="15.75" customHeight="1" x14ac:dyDescent="0.25">
      <c r="C458" s="11"/>
      <c r="H458" s="5"/>
    </row>
    <row r="459" spans="3:8" ht="15.75" customHeight="1" x14ac:dyDescent="0.25">
      <c r="C459" s="11"/>
      <c r="H459" s="5"/>
    </row>
    <row r="460" spans="3:8" ht="15.75" customHeight="1" x14ac:dyDescent="0.25">
      <c r="C460" s="11"/>
      <c r="H460" s="5"/>
    </row>
    <row r="461" spans="3:8" ht="15.75" customHeight="1" x14ac:dyDescent="0.25">
      <c r="C461" s="11"/>
      <c r="H461" s="5"/>
    </row>
    <row r="462" spans="3:8" ht="15.75" customHeight="1" x14ac:dyDescent="0.25">
      <c r="C462" s="11"/>
      <c r="H462" s="5"/>
    </row>
    <row r="463" spans="3:8" ht="15.75" customHeight="1" x14ac:dyDescent="0.25">
      <c r="C463" s="11"/>
      <c r="H463" s="5"/>
    </row>
    <row r="464" spans="3:8" ht="15.75" customHeight="1" x14ac:dyDescent="0.25">
      <c r="C464" s="11"/>
      <c r="H464" s="5"/>
    </row>
    <row r="465" spans="3:8" ht="15.75" customHeight="1" x14ac:dyDescent="0.25">
      <c r="C465" s="11"/>
      <c r="H465" s="5"/>
    </row>
    <row r="466" spans="3:8" ht="15.75" customHeight="1" x14ac:dyDescent="0.25">
      <c r="C466" s="11"/>
      <c r="H466" s="5"/>
    </row>
    <row r="467" spans="3:8" ht="15.75" customHeight="1" x14ac:dyDescent="0.25">
      <c r="C467" s="11"/>
      <c r="H467" s="5"/>
    </row>
    <row r="468" spans="3:8" ht="15.75" customHeight="1" x14ac:dyDescent="0.25">
      <c r="C468" s="11"/>
      <c r="H468" s="5"/>
    </row>
    <row r="469" spans="3:8" ht="15.75" customHeight="1" x14ac:dyDescent="0.25">
      <c r="C469" s="11"/>
      <c r="H469" s="5"/>
    </row>
    <row r="470" spans="3:8" ht="15.75" customHeight="1" x14ac:dyDescent="0.25">
      <c r="C470" s="11"/>
      <c r="H470" s="5"/>
    </row>
    <row r="471" spans="3:8" ht="15.75" customHeight="1" x14ac:dyDescent="0.25">
      <c r="C471" s="11"/>
      <c r="H471" s="5"/>
    </row>
    <row r="472" spans="3:8" ht="15.75" customHeight="1" x14ac:dyDescent="0.25">
      <c r="C472" s="11"/>
      <c r="H472" s="5"/>
    </row>
    <row r="473" spans="3:8" ht="15.75" customHeight="1" x14ac:dyDescent="0.25">
      <c r="C473" s="11"/>
      <c r="H473" s="5"/>
    </row>
    <row r="474" spans="3:8" ht="15.75" customHeight="1" x14ac:dyDescent="0.25">
      <c r="C474" s="11"/>
      <c r="H474" s="5"/>
    </row>
    <row r="475" spans="3:8" ht="15.75" customHeight="1" x14ac:dyDescent="0.25">
      <c r="C475" s="11"/>
      <c r="H475" s="5"/>
    </row>
    <row r="476" spans="3:8" ht="15.75" customHeight="1" x14ac:dyDescent="0.25">
      <c r="C476" s="11"/>
      <c r="H476" s="5"/>
    </row>
    <row r="477" spans="3:8" ht="15.75" customHeight="1" x14ac:dyDescent="0.25">
      <c r="C477" s="11"/>
      <c r="H477" s="5"/>
    </row>
    <row r="478" spans="3:8" ht="15.75" customHeight="1" x14ac:dyDescent="0.25">
      <c r="C478" s="11"/>
      <c r="H478" s="5"/>
    </row>
    <row r="479" spans="3:8" ht="15.75" customHeight="1" x14ac:dyDescent="0.25">
      <c r="C479" s="11"/>
      <c r="H479" s="5"/>
    </row>
    <row r="480" spans="3:8" ht="15.75" customHeight="1" x14ac:dyDescent="0.25">
      <c r="C480" s="11"/>
      <c r="H480" s="5"/>
    </row>
    <row r="481" spans="3:8" ht="15.75" customHeight="1" x14ac:dyDescent="0.25">
      <c r="C481" s="11"/>
      <c r="H481" s="5"/>
    </row>
    <row r="482" spans="3:8" ht="15.75" customHeight="1" x14ac:dyDescent="0.25">
      <c r="C482" s="11"/>
      <c r="H482" s="5"/>
    </row>
    <row r="483" spans="3:8" ht="15.75" customHeight="1" x14ac:dyDescent="0.25">
      <c r="C483" s="11"/>
      <c r="H483" s="5"/>
    </row>
    <row r="484" spans="3:8" ht="15.75" customHeight="1" x14ac:dyDescent="0.25">
      <c r="C484" s="11"/>
      <c r="H484" s="5"/>
    </row>
    <row r="485" spans="3:8" ht="15.75" customHeight="1" x14ac:dyDescent="0.25">
      <c r="C485" s="11"/>
      <c r="H485" s="5"/>
    </row>
    <row r="486" spans="3:8" ht="15.75" customHeight="1" x14ac:dyDescent="0.25">
      <c r="C486" s="11"/>
      <c r="H486" s="5"/>
    </row>
    <row r="487" spans="3:8" ht="15.75" customHeight="1" x14ac:dyDescent="0.25">
      <c r="C487" s="11"/>
      <c r="H487" s="5"/>
    </row>
    <row r="488" spans="3:8" ht="15.75" customHeight="1" x14ac:dyDescent="0.25">
      <c r="C488" s="11"/>
      <c r="H488" s="5"/>
    </row>
    <row r="489" spans="3:8" ht="15.75" customHeight="1" x14ac:dyDescent="0.25">
      <c r="C489" s="11"/>
      <c r="H489" s="5"/>
    </row>
    <row r="490" spans="3:8" ht="15.75" customHeight="1" x14ac:dyDescent="0.25">
      <c r="C490" s="11"/>
      <c r="H490" s="5"/>
    </row>
    <row r="491" spans="3:8" ht="15.75" customHeight="1" x14ac:dyDescent="0.25">
      <c r="C491" s="11"/>
      <c r="H491" s="5"/>
    </row>
    <row r="492" spans="3:8" ht="15.75" customHeight="1" x14ac:dyDescent="0.25">
      <c r="C492" s="11"/>
      <c r="H492" s="5"/>
    </row>
    <row r="493" spans="3:8" ht="15.75" customHeight="1" x14ac:dyDescent="0.25">
      <c r="C493" s="11"/>
      <c r="H493" s="5"/>
    </row>
    <row r="494" spans="3:8" ht="15.75" customHeight="1" x14ac:dyDescent="0.25">
      <c r="C494" s="11"/>
      <c r="H494" s="5"/>
    </row>
    <row r="495" spans="3:8" ht="15.75" customHeight="1" x14ac:dyDescent="0.25">
      <c r="C495" s="11"/>
      <c r="H495" s="5"/>
    </row>
    <row r="496" spans="3:8" ht="15.75" customHeight="1" x14ac:dyDescent="0.25">
      <c r="C496" s="11"/>
      <c r="H496" s="5"/>
    </row>
    <row r="497" spans="3:8" ht="15.75" customHeight="1" x14ac:dyDescent="0.25">
      <c r="C497" s="11"/>
      <c r="H497" s="5"/>
    </row>
    <row r="498" spans="3:8" ht="15.75" customHeight="1" x14ac:dyDescent="0.25">
      <c r="C498" s="11"/>
      <c r="H498" s="5"/>
    </row>
    <row r="499" spans="3:8" ht="15.75" customHeight="1" x14ac:dyDescent="0.25">
      <c r="C499" s="11"/>
      <c r="H499" s="5"/>
    </row>
    <row r="500" spans="3:8" ht="15.75" customHeight="1" x14ac:dyDescent="0.25">
      <c r="C500" s="11"/>
      <c r="H500" s="5"/>
    </row>
    <row r="501" spans="3:8" ht="15.75" customHeight="1" x14ac:dyDescent="0.25">
      <c r="C501" s="11"/>
      <c r="H501" s="5"/>
    </row>
    <row r="502" spans="3:8" ht="15.75" customHeight="1" x14ac:dyDescent="0.25">
      <c r="C502" s="11"/>
      <c r="H502" s="5"/>
    </row>
    <row r="503" spans="3:8" ht="15.75" customHeight="1" x14ac:dyDescent="0.25">
      <c r="C503" s="11"/>
      <c r="H503" s="5"/>
    </row>
    <row r="504" spans="3:8" ht="15.75" customHeight="1" x14ac:dyDescent="0.25">
      <c r="C504" s="11"/>
      <c r="H504" s="5"/>
    </row>
    <row r="505" spans="3:8" ht="15.75" customHeight="1" x14ac:dyDescent="0.25">
      <c r="C505" s="11"/>
      <c r="H505" s="5"/>
    </row>
    <row r="506" spans="3:8" ht="15.75" customHeight="1" x14ac:dyDescent="0.25">
      <c r="C506" s="11"/>
      <c r="H506" s="5"/>
    </row>
    <row r="507" spans="3:8" ht="15.75" customHeight="1" x14ac:dyDescent="0.25">
      <c r="C507" s="11"/>
      <c r="H507" s="5"/>
    </row>
    <row r="508" spans="3:8" ht="15.75" customHeight="1" x14ac:dyDescent="0.25">
      <c r="C508" s="11"/>
      <c r="H508" s="5"/>
    </row>
    <row r="509" spans="3:8" ht="15.75" customHeight="1" x14ac:dyDescent="0.25">
      <c r="C509" s="11"/>
      <c r="H509" s="5"/>
    </row>
    <row r="510" spans="3:8" ht="15.75" customHeight="1" x14ac:dyDescent="0.25">
      <c r="C510" s="11"/>
      <c r="H510" s="5"/>
    </row>
    <row r="511" spans="3:8" ht="15.75" customHeight="1" x14ac:dyDescent="0.25">
      <c r="C511" s="11"/>
      <c r="H511" s="5"/>
    </row>
    <row r="512" spans="3:8" ht="15.75" customHeight="1" x14ac:dyDescent="0.25">
      <c r="C512" s="11"/>
      <c r="H512" s="5"/>
    </row>
    <row r="513" spans="3:8" ht="15.75" customHeight="1" x14ac:dyDescent="0.25">
      <c r="C513" s="11"/>
      <c r="H513" s="5"/>
    </row>
    <row r="514" spans="3:8" ht="15.75" customHeight="1" x14ac:dyDescent="0.25">
      <c r="C514" s="11"/>
      <c r="H514" s="5"/>
    </row>
    <row r="515" spans="3:8" ht="15.75" customHeight="1" x14ac:dyDescent="0.25">
      <c r="C515" s="11"/>
      <c r="H515" s="5"/>
    </row>
    <row r="516" spans="3:8" ht="15.75" customHeight="1" x14ac:dyDescent="0.25">
      <c r="C516" s="11"/>
      <c r="H516" s="5"/>
    </row>
    <row r="517" spans="3:8" ht="15.75" customHeight="1" x14ac:dyDescent="0.25">
      <c r="C517" s="11"/>
      <c r="H517" s="5"/>
    </row>
    <row r="518" spans="3:8" ht="15.75" customHeight="1" x14ac:dyDescent="0.25">
      <c r="C518" s="11"/>
      <c r="H518" s="5"/>
    </row>
    <row r="519" spans="3:8" ht="15.75" customHeight="1" x14ac:dyDescent="0.25">
      <c r="C519" s="11"/>
      <c r="H519" s="5"/>
    </row>
    <row r="520" spans="3:8" ht="15.75" customHeight="1" x14ac:dyDescent="0.25">
      <c r="C520" s="11"/>
      <c r="H520" s="5"/>
    </row>
    <row r="521" spans="3:8" ht="15.75" customHeight="1" x14ac:dyDescent="0.25">
      <c r="C521" s="11"/>
      <c r="H521" s="5"/>
    </row>
    <row r="522" spans="3:8" ht="15.75" customHeight="1" x14ac:dyDescent="0.25">
      <c r="C522" s="11"/>
      <c r="H522" s="5"/>
    </row>
    <row r="523" spans="3:8" ht="15.75" customHeight="1" x14ac:dyDescent="0.25">
      <c r="C523" s="11"/>
      <c r="H523" s="5"/>
    </row>
    <row r="524" spans="3:8" ht="15.75" customHeight="1" x14ac:dyDescent="0.25">
      <c r="C524" s="11"/>
      <c r="H524" s="5"/>
    </row>
    <row r="525" spans="3:8" ht="15.75" customHeight="1" x14ac:dyDescent="0.25">
      <c r="C525" s="11"/>
      <c r="H525" s="5"/>
    </row>
    <row r="526" spans="3:8" ht="15.75" customHeight="1" x14ac:dyDescent="0.25">
      <c r="C526" s="11"/>
      <c r="H526" s="5"/>
    </row>
    <row r="527" spans="3:8" ht="15.75" customHeight="1" x14ac:dyDescent="0.25">
      <c r="C527" s="11"/>
      <c r="H527" s="5"/>
    </row>
    <row r="528" spans="3:8" ht="15.75" customHeight="1" x14ac:dyDescent="0.25">
      <c r="C528" s="11"/>
      <c r="H528" s="5"/>
    </row>
    <row r="529" spans="3:8" ht="15.75" customHeight="1" x14ac:dyDescent="0.25">
      <c r="C529" s="11"/>
      <c r="H529" s="5"/>
    </row>
    <row r="530" spans="3:8" ht="15.75" customHeight="1" x14ac:dyDescent="0.25">
      <c r="C530" s="11"/>
      <c r="H530" s="5"/>
    </row>
    <row r="531" spans="3:8" ht="15.75" customHeight="1" x14ac:dyDescent="0.25">
      <c r="C531" s="11"/>
      <c r="H531" s="5"/>
    </row>
    <row r="532" spans="3:8" ht="15.75" customHeight="1" x14ac:dyDescent="0.25">
      <c r="C532" s="11"/>
      <c r="H532" s="5"/>
    </row>
    <row r="533" spans="3:8" ht="15.75" customHeight="1" x14ac:dyDescent="0.25">
      <c r="C533" s="11"/>
      <c r="H533" s="5"/>
    </row>
    <row r="534" spans="3:8" ht="15.75" customHeight="1" x14ac:dyDescent="0.25">
      <c r="C534" s="11"/>
      <c r="H534" s="5"/>
    </row>
    <row r="535" spans="3:8" ht="15.75" customHeight="1" x14ac:dyDescent="0.25">
      <c r="C535" s="11"/>
      <c r="H535" s="5"/>
    </row>
    <row r="536" spans="3:8" ht="15.75" customHeight="1" x14ac:dyDescent="0.25">
      <c r="C536" s="11"/>
      <c r="H536" s="5"/>
    </row>
    <row r="537" spans="3:8" ht="15.75" customHeight="1" x14ac:dyDescent="0.25">
      <c r="C537" s="11"/>
      <c r="H537" s="5"/>
    </row>
    <row r="538" spans="3:8" ht="15.75" customHeight="1" x14ac:dyDescent="0.25">
      <c r="C538" s="11"/>
      <c r="H538" s="5"/>
    </row>
    <row r="539" spans="3:8" ht="15.75" customHeight="1" x14ac:dyDescent="0.25">
      <c r="C539" s="11"/>
      <c r="H539" s="5"/>
    </row>
    <row r="540" spans="3:8" ht="15.75" customHeight="1" x14ac:dyDescent="0.25">
      <c r="C540" s="11"/>
      <c r="H540" s="5"/>
    </row>
    <row r="541" spans="3:8" ht="15.75" customHeight="1" x14ac:dyDescent="0.25">
      <c r="C541" s="11"/>
      <c r="H541" s="5"/>
    </row>
    <row r="542" spans="3:8" ht="15.75" customHeight="1" x14ac:dyDescent="0.25">
      <c r="C542" s="11"/>
      <c r="H542" s="5"/>
    </row>
    <row r="543" spans="3:8" ht="15.75" customHeight="1" x14ac:dyDescent="0.25">
      <c r="C543" s="11"/>
      <c r="H543" s="5"/>
    </row>
    <row r="544" spans="3:8" ht="15.75" customHeight="1" x14ac:dyDescent="0.25">
      <c r="C544" s="11"/>
      <c r="H544" s="5"/>
    </row>
    <row r="545" spans="3:8" ht="15.75" customHeight="1" x14ac:dyDescent="0.25">
      <c r="C545" s="11"/>
      <c r="H545" s="5"/>
    </row>
    <row r="546" spans="3:8" ht="15.75" customHeight="1" x14ac:dyDescent="0.25">
      <c r="C546" s="11"/>
      <c r="H546" s="5"/>
    </row>
    <row r="547" spans="3:8" ht="15.75" customHeight="1" x14ac:dyDescent="0.25">
      <c r="C547" s="11"/>
      <c r="H547" s="5"/>
    </row>
    <row r="548" spans="3:8" ht="15.75" customHeight="1" x14ac:dyDescent="0.25">
      <c r="C548" s="11"/>
      <c r="H548" s="5"/>
    </row>
    <row r="549" spans="3:8" ht="15.75" customHeight="1" x14ac:dyDescent="0.25">
      <c r="C549" s="11"/>
      <c r="H549" s="5"/>
    </row>
    <row r="550" spans="3:8" ht="15.75" customHeight="1" x14ac:dyDescent="0.25">
      <c r="C550" s="11"/>
      <c r="H550" s="5"/>
    </row>
    <row r="551" spans="3:8" ht="15.75" customHeight="1" x14ac:dyDescent="0.25">
      <c r="C551" s="11"/>
      <c r="H551" s="5"/>
    </row>
    <row r="552" spans="3:8" ht="15.75" customHeight="1" x14ac:dyDescent="0.25">
      <c r="C552" s="11"/>
      <c r="H552" s="5"/>
    </row>
    <row r="553" spans="3:8" ht="15.75" customHeight="1" x14ac:dyDescent="0.25">
      <c r="C553" s="11"/>
      <c r="H553" s="5"/>
    </row>
    <row r="554" spans="3:8" ht="15.75" customHeight="1" x14ac:dyDescent="0.25">
      <c r="C554" s="11"/>
      <c r="H554" s="5"/>
    </row>
    <row r="555" spans="3:8" ht="15.75" customHeight="1" x14ac:dyDescent="0.25">
      <c r="C555" s="11"/>
      <c r="H555" s="5"/>
    </row>
    <row r="556" spans="3:8" ht="15.75" customHeight="1" x14ac:dyDescent="0.25">
      <c r="C556" s="11"/>
      <c r="H556" s="5"/>
    </row>
    <row r="557" spans="3:8" ht="15.75" customHeight="1" x14ac:dyDescent="0.25">
      <c r="C557" s="11"/>
      <c r="H557" s="5"/>
    </row>
    <row r="558" spans="3:8" ht="15.75" customHeight="1" x14ac:dyDescent="0.25">
      <c r="C558" s="11"/>
      <c r="H558" s="5"/>
    </row>
    <row r="559" spans="3:8" ht="15.75" customHeight="1" x14ac:dyDescent="0.25">
      <c r="C559" s="11"/>
      <c r="H559" s="5"/>
    </row>
    <row r="560" spans="3:8" ht="15.75" customHeight="1" x14ac:dyDescent="0.25">
      <c r="C560" s="11"/>
      <c r="H560" s="5"/>
    </row>
    <row r="561" spans="3:8" ht="15.75" customHeight="1" x14ac:dyDescent="0.25">
      <c r="C561" s="11"/>
      <c r="H561" s="5"/>
    </row>
    <row r="562" spans="3:8" ht="15.75" customHeight="1" x14ac:dyDescent="0.25">
      <c r="C562" s="11"/>
      <c r="H562" s="5"/>
    </row>
    <row r="563" spans="3:8" ht="15.75" customHeight="1" x14ac:dyDescent="0.25">
      <c r="C563" s="11"/>
      <c r="H563" s="5"/>
    </row>
    <row r="564" spans="3:8" ht="15.75" customHeight="1" x14ac:dyDescent="0.25">
      <c r="C564" s="11"/>
      <c r="H564" s="5"/>
    </row>
    <row r="565" spans="3:8" ht="15.75" customHeight="1" x14ac:dyDescent="0.25">
      <c r="C565" s="11"/>
      <c r="H565" s="5"/>
    </row>
    <row r="566" spans="3:8" ht="15.75" customHeight="1" x14ac:dyDescent="0.25">
      <c r="C566" s="11"/>
      <c r="H566" s="5"/>
    </row>
    <row r="567" spans="3:8" ht="15.75" customHeight="1" x14ac:dyDescent="0.25">
      <c r="C567" s="11"/>
      <c r="H567" s="5"/>
    </row>
    <row r="568" spans="3:8" ht="15.75" customHeight="1" x14ac:dyDescent="0.25">
      <c r="C568" s="11"/>
      <c r="H568" s="5"/>
    </row>
    <row r="569" spans="3:8" ht="15.75" customHeight="1" x14ac:dyDescent="0.25">
      <c r="C569" s="11"/>
      <c r="H569" s="5"/>
    </row>
    <row r="570" spans="3:8" ht="15.75" customHeight="1" x14ac:dyDescent="0.25">
      <c r="C570" s="11"/>
      <c r="H570" s="5"/>
    </row>
    <row r="571" spans="3:8" ht="15.75" customHeight="1" x14ac:dyDescent="0.25">
      <c r="C571" s="11"/>
      <c r="H571" s="5"/>
    </row>
    <row r="572" spans="3:8" ht="15.75" customHeight="1" x14ac:dyDescent="0.25">
      <c r="C572" s="11"/>
      <c r="H572" s="5"/>
    </row>
    <row r="573" spans="3:8" ht="15.75" customHeight="1" x14ac:dyDescent="0.25">
      <c r="C573" s="11"/>
      <c r="H573" s="5"/>
    </row>
    <row r="574" spans="3:8" ht="15.75" customHeight="1" x14ac:dyDescent="0.25">
      <c r="C574" s="11"/>
      <c r="H574" s="5"/>
    </row>
    <row r="575" spans="3:8" ht="15.75" customHeight="1" x14ac:dyDescent="0.25">
      <c r="C575" s="11"/>
      <c r="H575" s="5"/>
    </row>
    <row r="576" spans="3:8" ht="15.75" customHeight="1" x14ac:dyDescent="0.25">
      <c r="C576" s="11"/>
      <c r="H576" s="5"/>
    </row>
    <row r="577" spans="3:8" ht="15.75" customHeight="1" x14ac:dyDescent="0.25">
      <c r="C577" s="11"/>
      <c r="H577" s="5"/>
    </row>
    <row r="578" spans="3:8" ht="15.75" customHeight="1" x14ac:dyDescent="0.25">
      <c r="C578" s="11"/>
      <c r="H578" s="5"/>
    </row>
    <row r="579" spans="3:8" ht="15.75" customHeight="1" x14ac:dyDescent="0.25">
      <c r="C579" s="11"/>
      <c r="H579" s="5"/>
    </row>
    <row r="580" spans="3:8" ht="15.75" customHeight="1" x14ac:dyDescent="0.25">
      <c r="C580" s="11"/>
      <c r="H580" s="5"/>
    </row>
    <row r="581" spans="3:8" ht="15.75" customHeight="1" x14ac:dyDescent="0.25">
      <c r="C581" s="11"/>
      <c r="H581" s="5"/>
    </row>
    <row r="582" spans="3:8" ht="15.75" customHeight="1" x14ac:dyDescent="0.25">
      <c r="C582" s="11"/>
      <c r="H582" s="5"/>
    </row>
    <row r="583" spans="3:8" ht="15.75" customHeight="1" x14ac:dyDescent="0.25">
      <c r="C583" s="11"/>
      <c r="H583" s="5"/>
    </row>
    <row r="584" spans="3:8" ht="15.75" customHeight="1" x14ac:dyDescent="0.25">
      <c r="C584" s="11"/>
      <c r="H584" s="5"/>
    </row>
    <row r="585" spans="3:8" ht="15.75" customHeight="1" x14ac:dyDescent="0.25">
      <c r="C585" s="11"/>
      <c r="H585" s="5"/>
    </row>
    <row r="586" spans="3:8" ht="15.75" customHeight="1" x14ac:dyDescent="0.25">
      <c r="C586" s="11"/>
      <c r="H586" s="5"/>
    </row>
    <row r="587" spans="3:8" ht="15.75" customHeight="1" x14ac:dyDescent="0.25">
      <c r="C587" s="11"/>
      <c r="H587" s="5"/>
    </row>
    <row r="588" spans="3:8" ht="15.75" customHeight="1" x14ac:dyDescent="0.25">
      <c r="C588" s="11"/>
      <c r="H588" s="5"/>
    </row>
    <row r="589" spans="3:8" ht="15.75" customHeight="1" x14ac:dyDescent="0.25">
      <c r="C589" s="11"/>
      <c r="H589" s="5"/>
    </row>
    <row r="590" spans="3:8" ht="15.75" customHeight="1" x14ac:dyDescent="0.25">
      <c r="C590" s="11"/>
      <c r="H590" s="5"/>
    </row>
    <row r="591" spans="3:8" ht="15.75" customHeight="1" x14ac:dyDescent="0.25">
      <c r="C591" s="11"/>
      <c r="H591" s="5"/>
    </row>
    <row r="592" spans="3:8" ht="15.75" customHeight="1" x14ac:dyDescent="0.25">
      <c r="C592" s="11"/>
      <c r="H592" s="5"/>
    </row>
    <row r="593" spans="3:8" ht="15.75" customHeight="1" x14ac:dyDescent="0.25">
      <c r="C593" s="11"/>
      <c r="H593" s="5"/>
    </row>
    <row r="594" spans="3:8" ht="15.75" customHeight="1" x14ac:dyDescent="0.25">
      <c r="C594" s="11"/>
      <c r="H594" s="5"/>
    </row>
    <row r="595" spans="3:8" ht="15.75" customHeight="1" x14ac:dyDescent="0.25">
      <c r="C595" s="11"/>
      <c r="H595" s="5"/>
    </row>
    <row r="596" spans="3:8" ht="15.75" customHeight="1" x14ac:dyDescent="0.25">
      <c r="C596" s="11"/>
      <c r="H596" s="5"/>
    </row>
    <row r="597" spans="3:8" ht="15.75" customHeight="1" x14ac:dyDescent="0.25">
      <c r="C597" s="11"/>
      <c r="H597" s="5"/>
    </row>
    <row r="598" spans="3:8" ht="15.75" customHeight="1" x14ac:dyDescent="0.25">
      <c r="C598" s="11"/>
      <c r="H598" s="5"/>
    </row>
    <row r="599" spans="3:8" ht="15.75" customHeight="1" x14ac:dyDescent="0.25">
      <c r="C599" s="11"/>
      <c r="H599" s="5"/>
    </row>
    <row r="600" spans="3:8" ht="15.75" customHeight="1" x14ac:dyDescent="0.25">
      <c r="C600" s="11"/>
      <c r="H600" s="5"/>
    </row>
    <row r="601" spans="3:8" ht="15.75" customHeight="1" x14ac:dyDescent="0.25">
      <c r="C601" s="11"/>
      <c r="H601" s="5"/>
    </row>
    <row r="602" spans="3:8" ht="15.75" customHeight="1" x14ac:dyDescent="0.25">
      <c r="C602" s="11"/>
      <c r="H602" s="5"/>
    </row>
    <row r="603" spans="3:8" ht="15.75" customHeight="1" x14ac:dyDescent="0.25">
      <c r="C603" s="11"/>
      <c r="H603" s="5"/>
    </row>
    <row r="604" spans="3:8" ht="15.75" customHeight="1" x14ac:dyDescent="0.25">
      <c r="C604" s="11"/>
      <c r="H604" s="5"/>
    </row>
    <row r="605" spans="3:8" ht="15.75" customHeight="1" x14ac:dyDescent="0.25">
      <c r="C605" s="11"/>
      <c r="H605" s="5"/>
    </row>
    <row r="606" spans="3:8" ht="15.75" customHeight="1" x14ac:dyDescent="0.25">
      <c r="C606" s="11"/>
      <c r="H606" s="5"/>
    </row>
    <row r="607" spans="3:8" ht="15.75" customHeight="1" x14ac:dyDescent="0.25">
      <c r="C607" s="11"/>
      <c r="H607" s="5"/>
    </row>
    <row r="608" spans="3:8" ht="15.75" customHeight="1" x14ac:dyDescent="0.25">
      <c r="C608" s="11"/>
      <c r="H608" s="5"/>
    </row>
    <row r="609" spans="3:8" ht="15.75" customHeight="1" x14ac:dyDescent="0.25">
      <c r="C609" s="11"/>
      <c r="H609" s="5"/>
    </row>
    <row r="610" spans="3:8" ht="15.75" customHeight="1" x14ac:dyDescent="0.25">
      <c r="C610" s="11"/>
      <c r="H610" s="5"/>
    </row>
    <row r="611" spans="3:8" ht="15.75" customHeight="1" x14ac:dyDescent="0.25">
      <c r="C611" s="11"/>
      <c r="H611" s="5"/>
    </row>
    <row r="612" spans="3:8" ht="15.75" customHeight="1" x14ac:dyDescent="0.25">
      <c r="C612" s="11"/>
      <c r="H612" s="5"/>
    </row>
    <row r="613" spans="3:8" ht="15.75" customHeight="1" x14ac:dyDescent="0.25">
      <c r="C613" s="11"/>
      <c r="H613" s="5"/>
    </row>
    <row r="614" spans="3:8" ht="15.75" customHeight="1" x14ac:dyDescent="0.25">
      <c r="C614" s="11"/>
      <c r="H614" s="5"/>
    </row>
    <row r="615" spans="3:8" ht="15.75" customHeight="1" x14ac:dyDescent="0.25">
      <c r="C615" s="11"/>
      <c r="H615" s="5"/>
    </row>
    <row r="616" spans="3:8" ht="15.75" customHeight="1" x14ac:dyDescent="0.25">
      <c r="C616" s="11"/>
      <c r="H616" s="5"/>
    </row>
    <row r="617" spans="3:8" ht="15.75" customHeight="1" x14ac:dyDescent="0.25">
      <c r="C617" s="11"/>
      <c r="H617" s="5"/>
    </row>
    <row r="618" spans="3:8" ht="15.75" customHeight="1" x14ac:dyDescent="0.25">
      <c r="C618" s="11"/>
      <c r="H618" s="5"/>
    </row>
    <row r="619" spans="3:8" ht="15.75" customHeight="1" x14ac:dyDescent="0.25">
      <c r="C619" s="11"/>
      <c r="H619" s="5"/>
    </row>
    <row r="620" spans="3:8" ht="15.75" customHeight="1" x14ac:dyDescent="0.25">
      <c r="C620" s="11"/>
      <c r="H620" s="5"/>
    </row>
    <row r="621" spans="3:8" ht="15.75" customHeight="1" x14ac:dyDescent="0.25">
      <c r="C621" s="11"/>
      <c r="H621" s="5"/>
    </row>
    <row r="622" spans="3:8" ht="15.75" customHeight="1" x14ac:dyDescent="0.25">
      <c r="C622" s="11"/>
      <c r="H622" s="5"/>
    </row>
    <row r="623" spans="3:8" ht="15.75" customHeight="1" x14ac:dyDescent="0.25">
      <c r="C623" s="11"/>
      <c r="H623" s="5"/>
    </row>
    <row r="624" spans="3:8" ht="15.75" customHeight="1" x14ac:dyDescent="0.25">
      <c r="C624" s="11"/>
      <c r="H624" s="5"/>
    </row>
    <row r="625" spans="3:8" ht="15.75" customHeight="1" x14ac:dyDescent="0.25">
      <c r="C625" s="11"/>
      <c r="H625" s="5"/>
    </row>
    <row r="626" spans="3:8" ht="15.75" customHeight="1" x14ac:dyDescent="0.25">
      <c r="C626" s="11"/>
      <c r="H626" s="5"/>
    </row>
    <row r="627" spans="3:8" ht="15.75" customHeight="1" x14ac:dyDescent="0.25">
      <c r="C627" s="11"/>
      <c r="H627" s="5"/>
    </row>
    <row r="628" spans="3:8" ht="15.75" customHeight="1" x14ac:dyDescent="0.25">
      <c r="C628" s="11"/>
      <c r="H628" s="5"/>
    </row>
    <row r="629" spans="3:8" ht="15.75" customHeight="1" x14ac:dyDescent="0.25">
      <c r="C629" s="11"/>
      <c r="H629" s="5"/>
    </row>
    <row r="630" spans="3:8" ht="15.75" customHeight="1" x14ac:dyDescent="0.25">
      <c r="C630" s="11"/>
      <c r="H630" s="5"/>
    </row>
    <row r="631" spans="3:8" ht="15.75" customHeight="1" x14ac:dyDescent="0.25">
      <c r="C631" s="11"/>
      <c r="H631" s="5"/>
    </row>
    <row r="632" spans="3:8" ht="15.75" customHeight="1" x14ac:dyDescent="0.25">
      <c r="C632" s="11"/>
      <c r="H632" s="5"/>
    </row>
    <row r="633" spans="3:8" ht="15.75" customHeight="1" x14ac:dyDescent="0.25">
      <c r="C633" s="11"/>
      <c r="H633" s="5"/>
    </row>
    <row r="634" spans="3:8" ht="15.75" customHeight="1" x14ac:dyDescent="0.25">
      <c r="C634" s="11"/>
      <c r="H634" s="5"/>
    </row>
    <row r="635" spans="3:8" ht="15.75" customHeight="1" x14ac:dyDescent="0.25">
      <c r="C635" s="11"/>
      <c r="H635" s="5"/>
    </row>
    <row r="636" spans="3:8" ht="15.75" customHeight="1" x14ac:dyDescent="0.25">
      <c r="C636" s="11"/>
      <c r="H636" s="5"/>
    </row>
    <row r="637" spans="3:8" ht="15.75" customHeight="1" x14ac:dyDescent="0.25">
      <c r="C637" s="11"/>
      <c r="H637" s="5"/>
    </row>
    <row r="638" spans="3:8" ht="15.75" customHeight="1" x14ac:dyDescent="0.25">
      <c r="C638" s="11"/>
      <c r="H638" s="5"/>
    </row>
    <row r="639" spans="3:8" ht="15.75" customHeight="1" x14ac:dyDescent="0.25">
      <c r="C639" s="11"/>
      <c r="H639" s="5"/>
    </row>
    <row r="640" spans="3:8" ht="15.75" customHeight="1" x14ac:dyDescent="0.25">
      <c r="C640" s="11"/>
      <c r="H640" s="5"/>
    </row>
    <row r="641" spans="3:8" ht="15.75" customHeight="1" x14ac:dyDescent="0.25">
      <c r="C641" s="11"/>
      <c r="H641" s="5"/>
    </row>
    <row r="642" spans="3:8" ht="15.75" customHeight="1" x14ac:dyDescent="0.25">
      <c r="C642" s="11"/>
      <c r="H642" s="5"/>
    </row>
    <row r="643" spans="3:8" ht="15.75" customHeight="1" x14ac:dyDescent="0.25">
      <c r="C643" s="11"/>
      <c r="H643" s="5"/>
    </row>
    <row r="644" spans="3:8" ht="15.75" customHeight="1" x14ac:dyDescent="0.25">
      <c r="C644" s="11"/>
      <c r="H644" s="5"/>
    </row>
    <row r="645" spans="3:8" ht="15.75" customHeight="1" x14ac:dyDescent="0.25">
      <c r="C645" s="11"/>
      <c r="H645" s="5"/>
    </row>
    <row r="646" spans="3:8" ht="15.75" customHeight="1" x14ac:dyDescent="0.25">
      <c r="C646" s="11"/>
      <c r="H646" s="5"/>
    </row>
    <row r="647" spans="3:8" ht="15.75" customHeight="1" x14ac:dyDescent="0.25">
      <c r="C647" s="11"/>
      <c r="H647" s="5"/>
    </row>
    <row r="648" spans="3:8" ht="15.75" customHeight="1" x14ac:dyDescent="0.25">
      <c r="C648" s="11"/>
      <c r="H648" s="5"/>
    </row>
    <row r="649" spans="3:8" ht="15.75" customHeight="1" x14ac:dyDescent="0.25">
      <c r="C649" s="11"/>
      <c r="H649" s="5"/>
    </row>
    <row r="650" spans="3:8" ht="15.75" customHeight="1" x14ac:dyDescent="0.25">
      <c r="C650" s="11"/>
      <c r="H650" s="5"/>
    </row>
    <row r="651" spans="3:8" ht="15.75" customHeight="1" x14ac:dyDescent="0.25">
      <c r="C651" s="11"/>
      <c r="H651" s="5"/>
    </row>
    <row r="652" spans="3:8" ht="15.75" customHeight="1" x14ac:dyDescent="0.25">
      <c r="C652" s="11"/>
      <c r="H652" s="5"/>
    </row>
    <row r="653" spans="3:8" ht="15.75" customHeight="1" x14ac:dyDescent="0.25">
      <c r="C653" s="11"/>
      <c r="H653" s="5"/>
    </row>
    <row r="654" spans="3:8" ht="15.75" customHeight="1" x14ac:dyDescent="0.25">
      <c r="C654" s="11"/>
      <c r="H654" s="5"/>
    </row>
    <row r="655" spans="3:8" ht="15.75" customHeight="1" x14ac:dyDescent="0.25">
      <c r="C655" s="11"/>
      <c r="H655" s="5"/>
    </row>
    <row r="656" spans="3:8" ht="15.75" customHeight="1" x14ac:dyDescent="0.25">
      <c r="C656" s="11"/>
      <c r="H656" s="5"/>
    </row>
    <row r="657" spans="3:8" ht="15.75" customHeight="1" x14ac:dyDescent="0.25">
      <c r="C657" s="11"/>
      <c r="H657" s="5"/>
    </row>
    <row r="658" spans="3:8" ht="15.75" customHeight="1" x14ac:dyDescent="0.25">
      <c r="C658" s="11"/>
      <c r="H658" s="5"/>
    </row>
    <row r="659" spans="3:8" ht="15.75" customHeight="1" x14ac:dyDescent="0.25">
      <c r="C659" s="11"/>
      <c r="H659" s="5"/>
    </row>
    <row r="660" spans="3:8" ht="15.75" customHeight="1" x14ac:dyDescent="0.25">
      <c r="C660" s="11"/>
      <c r="H660" s="5"/>
    </row>
    <row r="661" spans="3:8" ht="15.75" customHeight="1" x14ac:dyDescent="0.25">
      <c r="C661" s="11"/>
      <c r="H661" s="5"/>
    </row>
    <row r="662" spans="3:8" ht="15.75" customHeight="1" x14ac:dyDescent="0.25">
      <c r="C662" s="11"/>
      <c r="H662" s="5"/>
    </row>
    <row r="663" spans="3:8" ht="15.75" customHeight="1" x14ac:dyDescent="0.25">
      <c r="C663" s="11"/>
      <c r="H663" s="5"/>
    </row>
    <row r="664" spans="3:8" ht="15.75" customHeight="1" x14ac:dyDescent="0.25">
      <c r="C664" s="11"/>
      <c r="H664" s="5"/>
    </row>
    <row r="665" spans="3:8" ht="15.75" customHeight="1" x14ac:dyDescent="0.25">
      <c r="C665" s="11"/>
      <c r="H665" s="5"/>
    </row>
    <row r="666" spans="3:8" ht="15.75" customHeight="1" x14ac:dyDescent="0.25">
      <c r="C666" s="11"/>
      <c r="H666" s="5"/>
    </row>
    <row r="667" spans="3:8" ht="15.75" customHeight="1" x14ac:dyDescent="0.25">
      <c r="C667" s="11"/>
      <c r="H667" s="5"/>
    </row>
    <row r="668" spans="3:8" ht="15.75" customHeight="1" x14ac:dyDescent="0.25">
      <c r="C668" s="11"/>
      <c r="H668" s="5"/>
    </row>
    <row r="669" spans="3:8" ht="15.75" customHeight="1" x14ac:dyDescent="0.25">
      <c r="C669" s="11"/>
      <c r="H669" s="5"/>
    </row>
    <row r="670" spans="3:8" ht="15.75" customHeight="1" x14ac:dyDescent="0.25">
      <c r="C670" s="11"/>
      <c r="H670" s="5"/>
    </row>
    <row r="671" spans="3:8" ht="15.75" customHeight="1" x14ac:dyDescent="0.25">
      <c r="C671" s="11"/>
      <c r="H671" s="5"/>
    </row>
    <row r="672" spans="3:8" ht="15.75" customHeight="1" x14ac:dyDescent="0.25">
      <c r="C672" s="11"/>
      <c r="H672" s="5"/>
    </row>
    <row r="673" spans="3:8" ht="15.75" customHeight="1" x14ac:dyDescent="0.25">
      <c r="C673" s="11"/>
      <c r="H673" s="5"/>
    </row>
    <row r="674" spans="3:8" ht="15.75" customHeight="1" x14ac:dyDescent="0.25">
      <c r="C674" s="11"/>
      <c r="H674" s="5"/>
    </row>
    <row r="675" spans="3:8" ht="15.75" customHeight="1" x14ac:dyDescent="0.25">
      <c r="C675" s="11"/>
      <c r="H675" s="5"/>
    </row>
    <row r="676" spans="3:8" ht="15.75" customHeight="1" x14ac:dyDescent="0.25">
      <c r="C676" s="11"/>
      <c r="H676" s="5"/>
    </row>
    <row r="677" spans="3:8" ht="15.75" customHeight="1" x14ac:dyDescent="0.25">
      <c r="C677" s="11"/>
      <c r="H677" s="5"/>
    </row>
    <row r="678" spans="3:8" ht="15.75" customHeight="1" x14ac:dyDescent="0.25">
      <c r="C678" s="11"/>
      <c r="H678" s="5"/>
    </row>
    <row r="679" spans="3:8" ht="15.75" customHeight="1" x14ac:dyDescent="0.25">
      <c r="C679" s="11"/>
      <c r="H679" s="5"/>
    </row>
    <row r="680" spans="3:8" ht="15.75" customHeight="1" x14ac:dyDescent="0.25">
      <c r="C680" s="11"/>
      <c r="H680" s="5"/>
    </row>
    <row r="681" spans="3:8" ht="15.75" customHeight="1" x14ac:dyDescent="0.25">
      <c r="C681" s="11"/>
      <c r="H681" s="5"/>
    </row>
    <row r="682" spans="3:8" ht="15.75" customHeight="1" x14ac:dyDescent="0.25">
      <c r="C682" s="11"/>
      <c r="H682" s="5"/>
    </row>
    <row r="683" spans="3:8" ht="15.75" customHeight="1" x14ac:dyDescent="0.25">
      <c r="C683" s="11"/>
      <c r="H683" s="5"/>
    </row>
    <row r="684" spans="3:8" ht="15.75" customHeight="1" x14ac:dyDescent="0.25">
      <c r="C684" s="11"/>
      <c r="H684" s="5"/>
    </row>
    <row r="685" spans="3:8" ht="15.75" customHeight="1" x14ac:dyDescent="0.25">
      <c r="C685" s="11"/>
      <c r="H685" s="5"/>
    </row>
    <row r="686" spans="3:8" ht="15.75" customHeight="1" x14ac:dyDescent="0.25">
      <c r="C686" s="11"/>
      <c r="H686" s="5"/>
    </row>
    <row r="687" spans="3:8" ht="15.75" customHeight="1" x14ac:dyDescent="0.25">
      <c r="C687" s="11"/>
      <c r="H687" s="5"/>
    </row>
    <row r="688" spans="3:8" ht="15.75" customHeight="1" x14ac:dyDescent="0.25">
      <c r="C688" s="11"/>
      <c r="H688" s="5"/>
    </row>
    <row r="689" spans="3:8" ht="15.75" customHeight="1" x14ac:dyDescent="0.25">
      <c r="C689" s="11"/>
      <c r="H689" s="5"/>
    </row>
    <row r="690" spans="3:8" ht="15.75" customHeight="1" x14ac:dyDescent="0.25">
      <c r="C690" s="11"/>
      <c r="H690" s="5"/>
    </row>
    <row r="691" spans="3:8" ht="15.75" customHeight="1" x14ac:dyDescent="0.25">
      <c r="C691" s="11"/>
      <c r="H691" s="5"/>
    </row>
    <row r="692" spans="3:8" ht="15.75" customHeight="1" x14ac:dyDescent="0.25">
      <c r="C692" s="11"/>
      <c r="H692" s="5"/>
    </row>
    <row r="693" spans="3:8" ht="15.75" customHeight="1" x14ac:dyDescent="0.25">
      <c r="C693" s="11"/>
      <c r="H693" s="5"/>
    </row>
    <row r="694" spans="3:8" ht="15.75" customHeight="1" x14ac:dyDescent="0.25">
      <c r="C694" s="11"/>
      <c r="H694" s="5"/>
    </row>
    <row r="695" spans="3:8" ht="15.75" customHeight="1" x14ac:dyDescent="0.25">
      <c r="C695" s="11"/>
      <c r="H695" s="5"/>
    </row>
    <row r="696" spans="3:8" ht="15.75" customHeight="1" x14ac:dyDescent="0.25">
      <c r="C696" s="11"/>
      <c r="H696" s="5"/>
    </row>
    <row r="697" spans="3:8" ht="15.75" customHeight="1" x14ac:dyDescent="0.25">
      <c r="C697" s="11"/>
      <c r="H697" s="5"/>
    </row>
    <row r="698" spans="3:8" ht="15.75" customHeight="1" x14ac:dyDescent="0.25">
      <c r="C698" s="11"/>
      <c r="H698" s="5"/>
    </row>
    <row r="699" spans="3:8" ht="15.75" customHeight="1" x14ac:dyDescent="0.25">
      <c r="C699" s="11"/>
      <c r="H699" s="5"/>
    </row>
    <row r="700" spans="3:8" ht="15.75" customHeight="1" x14ac:dyDescent="0.25">
      <c r="C700" s="11"/>
      <c r="H700" s="5"/>
    </row>
    <row r="701" spans="3:8" ht="15.75" customHeight="1" x14ac:dyDescent="0.25">
      <c r="C701" s="11"/>
      <c r="H701" s="5"/>
    </row>
    <row r="702" spans="3:8" ht="15.75" customHeight="1" x14ac:dyDescent="0.25">
      <c r="C702" s="11"/>
      <c r="H702" s="5"/>
    </row>
    <row r="703" spans="3:8" ht="15.75" customHeight="1" x14ac:dyDescent="0.25">
      <c r="C703" s="11"/>
      <c r="H703" s="5"/>
    </row>
    <row r="704" spans="3:8" ht="15.75" customHeight="1" x14ac:dyDescent="0.25">
      <c r="C704" s="11"/>
      <c r="H704" s="5"/>
    </row>
    <row r="705" spans="3:8" ht="15.75" customHeight="1" x14ac:dyDescent="0.25">
      <c r="C705" s="11"/>
      <c r="H705" s="5"/>
    </row>
    <row r="706" spans="3:8" ht="15.75" customHeight="1" x14ac:dyDescent="0.25">
      <c r="C706" s="11"/>
      <c r="H706" s="5"/>
    </row>
    <row r="707" spans="3:8" ht="15.75" customHeight="1" x14ac:dyDescent="0.25">
      <c r="C707" s="11"/>
      <c r="H707" s="5"/>
    </row>
    <row r="708" spans="3:8" ht="15.75" customHeight="1" x14ac:dyDescent="0.25">
      <c r="C708" s="11"/>
      <c r="H708" s="5"/>
    </row>
    <row r="709" spans="3:8" ht="15.75" customHeight="1" x14ac:dyDescent="0.25">
      <c r="C709" s="11"/>
      <c r="H709" s="5"/>
    </row>
    <row r="710" spans="3:8" ht="15.75" customHeight="1" x14ac:dyDescent="0.25">
      <c r="C710" s="11"/>
      <c r="H710" s="5"/>
    </row>
    <row r="711" spans="3:8" ht="15.75" customHeight="1" x14ac:dyDescent="0.25">
      <c r="C711" s="11"/>
      <c r="H711" s="5"/>
    </row>
    <row r="712" spans="3:8" ht="15.75" customHeight="1" x14ac:dyDescent="0.25">
      <c r="C712" s="11"/>
      <c r="H712" s="5"/>
    </row>
    <row r="713" spans="3:8" ht="15.75" customHeight="1" x14ac:dyDescent="0.25">
      <c r="C713" s="11"/>
      <c r="H713" s="5"/>
    </row>
    <row r="714" spans="3:8" ht="15.75" customHeight="1" x14ac:dyDescent="0.25">
      <c r="C714" s="11"/>
      <c r="H714" s="5"/>
    </row>
    <row r="715" spans="3:8" ht="15.75" customHeight="1" x14ac:dyDescent="0.25">
      <c r="C715" s="11"/>
      <c r="H715" s="5"/>
    </row>
    <row r="716" spans="3:8" ht="15.75" customHeight="1" x14ac:dyDescent="0.25">
      <c r="C716" s="11"/>
      <c r="H716" s="5"/>
    </row>
    <row r="717" spans="3:8" ht="15.75" customHeight="1" x14ac:dyDescent="0.25">
      <c r="C717" s="11"/>
      <c r="H717" s="5"/>
    </row>
    <row r="718" spans="3:8" ht="15.75" customHeight="1" x14ac:dyDescent="0.25">
      <c r="C718" s="11"/>
      <c r="H718" s="5"/>
    </row>
    <row r="719" spans="3:8" ht="15.75" customHeight="1" x14ac:dyDescent="0.25">
      <c r="C719" s="11"/>
      <c r="H719" s="5"/>
    </row>
    <row r="720" spans="3:8" ht="15.75" customHeight="1" x14ac:dyDescent="0.25">
      <c r="C720" s="11"/>
      <c r="H720" s="5"/>
    </row>
    <row r="721" spans="3:8" ht="15.75" customHeight="1" x14ac:dyDescent="0.25">
      <c r="C721" s="11"/>
      <c r="H721" s="5"/>
    </row>
    <row r="722" spans="3:8" ht="15.75" customHeight="1" x14ac:dyDescent="0.25">
      <c r="C722" s="11"/>
      <c r="H722" s="5"/>
    </row>
    <row r="723" spans="3:8" ht="15.75" customHeight="1" x14ac:dyDescent="0.25">
      <c r="C723" s="11"/>
      <c r="H723" s="5"/>
    </row>
    <row r="724" spans="3:8" ht="15.75" customHeight="1" x14ac:dyDescent="0.25">
      <c r="C724" s="11"/>
      <c r="H724" s="5"/>
    </row>
    <row r="725" spans="3:8" ht="15.75" customHeight="1" x14ac:dyDescent="0.25">
      <c r="C725" s="11"/>
      <c r="H725" s="5"/>
    </row>
    <row r="726" spans="3:8" ht="15.75" customHeight="1" x14ac:dyDescent="0.25">
      <c r="C726" s="11"/>
      <c r="H726" s="5"/>
    </row>
    <row r="727" spans="3:8" ht="15.75" customHeight="1" x14ac:dyDescent="0.25">
      <c r="C727" s="11"/>
      <c r="H727" s="5"/>
    </row>
    <row r="728" spans="3:8" ht="15.75" customHeight="1" x14ac:dyDescent="0.25">
      <c r="C728" s="11"/>
      <c r="H728" s="5"/>
    </row>
    <row r="729" spans="3:8" ht="15.75" customHeight="1" x14ac:dyDescent="0.25">
      <c r="C729" s="11"/>
      <c r="H729" s="5"/>
    </row>
    <row r="730" spans="3:8" ht="15.75" customHeight="1" x14ac:dyDescent="0.25">
      <c r="C730" s="11"/>
      <c r="H730" s="5"/>
    </row>
    <row r="731" spans="3:8" ht="15.75" customHeight="1" x14ac:dyDescent="0.25">
      <c r="C731" s="11"/>
      <c r="H731" s="5"/>
    </row>
    <row r="732" spans="3:8" ht="15.75" customHeight="1" x14ac:dyDescent="0.25">
      <c r="C732" s="11"/>
      <c r="H732" s="5"/>
    </row>
    <row r="733" spans="3:8" ht="15.75" customHeight="1" x14ac:dyDescent="0.25">
      <c r="C733" s="11"/>
      <c r="H733" s="5"/>
    </row>
    <row r="734" spans="3:8" ht="15.75" customHeight="1" x14ac:dyDescent="0.25">
      <c r="C734" s="11"/>
      <c r="H734" s="5"/>
    </row>
    <row r="735" spans="3:8" ht="15.75" customHeight="1" x14ac:dyDescent="0.25">
      <c r="C735" s="11"/>
      <c r="H735" s="5"/>
    </row>
    <row r="736" spans="3:8" ht="15.75" customHeight="1" x14ac:dyDescent="0.25">
      <c r="C736" s="11"/>
      <c r="H736" s="5"/>
    </row>
    <row r="737" spans="3:8" ht="15.75" customHeight="1" x14ac:dyDescent="0.25">
      <c r="C737" s="11"/>
      <c r="H737" s="5"/>
    </row>
    <row r="738" spans="3:8" ht="15.75" customHeight="1" x14ac:dyDescent="0.25">
      <c r="C738" s="11"/>
      <c r="H738" s="5"/>
    </row>
    <row r="739" spans="3:8" ht="15.75" customHeight="1" x14ac:dyDescent="0.25">
      <c r="C739" s="11"/>
      <c r="H739" s="5"/>
    </row>
    <row r="740" spans="3:8" ht="15.75" customHeight="1" x14ac:dyDescent="0.25">
      <c r="C740" s="11"/>
      <c r="H740" s="5"/>
    </row>
    <row r="741" spans="3:8" ht="15.75" customHeight="1" x14ac:dyDescent="0.25">
      <c r="C741" s="11"/>
      <c r="H741" s="5"/>
    </row>
    <row r="742" spans="3:8" ht="15.75" customHeight="1" x14ac:dyDescent="0.25">
      <c r="C742" s="11"/>
      <c r="H742" s="5"/>
    </row>
    <row r="743" spans="3:8" ht="15.75" customHeight="1" x14ac:dyDescent="0.25">
      <c r="C743" s="11"/>
      <c r="H743" s="5"/>
    </row>
    <row r="744" spans="3:8" ht="15.75" customHeight="1" x14ac:dyDescent="0.25">
      <c r="C744" s="11"/>
      <c r="H744" s="5"/>
    </row>
    <row r="745" spans="3:8" ht="15.75" customHeight="1" x14ac:dyDescent="0.25">
      <c r="C745" s="11"/>
      <c r="H745" s="5"/>
    </row>
    <row r="746" spans="3:8" ht="15.75" customHeight="1" x14ac:dyDescent="0.25">
      <c r="C746" s="11"/>
      <c r="H746" s="5"/>
    </row>
    <row r="747" spans="3:8" ht="15.75" customHeight="1" x14ac:dyDescent="0.25">
      <c r="C747" s="11"/>
      <c r="H747" s="5"/>
    </row>
    <row r="748" spans="3:8" ht="15.75" customHeight="1" x14ac:dyDescent="0.25">
      <c r="C748" s="11"/>
      <c r="H748" s="5"/>
    </row>
    <row r="749" spans="3:8" ht="15.75" customHeight="1" x14ac:dyDescent="0.25">
      <c r="C749" s="11"/>
      <c r="H749" s="5"/>
    </row>
    <row r="750" spans="3:8" ht="15.75" customHeight="1" x14ac:dyDescent="0.25">
      <c r="C750" s="11"/>
      <c r="H750" s="5"/>
    </row>
    <row r="751" spans="3:8" ht="15.75" customHeight="1" x14ac:dyDescent="0.25">
      <c r="C751" s="11"/>
      <c r="H751" s="5"/>
    </row>
    <row r="752" spans="3:8" ht="15.75" customHeight="1" x14ac:dyDescent="0.25">
      <c r="C752" s="11"/>
      <c r="H752" s="5"/>
    </row>
    <row r="753" spans="3:8" ht="15.75" customHeight="1" x14ac:dyDescent="0.25">
      <c r="C753" s="11"/>
      <c r="H753" s="5"/>
    </row>
    <row r="754" spans="3:8" ht="15.75" customHeight="1" x14ac:dyDescent="0.25">
      <c r="C754" s="11"/>
      <c r="H754" s="5"/>
    </row>
    <row r="755" spans="3:8" ht="15.75" customHeight="1" x14ac:dyDescent="0.25">
      <c r="C755" s="11"/>
      <c r="H755" s="5"/>
    </row>
    <row r="756" spans="3:8" ht="15.75" customHeight="1" x14ac:dyDescent="0.25">
      <c r="C756" s="11"/>
      <c r="H756" s="5"/>
    </row>
    <row r="757" spans="3:8" ht="15.75" customHeight="1" x14ac:dyDescent="0.25">
      <c r="C757" s="11"/>
      <c r="H757" s="5"/>
    </row>
    <row r="758" spans="3:8" ht="15.75" customHeight="1" x14ac:dyDescent="0.25">
      <c r="C758" s="11"/>
      <c r="H758" s="5"/>
    </row>
    <row r="759" spans="3:8" ht="15.75" customHeight="1" x14ac:dyDescent="0.25">
      <c r="C759" s="11"/>
      <c r="H759" s="5"/>
    </row>
    <row r="760" spans="3:8" ht="15.75" customHeight="1" x14ac:dyDescent="0.25">
      <c r="C760" s="11"/>
      <c r="H760" s="5"/>
    </row>
    <row r="761" spans="3:8" ht="15.75" customHeight="1" x14ac:dyDescent="0.25">
      <c r="C761" s="11"/>
      <c r="H761" s="5"/>
    </row>
    <row r="762" spans="3:8" ht="15.75" customHeight="1" x14ac:dyDescent="0.25">
      <c r="C762" s="11"/>
      <c r="H762" s="5"/>
    </row>
    <row r="763" spans="3:8" ht="15.75" customHeight="1" x14ac:dyDescent="0.25">
      <c r="C763" s="11"/>
      <c r="H763" s="5"/>
    </row>
    <row r="764" spans="3:8" ht="15.75" customHeight="1" x14ac:dyDescent="0.25">
      <c r="C764" s="11"/>
      <c r="H764" s="5"/>
    </row>
    <row r="765" spans="3:8" ht="15.75" customHeight="1" x14ac:dyDescent="0.25">
      <c r="C765" s="11"/>
      <c r="H765" s="5"/>
    </row>
    <row r="766" spans="3:8" ht="15.75" customHeight="1" x14ac:dyDescent="0.25">
      <c r="C766" s="11"/>
      <c r="H766" s="5"/>
    </row>
    <row r="767" spans="3:8" ht="15.75" customHeight="1" x14ac:dyDescent="0.25">
      <c r="C767" s="11"/>
      <c r="H767" s="5"/>
    </row>
    <row r="768" spans="3:8" ht="15.75" customHeight="1" x14ac:dyDescent="0.25">
      <c r="C768" s="11"/>
      <c r="H768" s="5"/>
    </row>
    <row r="769" spans="3:8" ht="15.75" customHeight="1" x14ac:dyDescent="0.25">
      <c r="C769" s="11"/>
      <c r="H769" s="5"/>
    </row>
    <row r="770" spans="3:8" ht="15.75" customHeight="1" x14ac:dyDescent="0.25">
      <c r="C770" s="11"/>
      <c r="H770" s="5"/>
    </row>
    <row r="771" spans="3:8" ht="15.75" customHeight="1" x14ac:dyDescent="0.25">
      <c r="C771" s="11"/>
      <c r="H771" s="5"/>
    </row>
    <row r="772" spans="3:8" ht="15.75" customHeight="1" x14ac:dyDescent="0.25">
      <c r="C772" s="11"/>
      <c r="H772" s="5"/>
    </row>
    <row r="773" spans="3:8" ht="15.75" customHeight="1" x14ac:dyDescent="0.25">
      <c r="C773" s="11"/>
      <c r="H773" s="5"/>
    </row>
    <row r="774" spans="3:8" ht="15.75" customHeight="1" x14ac:dyDescent="0.25">
      <c r="C774" s="11"/>
      <c r="H774" s="5"/>
    </row>
    <row r="775" spans="3:8" ht="15.75" customHeight="1" x14ac:dyDescent="0.25">
      <c r="C775" s="11"/>
      <c r="H775" s="5"/>
    </row>
    <row r="776" spans="3:8" ht="15.75" customHeight="1" x14ac:dyDescent="0.25">
      <c r="C776" s="11"/>
      <c r="H776" s="5"/>
    </row>
    <row r="777" spans="3:8" ht="15.75" customHeight="1" x14ac:dyDescent="0.25">
      <c r="C777" s="11"/>
      <c r="H777" s="5"/>
    </row>
    <row r="778" spans="3:8" ht="15.75" customHeight="1" x14ac:dyDescent="0.25">
      <c r="C778" s="11"/>
      <c r="H778" s="5"/>
    </row>
    <row r="779" spans="3:8" ht="15.75" customHeight="1" x14ac:dyDescent="0.25">
      <c r="C779" s="11"/>
      <c r="H779" s="5"/>
    </row>
    <row r="780" spans="3:8" ht="15.75" customHeight="1" x14ac:dyDescent="0.25">
      <c r="C780" s="11"/>
      <c r="H780" s="5"/>
    </row>
    <row r="781" spans="3:8" ht="15.75" customHeight="1" x14ac:dyDescent="0.25">
      <c r="C781" s="11"/>
      <c r="H781" s="5"/>
    </row>
    <row r="782" spans="3:8" ht="15.75" customHeight="1" x14ac:dyDescent="0.25">
      <c r="C782" s="11"/>
      <c r="H782" s="5"/>
    </row>
    <row r="783" spans="3:8" ht="15.75" customHeight="1" x14ac:dyDescent="0.25">
      <c r="C783" s="11"/>
      <c r="H783" s="5"/>
    </row>
    <row r="784" spans="3:8" ht="15.75" customHeight="1" x14ac:dyDescent="0.25">
      <c r="C784" s="11"/>
      <c r="H784" s="5"/>
    </row>
    <row r="785" spans="3:8" ht="15.75" customHeight="1" x14ac:dyDescent="0.25">
      <c r="C785" s="11"/>
      <c r="H785" s="5"/>
    </row>
    <row r="786" spans="3:8" ht="15.75" customHeight="1" x14ac:dyDescent="0.25">
      <c r="C786" s="11"/>
      <c r="H786" s="5"/>
    </row>
    <row r="787" spans="3:8" ht="15.75" customHeight="1" x14ac:dyDescent="0.25">
      <c r="C787" s="11"/>
      <c r="H787" s="5"/>
    </row>
    <row r="788" spans="3:8" ht="15.75" customHeight="1" x14ac:dyDescent="0.25">
      <c r="C788" s="11"/>
      <c r="H788" s="5"/>
    </row>
    <row r="789" spans="3:8" ht="15.75" customHeight="1" x14ac:dyDescent="0.25">
      <c r="C789" s="11"/>
      <c r="H789" s="5"/>
    </row>
    <row r="790" spans="3:8" ht="15.75" customHeight="1" x14ac:dyDescent="0.25">
      <c r="C790" s="11"/>
      <c r="H790" s="5"/>
    </row>
    <row r="791" spans="3:8" ht="15.75" customHeight="1" x14ac:dyDescent="0.25">
      <c r="C791" s="11"/>
      <c r="H791" s="5"/>
    </row>
    <row r="792" spans="3:8" ht="15.75" customHeight="1" x14ac:dyDescent="0.25">
      <c r="C792" s="11"/>
      <c r="H792" s="5"/>
    </row>
    <row r="793" spans="3:8" ht="15.75" customHeight="1" x14ac:dyDescent="0.25">
      <c r="C793" s="11"/>
      <c r="H793" s="5"/>
    </row>
    <row r="794" spans="3:8" ht="15.75" customHeight="1" x14ac:dyDescent="0.25">
      <c r="C794" s="11"/>
      <c r="H794" s="5"/>
    </row>
    <row r="795" spans="3:8" ht="15.75" customHeight="1" x14ac:dyDescent="0.25">
      <c r="C795" s="11"/>
      <c r="H795" s="5"/>
    </row>
    <row r="796" spans="3:8" ht="15.75" customHeight="1" x14ac:dyDescent="0.25">
      <c r="C796" s="11"/>
      <c r="H796" s="5"/>
    </row>
    <row r="797" spans="3:8" ht="15.75" customHeight="1" x14ac:dyDescent="0.25">
      <c r="C797" s="11"/>
      <c r="H797" s="5"/>
    </row>
    <row r="798" spans="3:8" ht="15.75" customHeight="1" x14ac:dyDescent="0.25">
      <c r="C798" s="11"/>
      <c r="H798" s="5"/>
    </row>
    <row r="799" spans="3:8" ht="15.75" customHeight="1" x14ac:dyDescent="0.25">
      <c r="C799" s="11"/>
      <c r="H799" s="5"/>
    </row>
    <row r="800" spans="3:8" ht="15.75" customHeight="1" x14ac:dyDescent="0.25">
      <c r="C800" s="11"/>
      <c r="H800" s="5"/>
    </row>
    <row r="801" spans="3:8" ht="15.75" customHeight="1" x14ac:dyDescent="0.25">
      <c r="C801" s="11"/>
      <c r="H801" s="5"/>
    </row>
    <row r="802" spans="3:8" ht="15.75" customHeight="1" x14ac:dyDescent="0.25">
      <c r="C802" s="11"/>
      <c r="H802" s="5"/>
    </row>
    <row r="803" spans="3:8" ht="15.75" customHeight="1" x14ac:dyDescent="0.25">
      <c r="C803" s="11"/>
      <c r="H803" s="5"/>
    </row>
    <row r="804" spans="3:8" ht="15.75" customHeight="1" x14ac:dyDescent="0.25">
      <c r="C804" s="11"/>
      <c r="H804" s="5"/>
    </row>
    <row r="805" spans="3:8" ht="15.75" customHeight="1" x14ac:dyDescent="0.25">
      <c r="C805" s="11"/>
      <c r="H805" s="5"/>
    </row>
    <row r="806" spans="3:8" ht="15.75" customHeight="1" x14ac:dyDescent="0.25">
      <c r="C806" s="11"/>
      <c r="H806" s="5"/>
    </row>
    <row r="807" spans="3:8" ht="15.75" customHeight="1" x14ac:dyDescent="0.25">
      <c r="C807" s="11"/>
      <c r="H807" s="5"/>
    </row>
    <row r="808" spans="3:8" ht="15.75" customHeight="1" x14ac:dyDescent="0.25">
      <c r="C808" s="11"/>
      <c r="H808" s="5"/>
    </row>
    <row r="809" spans="3:8" ht="15.75" customHeight="1" x14ac:dyDescent="0.25">
      <c r="C809" s="11"/>
      <c r="H809" s="5"/>
    </row>
    <row r="810" spans="3:8" ht="15.75" customHeight="1" x14ac:dyDescent="0.25">
      <c r="C810" s="11"/>
      <c r="H810" s="5"/>
    </row>
    <row r="811" spans="3:8" ht="15.75" customHeight="1" x14ac:dyDescent="0.25">
      <c r="C811" s="11"/>
      <c r="H811" s="5"/>
    </row>
    <row r="812" spans="3:8" ht="15.75" customHeight="1" x14ac:dyDescent="0.25">
      <c r="C812" s="11"/>
      <c r="H812" s="5"/>
    </row>
    <row r="813" spans="3:8" ht="15.75" customHeight="1" x14ac:dyDescent="0.25">
      <c r="C813" s="11"/>
      <c r="H813" s="5"/>
    </row>
    <row r="814" spans="3:8" ht="15.75" customHeight="1" x14ac:dyDescent="0.25">
      <c r="C814" s="11"/>
      <c r="H814" s="5"/>
    </row>
    <row r="815" spans="3:8" ht="15.75" customHeight="1" x14ac:dyDescent="0.25">
      <c r="C815" s="11"/>
      <c r="H815" s="5"/>
    </row>
    <row r="816" spans="3:8" ht="15.75" customHeight="1" x14ac:dyDescent="0.25">
      <c r="C816" s="11"/>
      <c r="H816" s="5"/>
    </row>
    <row r="817" spans="3:8" ht="15.75" customHeight="1" x14ac:dyDescent="0.25">
      <c r="C817" s="11"/>
      <c r="H817" s="5"/>
    </row>
    <row r="818" spans="3:8" ht="15.75" customHeight="1" x14ac:dyDescent="0.25">
      <c r="C818" s="11"/>
      <c r="H818" s="5"/>
    </row>
    <row r="819" spans="3:8" ht="15.75" customHeight="1" x14ac:dyDescent="0.25">
      <c r="C819" s="11"/>
      <c r="H819" s="5"/>
    </row>
    <row r="820" spans="3:8" ht="15.75" customHeight="1" x14ac:dyDescent="0.25">
      <c r="C820" s="11"/>
      <c r="H820" s="5"/>
    </row>
    <row r="821" spans="3:8" ht="15.75" customHeight="1" x14ac:dyDescent="0.25">
      <c r="C821" s="11"/>
      <c r="H821" s="5"/>
    </row>
    <row r="822" spans="3:8" ht="15.75" customHeight="1" x14ac:dyDescent="0.25">
      <c r="C822" s="11"/>
      <c r="H822" s="5"/>
    </row>
    <row r="823" spans="3:8" ht="15.75" customHeight="1" x14ac:dyDescent="0.25">
      <c r="C823" s="11"/>
      <c r="H823" s="5"/>
    </row>
    <row r="824" spans="3:8" ht="15.75" customHeight="1" x14ac:dyDescent="0.25">
      <c r="C824" s="11"/>
      <c r="H824" s="5"/>
    </row>
    <row r="825" spans="3:8" ht="15.75" customHeight="1" x14ac:dyDescent="0.25">
      <c r="C825" s="11"/>
      <c r="H825" s="5"/>
    </row>
    <row r="826" spans="3:8" ht="15.75" customHeight="1" x14ac:dyDescent="0.25">
      <c r="C826" s="11"/>
      <c r="H826" s="5"/>
    </row>
    <row r="827" spans="3:8" ht="15.75" customHeight="1" x14ac:dyDescent="0.25">
      <c r="C827" s="11"/>
      <c r="H827" s="5"/>
    </row>
    <row r="828" spans="3:8" ht="15.75" customHeight="1" x14ac:dyDescent="0.25">
      <c r="C828" s="11"/>
      <c r="H828" s="5"/>
    </row>
    <row r="829" spans="3:8" ht="15.75" customHeight="1" x14ac:dyDescent="0.25">
      <c r="C829" s="11"/>
      <c r="H829" s="5"/>
    </row>
    <row r="830" spans="3:8" ht="15.75" customHeight="1" x14ac:dyDescent="0.25">
      <c r="C830" s="11"/>
      <c r="H830" s="5"/>
    </row>
    <row r="831" spans="3:8" ht="15.75" customHeight="1" x14ac:dyDescent="0.25">
      <c r="C831" s="11"/>
      <c r="H831" s="5"/>
    </row>
    <row r="832" spans="3:8" ht="15.75" customHeight="1" x14ac:dyDescent="0.25">
      <c r="C832" s="11"/>
      <c r="H832" s="5"/>
    </row>
    <row r="833" spans="3:8" ht="15.75" customHeight="1" x14ac:dyDescent="0.25">
      <c r="C833" s="11"/>
      <c r="H833" s="5"/>
    </row>
    <row r="834" spans="3:8" ht="15.75" customHeight="1" x14ac:dyDescent="0.25">
      <c r="C834" s="11"/>
      <c r="H834" s="5"/>
    </row>
    <row r="835" spans="3:8" ht="15.75" customHeight="1" x14ac:dyDescent="0.25">
      <c r="C835" s="11"/>
      <c r="H835" s="5"/>
    </row>
    <row r="836" spans="3:8" ht="15.75" customHeight="1" x14ac:dyDescent="0.25">
      <c r="C836" s="11"/>
      <c r="H836" s="5"/>
    </row>
    <row r="837" spans="3:8" ht="15.75" customHeight="1" x14ac:dyDescent="0.25">
      <c r="C837" s="11"/>
      <c r="H837" s="5"/>
    </row>
    <row r="838" spans="3:8" ht="15.75" customHeight="1" x14ac:dyDescent="0.25">
      <c r="C838" s="11"/>
      <c r="H838" s="5"/>
    </row>
    <row r="839" spans="3:8" ht="15.75" customHeight="1" x14ac:dyDescent="0.25">
      <c r="C839" s="11"/>
      <c r="H839" s="5"/>
    </row>
    <row r="840" spans="3:8" ht="15.75" customHeight="1" x14ac:dyDescent="0.25">
      <c r="C840" s="11"/>
      <c r="H840" s="5"/>
    </row>
    <row r="841" spans="3:8" ht="15.75" customHeight="1" x14ac:dyDescent="0.25">
      <c r="C841" s="11"/>
      <c r="H841" s="5"/>
    </row>
    <row r="842" spans="3:8" ht="15.75" customHeight="1" x14ac:dyDescent="0.25">
      <c r="C842" s="11"/>
      <c r="H842" s="5"/>
    </row>
    <row r="843" spans="3:8" ht="15.75" customHeight="1" x14ac:dyDescent="0.25">
      <c r="C843" s="11"/>
      <c r="H843" s="5"/>
    </row>
    <row r="844" spans="3:8" ht="15.75" customHeight="1" x14ac:dyDescent="0.25">
      <c r="C844" s="11"/>
      <c r="H844" s="5"/>
    </row>
    <row r="845" spans="3:8" ht="15.75" customHeight="1" x14ac:dyDescent="0.25">
      <c r="C845" s="11"/>
      <c r="H845" s="5"/>
    </row>
    <row r="846" spans="3:8" ht="15.75" customHeight="1" x14ac:dyDescent="0.25">
      <c r="C846" s="11"/>
      <c r="H846" s="5"/>
    </row>
    <row r="847" spans="3:8" ht="15.75" customHeight="1" x14ac:dyDescent="0.25">
      <c r="C847" s="11"/>
      <c r="H847" s="5"/>
    </row>
    <row r="848" spans="3:8" ht="15.75" customHeight="1" x14ac:dyDescent="0.25">
      <c r="C848" s="11"/>
      <c r="H848" s="5"/>
    </row>
    <row r="849" spans="3:8" ht="15.75" customHeight="1" x14ac:dyDescent="0.25">
      <c r="C849" s="11"/>
      <c r="H849" s="5"/>
    </row>
    <row r="850" spans="3:8" ht="15.75" customHeight="1" x14ac:dyDescent="0.25">
      <c r="C850" s="11"/>
      <c r="H850" s="5"/>
    </row>
    <row r="851" spans="3:8" ht="15.75" customHeight="1" x14ac:dyDescent="0.25">
      <c r="C851" s="11"/>
      <c r="H851" s="5"/>
    </row>
    <row r="852" spans="3:8" ht="15.75" customHeight="1" x14ac:dyDescent="0.25">
      <c r="C852" s="11"/>
      <c r="H852" s="5"/>
    </row>
    <row r="853" spans="3:8" ht="15.75" customHeight="1" x14ac:dyDescent="0.25">
      <c r="C853" s="11"/>
      <c r="H853" s="5"/>
    </row>
    <row r="854" spans="3:8" ht="15.75" customHeight="1" x14ac:dyDescent="0.25">
      <c r="C854" s="11"/>
      <c r="H854" s="5"/>
    </row>
    <row r="855" spans="3:8" ht="15.75" customHeight="1" x14ac:dyDescent="0.25">
      <c r="C855" s="11"/>
      <c r="H855" s="5"/>
    </row>
    <row r="856" spans="3:8" ht="15.75" customHeight="1" x14ac:dyDescent="0.25">
      <c r="C856" s="11"/>
      <c r="H856" s="5"/>
    </row>
    <row r="857" spans="3:8" ht="15.75" customHeight="1" x14ac:dyDescent="0.25">
      <c r="C857" s="11"/>
      <c r="H857" s="5"/>
    </row>
    <row r="858" spans="3:8" ht="15.75" customHeight="1" x14ac:dyDescent="0.25">
      <c r="C858" s="11"/>
      <c r="H858" s="5"/>
    </row>
    <row r="859" spans="3:8" ht="15.75" customHeight="1" x14ac:dyDescent="0.25">
      <c r="C859" s="11"/>
      <c r="H859" s="5"/>
    </row>
    <row r="860" spans="3:8" ht="15.75" customHeight="1" x14ac:dyDescent="0.25">
      <c r="C860" s="11"/>
      <c r="H860" s="5"/>
    </row>
    <row r="861" spans="3:8" ht="15.75" customHeight="1" x14ac:dyDescent="0.25">
      <c r="C861" s="11"/>
      <c r="H861" s="5"/>
    </row>
    <row r="862" spans="3:8" ht="15.75" customHeight="1" x14ac:dyDescent="0.25">
      <c r="C862" s="11"/>
      <c r="H862" s="5"/>
    </row>
    <row r="863" spans="3:8" ht="15.75" customHeight="1" x14ac:dyDescent="0.25">
      <c r="C863" s="11"/>
      <c r="H863" s="5"/>
    </row>
    <row r="864" spans="3:8" ht="15.75" customHeight="1" x14ac:dyDescent="0.25">
      <c r="C864" s="11"/>
      <c r="H864" s="5"/>
    </row>
    <row r="865" spans="3:8" ht="15.75" customHeight="1" x14ac:dyDescent="0.25">
      <c r="C865" s="11"/>
      <c r="H865" s="5"/>
    </row>
    <row r="866" spans="3:8" ht="15.75" customHeight="1" x14ac:dyDescent="0.25">
      <c r="C866" s="11"/>
      <c r="H866" s="5"/>
    </row>
    <row r="867" spans="3:8" ht="15.75" customHeight="1" x14ac:dyDescent="0.25">
      <c r="C867" s="11"/>
      <c r="H867" s="5"/>
    </row>
    <row r="868" spans="3:8" ht="15.75" customHeight="1" x14ac:dyDescent="0.25">
      <c r="C868" s="11"/>
      <c r="H868" s="5"/>
    </row>
    <row r="869" spans="3:8" ht="15.75" customHeight="1" x14ac:dyDescent="0.25">
      <c r="C869" s="11"/>
      <c r="H869" s="5"/>
    </row>
    <row r="870" spans="3:8" ht="15.75" customHeight="1" x14ac:dyDescent="0.25">
      <c r="C870" s="11"/>
      <c r="H870" s="5"/>
    </row>
    <row r="871" spans="3:8" ht="15.75" customHeight="1" x14ac:dyDescent="0.25">
      <c r="C871" s="11"/>
      <c r="H871" s="5"/>
    </row>
    <row r="872" spans="3:8" ht="15.75" customHeight="1" x14ac:dyDescent="0.25">
      <c r="C872" s="11"/>
      <c r="H872" s="5"/>
    </row>
    <row r="873" spans="3:8" ht="15.75" customHeight="1" x14ac:dyDescent="0.25">
      <c r="C873" s="11"/>
      <c r="H873" s="5"/>
    </row>
    <row r="874" spans="3:8" ht="15.75" customHeight="1" x14ac:dyDescent="0.25">
      <c r="C874" s="11"/>
      <c r="H874" s="5"/>
    </row>
    <row r="875" spans="3:8" ht="15.75" customHeight="1" x14ac:dyDescent="0.25">
      <c r="C875" s="11"/>
      <c r="H875" s="5"/>
    </row>
    <row r="876" spans="3:8" ht="15.75" customHeight="1" x14ac:dyDescent="0.25">
      <c r="C876" s="11"/>
      <c r="H876" s="5"/>
    </row>
    <row r="877" spans="3:8" ht="15.75" customHeight="1" x14ac:dyDescent="0.25">
      <c r="C877" s="11"/>
      <c r="H877" s="5"/>
    </row>
    <row r="878" spans="3:8" ht="15.75" customHeight="1" x14ac:dyDescent="0.25">
      <c r="C878" s="11"/>
      <c r="H878" s="5"/>
    </row>
    <row r="879" spans="3:8" ht="15.75" customHeight="1" x14ac:dyDescent="0.25">
      <c r="C879" s="11"/>
      <c r="H879" s="5"/>
    </row>
    <row r="880" spans="3:8" ht="15.75" customHeight="1" x14ac:dyDescent="0.25">
      <c r="C880" s="11"/>
      <c r="H880" s="5"/>
    </row>
    <row r="881" spans="3:8" ht="15.75" customHeight="1" x14ac:dyDescent="0.25">
      <c r="C881" s="11"/>
      <c r="H881" s="5"/>
    </row>
    <row r="882" spans="3:8" ht="15.75" customHeight="1" x14ac:dyDescent="0.25">
      <c r="C882" s="11"/>
      <c r="H882" s="5"/>
    </row>
    <row r="883" spans="3:8" ht="15.75" customHeight="1" x14ac:dyDescent="0.25">
      <c r="C883" s="11"/>
      <c r="H883" s="5"/>
    </row>
    <row r="884" spans="3:8" ht="15.75" customHeight="1" x14ac:dyDescent="0.25">
      <c r="C884" s="11"/>
      <c r="H884" s="5"/>
    </row>
    <row r="885" spans="3:8" ht="15.75" customHeight="1" x14ac:dyDescent="0.25">
      <c r="C885" s="11"/>
      <c r="H885" s="5"/>
    </row>
    <row r="886" spans="3:8" ht="15.75" customHeight="1" x14ac:dyDescent="0.25">
      <c r="C886" s="11"/>
      <c r="H886" s="5"/>
    </row>
    <row r="887" spans="3:8" ht="15.75" customHeight="1" x14ac:dyDescent="0.25">
      <c r="C887" s="11"/>
      <c r="H887" s="5"/>
    </row>
    <row r="888" spans="3:8" ht="15.75" customHeight="1" x14ac:dyDescent="0.25">
      <c r="C888" s="11"/>
      <c r="H888" s="5"/>
    </row>
    <row r="889" spans="3:8" ht="15.75" customHeight="1" x14ac:dyDescent="0.25">
      <c r="C889" s="11"/>
      <c r="H889" s="5"/>
    </row>
    <row r="890" spans="3:8" ht="15.75" customHeight="1" x14ac:dyDescent="0.25">
      <c r="C890" s="11"/>
      <c r="H890" s="5"/>
    </row>
    <row r="891" spans="3:8" ht="15.75" customHeight="1" x14ac:dyDescent="0.25">
      <c r="C891" s="11"/>
      <c r="H891" s="5"/>
    </row>
    <row r="892" spans="3:8" ht="15.75" customHeight="1" x14ac:dyDescent="0.25">
      <c r="C892" s="11"/>
      <c r="H892" s="5"/>
    </row>
    <row r="893" spans="3:8" ht="15.75" customHeight="1" x14ac:dyDescent="0.25">
      <c r="C893" s="11"/>
      <c r="H893" s="5"/>
    </row>
    <row r="894" spans="3:8" ht="15.75" customHeight="1" x14ac:dyDescent="0.25">
      <c r="C894" s="11"/>
      <c r="H894" s="5"/>
    </row>
    <row r="895" spans="3:8" ht="15.75" customHeight="1" x14ac:dyDescent="0.25">
      <c r="C895" s="11"/>
      <c r="H895" s="5"/>
    </row>
    <row r="896" spans="3:8" ht="15.75" customHeight="1" x14ac:dyDescent="0.25">
      <c r="C896" s="11"/>
      <c r="H896" s="5"/>
    </row>
    <row r="897" spans="3:8" ht="15.75" customHeight="1" x14ac:dyDescent="0.25">
      <c r="C897" s="11"/>
      <c r="H897" s="5"/>
    </row>
    <row r="898" spans="3:8" ht="15.75" customHeight="1" x14ac:dyDescent="0.25">
      <c r="C898" s="11"/>
      <c r="H898" s="5"/>
    </row>
    <row r="899" spans="3:8" ht="15.75" customHeight="1" x14ac:dyDescent="0.25">
      <c r="C899" s="11"/>
      <c r="H899" s="5"/>
    </row>
    <row r="900" spans="3:8" ht="15.75" customHeight="1" x14ac:dyDescent="0.25">
      <c r="C900" s="11"/>
      <c r="H900" s="5"/>
    </row>
    <row r="901" spans="3:8" ht="15.75" customHeight="1" x14ac:dyDescent="0.25">
      <c r="C901" s="11"/>
      <c r="H901" s="5"/>
    </row>
    <row r="902" spans="3:8" ht="15.75" customHeight="1" x14ac:dyDescent="0.25">
      <c r="C902" s="11"/>
      <c r="H902" s="5"/>
    </row>
    <row r="903" spans="3:8" ht="15.75" customHeight="1" x14ac:dyDescent="0.25">
      <c r="C903" s="11"/>
      <c r="H903" s="5"/>
    </row>
    <row r="904" spans="3:8" ht="15.75" customHeight="1" x14ac:dyDescent="0.25">
      <c r="C904" s="11"/>
      <c r="H904" s="5"/>
    </row>
    <row r="905" spans="3:8" ht="15.75" customHeight="1" x14ac:dyDescent="0.25">
      <c r="C905" s="11"/>
      <c r="H905" s="5"/>
    </row>
    <row r="906" spans="3:8" ht="15.75" customHeight="1" x14ac:dyDescent="0.25">
      <c r="C906" s="11"/>
      <c r="H906" s="5"/>
    </row>
    <row r="907" spans="3:8" ht="15.75" customHeight="1" x14ac:dyDescent="0.25">
      <c r="C907" s="11"/>
      <c r="H907" s="5"/>
    </row>
    <row r="908" spans="3:8" ht="15.75" customHeight="1" x14ac:dyDescent="0.25">
      <c r="C908" s="11"/>
      <c r="H908" s="5"/>
    </row>
    <row r="909" spans="3:8" ht="15.75" customHeight="1" x14ac:dyDescent="0.25">
      <c r="C909" s="11"/>
      <c r="H909" s="5"/>
    </row>
    <row r="910" spans="3:8" ht="15.75" customHeight="1" x14ac:dyDescent="0.25">
      <c r="C910" s="11"/>
      <c r="H910" s="5"/>
    </row>
    <row r="911" spans="3:8" ht="15.75" customHeight="1" x14ac:dyDescent="0.25">
      <c r="C911" s="11"/>
      <c r="H911" s="5"/>
    </row>
    <row r="912" spans="3:8" ht="15.75" customHeight="1" x14ac:dyDescent="0.25">
      <c r="C912" s="11"/>
      <c r="H912" s="5"/>
    </row>
    <row r="913" spans="3:8" ht="15.75" customHeight="1" x14ac:dyDescent="0.25">
      <c r="C913" s="11"/>
      <c r="H913" s="5"/>
    </row>
    <row r="914" spans="3:8" ht="15.75" customHeight="1" x14ac:dyDescent="0.25">
      <c r="C914" s="11"/>
      <c r="H914" s="5"/>
    </row>
    <row r="915" spans="3:8" ht="15.75" customHeight="1" x14ac:dyDescent="0.25">
      <c r="C915" s="11"/>
      <c r="H915" s="5"/>
    </row>
    <row r="916" spans="3:8" ht="15.75" customHeight="1" x14ac:dyDescent="0.25">
      <c r="C916" s="11"/>
      <c r="H916" s="5"/>
    </row>
    <row r="917" spans="3:8" ht="15.75" customHeight="1" x14ac:dyDescent="0.25">
      <c r="C917" s="11"/>
      <c r="H917" s="5"/>
    </row>
    <row r="918" spans="3:8" ht="15.75" customHeight="1" x14ac:dyDescent="0.25">
      <c r="C918" s="11"/>
      <c r="H918" s="5"/>
    </row>
    <row r="919" spans="3:8" ht="15.75" customHeight="1" x14ac:dyDescent="0.25">
      <c r="C919" s="11"/>
      <c r="H919" s="5"/>
    </row>
    <row r="920" spans="3:8" ht="15.75" customHeight="1" x14ac:dyDescent="0.25">
      <c r="C920" s="11"/>
      <c r="H920" s="5"/>
    </row>
    <row r="921" spans="3:8" ht="15.75" customHeight="1" x14ac:dyDescent="0.25">
      <c r="C921" s="11"/>
      <c r="H921" s="5"/>
    </row>
    <row r="922" spans="3:8" ht="15.75" customHeight="1" x14ac:dyDescent="0.25">
      <c r="C922" s="11"/>
      <c r="H922" s="5"/>
    </row>
    <row r="923" spans="3:8" ht="15.75" customHeight="1" x14ac:dyDescent="0.25">
      <c r="C923" s="11"/>
      <c r="H923" s="5"/>
    </row>
    <row r="924" spans="3:8" ht="15.75" customHeight="1" x14ac:dyDescent="0.25">
      <c r="C924" s="11"/>
      <c r="H924" s="5"/>
    </row>
    <row r="925" spans="3:8" ht="15.75" customHeight="1" x14ac:dyDescent="0.25">
      <c r="C925" s="11"/>
      <c r="H925" s="5"/>
    </row>
    <row r="926" spans="3:8" ht="15.75" customHeight="1" x14ac:dyDescent="0.25">
      <c r="C926" s="11"/>
      <c r="H926" s="5"/>
    </row>
    <row r="927" spans="3:8" ht="15.75" customHeight="1" x14ac:dyDescent="0.25">
      <c r="C927" s="11"/>
      <c r="H927" s="5"/>
    </row>
    <row r="928" spans="3:8" ht="15.75" customHeight="1" x14ac:dyDescent="0.25">
      <c r="C928" s="11"/>
      <c r="H928" s="5"/>
    </row>
    <row r="929" spans="3:8" ht="15.75" customHeight="1" x14ac:dyDescent="0.25">
      <c r="C929" s="11"/>
      <c r="H929" s="5"/>
    </row>
    <row r="930" spans="3:8" ht="15.75" customHeight="1" x14ac:dyDescent="0.25">
      <c r="C930" s="11"/>
      <c r="H930" s="5"/>
    </row>
    <row r="931" spans="3:8" ht="15.75" customHeight="1" x14ac:dyDescent="0.25">
      <c r="C931" s="11"/>
      <c r="H931" s="5"/>
    </row>
    <row r="932" spans="3:8" ht="15.75" customHeight="1" x14ac:dyDescent="0.25">
      <c r="C932" s="11"/>
      <c r="H932" s="5"/>
    </row>
    <row r="933" spans="3:8" ht="15.75" customHeight="1" x14ac:dyDescent="0.25">
      <c r="C933" s="11"/>
      <c r="H933" s="5"/>
    </row>
    <row r="934" spans="3:8" ht="15.75" customHeight="1" x14ac:dyDescent="0.25">
      <c r="C934" s="11"/>
      <c r="H934" s="5"/>
    </row>
    <row r="935" spans="3:8" ht="15.75" customHeight="1" x14ac:dyDescent="0.25">
      <c r="C935" s="11"/>
      <c r="H935" s="5"/>
    </row>
    <row r="936" spans="3:8" ht="15.75" customHeight="1" x14ac:dyDescent="0.25">
      <c r="C936" s="11"/>
      <c r="H936" s="5"/>
    </row>
    <row r="937" spans="3:8" ht="15.75" customHeight="1" x14ac:dyDescent="0.25">
      <c r="C937" s="11"/>
      <c r="H937" s="5"/>
    </row>
    <row r="938" spans="3:8" ht="15.75" customHeight="1" x14ac:dyDescent="0.25">
      <c r="C938" s="11"/>
      <c r="H938" s="5"/>
    </row>
    <row r="939" spans="3:8" ht="15.75" customHeight="1" x14ac:dyDescent="0.25">
      <c r="C939" s="11"/>
      <c r="H939" s="5"/>
    </row>
    <row r="940" spans="3:8" ht="15.75" customHeight="1" x14ac:dyDescent="0.25">
      <c r="C940" s="11"/>
      <c r="H940" s="5"/>
    </row>
    <row r="941" spans="3:8" ht="15.75" customHeight="1" x14ac:dyDescent="0.25">
      <c r="C941" s="11"/>
      <c r="H941" s="5"/>
    </row>
    <row r="942" spans="3:8" ht="15.75" customHeight="1" x14ac:dyDescent="0.25">
      <c r="C942" s="11"/>
      <c r="H942" s="5"/>
    </row>
    <row r="943" spans="3:8" ht="15.75" customHeight="1" x14ac:dyDescent="0.25">
      <c r="C943" s="11"/>
      <c r="H943" s="5"/>
    </row>
    <row r="944" spans="3:8" ht="15.75" customHeight="1" x14ac:dyDescent="0.25">
      <c r="C944" s="11"/>
      <c r="H944" s="5"/>
    </row>
    <row r="945" spans="3:8" ht="15.75" customHeight="1" x14ac:dyDescent="0.25">
      <c r="C945" s="11"/>
      <c r="H945" s="5"/>
    </row>
    <row r="946" spans="3:8" ht="15.75" customHeight="1" x14ac:dyDescent="0.25">
      <c r="C946" s="11"/>
      <c r="H946" s="5"/>
    </row>
    <row r="947" spans="3:8" ht="15.75" customHeight="1" x14ac:dyDescent="0.25">
      <c r="C947" s="11"/>
      <c r="H947" s="5"/>
    </row>
    <row r="948" spans="3:8" ht="15.75" customHeight="1" x14ac:dyDescent="0.25">
      <c r="C948" s="11"/>
      <c r="H948" s="5"/>
    </row>
    <row r="949" spans="3:8" ht="15.75" customHeight="1" x14ac:dyDescent="0.25">
      <c r="C949" s="11"/>
      <c r="H949" s="5"/>
    </row>
    <row r="950" spans="3:8" ht="15.75" customHeight="1" x14ac:dyDescent="0.25">
      <c r="C950" s="11"/>
      <c r="H950" s="5"/>
    </row>
    <row r="951" spans="3:8" ht="15.75" customHeight="1" x14ac:dyDescent="0.25">
      <c r="C951" s="11"/>
      <c r="H951" s="5"/>
    </row>
    <row r="952" spans="3:8" ht="15.75" customHeight="1" x14ac:dyDescent="0.25">
      <c r="C952" s="11"/>
      <c r="H952" s="5"/>
    </row>
    <row r="953" spans="3:8" ht="15.75" customHeight="1" x14ac:dyDescent="0.25">
      <c r="C953" s="11"/>
      <c r="H953" s="5"/>
    </row>
    <row r="954" spans="3:8" ht="15.75" customHeight="1" x14ac:dyDescent="0.25">
      <c r="C954" s="11"/>
      <c r="H954" s="5"/>
    </row>
    <row r="955" spans="3:8" ht="15.75" customHeight="1" x14ac:dyDescent="0.25">
      <c r="C955" s="11"/>
      <c r="H955" s="5"/>
    </row>
    <row r="956" spans="3:8" ht="15.75" customHeight="1" x14ac:dyDescent="0.25">
      <c r="C956" s="11"/>
      <c r="H956" s="5"/>
    </row>
    <row r="957" spans="3:8" ht="15.75" customHeight="1" x14ac:dyDescent="0.25">
      <c r="C957" s="11"/>
      <c r="H957" s="5"/>
    </row>
    <row r="958" spans="3:8" ht="15.75" customHeight="1" x14ac:dyDescent="0.25">
      <c r="C958" s="11"/>
      <c r="H958" s="5"/>
    </row>
    <row r="959" spans="3:8" ht="15.75" customHeight="1" x14ac:dyDescent="0.25">
      <c r="C959" s="11"/>
      <c r="H959" s="5"/>
    </row>
    <row r="960" spans="3:8" ht="15.75" customHeight="1" x14ac:dyDescent="0.25">
      <c r="C960" s="11"/>
      <c r="H960" s="5"/>
    </row>
    <row r="961" spans="3:8" ht="15.75" customHeight="1" x14ac:dyDescent="0.25">
      <c r="C961" s="11"/>
      <c r="H961" s="5"/>
    </row>
    <row r="962" spans="3:8" ht="15.75" customHeight="1" x14ac:dyDescent="0.25">
      <c r="C962" s="11"/>
      <c r="H962" s="5"/>
    </row>
    <row r="963" spans="3:8" ht="15.75" customHeight="1" x14ac:dyDescent="0.25">
      <c r="C963" s="11"/>
      <c r="H963" s="5"/>
    </row>
    <row r="964" spans="3:8" ht="15.75" customHeight="1" x14ac:dyDescent="0.25">
      <c r="C964" s="11"/>
      <c r="H964" s="5"/>
    </row>
    <row r="965" spans="3:8" ht="15.75" customHeight="1" x14ac:dyDescent="0.25">
      <c r="C965" s="11"/>
      <c r="H965" s="5"/>
    </row>
    <row r="966" spans="3:8" ht="15.75" customHeight="1" x14ac:dyDescent="0.25">
      <c r="C966" s="11"/>
      <c r="H966" s="5"/>
    </row>
    <row r="967" spans="3:8" ht="15.75" customHeight="1" x14ac:dyDescent="0.25">
      <c r="C967" s="11"/>
      <c r="H967" s="5"/>
    </row>
    <row r="968" spans="3:8" ht="15.75" customHeight="1" x14ac:dyDescent="0.25">
      <c r="C968" s="11"/>
      <c r="H968" s="5"/>
    </row>
    <row r="969" spans="3:8" ht="15.75" customHeight="1" x14ac:dyDescent="0.25">
      <c r="C969" s="11"/>
      <c r="H969" s="5"/>
    </row>
    <row r="970" spans="3:8" ht="15.75" customHeight="1" x14ac:dyDescent="0.25">
      <c r="C970" s="11"/>
      <c r="H970" s="5"/>
    </row>
    <row r="971" spans="3:8" ht="15.75" customHeight="1" x14ac:dyDescent="0.25">
      <c r="C971" s="11"/>
      <c r="H971" s="5"/>
    </row>
    <row r="972" spans="3:8" ht="15.75" customHeight="1" x14ac:dyDescent="0.25">
      <c r="C972" s="11"/>
      <c r="H972" s="5"/>
    </row>
    <row r="973" spans="3:8" ht="15.75" customHeight="1" x14ac:dyDescent="0.25">
      <c r="C973" s="11"/>
      <c r="H973" s="5"/>
    </row>
    <row r="974" spans="3:8" ht="15.75" customHeight="1" x14ac:dyDescent="0.25">
      <c r="C974" s="11"/>
      <c r="H974" s="5"/>
    </row>
    <row r="975" spans="3:8" ht="15.75" customHeight="1" x14ac:dyDescent="0.25">
      <c r="C975" s="11"/>
      <c r="H975" s="5"/>
    </row>
    <row r="976" spans="3:8" ht="15.75" customHeight="1" x14ac:dyDescent="0.25">
      <c r="C976" s="11"/>
      <c r="H976" s="5"/>
    </row>
    <row r="977" spans="3:8" ht="15.75" customHeight="1" x14ac:dyDescent="0.25">
      <c r="C977" s="11"/>
      <c r="H977" s="5"/>
    </row>
    <row r="978" spans="3:8" ht="15.75" customHeight="1" x14ac:dyDescent="0.25">
      <c r="C978" s="11"/>
      <c r="H978" s="5"/>
    </row>
    <row r="979" spans="3:8" ht="15.75" customHeight="1" x14ac:dyDescent="0.25">
      <c r="C979" s="11"/>
      <c r="H979" s="5"/>
    </row>
    <row r="980" spans="3:8" ht="15.75" customHeight="1" x14ac:dyDescent="0.25">
      <c r="C980" s="11"/>
      <c r="H980" s="5"/>
    </row>
    <row r="981" spans="3:8" ht="15.75" customHeight="1" x14ac:dyDescent="0.25">
      <c r="C981" s="11"/>
      <c r="H981" s="5"/>
    </row>
    <row r="982" spans="3:8" ht="15.75" customHeight="1" x14ac:dyDescent="0.25">
      <c r="C982" s="11"/>
      <c r="H982" s="5"/>
    </row>
    <row r="983" spans="3:8" ht="15.75" customHeight="1" x14ac:dyDescent="0.25">
      <c r="C983" s="11"/>
      <c r="H983" s="5"/>
    </row>
    <row r="984" spans="3:8" ht="15.75" customHeight="1" x14ac:dyDescent="0.25">
      <c r="C984" s="11"/>
      <c r="H984" s="5"/>
    </row>
    <row r="985" spans="3:8" ht="15.75" customHeight="1" x14ac:dyDescent="0.25">
      <c r="C985" s="11"/>
      <c r="H985" s="5"/>
    </row>
    <row r="986" spans="3:8" ht="15.75" customHeight="1" x14ac:dyDescent="0.25">
      <c r="C986" s="11"/>
      <c r="H986" s="5"/>
    </row>
    <row r="987" spans="3:8" ht="15.75" customHeight="1" x14ac:dyDescent="0.25">
      <c r="C987" s="11"/>
      <c r="H987" s="5"/>
    </row>
    <row r="988" spans="3:8" ht="15.75" customHeight="1" x14ac:dyDescent="0.25">
      <c r="C988" s="11"/>
      <c r="H988" s="5"/>
    </row>
    <row r="989" spans="3:8" ht="15.75" customHeight="1" x14ac:dyDescent="0.25">
      <c r="C989" s="11"/>
      <c r="H989" s="5"/>
    </row>
    <row r="990" spans="3:8" ht="15.75" customHeight="1" x14ac:dyDescent="0.25">
      <c r="C990" s="11"/>
      <c r="H990" s="5"/>
    </row>
    <row r="991" spans="3:8" ht="15.75" customHeight="1" x14ac:dyDescent="0.25">
      <c r="C991" s="11"/>
      <c r="H991" s="5"/>
    </row>
    <row r="992" spans="3:8" ht="15.75" customHeight="1" x14ac:dyDescent="0.25">
      <c r="C992" s="11"/>
      <c r="H992" s="5"/>
    </row>
    <row r="993" spans="3:8" ht="15.75" customHeight="1" x14ac:dyDescent="0.25">
      <c r="C993" s="11"/>
      <c r="H993" s="5"/>
    </row>
    <row r="994" spans="3:8" ht="15.75" customHeight="1" x14ac:dyDescent="0.25">
      <c r="C994" s="11"/>
      <c r="H994" s="5"/>
    </row>
    <row r="995" spans="3:8" ht="15.75" customHeight="1" x14ac:dyDescent="0.25">
      <c r="C995" s="11"/>
      <c r="H995" s="5"/>
    </row>
    <row r="996" spans="3:8" ht="15.75" customHeight="1" x14ac:dyDescent="0.25">
      <c r="C996" s="11"/>
      <c r="H996" s="5"/>
    </row>
    <row r="997" spans="3:8" ht="15.75" customHeight="1" x14ac:dyDescent="0.25">
      <c r="C997" s="11"/>
      <c r="H997" s="5"/>
    </row>
    <row r="998" spans="3:8" ht="15.75" customHeight="1" x14ac:dyDescent="0.25">
      <c r="C998" s="11"/>
      <c r="H998" s="5"/>
    </row>
    <row r="999" spans="3:8" ht="15.75" customHeight="1" x14ac:dyDescent="0.25">
      <c r="C999" s="11"/>
      <c r="H999" s="5"/>
    </row>
    <row r="1000" spans="3:8" ht="15.75" customHeight="1" x14ac:dyDescent="0.25">
      <c r="C1000" s="11"/>
      <c r="H1000" s="5"/>
    </row>
    <row r="1001" spans="3:8" ht="15.75" customHeight="1" x14ac:dyDescent="0.25">
      <c r="C1001" s="11"/>
      <c r="H1001" s="5"/>
    </row>
    <row r="1002" spans="3:8" ht="15.75" customHeight="1" x14ac:dyDescent="0.25">
      <c r="C1002" s="11"/>
      <c r="H1002" s="5"/>
    </row>
    <row r="1003" spans="3:8" ht="15.75" customHeight="1" x14ac:dyDescent="0.25">
      <c r="C1003" s="11"/>
      <c r="H1003" s="5"/>
    </row>
    <row r="1004" spans="3:8" ht="15.75" customHeight="1" x14ac:dyDescent="0.25">
      <c r="C1004" s="11"/>
      <c r="H1004" s="5"/>
    </row>
    <row r="1005" spans="3:8" ht="15.75" customHeight="1" x14ac:dyDescent="0.25">
      <c r="C1005" s="11"/>
      <c r="H1005" s="5"/>
    </row>
    <row r="1006" spans="3:8" ht="15.75" customHeight="1" x14ac:dyDescent="0.25">
      <c r="C1006" s="11"/>
      <c r="H1006" s="5"/>
    </row>
    <row r="1007" spans="3:8" ht="15.75" customHeight="1" x14ac:dyDescent="0.25">
      <c r="C1007" s="11"/>
      <c r="H1007" s="5"/>
    </row>
    <row r="1008" spans="3:8" ht="15.75" customHeight="1" x14ac:dyDescent="0.25">
      <c r="C1008" s="11"/>
      <c r="H1008" s="5"/>
    </row>
    <row r="1009" spans="3:8" ht="15.75" customHeight="1" x14ac:dyDescent="0.25">
      <c r="C1009" s="11"/>
      <c r="H1009" s="5"/>
    </row>
    <row r="1010" spans="3:8" ht="15.75" customHeight="1" x14ac:dyDescent="0.25">
      <c r="C1010" s="11"/>
      <c r="H1010" s="5"/>
    </row>
    <row r="1011" spans="3:8" ht="15.75" customHeight="1" x14ac:dyDescent="0.25">
      <c r="C1011" s="11"/>
      <c r="H1011" s="5"/>
    </row>
    <row r="1012" spans="3:8" ht="15.75" customHeight="1" x14ac:dyDescent="0.25">
      <c r="C1012" s="11"/>
      <c r="H1012" s="5"/>
    </row>
    <row r="1013" spans="3:8" ht="15.75" customHeight="1" x14ac:dyDescent="0.25">
      <c r="C1013" s="11"/>
      <c r="H1013" s="5"/>
    </row>
  </sheetData>
  <hyperlinks>
    <hyperlink ref="J3" r:id="rId1" xr:uid="{00000000-0004-0000-0000-000000000000}"/>
    <hyperlink ref="E4" r:id="rId2" xr:uid="{00000000-0004-0000-0000-000001000000}"/>
    <hyperlink ref="J4" r:id="rId3" xr:uid="{00000000-0004-0000-0000-000002000000}"/>
    <hyperlink ref="E6" r:id="rId4" xr:uid="{00000000-0004-0000-0000-000003000000}"/>
    <hyperlink ref="F6" r:id="rId5" xr:uid="{00000000-0004-0000-0000-000004000000}"/>
    <hyperlink ref="G6" r:id="rId6" xr:uid="{00000000-0004-0000-0000-000005000000}"/>
    <hyperlink ref="J6" r:id="rId7" xr:uid="{00000000-0004-0000-0000-000006000000}"/>
    <hyperlink ref="E7" r:id="rId8" xr:uid="{00000000-0004-0000-0000-000007000000}"/>
    <hyperlink ref="J7" r:id="rId9" xr:uid="{00000000-0004-0000-0000-000008000000}"/>
    <hyperlink ref="J9" r:id="rId10" xr:uid="{00000000-0004-0000-0000-000009000000}"/>
    <hyperlink ref="J11" r:id="rId11" xr:uid="{00000000-0004-0000-0000-00000A000000}"/>
    <hyperlink ref="J13" r:id="rId12" xr:uid="{00000000-0004-0000-0000-00000B000000}"/>
    <hyperlink ref="J15" r:id="rId13" xr:uid="{00000000-0004-0000-0000-00000C000000}"/>
    <hyperlink ref="E16" r:id="rId14" xr:uid="{00000000-0004-0000-0000-00000D000000}"/>
    <hyperlink ref="J16" r:id="rId15" xr:uid="{00000000-0004-0000-0000-00000E000000}"/>
    <hyperlink ref="E18" r:id="rId16" xr:uid="{00000000-0004-0000-0000-00000F000000}"/>
    <hyperlink ref="J18" r:id="rId17" xr:uid="{00000000-0004-0000-0000-000010000000}"/>
    <hyperlink ref="E19" r:id="rId18" xr:uid="{00000000-0004-0000-0000-000011000000}"/>
    <hyperlink ref="J19" r:id="rId19" xr:uid="{00000000-0004-0000-0000-000012000000}"/>
    <hyperlink ref="E22" r:id="rId20" xr:uid="{00000000-0004-0000-0000-000013000000}"/>
    <hyperlink ref="F22" r:id="rId21" xr:uid="{00000000-0004-0000-0000-000014000000}"/>
    <hyperlink ref="G22" r:id="rId22" xr:uid="{00000000-0004-0000-0000-000015000000}"/>
    <hyperlink ref="J22" r:id="rId23" xr:uid="{00000000-0004-0000-0000-000016000000}"/>
    <hyperlink ref="J23" r:id="rId24" xr:uid="{00000000-0004-0000-0000-000017000000}"/>
    <hyperlink ref="J25" r:id="rId25" xr:uid="{00000000-0004-0000-0000-000018000000}"/>
    <hyperlink ref="E27" r:id="rId26" xr:uid="{00000000-0004-0000-0000-000019000000}"/>
    <hyperlink ref="J27" r:id="rId27" xr:uid="{00000000-0004-0000-0000-00001A000000}"/>
    <hyperlink ref="J28" r:id="rId28" xr:uid="{00000000-0004-0000-0000-00001B000000}"/>
    <hyperlink ref="J30" r:id="rId29" xr:uid="{00000000-0004-0000-0000-00001C000000}"/>
    <hyperlink ref="E31" r:id="rId30" xr:uid="{00000000-0004-0000-0000-00001D000000}"/>
    <hyperlink ref="J31" r:id="rId31" xr:uid="{00000000-0004-0000-0000-00001E000000}"/>
    <hyperlink ref="J2" r:id="rId32" xr:uid="{00000000-0004-0000-0000-00001F000000}"/>
    <hyperlink ref="J33" r:id="rId33" xr:uid="{00000000-0004-0000-0000-000020000000}"/>
    <hyperlink ref="J34" r:id="rId34" xr:uid="{00000000-0004-0000-0000-000021000000}"/>
    <hyperlink ref="J35" r:id="rId35" xr:uid="{00000000-0004-0000-0000-000022000000}"/>
    <hyperlink ref="J36" r:id="rId36" xr:uid="{00000000-0004-0000-0000-000023000000}"/>
    <hyperlink ref="J37" r:id="rId37" xr:uid="{00000000-0004-0000-0000-000024000000}"/>
    <hyperlink ref="J38" r:id="rId38" xr:uid="{00000000-0004-0000-0000-000025000000}"/>
    <hyperlink ref="J39" r:id="rId39" xr:uid="{00000000-0004-0000-0000-000026000000}"/>
    <hyperlink ref="J40" r:id="rId40" xr:uid="{00000000-0004-0000-0000-000027000000}"/>
    <hyperlink ref="J41" r:id="rId41" xr:uid="{00000000-0004-0000-0000-000028000000}"/>
    <hyperlink ref="E42" r:id="rId42" xr:uid="{00000000-0004-0000-0000-000029000000}"/>
    <hyperlink ref="J42" r:id="rId43" xr:uid="{00000000-0004-0000-0000-00002A000000}"/>
    <hyperlink ref="J43" r:id="rId44" xr:uid="{00000000-0004-0000-0000-00002B000000}"/>
    <hyperlink ref="J44" r:id="rId45" xr:uid="{00000000-0004-0000-0000-00002C000000}"/>
    <hyperlink ref="J45" r:id="rId46" xr:uid="{00000000-0004-0000-0000-00002D000000}"/>
    <hyperlink ref="J46" r:id="rId47" xr:uid="{00000000-0004-0000-0000-00002E000000}"/>
    <hyperlink ref="J47" r:id="rId48" xr:uid="{00000000-0004-0000-0000-00002F000000}"/>
    <hyperlink ref="J48" r:id="rId49" xr:uid="{00000000-0004-0000-0000-000030000000}"/>
    <hyperlink ref="J49" r:id="rId50" xr:uid="{00000000-0004-0000-0000-000031000000}"/>
    <hyperlink ref="J50" r:id="rId51" xr:uid="{00000000-0004-0000-0000-000032000000}"/>
    <hyperlink ref="J51" r:id="rId52" xr:uid="{00000000-0004-0000-0000-000033000000}"/>
    <hyperlink ref="J8" r:id="rId53" xr:uid="{7A43AC4D-E8CF-410A-8E3A-5F65E70FA304}"/>
    <hyperlink ref="J5" r:id="rId54" xr:uid="{A9A2FCDA-60A5-4934-A514-C3C8F39BD05E}"/>
    <hyperlink ref="J10" r:id="rId55" xr:uid="{2808835A-D775-4ED0-B75F-3F1B7E93BA17}"/>
    <hyperlink ref="J12" r:id="rId56" xr:uid="{33C399C3-D8FC-44FC-B291-B17108191C93}"/>
    <hyperlink ref="J14" r:id="rId57" xr:uid="{81AF5E42-B92C-42A8-8B33-D5823BA25FAB}"/>
    <hyperlink ref="J17" r:id="rId58" xr:uid="{B839AFA3-E4F5-4EAA-80D2-8A8199D5205B}"/>
    <hyperlink ref="J20:J21" r:id="rId59" display="SD 21 Map" xr:uid="{50BF8CD4-DE09-4A53-A319-D6432674AFE9}"/>
    <hyperlink ref="J24" r:id="rId60" xr:uid="{B39482FD-764F-4E37-8CFB-9C053C28D399}"/>
    <hyperlink ref="J26" r:id="rId61" xr:uid="{530633DC-CFFC-4F13-B3EB-1DB378A42E2D}"/>
    <hyperlink ref="J29" r:id="rId62" xr:uid="{1793218A-FE0A-41BB-B28F-8F03D40BE0DA}"/>
  </hyperlinks>
  <pageMargins left="0.75" right="0.75" top="1" bottom="1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Senate Elections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Michael Deffendall</cp:lastModifiedBy>
  <dcterms:created xsi:type="dcterms:W3CDTF">2025-08-26T12:18:23Z</dcterms:created>
  <dcterms:modified xsi:type="dcterms:W3CDTF">2025-11-07T17:10:34Z</dcterms:modified>
</cp:coreProperties>
</file>