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BABBDB4-4605-427C-BA50-B98A1A7FA83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imulador" sheetId="1" r:id="rId1"/>
    <sheet name="Tarifas" sheetId="2" r:id="rId2"/>
  </sheets>
  <definedNames>
    <definedName name="_xlnm.Print_Area" localSheetId="0">Simulador!$A$1:$E$35</definedName>
    <definedName name="_xlnm.Print_Area" localSheetId="1">Tarifas!$A$1:$D$14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1" i="1" l="1"/>
  <c r="D24" i="1"/>
  <c r="C24" i="1"/>
  <c r="D23" i="1"/>
  <c r="D22" i="1"/>
  <c r="D21" i="1"/>
  <c r="D25" i="1" s="1"/>
  <c r="D20" i="1"/>
  <c r="C20" i="1"/>
  <c r="D16" i="1"/>
  <c r="D17" i="1" s="1"/>
  <c r="D27" i="1" s="1"/>
  <c r="C16" i="1"/>
  <c r="D15" i="1"/>
  <c r="C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11" authorId="0" shapeId="0" xr:uid="{00000000-0006-0000-0000-000001000000}">
      <text>
        <r>
          <rPr>
            <sz val="10"/>
            <rFont val="Arial"/>
            <family val="2"/>
          </rPr>
          <t>Digite solo números. El formato de pesos se aplica solo.</t>
        </r>
      </text>
    </comment>
  </commentList>
</comments>
</file>

<file path=xl/sharedStrings.xml><?xml version="1.0" encoding="utf-8"?>
<sst xmlns="http://schemas.openxmlformats.org/spreadsheetml/2006/main" count="64" uniqueCount="58">
  <si>
    <t>SIMULADOR DE GASTOS DE ARRENDAMIENTO</t>
  </si>
  <si>
    <t>Liquidación estimada mensual</t>
  </si>
  <si>
    <t xml:space="preserve">  DATOS DE LA SIMULACIÓN</t>
  </si>
  <si>
    <t>Propietario</t>
  </si>
  <si>
    <t>Define si el arrendamiento comercial genera IVA sobre el canon</t>
  </si>
  <si>
    <t>Persona natural</t>
  </si>
  <si>
    <t>¿El propietario es responsable de IVA?</t>
  </si>
  <si>
    <t>No</t>
  </si>
  <si>
    <t>Arrendatario</t>
  </si>
  <si>
    <t>La persona jurídica practica retención en la fuente del 3,5%</t>
  </si>
  <si>
    <t>Destinación del inmueble</t>
  </si>
  <si>
    <t>El arrendamiento de vivienda urbana está excluido de IVA</t>
  </si>
  <si>
    <t>Vivienda</t>
  </si>
  <si>
    <t>Canon de arrendamiento</t>
  </si>
  <si>
    <t>Valor mensual pactado en el contrato</t>
  </si>
  <si>
    <t>Cuota de administración (plena)</t>
  </si>
  <si>
    <t>Se paga directo a la administración: no se abona al propietario, pero sí es base de la comisión y del seguro</t>
  </si>
  <si>
    <t xml:space="preserve">  INGRESOS DEL PROPIETARIO</t>
  </si>
  <si>
    <t>Valor pactado en el contrato</t>
  </si>
  <si>
    <t>IVA sobre el canon</t>
  </si>
  <si>
    <t>SUBTOTAL INGRESOS</t>
  </si>
  <si>
    <t xml:space="preserve">  DESCUENTOS Y COSTOS DE ADMINISTRACIÓN</t>
  </si>
  <si>
    <t>Comisión de administración inmobiliaria</t>
  </si>
  <si>
    <t>IVA sobre la comisión</t>
  </si>
  <si>
    <t>19% sobre el valor de la comisión</t>
  </si>
  <si>
    <t>Seguro de arrendamiento</t>
  </si>
  <si>
    <t>2,05% sobre canon + administración. IVA incluido</t>
  </si>
  <si>
    <t>Gravamen a los movimientos financieros</t>
  </si>
  <si>
    <t>4 x 1.000 sobre el canon</t>
  </si>
  <si>
    <t>Retención en la fuente por arrendamientos</t>
  </si>
  <si>
    <t>SUBTOTAL DESCUENTOS</t>
  </si>
  <si>
    <t>TOTAL A GIRAR AL PROPIETARIO</t>
  </si>
  <si>
    <t>Subtotal ingresos menos subtotal descuentos</t>
  </si>
  <si>
    <t>CARGO ADICIONAL POR UNA SOLA VEZ</t>
  </si>
  <si>
    <t>Solo se pueden modificar las celdas resaltadas en amarillo (los datos de la simulación). El resto de la hoja está protegida para evitar cambios accidentales en las fórmulas.</t>
  </si>
  <si>
    <t>Ejercicio informativo. Los valores son una estimación calculada con las tarifas vigentes y pueden variar según las condiciones definitivas del contrato y la normativa tributaria aplicable.</t>
  </si>
  <si>
    <t>Listas desplegables</t>
  </si>
  <si>
    <t>PARÁMETROS DE CÁLCULO</t>
  </si>
  <si>
    <t>Sí</t>
  </si>
  <si>
    <t>IVA general</t>
  </si>
  <si>
    <t>Tarifa general del impuesto sobre las ventas</t>
  </si>
  <si>
    <t>Persona jurídica</t>
  </si>
  <si>
    <t>Comercial</t>
  </si>
  <si>
    <t>Comisión de administración</t>
  </si>
  <si>
    <t>Sobre canon + cuota plena de administración</t>
  </si>
  <si>
    <t>Comisión mínima</t>
  </si>
  <si>
    <t>Se aplica cuando el 8% del canon queda por debajo de este valor</t>
  </si>
  <si>
    <t>Sobre canon + administración. IVA incluido</t>
  </si>
  <si>
    <t>Gravamen a los movimientos (4x1000)</t>
  </si>
  <si>
    <t>Sobre el canon de arrendamiento</t>
  </si>
  <si>
    <t>Retención en la fuente arrendamientos</t>
  </si>
  <si>
    <t>Sobre el canon. Solo arrendatario persona jurídica</t>
  </si>
  <si>
    <t>Póliza de daños y faltantes</t>
  </si>
  <si>
    <t>Cargo único por la vigencia del contrato. IVA incluido</t>
  </si>
  <si>
    <t>Cobertura de la póliza</t>
  </si>
  <si>
    <t>Valor máximo amparado</t>
  </si>
  <si>
    <t>Tarifas suministradas por Renta Inmobiliaria Bucaramanga.</t>
  </si>
  <si>
    <t>Al modificar un valor de esta columna, el simulador recalcula automáticamente.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</si>
</sst>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 &quot;#,##0;&quot;-$ &quot;#,##0;&quot;$ &quot;0"/>
    <numFmt numFmtId="165" formatCode="0.0%"/>
  </numFmts>
  <fonts count="21" x14ac:knownFonts="1">
    <font>
      <sz val="11"/>
      <color theme="1"/>
      <name val="Calibri"/>
      <family val="2"/>
      <charset val="1"/>
    </font>
    <font>
      <b/>
      <sz val="13"/>
      <color rgb="FF494C50"/>
      <name val="Arial"/>
      <charset val="1"/>
    </font>
    <font>
      <sz val="9.5"/>
      <color rgb="FFA8ACB0"/>
      <name val="Arial"/>
      <charset val="1"/>
    </font>
    <font>
      <b/>
      <sz val="10"/>
      <color rgb="FFFFFFFF"/>
      <name val="Arial"/>
      <charset val="1"/>
    </font>
    <font>
      <sz val="10"/>
      <color rgb="FF494C50"/>
      <name val="Arial"/>
      <charset val="1"/>
    </font>
    <font>
      <i/>
      <sz val="8.5"/>
      <color rgb="FFA8ACB0"/>
      <name val="Arial"/>
      <charset val="1"/>
    </font>
    <font>
      <sz val="10"/>
      <color rgb="FF0000FF"/>
      <name val="Arial"/>
      <charset val="1"/>
    </font>
    <font>
      <sz val="8.5"/>
      <color rgb="FFA8ACB0"/>
      <name val="Arial"/>
      <charset val="1"/>
    </font>
    <font>
      <b/>
      <sz val="10"/>
      <color rgb="FF494C50"/>
      <name val="Arial"/>
      <charset val="1"/>
    </font>
    <font>
      <b/>
      <sz val="10.5"/>
      <color rgb="FF494C50"/>
      <name val="Arial"/>
      <charset val="1"/>
    </font>
    <font>
      <b/>
      <sz val="12"/>
      <color rgb="FFFFFFFF"/>
      <name val="Arial"/>
      <charset val="1"/>
    </font>
    <font>
      <b/>
      <sz val="14"/>
      <color rgb="FFFFFFFF"/>
      <name val="Arial"/>
      <charset val="1"/>
    </font>
    <font>
      <b/>
      <sz val="9"/>
      <color rgb="FFE24A1B"/>
      <name val="Arial"/>
      <charset val="1"/>
    </font>
    <font>
      <sz val="9"/>
      <color rgb="FF5C6065"/>
      <name val="Arial"/>
      <charset val="1"/>
    </font>
    <font>
      <sz val="8"/>
      <color rgb="FFA8ACB0"/>
      <name val="Arial"/>
      <charset val="1"/>
    </font>
    <font>
      <sz val="10"/>
      <name val="Arial"/>
      <family val="2"/>
    </font>
    <font>
      <b/>
      <sz val="9"/>
      <color rgb="FFA8ACB0"/>
      <name val="Arial"/>
      <charset val="1"/>
    </font>
    <font>
      <b/>
      <sz val="11"/>
      <color rgb="FF494C50"/>
      <name val="Arial"/>
      <charset val="1"/>
    </font>
    <font>
      <sz val="9"/>
      <color rgb="FFA8ACB0"/>
      <name val="Arial"/>
      <charset val="1"/>
    </font>
    <font>
      <b/>
      <sz val="10"/>
      <color rgb="FF0000FF"/>
      <name val="Arial"/>
      <charset val="1"/>
    </font>
    <font>
      <i/>
      <sz val="9"/>
      <color rgb="FFA8ACB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2CE00"/>
        <bgColor rgb="FFFFFF00"/>
      </patternFill>
    </fill>
    <fill>
      <patternFill patternType="solid">
        <fgColor rgb="FF494C50"/>
        <bgColor rgb="FF5C6065"/>
      </patternFill>
    </fill>
    <fill>
      <patternFill patternType="solid">
        <fgColor rgb="FFFFF8D6"/>
        <bgColor rgb="FFF1F2F3"/>
      </patternFill>
    </fill>
    <fill>
      <patternFill patternType="solid">
        <fgColor rgb="FFF1F2F3"/>
        <bgColor rgb="FFFFF8D6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494C50"/>
      </bottom>
      <diagonal/>
    </border>
    <border>
      <left/>
      <right/>
      <top/>
      <bottom style="thin">
        <color rgb="FFDEE0E2"/>
      </bottom>
      <diagonal/>
    </border>
    <border>
      <left style="thin">
        <color rgb="FFDEE0E2"/>
      </left>
      <right style="thin">
        <color rgb="FFDEE0E2"/>
      </right>
      <top/>
      <bottom style="thin">
        <color rgb="FFDEE0E2"/>
      </bottom>
      <diagonal/>
    </border>
    <border>
      <left/>
      <right/>
      <top style="medium">
        <color rgb="FF494C50"/>
      </top>
      <bottom/>
      <diagonal/>
    </border>
    <border>
      <left style="thick">
        <color rgb="FFF2CE00"/>
      </left>
      <right/>
      <top/>
      <bottom/>
      <diagonal/>
    </border>
    <border>
      <left style="medium">
        <color rgb="FFE24A1B"/>
      </left>
      <right/>
      <top style="thin">
        <color rgb="FFE24A1B"/>
      </top>
      <bottom/>
      <diagonal/>
    </border>
    <border>
      <left style="medium">
        <color rgb="FFE24A1B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3" fillId="5" borderId="7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0" fillId="3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2" borderId="0" xfId="0" applyFill="1"/>
    <xf numFmtId="0" fontId="0" fillId="0" borderId="1" xfId="0" applyBorder="1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49" fontId="6" fillId="4" borderId="3" xfId="0" applyNumberFormat="1" applyFont="1" applyFill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left" vertical="center" wrapText="1"/>
    </xf>
    <xf numFmtId="164" fontId="6" fillId="4" borderId="3" xfId="0" applyNumberFormat="1" applyFont="1" applyFill="1" applyBorder="1" applyAlignment="1" applyProtection="1">
      <alignment horizontal="right" vertical="center"/>
      <protection locked="0"/>
    </xf>
    <xf numFmtId="164" fontId="4" fillId="0" borderId="2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right" vertical="center"/>
    </xf>
    <xf numFmtId="164" fontId="11" fillId="3" borderId="0" xfId="0" applyNumberFormat="1" applyFont="1" applyFill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4" fillId="0" borderId="0" xfId="0" applyFont="1"/>
    <xf numFmtId="165" fontId="1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0" fontId="19" fillId="0" borderId="0" xfId="0" applyNumberFormat="1" applyFont="1" applyAlignment="1">
      <alignment horizontal="right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ACB0"/>
      <rgbColor rgb="FF808080"/>
      <rgbColor rgb="FF9999FF"/>
      <rgbColor rgb="FF993366"/>
      <rgbColor rgb="FFFFF8D6"/>
      <rgbColor rgb="FFF1F2F3"/>
      <rgbColor rgb="FF660066"/>
      <rgbColor rgb="FFFF8080"/>
      <rgbColor rgb="FF0066CC"/>
      <rgbColor rgb="FFDEE0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2CE00"/>
      <rgbColor rgb="FFFF9900"/>
      <rgbColor rgb="FFE24A1B"/>
      <rgbColor rgb="FF5C606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94C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1904760</xdr:colOff>
      <xdr:row>2</xdr:row>
      <xdr:rowOff>171360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76320"/>
          <a:ext cx="1904760" cy="1028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showGridLines="0" tabSelected="1" zoomScaleNormal="100" workbookViewId="0">
      <selection activeCell="D8" sqref="D8"/>
    </sheetView>
  </sheetViews>
  <sheetFormatPr baseColWidth="10" defaultColWidth="8.6640625" defaultRowHeight="14.4" x14ac:dyDescent="0.3"/>
  <cols>
    <col min="1" max="1" width="2.44140625" customWidth="1"/>
    <col min="2" max="2" width="38" customWidth="1"/>
    <col min="3" max="3" width="36" customWidth="1"/>
    <col min="4" max="4" width="19" customWidth="1"/>
    <col min="5" max="5" width="2.44140625" customWidth="1"/>
  </cols>
  <sheetData>
    <row r="1" spans="1:5" ht="6" customHeight="1" x14ac:dyDescent="0.3">
      <c r="A1" s="10"/>
      <c r="B1" s="10"/>
      <c r="C1" s="10"/>
      <c r="D1" s="10"/>
      <c r="E1" s="10"/>
    </row>
    <row r="2" spans="1:5" ht="67.5" customHeight="1" x14ac:dyDescent="0.3">
      <c r="C2" s="9" t="s">
        <v>0</v>
      </c>
      <c r="D2" s="9"/>
    </row>
    <row r="3" spans="1:5" ht="15.75" customHeight="1" x14ac:dyDescent="0.3">
      <c r="C3" s="8" t="s">
        <v>1</v>
      </c>
      <c r="D3" s="8"/>
    </row>
    <row r="4" spans="1:5" ht="6" customHeight="1" x14ac:dyDescent="0.3">
      <c r="B4" s="11"/>
      <c r="C4" s="11"/>
      <c r="D4" s="11"/>
    </row>
    <row r="5" spans="1:5" ht="9.75" customHeight="1" x14ac:dyDescent="0.3"/>
    <row r="6" spans="1:5" ht="21.75" customHeight="1" x14ac:dyDescent="0.3">
      <c r="B6" s="7" t="s">
        <v>2</v>
      </c>
      <c r="C6" s="7"/>
      <c r="D6" s="7"/>
    </row>
    <row r="7" spans="1:5" ht="19.5" customHeight="1" x14ac:dyDescent="0.3">
      <c r="B7" s="12" t="s">
        <v>3</v>
      </c>
      <c r="C7" s="13" t="s">
        <v>4</v>
      </c>
      <c r="D7" s="14" t="s">
        <v>41</v>
      </c>
    </row>
    <row r="8" spans="1:5" ht="19.5" customHeight="1" x14ac:dyDescent="0.3">
      <c r="B8" s="12" t="s">
        <v>6</v>
      </c>
      <c r="C8" s="15" t="str">
        <f>IF($D$10="Vivienda","No aplica: la vivienda está excluida de IVA",IF($D$7="Persona jurídica","No aplica: la persona jurídica es responsable de IVA","Indique si está obligado a facturar IVA"))</f>
        <v>No aplica: la vivienda está excluida de IVA</v>
      </c>
      <c r="D8" s="14" t="s">
        <v>7</v>
      </c>
    </row>
    <row r="9" spans="1:5" ht="19.5" customHeight="1" x14ac:dyDescent="0.3">
      <c r="B9" s="12" t="s">
        <v>8</v>
      </c>
      <c r="C9" s="13" t="s">
        <v>9</v>
      </c>
      <c r="D9" s="14" t="s">
        <v>5</v>
      </c>
    </row>
    <row r="10" spans="1:5" ht="19.5" customHeight="1" x14ac:dyDescent="0.3">
      <c r="B10" s="12" t="s">
        <v>10</v>
      </c>
      <c r="C10" s="13" t="s">
        <v>11</v>
      </c>
      <c r="D10" s="14" t="s">
        <v>12</v>
      </c>
    </row>
    <row r="11" spans="1:5" ht="19.5" customHeight="1" x14ac:dyDescent="0.3">
      <c r="B11" s="12" t="s">
        <v>13</v>
      </c>
      <c r="C11" s="13" t="s">
        <v>14</v>
      </c>
      <c r="D11" s="16">
        <v>2000000</v>
      </c>
    </row>
    <row r="12" spans="1:5" ht="30" customHeight="1" x14ac:dyDescent="0.3">
      <c r="B12" s="12" t="s">
        <v>15</v>
      </c>
      <c r="C12" s="13" t="s">
        <v>16</v>
      </c>
      <c r="D12" s="16">
        <v>300000</v>
      </c>
    </row>
    <row r="13" spans="1:5" ht="9.75" customHeight="1" x14ac:dyDescent="0.3"/>
    <row r="14" spans="1:5" ht="21.75" customHeight="1" x14ac:dyDescent="0.3">
      <c r="B14" s="7" t="s">
        <v>17</v>
      </c>
      <c r="C14" s="7"/>
      <c r="D14" s="7"/>
    </row>
    <row r="15" spans="1:5" ht="19.5" customHeight="1" x14ac:dyDescent="0.3">
      <c r="B15" s="12" t="s">
        <v>13</v>
      </c>
      <c r="C15" s="13" t="s">
        <v>18</v>
      </c>
      <c r="D15" s="17">
        <f>$D$11</f>
        <v>2000000</v>
      </c>
    </row>
    <row r="16" spans="1:5" ht="19.5" customHeight="1" x14ac:dyDescent="0.3">
      <c r="B16" s="12" t="s">
        <v>19</v>
      </c>
      <c r="C16" s="15" t="str">
        <f>IF(AND($D$10="Comercial",OR($D$7="Persona jurídica",$D$8="Sí")),"19% sobre el canon","No aplica en este caso")</f>
        <v>No aplica en este caso</v>
      </c>
      <c r="D16" s="17">
        <f>IF(AND($D$10="Comercial",OR($D$7="Persona jurídica",$D$8="Sí")),$D$11*Tarifas!$C$3,0)</f>
        <v>0</v>
      </c>
    </row>
    <row r="17" spans="2:4" ht="21.75" customHeight="1" x14ac:dyDescent="0.3">
      <c r="B17" s="18" t="s">
        <v>20</v>
      </c>
      <c r="C17" s="19"/>
      <c r="D17" s="20">
        <f>SUM($D$15:$D$16)</f>
        <v>2000000</v>
      </c>
    </row>
    <row r="18" spans="2:4" ht="9.75" customHeight="1" x14ac:dyDescent="0.3"/>
    <row r="19" spans="2:4" ht="21.75" customHeight="1" x14ac:dyDescent="0.3">
      <c r="B19" s="7" t="s">
        <v>21</v>
      </c>
      <c r="C19" s="7"/>
      <c r="D19" s="7"/>
    </row>
    <row r="20" spans="2:4" ht="27.75" customHeight="1" x14ac:dyDescent="0.3">
      <c r="B20" s="12" t="s">
        <v>22</v>
      </c>
      <c r="C20" s="15" t="str">
        <f>IF(AND($D$11&gt;0,$D$11*Tarifas!$C$4&lt;Tarifas!$C$5),"COMISIÓN MÍNIMA APLICADA: el 8% del canon queda por debajo del mínimo","8% sobre canon + administración")</f>
        <v>8% sobre canon + administración</v>
      </c>
      <c r="D20" s="17">
        <f>IF($D$11=0,0,IF($D$11*Tarifas!$C$4&lt;Tarifas!$C$5,Tarifas!$C$5,($D$11+$D$12)*Tarifas!$C$4))</f>
        <v>184000</v>
      </c>
    </row>
    <row r="21" spans="2:4" ht="19.5" customHeight="1" x14ac:dyDescent="0.3">
      <c r="B21" s="12" t="s">
        <v>23</v>
      </c>
      <c r="C21" s="13" t="s">
        <v>24</v>
      </c>
      <c r="D21" s="17">
        <f>$D$20*Tarifas!$C$3</f>
        <v>34960</v>
      </c>
    </row>
    <row r="22" spans="2:4" ht="19.5" customHeight="1" x14ac:dyDescent="0.3">
      <c r="B22" s="12" t="s">
        <v>25</v>
      </c>
      <c r="C22" s="13" t="s">
        <v>26</v>
      </c>
      <c r="D22" s="17">
        <f>($D$11+$D$12)*Tarifas!$C$6</f>
        <v>47150</v>
      </c>
    </row>
    <row r="23" spans="2:4" ht="19.5" customHeight="1" x14ac:dyDescent="0.3">
      <c r="B23" s="12" t="s">
        <v>27</v>
      </c>
      <c r="C23" s="13" t="s">
        <v>28</v>
      </c>
      <c r="D23" s="17">
        <f>$D$11*Tarifas!$C$7</f>
        <v>8000</v>
      </c>
    </row>
    <row r="24" spans="2:4" ht="19.5" customHeight="1" x14ac:dyDescent="0.3">
      <c r="B24" s="12" t="s">
        <v>29</v>
      </c>
      <c r="C24" s="15" t="str">
        <f>IF($D$9="Persona jurídica","3,5% sobre el canon","No aplica: el arrendatario es persona natural")</f>
        <v>No aplica: el arrendatario es persona natural</v>
      </c>
      <c r="D24" s="17">
        <f>IF($D$9="Persona jurídica",$D$11*Tarifas!$C$8,0)</f>
        <v>0</v>
      </c>
    </row>
    <row r="25" spans="2:4" ht="21.75" customHeight="1" x14ac:dyDescent="0.3">
      <c r="B25" s="18" t="s">
        <v>30</v>
      </c>
      <c r="C25" s="19"/>
      <c r="D25" s="20">
        <f>SUM($D$20:$D$24)</f>
        <v>274110</v>
      </c>
    </row>
    <row r="26" spans="2:4" ht="12" customHeight="1" x14ac:dyDescent="0.3"/>
    <row r="27" spans="2:4" ht="33.75" customHeight="1" x14ac:dyDescent="0.3">
      <c r="B27" s="6" t="s">
        <v>31</v>
      </c>
      <c r="C27" s="6"/>
      <c r="D27" s="21">
        <f>$D$17-$D$25</f>
        <v>1725890</v>
      </c>
    </row>
    <row r="28" spans="2:4" x14ac:dyDescent="0.3">
      <c r="B28" s="5" t="s">
        <v>32</v>
      </c>
      <c r="C28" s="5"/>
      <c r="D28" s="5"/>
    </row>
    <row r="29" spans="2:4" ht="12" customHeight="1" x14ac:dyDescent="0.3"/>
    <row r="30" spans="2:4" ht="18" customHeight="1" x14ac:dyDescent="0.3">
      <c r="B30" s="4" t="s">
        <v>33</v>
      </c>
      <c r="C30" s="4"/>
      <c r="D30" s="4"/>
    </row>
    <row r="31" spans="2:4" ht="15.75" customHeight="1" x14ac:dyDescent="0.3">
      <c r="B31" s="3" t="str">
        <f>CONCATENATE("Se genera un cargo de $",SUBSTITUTE(TEXT(Tarifas!$C$9,"#,##0"),",",".")," IVA incluido por concepto de la póliza de daños, faltantes y servicios públicos. Este pago se realiza una única vez por la vigencia del contrato de arrendamiento y tiene una cobertura de hasta $",SUBSTITUTE(TEXT(Tarifas!$C$10,"#,##0"),",","."),".")</f>
        <v>Se genera un cargo de $280000.0 IVA incluido por concepto de la póliza de daños, faltantes y servicios públicos. Este pago se realiza una única vez por la vigencia del contrato de arrendamiento y tiene una cobertura de hasta $2000000.0.</v>
      </c>
      <c r="C31" s="3"/>
      <c r="D31" s="3"/>
    </row>
    <row r="32" spans="2:4" ht="15.75" customHeight="1" x14ac:dyDescent="0.3">
      <c r="B32" s="3"/>
      <c r="C32" s="3"/>
      <c r="D32" s="3"/>
    </row>
    <row r="33" spans="2:4" ht="9.75" customHeight="1" x14ac:dyDescent="0.3"/>
    <row r="34" spans="2:4" ht="24" customHeight="1" x14ac:dyDescent="0.3">
      <c r="B34" s="2" t="s">
        <v>34</v>
      </c>
      <c r="C34" s="2"/>
      <c r="D34" s="2"/>
    </row>
    <row r="35" spans="2:4" ht="24" customHeight="1" x14ac:dyDescent="0.3">
      <c r="B35" s="1" t="s">
        <v>35</v>
      </c>
      <c r="C35" s="1"/>
      <c r="D35" s="1"/>
    </row>
  </sheetData>
  <sheetProtection password="8DE2" sheet="1"/>
  <mergeCells count="11">
    <mergeCell ref="B35:D35"/>
    <mergeCell ref="B27:C27"/>
    <mergeCell ref="B28:D28"/>
    <mergeCell ref="B30:D30"/>
    <mergeCell ref="B31:D32"/>
    <mergeCell ref="B34:D34"/>
    <mergeCell ref="C2:D2"/>
    <mergeCell ref="C3:D3"/>
    <mergeCell ref="B6:D6"/>
    <mergeCell ref="B14:D14"/>
    <mergeCell ref="B19:D19"/>
  </mergeCells>
  <dataValidations count="1">
    <dataValidation type="decimal" operator="greaterThanOrEqual" allowBlank="1" errorTitle="Valor no permitido" error="Digite un número positivo, sin puntos ni signo pesos." sqref="D11:D12" xr:uid="{00000000-0002-0000-0000-000003000000}">
      <formula1>0</formula1>
      <formula2>0</formula2>
    </dataValidation>
  </dataValidations>
  <pageMargins left="0.5" right="0.5" top="0.5" bottom="0.5" header="0.511811023622047" footer="0.511811023622047"/>
  <pageSetup orientation="portrait" horizontalDpi="300" verticalDpi="300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Title="Valor no permitido" error="Seleccione Persona natural o Persona jurídica." xr:uid="{00000000-0002-0000-0000-000000000000}">
          <x14:formula1>
            <xm:f>Tarifas!$G$2:$G$3</xm:f>
          </x14:formula1>
          <x14:formula2>
            <xm:f>0</xm:f>
          </x14:formula2>
          <xm:sqref>D7 D9</xm:sqref>
        </x14:dataValidation>
        <x14:dataValidation type="list" errorTitle="Valor no permitido" error="Seleccione Sí o No." xr:uid="{00000000-0002-0000-0000-000001000000}">
          <x14:formula1>
            <xm:f>Tarifas!$H$2:$H$3</xm:f>
          </x14:formula1>
          <x14:formula2>
            <xm:f>0</xm:f>
          </x14:formula2>
          <xm:sqref>D8</xm:sqref>
        </x14:dataValidation>
        <x14:dataValidation type="list" errorTitle="Valor no permitido" error="Seleccione Vivienda o Comercial." xr:uid="{00000000-0002-0000-0000-000002000000}">
          <x14:formula1>
            <xm:f>Tarifas!$I$2:$I$3</xm:f>
          </x14:formula1>
          <x14:formula2>
            <xm:f>0</xm:f>
          </x14:formula2>
          <xm:sqref>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3"/>
  <sheetViews>
    <sheetView showGridLines="0" zoomScaleNormal="100" workbookViewId="0"/>
  </sheetViews>
  <sheetFormatPr baseColWidth="10" defaultColWidth="8.6640625" defaultRowHeight="14.4" x14ac:dyDescent="0.3"/>
  <cols>
    <col min="1" max="1" width="2" customWidth="1"/>
    <col min="2" max="2" width="36" customWidth="1"/>
    <col min="3" max="3" width="14" customWidth="1"/>
    <col min="4" max="4" width="56" customWidth="1"/>
    <col min="7" max="9" width="17" customWidth="1"/>
  </cols>
  <sheetData>
    <row r="1" spans="2:9" x14ac:dyDescent="0.3">
      <c r="G1" s="22" t="s">
        <v>36</v>
      </c>
    </row>
    <row r="2" spans="2:9" x14ac:dyDescent="0.3">
      <c r="B2" s="23" t="s">
        <v>37</v>
      </c>
      <c r="G2" s="24" t="s">
        <v>5</v>
      </c>
      <c r="H2" s="24" t="s">
        <v>38</v>
      </c>
      <c r="I2" s="24" t="s">
        <v>12</v>
      </c>
    </row>
    <row r="3" spans="2:9" x14ac:dyDescent="0.3">
      <c r="B3" s="25" t="s">
        <v>39</v>
      </c>
      <c r="C3" s="26">
        <v>0.19</v>
      </c>
      <c r="D3" s="24" t="s">
        <v>40</v>
      </c>
      <c r="G3" s="24" t="s">
        <v>41</v>
      </c>
      <c r="H3" s="24" t="s">
        <v>7</v>
      </c>
      <c r="I3" s="24" t="s">
        <v>42</v>
      </c>
    </row>
    <row r="4" spans="2:9" x14ac:dyDescent="0.3">
      <c r="B4" s="25" t="s">
        <v>43</v>
      </c>
      <c r="C4" s="26">
        <v>0.08</v>
      </c>
      <c r="D4" s="24" t="s">
        <v>44</v>
      </c>
    </row>
    <row r="5" spans="2:9" x14ac:dyDescent="0.3">
      <c r="B5" s="25" t="s">
        <v>45</v>
      </c>
      <c r="C5" s="27">
        <v>65000</v>
      </c>
      <c r="D5" s="24" t="s">
        <v>46</v>
      </c>
    </row>
    <row r="6" spans="2:9" x14ac:dyDescent="0.3">
      <c r="B6" s="25" t="s">
        <v>25</v>
      </c>
      <c r="C6" s="28">
        <v>2.0500000000000001E-2</v>
      </c>
      <c r="D6" s="24" t="s">
        <v>47</v>
      </c>
    </row>
    <row r="7" spans="2:9" x14ac:dyDescent="0.3">
      <c r="B7" s="25" t="s">
        <v>48</v>
      </c>
      <c r="C7" s="26">
        <v>4.0000000000000001E-3</v>
      </c>
      <c r="D7" s="24" t="s">
        <v>49</v>
      </c>
    </row>
    <row r="8" spans="2:9" x14ac:dyDescent="0.3">
      <c r="B8" s="25" t="s">
        <v>50</v>
      </c>
      <c r="C8" s="26">
        <v>3.5000000000000003E-2</v>
      </c>
      <c r="D8" s="24" t="s">
        <v>51</v>
      </c>
    </row>
    <row r="9" spans="2:9" x14ac:dyDescent="0.3">
      <c r="B9" s="25" t="s">
        <v>52</v>
      </c>
      <c r="C9" s="27">
        <v>280000</v>
      </c>
      <c r="D9" s="24" t="s">
        <v>53</v>
      </c>
    </row>
    <row r="10" spans="2:9" x14ac:dyDescent="0.3">
      <c r="B10" s="25" t="s">
        <v>54</v>
      </c>
      <c r="C10" s="27">
        <v>2000000</v>
      </c>
      <c r="D10" s="24" t="s">
        <v>55</v>
      </c>
    </row>
    <row r="12" spans="2:9" x14ac:dyDescent="0.3">
      <c r="B12" s="29" t="s">
        <v>56</v>
      </c>
    </row>
    <row r="13" spans="2:9" x14ac:dyDescent="0.3">
      <c r="B13" s="29" t="s">
        <v>57</v>
      </c>
    </row>
  </sheetData>
  <sheetProtection password="8DE2" sheet="1"/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Simulador</vt:lpstr>
      <vt:lpstr>Tarifas</vt:lpstr>
      <vt:lpstr>Simulador!Área_de_impresión</vt:lpstr>
      <vt:lpstr>Tarifas!Área_de_impresión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Edgard Acevedo</cp:lastModifiedBy>
  <cp:revision>0</cp:revision>
  <dcterms:created xsi:type="dcterms:W3CDTF">2026-08-19T02:29:13Z</dcterms:created>
  <dcterms:modified xsi:type="dcterms:W3CDTF">2026-08-19T02:30:43Z</dcterms:modified>
  <dc:language>en-US</dc:language>
</cp:coreProperties>
</file>