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rouk\Desktop\Haupa temp\Marketing\"/>
    </mc:Choice>
  </mc:AlternateContent>
  <xr:revisionPtr revIDLastSave="0" documentId="13_ncr:1_{FAC58C20-B872-42CE-89F3-13D7F6AF53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 Cash Flow Variance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" l="1"/>
  <c r="E37" i="6" s="1"/>
  <c r="D33" i="6"/>
  <c r="G29" i="6"/>
  <c r="G32" i="6"/>
  <c r="G28" i="6"/>
  <c r="D37" i="6"/>
  <c r="C30" i="6"/>
  <c r="B30" i="6"/>
  <c r="D17" i="6"/>
  <c r="D16" i="6"/>
  <c r="C18" i="6"/>
  <c r="C19" i="6" s="1"/>
  <c r="B18" i="6"/>
  <c r="B9" i="6"/>
  <c r="C20" i="6" l="1"/>
  <c r="C36" i="6" s="1"/>
  <c r="C21" i="6"/>
  <c r="C35" i="6"/>
  <c r="C37" i="6" s="1"/>
  <c r="C39" i="6" s="1"/>
  <c r="D27" i="6" s="1"/>
  <c r="D30" i="6" s="1"/>
  <c r="D39" i="6" s="1"/>
  <c r="E27" i="6" s="1"/>
  <c r="E30" i="6" s="1"/>
  <c r="E39" i="6" s="1"/>
  <c r="B19" i="6"/>
  <c r="B10" i="6"/>
  <c r="D19" i="6" l="1"/>
  <c r="B35" i="6"/>
  <c r="G35" i="6" s="1"/>
  <c r="B20" i="6"/>
  <c r="B36" i="6" s="1"/>
  <c r="G36" i="6" s="1"/>
  <c r="B11" i="6"/>
  <c r="B12" i="6" s="1"/>
  <c r="B37" i="6" l="1"/>
  <c r="B39" i="6" s="1"/>
  <c r="B21" i="6"/>
  <c r="D20" i="6"/>
</calcChain>
</file>

<file path=xl/sharedStrings.xml><?xml version="1.0" encoding="utf-8"?>
<sst xmlns="http://schemas.openxmlformats.org/spreadsheetml/2006/main" count="62" uniqueCount="45">
  <si>
    <t>Details per month</t>
  </si>
  <si>
    <t>£</t>
  </si>
  <si>
    <t>Sales</t>
  </si>
  <si>
    <t>Less: Purchases &amp; expenses</t>
  </si>
  <si>
    <t>Profit</t>
  </si>
  <si>
    <t>Less: Corp Tax (19%)</t>
  </si>
  <si>
    <t>Balance</t>
  </si>
  <si>
    <t>Budget</t>
  </si>
  <si>
    <t>Actual</t>
  </si>
  <si>
    <t>Variance</t>
  </si>
  <si>
    <t>Favourable/Adverse</t>
  </si>
  <si>
    <t>Explanation</t>
  </si>
  <si>
    <t>Recommended action</t>
  </si>
  <si>
    <t>Adverse</t>
  </si>
  <si>
    <t>Vehicle repairs</t>
  </si>
  <si>
    <t>Get warranty / insurance</t>
  </si>
  <si>
    <t>Cash Flow Forecast and Variance analysis</t>
  </si>
  <si>
    <t>Actual (current month): M1</t>
  </si>
  <si>
    <t>M2</t>
  </si>
  <si>
    <t>M3</t>
  </si>
  <si>
    <t xml:space="preserve">Variance </t>
  </si>
  <si>
    <t>Customer payments</t>
  </si>
  <si>
    <t>Reserves</t>
  </si>
  <si>
    <t>Total inflow</t>
  </si>
  <si>
    <t>Supplier payments &amp; expenses</t>
  </si>
  <si>
    <t>HMRC (Corp Tax)</t>
  </si>
  <si>
    <t>Director drawing</t>
  </si>
  <si>
    <t>Transfer to Reserves: Corp Tax</t>
  </si>
  <si>
    <t>n/a</t>
  </si>
  <si>
    <t>Why is this variance not a problem?</t>
  </si>
  <si>
    <t>Lower than expected sales + Higher than expected purchases &amp; expenses</t>
  </si>
  <si>
    <t>Total outflow</t>
  </si>
  <si>
    <t>Profit Budget: Goal is maximising net profit after tax (aka profit for you - business owner)</t>
  </si>
  <si>
    <t>Profit Variance analysis:</t>
  </si>
  <si>
    <t>Discount given. Customer can market my product/service</t>
  </si>
  <si>
    <t>Agree with customer that they market product/service at £10.5k instead of 10k to recover the discount allowed</t>
  </si>
  <si>
    <t>Forecast (per Profit budget)</t>
  </si>
  <si>
    <t>Opening balance (should match bank account)</t>
  </si>
  <si>
    <t>Closing balance (should match bank account)</t>
  </si>
  <si>
    <t>Question: Which element of the Profit budget took the biggest hit from the discount allowed and vehicle repair cost?</t>
  </si>
  <si>
    <t>Less: Net Profit after tax (Dividend &amp; Re-investment)</t>
  </si>
  <si>
    <t>Transfer to Reserves: Net Profit after tax (Dividend &amp; Re-investment)</t>
  </si>
  <si>
    <t>Discount allowed</t>
  </si>
  <si>
    <t>See profit variance</t>
  </si>
  <si>
    <t>Details per item/job/project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</si>
</sst>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</font>
    <font>
      <sz val="11"/>
      <name val="Calibri"/>
    </font>
    <font>
      <b/>
      <u/>
      <sz val="1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11"/>
      <color rgb="FF00B0F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3" fontId="4" fillId="0" borderId="0" xfId="0" applyNumberFormat="1" applyFont="1" applyFill="1" applyBorder="1"/>
    <xf numFmtId="43" fontId="3" fillId="0" borderId="0" xfId="0" applyNumberFormat="1" applyFont="1" applyFill="1" applyBorder="1"/>
    <xf numFmtId="4" fontId="2" fillId="0" borderId="0" xfId="0" applyNumberFormat="1" applyFont="1" applyFill="1" applyBorder="1"/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4" fontId="2" fillId="0" borderId="1" xfId="0" applyNumberFormat="1" applyFont="1" applyFill="1" applyBorder="1"/>
    <xf numFmtId="43" fontId="4" fillId="0" borderId="1" xfId="0" applyNumberFormat="1" applyFont="1" applyFill="1" applyBorder="1"/>
    <xf numFmtId="0" fontId="2" fillId="0" borderId="1" xfId="0" applyFont="1" applyFill="1" applyBorder="1"/>
    <xf numFmtId="43" fontId="3" fillId="0" borderId="0" xfId="0" applyNumberFormat="1" applyFont="1" applyFill="1" applyBorder="1" applyAlignment="1">
      <alignment wrapText="1"/>
    </xf>
    <xf numFmtId="0" fontId="4" fillId="0" borderId="1" xfId="0" applyFont="1" applyFill="1" applyBorder="1"/>
    <xf numFmtId="4" fontId="4" fillId="0" borderId="0" xfId="0" applyNumberFormat="1" applyFont="1" applyFill="1" applyBorder="1"/>
    <xf numFmtId="0" fontId="5" fillId="0" borderId="1" xfId="0" applyFont="1" applyFill="1" applyBorder="1"/>
    <xf numFmtId="43" fontId="2" fillId="0" borderId="1" xfId="0" applyNumberFormat="1" applyFont="1" applyFill="1" applyBorder="1"/>
    <xf numFmtId="43" fontId="6" fillId="0" borderId="1" xfId="0" applyNumberFormat="1" applyFont="1" applyFill="1" applyBorder="1" applyAlignment="1">
      <alignment wrapText="1"/>
    </xf>
    <xf numFmtId="43" fontId="6" fillId="0" borderId="1" xfId="0" applyNumberFormat="1" applyFont="1" applyFill="1" applyBorder="1"/>
    <xf numFmtId="43" fontId="2" fillId="0" borderId="0" xfId="0" applyNumberFormat="1" applyFont="1" applyFill="1" applyBorder="1"/>
    <xf numFmtId="43" fontId="6" fillId="0" borderId="0" xfId="0" applyNumberFormat="1" applyFont="1" applyFill="1" applyBorder="1"/>
    <xf numFmtId="43" fontId="6" fillId="0" borderId="0" xfId="0" applyNumberFormat="1" applyFont="1" applyFill="1" applyBorder="1" applyAlignment="1">
      <alignment wrapText="1"/>
    </xf>
    <xf numFmtId="43" fontId="6" fillId="2" borderId="1" xfId="0" applyNumberFormat="1" applyFont="1" applyFill="1" applyBorder="1" applyAlignment="1">
      <alignment wrapText="1"/>
    </xf>
    <xf numFmtId="43" fontId="4" fillId="2" borderId="0" xfId="0" applyNumberFormat="1" applyFont="1" applyFill="1" applyBorder="1"/>
    <xf numFmtId="43" fontId="4" fillId="2" borderId="1" xfId="0" applyNumberFormat="1" applyFont="1" applyFill="1" applyBorder="1"/>
    <xf numFmtId="43" fontId="2" fillId="2" borderId="1" xfId="0" applyNumberFormat="1" applyFont="1" applyFill="1" applyBorder="1"/>
    <xf numFmtId="43" fontId="7" fillId="0" borderId="0" xfId="0" applyNumberFormat="1" applyFont="1" applyFill="1" applyBorder="1"/>
    <xf numFmtId="43" fontId="2" fillId="2" borderId="0" xfId="0" applyNumberFormat="1" applyFont="1" applyFill="1" applyBorder="1"/>
    <xf numFmtId="0" fontId="1" fillId="0" borderId="0" xfId="0" applyFont="1" applyFill="1" applyBorder="1"/>
    <xf numFmtId="4" fontId="2" fillId="0" borderId="1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3" fontId="6" fillId="2" borderId="0" xfId="0" applyNumberFormat="1" applyFont="1" applyFill="1" applyBorder="1"/>
    <xf numFmtId="43" fontId="2" fillId="0" borderId="1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43" fontId="9" fillId="0" borderId="1" xfId="0" applyNumberFormat="1" applyFont="1" applyFill="1" applyBorder="1"/>
    <xf numFmtId="43" fontId="9" fillId="2" borderId="1" xfId="0" applyNumberFormat="1" applyFont="1" applyFill="1" applyBorder="1"/>
    <xf numFmtId="43" fontId="9" fillId="0" borderId="0" xfId="0" applyNumberFormat="1" applyFont="1" applyFill="1" applyBorder="1"/>
    <xf numFmtId="43" fontId="10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3" fontId="11" fillId="0" borderId="0" xfId="0" applyNumberFormat="1" applyFont="1" applyFill="1" applyBorder="1"/>
    <xf numFmtId="43" fontId="11" fillId="2" borderId="0" xfId="0" applyNumberFormat="1" applyFont="1" applyFill="1" applyBorder="1"/>
    <xf numFmtId="43" fontId="12" fillId="2" borderId="0" xfId="0" applyNumberFormat="1" applyFont="1" applyFill="1" applyBorder="1"/>
    <xf numFmtId="43" fontId="12" fillId="0" borderId="0" xfId="0" applyNumberFormat="1" applyFont="1" applyFill="1" applyBorder="1"/>
    <xf numFmtId="43" fontId="9" fillId="0" borderId="0" xfId="0" applyNumberFormat="1" applyFont="1" applyFill="1" applyBorder="1" applyAlignment="1">
      <alignment wrapText="1"/>
    </xf>
    <xf numFmtId="43" fontId="8" fillId="0" borderId="0" xfId="0" applyNumberFormat="1" applyFont="1" applyFill="1" applyBorder="1"/>
    <xf numFmtId="43" fontId="13" fillId="0" borderId="0" xfId="0" applyNumberFormat="1" applyFont="1" applyFill="1" applyBorder="1" applyAlignment="1">
      <alignment wrapText="1"/>
    </xf>
    <xf numFmtId="43" fontId="13" fillId="0" borderId="0" xfId="0" applyNumberFormat="1" applyFont="1" applyFill="1" applyBorder="1"/>
    <xf numFmtId="0" fontId="1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D561-0C4A-46E4-826F-FE838C8D8D48}">
  <dimension ref="A1:L76"/>
  <sheetViews>
    <sheetView tabSelected="1" workbookViewId="0">
      <selection activeCell="E1" sqref="E1"/>
    </sheetView>
  </sheetViews>
  <sheetFormatPr defaultRowHeight="15"/>
  <cols>
    <col min="1" max="1" width="31.85546875" style="1" customWidth="1"/>
    <col min="2" max="2" width="16.140625" style="1" customWidth="1"/>
    <col min="3" max="3" width="11.7109375" style="1" customWidth="1"/>
    <col min="4" max="5" width="10.85546875" style="1" customWidth="1"/>
    <col min="6" max="6" width="22.140625" style="1" customWidth="1"/>
    <col min="7" max="7" width="26.7109375" style="1" customWidth="1"/>
    <col min="8" max="8" width="11.42578125" style="1" customWidth="1"/>
    <col min="9" max="9" width="20" style="1" customWidth="1"/>
    <col min="10" max="10" width="21.5703125" style="1" customWidth="1"/>
    <col min="11" max="12" width="10.85546875" style="1" customWidth="1"/>
    <col min="13" max="16384" width="9.140625" style="1"/>
  </cols>
  <sheetData>
    <row r="1" spans="1:12">
      <c r="A1" s="32" t="s">
        <v>32</v>
      </c>
    </row>
    <row r="3" spans="1:12">
      <c r="A3" s="52" t="s">
        <v>44</v>
      </c>
      <c r="B3" s="1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/>
      <c r="B4" s="4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2" t="s">
        <v>2</v>
      </c>
      <c r="B5" s="5">
        <v>10000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2"/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33" t="s">
        <v>3</v>
      </c>
      <c r="B7" s="14">
        <v>5000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34"/>
      <c r="B8" s="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7" t="s">
        <v>4</v>
      </c>
      <c r="B9" s="5">
        <f>+B5-B7</f>
        <v>5000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2" t="s">
        <v>5</v>
      </c>
      <c r="B10" s="5">
        <f>+-(B9*19%)</f>
        <v>-950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0">
      <c r="A11" s="42" t="s">
        <v>40</v>
      </c>
      <c r="B11" s="41">
        <f>+-(B9+B10)</f>
        <v>-4050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15" t="s">
        <v>6</v>
      </c>
      <c r="B12" s="14">
        <f>SUM(B9:B11)</f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7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32" t="s">
        <v>33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45">
      <c r="A15" s="4"/>
      <c r="B15" s="23" t="s">
        <v>7</v>
      </c>
      <c r="C15" s="35" t="s">
        <v>8</v>
      </c>
      <c r="D15" s="24" t="s">
        <v>9</v>
      </c>
      <c r="E15" s="25" t="s">
        <v>10</v>
      </c>
      <c r="F15" s="24" t="s">
        <v>11</v>
      </c>
      <c r="G15" s="24" t="s">
        <v>12</v>
      </c>
      <c r="H15" s="6"/>
      <c r="I15" s="6"/>
      <c r="J15" s="6"/>
      <c r="K15" s="6"/>
      <c r="L15" s="6"/>
    </row>
    <row r="16" spans="1:12" ht="58.5" customHeight="1">
      <c r="A16" s="2" t="s">
        <v>2</v>
      </c>
      <c r="B16" s="5">
        <v>10000</v>
      </c>
      <c r="C16" s="27">
        <v>8000</v>
      </c>
      <c r="D16" s="6">
        <f>+B16-C16</f>
        <v>2000</v>
      </c>
      <c r="E16" s="6" t="s">
        <v>13</v>
      </c>
      <c r="F16" s="16" t="s">
        <v>34</v>
      </c>
      <c r="G16" s="16" t="s">
        <v>35</v>
      </c>
      <c r="H16" s="6"/>
      <c r="I16" s="6"/>
      <c r="J16" s="6"/>
      <c r="K16" s="6"/>
      <c r="L16" s="6"/>
    </row>
    <row r="17" spans="1:12">
      <c r="A17" s="13" t="s">
        <v>3</v>
      </c>
      <c r="B17" s="14">
        <v>5000</v>
      </c>
      <c r="C17" s="28">
        <v>6000</v>
      </c>
      <c r="D17" s="6">
        <f t="shared" ref="D17:D20" si="0">+B17-C17</f>
        <v>-1000</v>
      </c>
      <c r="E17" s="6" t="s">
        <v>13</v>
      </c>
      <c r="F17" s="6" t="s">
        <v>14</v>
      </c>
      <c r="G17" s="6" t="s">
        <v>15</v>
      </c>
      <c r="H17" s="6"/>
      <c r="I17" s="6"/>
      <c r="J17" s="6"/>
      <c r="K17" s="6"/>
      <c r="L17" s="6"/>
    </row>
    <row r="18" spans="1:12">
      <c r="A18" s="7" t="s">
        <v>4</v>
      </c>
      <c r="B18" s="5">
        <f>+B16-B17</f>
        <v>5000</v>
      </c>
      <c r="C18" s="27">
        <f>+C16-C17</f>
        <v>2000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2" t="s">
        <v>5</v>
      </c>
      <c r="B19" s="5">
        <f>+-(B18*19%)</f>
        <v>-950</v>
      </c>
      <c r="C19" s="27">
        <f>+-(C18*19%)</f>
        <v>-380</v>
      </c>
      <c r="D19" s="6">
        <f t="shared" si="0"/>
        <v>-570</v>
      </c>
      <c r="E19" s="6"/>
      <c r="F19" s="6"/>
      <c r="G19" s="6"/>
      <c r="H19" s="6"/>
      <c r="I19" s="6"/>
      <c r="J19" s="6"/>
      <c r="K19" s="6"/>
      <c r="L19" s="6"/>
    </row>
    <row r="20" spans="1:12" ht="60">
      <c r="A20" s="42" t="s">
        <v>40</v>
      </c>
      <c r="B20" s="38">
        <f>+-(B18+B19)</f>
        <v>-4050</v>
      </c>
      <c r="C20" s="39">
        <f>+-(C18+C19)</f>
        <v>-1620</v>
      </c>
      <c r="D20" s="40">
        <f t="shared" si="0"/>
        <v>-2430</v>
      </c>
      <c r="E20" s="40" t="s">
        <v>13</v>
      </c>
      <c r="F20" s="48" t="s">
        <v>30</v>
      </c>
      <c r="G20" s="9"/>
      <c r="H20" s="9"/>
      <c r="I20" s="9"/>
      <c r="J20" s="9"/>
      <c r="K20" s="6"/>
      <c r="L20" s="6"/>
    </row>
    <row r="21" spans="1:12">
      <c r="A21" s="15" t="s">
        <v>6</v>
      </c>
      <c r="B21" s="14">
        <f>SUM(B18:B20)</f>
        <v>0</v>
      </c>
      <c r="C21" s="28">
        <f>SUM(C18:C20)</f>
        <v>0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10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60">
      <c r="A23" s="37" t="s">
        <v>39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10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19" t="s">
        <v>16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42.75" customHeight="1">
      <c r="A26" s="19" t="s">
        <v>0</v>
      </c>
      <c r="B26" s="36" t="s">
        <v>36</v>
      </c>
      <c r="C26" s="26" t="s">
        <v>17</v>
      </c>
      <c r="D26" s="22" t="s">
        <v>18</v>
      </c>
      <c r="E26" s="22" t="s">
        <v>19</v>
      </c>
      <c r="F26" s="22"/>
      <c r="G26" s="22" t="s">
        <v>20</v>
      </c>
      <c r="H26" s="21" t="s">
        <v>10</v>
      </c>
      <c r="I26" s="22" t="s">
        <v>11</v>
      </c>
      <c r="J26" s="22" t="s">
        <v>12</v>
      </c>
      <c r="K26" s="6"/>
      <c r="L26" s="6"/>
    </row>
    <row r="27" spans="1:12" ht="30">
      <c r="A27" s="43" t="s">
        <v>37</v>
      </c>
      <c r="B27" s="44"/>
      <c r="C27" s="46">
        <v>2500</v>
      </c>
      <c r="D27" s="47">
        <f>+C39</f>
        <v>2500</v>
      </c>
      <c r="E27" s="47">
        <f>+D39</f>
        <v>2500</v>
      </c>
      <c r="F27" s="6"/>
      <c r="G27" s="6"/>
      <c r="H27" s="6"/>
      <c r="I27" s="6"/>
      <c r="J27" s="6"/>
      <c r="K27" s="6"/>
      <c r="L27" s="6"/>
    </row>
    <row r="28" spans="1:12">
      <c r="A28" s="4" t="s">
        <v>21</v>
      </c>
      <c r="B28" s="5">
        <v>10000</v>
      </c>
      <c r="C28" s="27">
        <v>8000</v>
      </c>
      <c r="D28" s="5">
        <v>10000</v>
      </c>
      <c r="E28" s="5">
        <v>10000</v>
      </c>
      <c r="F28" s="6"/>
      <c r="G28" s="6">
        <f>+B28-C28</f>
        <v>2000</v>
      </c>
      <c r="H28" s="6" t="s">
        <v>13</v>
      </c>
      <c r="I28" s="50" t="s">
        <v>42</v>
      </c>
      <c r="J28" s="50" t="s">
        <v>43</v>
      </c>
      <c r="K28" s="6"/>
      <c r="L28" s="6"/>
    </row>
    <row r="29" spans="1:12">
      <c r="A29" s="15" t="s">
        <v>22</v>
      </c>
      <c r="B29" s="20"/>
      <c r="C29" s="29">
        <v>0</v>
      </c>
      <c r="D29" s="20">
        <v>800</v>
      </c>
      <c r="E29" s="20">
        <v>5000</v>
      </c>
      <c r="F29" s="6"/>
      <c r="G29" s="6">
        <f>+B29-C29</f>
        <v>0</v>
      </c>
      <c r="H29" s="6"/>
      <c r="I29" s="16"/>
      <c r="J29" s="6"/>
      <c r="K29" s="6"/>
      <c r="L29" s="6"/>
    </row>
    <row r="30" spans="1:12">
      <c r="A30" s="17" t="s">
        <v>23</v>
      </c>
      <c r="B30" s="14">
        <f>SUM(B27:B29)</f>
        <v>10000</v>
      </c>
      <c r="C30" s="28">
        <f t="shared" ref="C30:E30" si="1">SUM(C27:C29)</f>
        <v>10500</v>
      </c>
      <c r="D30" s="14">
        <f t="shared" si="1"/>
        <v>13300</v>
      </c>
      <c r="E30" s="14">
        <f t="shared" si="1"/>
        <v>17500</v>
      </c>
      <c r="F30" s="6"/>
      <c r="G30" s="6"/>
      <c r="H30" s="6"/>
      <c r="I30" s="6"/>
      <c r="J30" s="6"/>
      <c r="K30" s="6"/>
      <c r="L30" s="6"/>
    </row>
    <row r="31" spans="1:12">
      <c r="A31" s="4"/>
      <c r="B31" s="5"/>
      <c r="C31" s="27"/>
      <c r="D31" s="5"/>
      <c r="E31" s="5"/>
      <c r="F31" s="6"/>
      <c r="G31" s="6"/>
      <c r="H31" s="6"/>
      <c r="I31" s="6"/>
      <c r="J31" s="6"/>
      <c r="K31" s="6"/>
      <c r="L31" s="6"/>
    </row>
    <row r="32" spans="1:12">
      <c r="A32" s="18" t="s">
        <v>24</v>
      </c>
      <c r="B32" s="5">
        <v>5000</v>
      </c>
      <c r="C32" s="27">
        <v>6000</v>
      </c>
      <c r="D32" s="5">
        <v>5000</v>
      </c>
      <c r="E32" s="5">
        <v>5000</v>
      </c>
      <c r="F32" s="6"/>
      <c r="G32" s="6">
        <f>+B32-C32</f>
        <v>-1000</v>
      </c>
      <c r="H32" s="6" t="s">
        <v>13</v>
      </c>
      <c r="I32" s="6" t="s">
        <v>14</v>
      </c>
      <c r="J32" s="51" t="s">
        <v>43</v>
      </c>
      <c r="K32" s="6"/>
      <c r="L32" s="6"/>
    </row>
    <row r="33" spans="1:12">
      <c r="A33" s="7" t="s">
        <v>25</v>
      </c>
      <c r="B33" s="23"/>
      <c r="C33" s="31"/>
      <c r="D33" s="23">
        <f>+D29</f>
        <v>800</v>
      </c>
      <c r="E33" s="23"/>
      <c r="F33" s="6"/>
      <c r="G33" s="6"/>
      <c r="H33" s="6"/>
      <c r="I33" s="6"/>
      <c r="J33" s="6"/>
      <c r="K33" s="6"/>
      <c r="L33" s="6"/>
    </row>
    <row r="34" spans="1:12">
      <c r="A34" s="7" t="s">
        <v>26</v>
      </c>
      <c r="B34" s="23"/>
      <c r="C34" s="31"/>
      <c r="D34" s="23"/>
      <c r="E34" s="23">
        <f>+E29</f>
        <v>5000</v>
      </c>
      <c r="F34" s="6"/>
      <c r="G34" s="6"/>
      <c r="H34" s="6"/>
      <c r="I34" s="6"/>
      <c r="J34" s="6"/>
      <c r="K34" s="6"/>
      <c r="L34" s="6"/>
    </row>
    <row r="35" spans="1:12">
      <c r="A35" s="2" t="s">
        <v>27</v>
      </c>
      <c r="B35" s="23">
        <f>+-B19</f>
        <v>950</v>
      </c>
      <c r="C35" s="31">
        <f>+-C19</f>
        <v>380</v>
      </c>
      <c r="D35" s="23">
        <v>950</v>
      </c>
      <c r="E35" s="23">
        <v>950</v>
      </c>
      <c r="F35" s="6"/>
      <c r="G35" s="24">
        <f>+B35-C35</f>
        <v>570</v>
      </c>
      <c r="H35" s="6" t="s">
        <v>28</v>
      </c>
      <c r="I35" s="49" t="s">
        <v>29</v>
      </c>
      <c r="J35" s="6"/>
      <c r="K35" s="6"/>
      <c r="L35" s="6"/>
    </row>
    <row r="36" spans="1:12" ht="75">
      <c r="A36" s="42" t="s">
        <v>41</v>
      </c>
      <c r="B36" s="38">
        <f>+-B20</f>
        <v>4050</v>
      </c>
      <c r="C36" s="39">
        <f>+-C20</f>
        <v>1620</v>
      </c>
      <c r="D36" s="38">
        <v>4050</v>
      </c>
      <c r="E36" s="38">
        <v>4050</v>
      </c>
      <c r="F36" s="30"/>
      <c r="G36" s="40">
        <f>+B36-C36</f>
        <v>2430</v>
      </c>
      <c r="H36" s="40" t="s">
        <v>13</v>
      </c>
      <c r="I36" s="48" t="s">
        <v>30</v>
      </c>
      <c r="J36" s="30"/>
      <c r="K36" s="6"/>
      <c r="L36" s="6"/>
    </row>
    <row r="37" spans="1:12">
      <c r="A37" s="17" t="s">
        <v>31</v>
      </c>
      <c r="B37" s="14">
        <f>SUM(B32:B36)</f>
        <v>10000</v>
      </c>
      <c r="C37" s="28">
        <f t="shared" ref="C37:E37" si="2">SUM(C32:C36)</f>
        <v>8000</v>
      </c>
      <c r="D37" s="14">
        <f t="shared" si="2"/>
        <v>10800</v>
      </c>
      <c r="E37" s="14">
        <f t="shared" si="2"/>
        <v>15000</v>
      </c>
      <c r="F37" s="6"/>
      <c r="G37" s="6"/>
      <c r="H37" s="6"/>
      <c r="I37" s="6"/>
      <c r="J37" s="6"/>
      <c r="K37" s="6"/>
      <c r="L37" s="6"/>
    </row>
    <row r="38" spans="1:12">
      <c r="A38" s="4"/>
      <c r="B38" s="5"/>
      <c r="C38" s="27"/>
      <c r="D38" s="5"/>
      <c r="E38" s="5"/>
      <c r="F38" s="6"/>
      <c r="G38" s="6"/>
      <c r="H38" s="6"/>
      <c r="I38" s="6"/>
      <c r="J38" s="6"/>
      <c r="K38" s="6"/>
      <c r="L38" s="6"/>
    </row>
    <row r="39" spans="1:12" ht="30">
      <c r="A39" s="43" t="s">
        <v>38</v>
      </c>
      <c r="B39" s="44">
        <f>+B30-B37</f>
        <v>0</v>
      </c>
      <c r="C39" s="45">
        <f t="shared" ref="C39:E39" si="3">+C30-C37</f>
        <v>2500</v>
      </c>
      <c r="D39" s="44">
        <f t="shared" si="3"/>
        <v>2500</v>
      </c>
      <c r="E39" s="44">
        <f t="shared" si="3"/>
        <v>2500</v>
      </c>
      <c r="F39" s="6"/>
      <c r="G39" s="6"/>
      <c r="H39" s="6"/>
      <c r="I39" s="6"/>
      <c r="J39" s="6"/>
      <c r="K39" s="6"/>
      <c r="L39" s="6"/>
    </row>
    <row r="40" spans="1:12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>
      <c r="A42" s="4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>
      <c r="A43" s="12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>
      <c r="A44" s="4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>
      <c r="A45" s="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>
      <c r="A46" s="4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4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>
      <c r="A49" s="11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>
      <c r="A50" s="11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>
      <c r="A51" s="4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>
      <c r="A53" s="4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12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4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4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2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2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2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4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2"/>
      <c r="B69" s="8"/>
      <c r="C69" s="9"/>
      <c r="D69" s="9"/>
      <c r="E69" s="9"/>
      <c r="F69" s="9"/>
      <c r="G69" s="9"/>
      <c r="H69" s="9"/>
      <c r="I69" s="9"/>
      <c r="J69" s="9"/>
      <c r="K69" s="6"/>
      <c r="L69" s="6"/>
    </row>
    <row r="70" spans="1:12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2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10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 Cash Flow Variances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Farouk</dc:creator>
  <cp:keywords/>
  <dc:description/>
  <cp:lastModifiedBy>Magola Farouk</cp:lastModifiedBy>
  <cp:revision/>
  <dcterms:created xsi:type="dcterms:W3CDTF">2015-10-07T04:50:15Z</dcterms:created>
  <dcterms:modified xsi:type="dcterms:W3CDTF">2024-06-18T13:04:47Z</dcterms:modified>
  <cp:category/>
  <cp:contentStatus/>
</cp:coreProperties>
</file>