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323"/>
  <workbookPr codeName="ThisWorkbook" checkCompatibility="1" defaultThemeVersion="124226"/>
  <mc:AlternateContent xmlns:mc="http://schemas.openxmlformats.org/markup-compatibility/2006">
    <mc:Choice Requires="x15">
      <x15ac:absPath xmlns:x15ac="http://schemas.microsoft.com/office/spreadsheetml/2010/11/ac" url="/Users/gabrielcasillasolvera/Desktop/"/>
    </mc:Choice>
  </mc:AlternateContent>
  <xr:revisionPtr revIDLastSave="0" documentId="8_{F3A94927-82B9-D249-A47E-E22CDE64267B}" xr6:coauthVersionLast="46" xr6:coauthVersionMax="46" xr10:uidLastSave="{00000000-0000-0000-0000-000000000000}"/>
  <bookViews>
    <workbookView xWindow="0" yWindow="500" windowWidth="51200" windowHeight="26600" tabRatio="860"/>
  </bookViews>
  <sheets>
    <sheet name="CurvaDePhillipsModificada" sheetId="45" r:id="rId1"/>
    <sheet name="CurvaDePhillipsOriginal" sheetId="43" r:id="rId2"/>
    <sheet name="SalarioMedioDeCotizacionIMSS" sheetId="40" r:id="rId3"/>
    <sheet name="TasaDeDesempleo_Total_H_y_M" sheetId="42" r:id="rId4"/>
    <sheet name="Inflación" sheetId="44" r:id="rId5"/>
  </sheets>
  <definedNames>
    <definedName name="A_impresión_IM">#REF!</definedName>
    <definedName name="HTML_CodePage" hidden="1">1252</definedName>
    <definedName name="HTML_Control" hidden="1">{"'III15-0095'!$A$1:$N$151"}</definedName>
    <definedName name="HTML_Description" hidden="1">""</definedName>
    <definedName name="HTML_Email" hidden="1">""</definedName>
    <definedName name="HTML_Header" hidden="1">""</definedName>
    <definedName name="HTML_LastUpdate" hidden="1">"07/02/2007"</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"G:\EstadInternet\Cap-3\0095.htm"</definedName>
    <definedName name="HTML_Title" hidden="1">""</definedName>
    <definedName name="_xlnm.Print_Area" localSheetId="2">SalarioMedioDeCotizacionIMSS!$B$2:$D$286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45" l="1"/>
  <c r="H7" i="45"/>
  <c r="E200" i="45"/>
  <c r="E199" i="45"/>
  <c r="E198" i="45"/>
  <c r="E197" i="45"/>
  <c r="I197" i="45" s="1"/>
  <c r="E196" i="45"/>
  <c r="E195" i="45"/>
  <c r="I195" i="45" s="1"/>
  <c r="E194" i="45"/>
  <c r="E193" i="45"/>
  <c r="E192" i="45"/>
  <c r="E191" i="45"/>
  <c r="E190" i="45"/>
  <c r="E189" i="45"/>
  <c r="E188" i="45"/>
  <c r="E187" i="45"/>
  <c r="E186" i="45"/>
  <c r="E185" i="45"/>
  <c r="E184" i="45"/>
  <c r="E183" i="45"/>
  <c r="E182" i="45"/>
  <c r="E181" i="45"/>
  <c r="E180" i="45"/>
  <c r="E179" i="45"/>
  <c r="E178" i="45"/>
  <c r="E177" i="45"/>
  <c r="E176" i="45"/>
  <c r="E175" i="45"/>
  <c r="E174" i="45"/>
  <c r="E173" i="45"/>
  <c r="E172" i="45"/>
  <c r="E171" i="45"/>
  <c r="E170" i="45"/>
  <c r="E169" i="45"/>
  <c r="E168" i="45"/>
  <c r="E167" i="45"/>
  <c r="E166" i="45"/>
  <c r="E165" i="45"/>
  <c r="E164" i="45"/>
  <c r="E163" i="45"/>
  <c r="E162" i="45"/>
  <c r="E161" i="45"/>
  <c r="E160" i="45"/>
  <c r="E159" i="45"/>
  <c r="E158" i="45"/>
  <c r="E157" i="45"/>
  <c r="I157" i="45" s="1"/>
  <c r="E156" i="45"/>
  <c r="E155" i="45"/>
  <c r="I155" i="45" s="1"/>
  <c r="E154" i="45"/>
  <c r="E153" i="45"/>
  <c r="E152" i="45"/>
  <c r="E151" i="45"/>
  <c r="I151" i="45" s="1"/>
  <c r="E150" i="45"/>
  <c r="E149" i="45"/>
  <c r="E148" i="45"/>
  <c r="E147" i="45"/>
  <c r="E146" i="45"/>
  <c r="E145" i="45"/>
  <c r="E144" i="45"/>
  <c r="E143" i="45"/>
  <c r="E142" i="45"/>
  <c r="E141" i="45"/>
  <c r="I141" i="45" s="1"/>
  <c r="E140" i="45"/>
  <c r="E139" i="45"/>
  <c r="E138" i="45"/>
  <c r="E137" i="45"/>
  <c r="E136" i="45"/>
  <c r="E135" i="45"/>
  <c r="E134" i="45"/>
  <c r="E133" i="45"/>
  <c r="E132" i="45"/>
  <c r="E131" i="45"/>
  <c r="E130" i="45"/>
  <c r="E129" i="45"/>
  <c r="E128" i="45"/>
  <c r="E127" i="45"/>
  <c r="E126" i="45"/>
  <c r="E125" i="45"/>
  <c r="E124" i="45"/>
  <c r="E123" i="45"/>
  <c r="E122" i="45"/>
  <c r="E121" i="45"/>
  <c r="E120" i="45"/>
  <c r="E119" i="45"/>
  <c r="E118" i="45"/>
  <c r="E117" i="45"/>
  <c r="E116" i="45"/>
  <c r="E115" i="45"/>
  <c r="E114" i="45"/>
  <c r="E113" i="45"/>
  <c r="E112" i="45"/>
  <c r="E111" i="45"/>
  <c r="E110" i="45"/>
  <c r="E109" i="45"/>
  <c r="E108" i="45"/>
  <c r="E107" i="45"/>
  <c r="E106" i="45"/>
  <c r="E105" i="45"/>
  <c r="E104" i="45"/>
  <c r="E103" i="45"/>
  <c r="E102" i="45"/>
  <c r="E101" i="45"/>
  <c r="E100" i="45"/>
  <c r="E99" i="45"/>
  <c r="E98" i="45"/>
  <c r="E97" i="45"/>
  <c r="E96" i="45"/>
  <c r="E95" i="45"/>
  <c r="E94" i="45"/>
  <c r="E93" i="45"/>
  <c r="I93" i="45" s="1"/>
  <c r="E92" i="45"/>
  <c r="E91" i="45"/>
  <c r="E90" i="45"/>
  <c r="E89" i="45"/>
  <c r="E88" i="45"/>
  <c r="E87" i="45"/>
  <c r="E86" i="45"/>
  <c r="E85" i="45"/>
  <c r="I85" i="45" s="1"/>
  <c r="E84" i="45"/>
  <c r="E83" i="45"/>
  <c r="E82" i="45"/>
  <c r="E81" i="45"/>
  <c r="I81" i="45" s="1"/>
  <c r="E80" i="45"/>
  <c r="E79" i="45"/>
  <c r="E78" i="45"/>
  <c r="E77" i="45"/>
  <c r="I77" i="45" s="1"/>
  <c r="E76" i="45"/>
  <c r="E75" i="45"/>
  <c r="E74" i="45"/>
  <c r="E73" i="45"/>
  <c r="I73" i="45" s="1"/>
  <c r="E72" i="45"/>
  <c r="E71" i="45"/>
  <c r="E70" i="45"/>
  <c r="E69" i="45"/>
  <c r="I69" i="45" s="1"/>
  <c r="E68" i="45"/>
  <c r="E67" i="45"/>
  <c r="E66" i="45"/>
  <c r="E65" i="45"/>
  <c r="I65" i="45" s="1"/>
  <c r="E64" i="45"/>
  <c r="E63" i="45"/>
  <c r="E62" i="45"/>
  <c r="E61" i="45"/>
  <c r="E60" i="45"/>
  <c r="E59" i="45"/>
  <c r="E58" i="45"/>
  <c r="E57" i="45"/>
  <c r="E56" i="45"/>
  <c r="E55" i="45"/>
  <c r="E54" i="45"/>
  <c r="E53" i="45"/>
  <c r="E52" i="45"/>
  <c r="E51" i="45"/>
  <c r="E50"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I200" i="45"/>
  <c r="D200" i="45"/>
  <c r="H200" i="45" s="1"/>
  <c r="I199" i="45"/>
  <c r="D199" i="45"/>
  <c r="H199" i="45" s="1"/>
  <c r="D198" i="45"/>
  <c r="H198" i="45" s="1"/>
  <c r="D197" i="45"/>
  <c r="H197" i="45" s="1"/>
  <c r="I196" i="45"/>
  <c r="D196" i="45"/>
  <c r="H196" i="45" s="1"/>
  <c r="D195" i="45"/>
  <c r="H195" i="45" s="1"/>
  <c r="D194" i="45"/>
  <c r="H194" i="45" s="1"/>
  <c r="D193" i="45"/>
  <c r="H193" i="45" s="1"/>
  <c r="I192" i="45"/>
  <c r="D192" i="45"/>
  <c r="H192" i="45" s="1"/>
  <c r="I191" i="45"/>
  <c r="D191" i="45"/>
  <c r="H191" i="45" s="1"/>
  <c r="H190" i="45"/>
  <c r="I190" i="45"/>
  <c r="D190" i="45"/>
  <c r="D189" i="45"/>
  <c r="H189" i="45" s="1"/>
  <c r="H188" i="45"/>
  <c r="I188" i="45"/>
  <c r="D188" i="45"/>
  <c r="H187" i="45"/>
  <c r="I187" i="45"/>
  <c r="D187" i="45"/>
  <c r="I198" i="45"/>
  <c r="D186" i="45"/>
  <c r="H186" i="45" s="1"/>
  <c r="D185" i="45"/>
  <c r="H185" i="45" s="1"/>
  <c r="I184" i="45"/>
  <c r="D184" i="45"/>
  <c r="H184" i="45" s="1"/>
  <c r="I183" i="45"/>
  <c r="D183" i="45"/>
  <c r="H183" i="45" s="1"/>
  <c r="I182" i="45"/>
  <c r="D182" i="45"/>
  <c r="H182" i="45" s="1"/>
  <c r="D181" i="45"/>
  <c r="H181" i="45" s="1"/>
  <c r="I180" i="45"/>
  <c r="D180" i="45"/>
  <c r="H180" i="45" s="1"/>
  <c r="H179" i="45"/>
  <c r="I179" i="45"/>
  <c r="D179" i="45"/>
  <c r="I178" i="45"/>
  <c r="D178" i="45"/>
  <c r="H178" i="45" s="1"/>
  <c r="D177" i="45"/>
  <c r="H177" i="45" s="1"/>
  <c r="I176" i="45"/>
  <c r="D176" i="45"/>
  <c r="H176" i="45" s="1"/>
  <c r="I175" i="45"/>
  <c r="D175" i="45"/>
  <c r="H175" i="45" s="1"/>
  <c r="I174" i="45"/>
  <c r="D174" i="45"/>
  <c r="H174" i="45" s="1"/>
  <c r="D173" i="45"/>
  <c r="H173" i="45" s="1"/>
  <c r="I172" i="45"/>
  <c r="D172" i="45"/>
  <c r="H172" i="45" s="1"/>
  <c r="I171" i="45"/>
  <c r="D171" i="45"/>
  <c r="H171" i="45" s="1"/>
  <c r="I170" i="45"/>
  <c r="D170" i="45"/>
  <c r="H170" i="45" s="1"/>
  <c r="D169" i="45"/>
  <c r="H169" i="45" s="1"/>
  <c r="D168" i="45"/>
  <c r="H168" i="45" s="1"/>
  <c r="H167" i="45"/>
  <c r="I167" i="45"/>
  <c r="D167" i="45"/>
  <c r="H166" i="45"/>
  <c r="I166" i="45"/>
  <c r="D166" i="45"/>
  <c r="D165" i="45"/>
  <c r="H165" i="45" s="1"/>
  <c r="H164" i="45"/>
  <c r="I164" i="45"/>
  <c r="D164" i="45"/>
  <c r="I163" i="45"/>
  <c r="D163" i="45"/>
  <c r="H163" i="45" s="1"/>
  <c r="I162" i="45"/>
  <c r="D162" i="45"/>
  <c r="H162" i="45" s="1"/>
  <c r="D161" i="45"/>
  <c r="H161" i="45" s="1"/>
  <c r="I160" i="45"/>
  <c r="D160" i="45"/>
  <c r="H160" i="45" s="1"/>
  <c r="I159" i="45"/>
  <c r="D159" i="45"/>
  <c r="H159" i="45" s="1"/>
  <c r="H158" i="45"/>
  <c r="I158" i="45"/>
  <c r="D158" i="45"/>
  <c r="D157" i="45"/>
  <c r="H157" i="45" s="1"/>
  <c r="D156" i="45"/>
  <c r="H156" i="45" s="1"/>
  <c r="D155" i="45"/>
  <c r="H155" i="45" s="1"/>
  <c r="D154" i="45"/>
  <c r="H154" i="45" s="1"/>
  <c r="D153" i="45"/>
  <c r="H153" i="45" s="1"/>
  <c r="D152" i="45"/>
  <c r="H152" i="45" s="1"/>
  <c r="D151" i="45"/>
  <c r="H151" i="45" s="1"/>
  <c r="D150" i="45"/>
  <c r="H150" i="45" s="1"/>
  <c r="D149" i="45"/>
  <c r="H149" i="45" s="1"/>
  <c r="I148" i="45"/>
  <c r="D148" i="45"/>
  <c r="H148" i="45" s="1"/>
  <c r="H147" i="45"/>
  <c r="I147" i="45"/>
  <c r="D147" i="45"/>
  <c r="D146" i="45"/>
  <c r="H146" i="45" s="1"/>
  <c r="D145" i="45"/>
  <c r="H145" i="45" s="1"/>
  <c r="I144" i="45"/>
  <c r="D144" i="45"/>
  <c r="H144" i="45" s="1"/>
  <c r="I143" i="45"/>
  <c r="D143" i="45"/>
  <c r="H143" i="45" s="1"/>
  <c r="H142" i="45"/>
  <c r="D142" i="45"/>
  <c r="D141" i="45"/>
  <c r="H141" i="45" s="1"/>
  <c r="H140" i="45"/>
  <c r="I140" i="45"/>
  <c r="D140" i="45"/>
  <c r="I139" i="45"/>
  <c r="D139" i="45"/>
  <c r="H139" i="45" s="1"/>
  <c r="I138" i="45"/>
  <c r="D138" i="45"/>
  <c r="H138" i="45" s="1"/>
  <c r="I137" i="45"/>
  <c r="D137" i="45"/>
  <c r="H137" i="45" s="1"/>
  <c r="D136" i="45"/>
  <c r="H136" i="45" s="1"/>
  <c r="I135" i="45"/>
  <c r="D135" i="45"/>
  <c r="H135" i="45" s="1"/>
  <c r="I134" i="45"/>
  <c r="D134" i="45"/>
  <c r="H134" i="45" s="1"/>
  <c r="D133" i="45"/>
  <c r="H133" i="45" s="1"/>
  <c r="D132" i="45"/>
  <c r="H132" i="45" s="1"/>
  <c r="I131" i="45"/>
  <c r="D131" i="45"/>
  <c r="H131" i="45" s="1"/>
  <c r="D130" i="45"/>
  <c r="H130" i="45" s="1"/>
  <c r="D129" i="45"/>
  <c r="H129" i="45" s="1"/>
  <c r="D128" i="45"/>
  <c r="H128" i="45" s="1"/>
  <c r="I127" i="45"/>
  <c r="D127" i="45"/>
  <c r="H127" i="45" s="1"/>
  <c r="I126" i="45"/>
  <c r="D126" i="45"/>
  <c r="H126" i="45" s="1"/>
  <c r="D125" i="45"/>
  <c r="H125" i="45" s="1"/>
  <c r="D124" i="45"/>
  <c r="H124" i="45" s="1"/>
  <c r="I123" i="45"/>
  <c r="D123" i="45"/>
  <c r="H123" i="45" s="1"/>
  <c r="I122" i="45"/>
  <c r="D122" i="45"/>
  <c r="H122" i="45" s="1"/>
  <c r="D121" i="45"/>
  <c r="H121" i="45" s="1"/>
  <c r="D120" i="45"/>
  <c r="H120" i="45" s="1"/>
  <c r="I119" i="45"/>
  <c r="D119" i="45"/>
  <c r="H119" i="45" s="1"/>
  <c r="I118" i="45"/>
  <c r="D118" i="45"/>
  <c r="H118" i="45" s="1"/>
  <c r="I117" i="45"/>
  <c r="D117" i="45"/>
  <c r="H117" i="45" s="1"/>
  <c r="D116" i="45"/>
  <c r="H116" i="45" s="1"/>
  <c r="I115" i="45"/>
  <c r="D115" i="45"/>
  <c r="H115" i="45" s="1"/>
  <c r="I114" i="45"/>
  <c r="D114" i="45"/>
  <c r="H114" i="45" s="1"/>
  <c r="I113" i="45"/>
  <c r="D113" i="45"/>
  <c r="H113" i="45" s="1"/>
  <c r="D112" i="45"/>
  <c r="H112" i="45" s="1"/>
  <c r="I111" i="45"/>
  <c r="D111" i="45"/>
  <c r="H111" i="45" s="1"/>
  <c r="I110" i="45"/>
  <c r="D110" i="45"/>
  <c r="H110" i="45" s="1"/>
  <c r="I109" i="45"/>
  <c r="D109" i="45"/>
  <c r="H109" i="45" s="1"/>
  <c r="D108" i="45"/>
  <c r="H108" i="45" s="1"/>
  <c r="I107" i="45"/>
  <c r="D107" i="45"/>
  <c r="H107" i="45" s="1"/>
  <c r="I106" i="45"/>
  <c r="D106" i="45"/>
  <c r="H106" i="45" s="1"/>
  <c r="I105" i="45"/>
  <c r="D105" i="45"/>
  <c r="H105" i="45" s="1"/>
  <c r="I104" i="45"/>
  <c r="D104" i="45"/>
  <c r="H104" i="45" s="1"/>
  <c r="I103" i="45"/>
  <c r="D103" i="45"/>
  <c r="H103" i="45" s="1"/>
  <c r="D102" i="45"/>
  <c r="H102" i="45" s="1"/>
  <c r="D101" i="45"/>
  <c r="H101" i="45" s="1"/>
  <c r="D100" i="45"/>
  <c r="H100" i="45" s="1"/>
  <c r="D99" i="45"/>
  <c r="H99" i="45" s="1"/>
  <c r="D98" i="45"/>
  <c r="H98" i="45" s="1"/>
  <c r="D97" i="45"/>
  <c r="H97" i="45" s="1"/>
  <c r="H96" i="45"/>
  <c r="D96" i="45"/>
  <c r="I95" i="45"/>
  <c r="D95" i="45"/>
  <c r="H95" i="45" s="1"/>
  <c r="H94" i="45"/>
  <c r="D94" i="45"/>
  <c r="D93" i="45"/>
  <c r="H93" i="45" s="1"/>
  <c r="D92" i="45"/>
  <c r="H92" i="45" s="1"/>
  <c r="I91" i="45"/>
  <c r="D91" i="45"/>
  <c r="H91" i="45" s="1"/>
  <c r="D90" i="45"/>
  <c r="H90" i="45" s="1"/>
  <c r="D89" i="45"/>
  <c r="H89" i="45" s="1"/>
  <c r="I88" i="45"/>
  <c r="D88" i="45"/>
  <c r="H88" i="45" s="1"/>
  <c r="I87" i="45"/>
  <c r="I99" i="45"/>
  <c r="D87" i="45"/>
  <c r="H87" i="45" s="1"/>
  <c r="I86" i="45"/>
  <c r="D86" i="45"/>
  <c r="H86" i="45" s="1"/>
  <c r="D85" i="45"/>
  <c r="H85" i="45" s="1"/>
  <c r="I84" i="45"/>
  <c r="D84" i="45"/>
  <c r="H84" i="45" s="1"/>
  <c r="I83" i="45"/>
  <c r="D83" i="45"/>
  <c r="H83" i="45" s="1"/>
  <c r="I82" i="45"/>
  <c r="D82" i="45"/>
  <c r="H82" i="45" s="1"/>
  <c r="D81" i="45"/>
  <c r="H81" i="45" s="1"/>
  <c r="I92" i="45"/>
  <c r="D80" i="45"/>
  <c r="H80" i="45" s="1"/>
  <c r="I79" i="45"/>
  <c r="D79" i="45"/>
  <c r="H79" i="45" s="1"/>
  <c r="I78" i="45"/>
  <c r="D78" i="45"/>
  <c r="H78" i="45" s="1"/>
  <c r="D77" i="45"/>
  <c r="H77" i="45" s="1"/>
  <c r="I76" i="45"/>
  <c r="D76" i="45"/>
  <c r="H76" i="45" s="1"/>
  <c r="I75" i="45"/>
  <c r="D75" i="45"/>
  <c r="H75" i="45" s="1"/>
  <c r="H74" i="45"/>
  <c r="I74" i="45"/>
  <c r="D74" i="45"/>
  <c r="D73" i="45"/>
  <c r="H73" i="45" s="1"/>
  <c r="H72" i="45"/>
  <c r="I72" i="45"/>
  <c r="D72" i="45"/>
  <c r="I71" i="45"/>
  <c r="D71" i="45"/>
  <c r="H71" i="45" s="1"/>
  <c r="I70" i="45"/>
  <c r="D70" i="45"/>
  <c r="H70" i="45" s="1"/>
  <c r="D69" i="45"/>
  <c r="H69" i="45" s="1"/>
  <c r="I68" i="45"/>
  <c r="D68" i="45"/>
  <c r="H68" i="45" s="1"/>
  <c r="I67" i="45"/>
  <c r="D67" i="45"/>
  <c r="H67" i="45" s="1"/>
  <c r="I66" i="45"/>
  <c r="D66" i="45"/>
  <c r="H66" i="45" s="1"/>
  <c r="D65" i="45"/>
  <c r="H65" i="45" s="1"/>
  <c r="I64" i="45"/>
  <c r="D64" i="45"/>
  <c r="H64" i="45" s="1"/>
  <c r="I63" i="45"/>
  <c r="D63" i="45"/>
  <c r="H63" i="45" s="1"/>
  <c r="I62" i="45"/>
  <c r="D62" i="45"/>
  <c r="H62" i="45" s="1"/>
  <c r="D61" i="45"/>
  <c r="H61" i="45" s="1"/>
  <c r="I60" i="45"/>
  <c r="D60" i="45"/>
  <c r="H60" i="45" s="1"/>
  <c r="I59" i="45"/>
  <c r="D59" i="45"/>
  <c r="H59" i="45" s="1"/>
  <c r="I58" i="45"/>
  <c r="D58" i="45"/>
  <c r="H58" i="45" s="1"/>
  <c r="D57" i="45"/>
  <c r="H57" i="45" s="1"/>
  <c r="I56" i="45"/>
  <c r="D56" i="45"/>
  <c r="H56" i="45" s="1"/>
  <c r="I55" i="45"/>
  <c r="D55" i="45"/>
  <c r="H55" i="45" s="1"/>
  <c r="I54" i="45"/>
  <c r="D54" i="45"/>
  <c r="H54" i="45" s="1"/>
  <c r="D53" i="45"/>
  <c r="H53" i="45" s="1"/>
  <c r="I52" i="45"/>
  <c r="D52" i="45"/>
  <c r="H52" i="45" s="1"/>
  <c r="I51" i="45"/>
  <c r="D51" i="45"/>
  <c r="H51" i="45" s="1"/>
  <c r="I50" i="45"/>
  <c r="D50" i="45"/>
  <c r="H50" i="45" s="1"/>
  <c r="D49" i="45"/>
  <c r="H49" i="45" s="1"/>
  <c r="I48" i="45"/>
  <c r="D48" i="45"/>
  <c r="H48" i="45" s="1"/>
  <c r="I47" i="45"/>
  <c r="D47" i="45"/>
  <c r="H47" i="45" s="1"/>
  <c r="I46" i="45"/>
  <c r="D46" i="45"/>
  <c r="H46" i="45" s="1"/>
  <c r="D45" i="45"/>
  <c r="H45" i="45" s="1"/>
  <c r="I44" i="45"/>
  <c r="D44" i="45"/>
  <c r="H44" i="45" s="1"/>
  <c r="I43" i="45"/>
  <c r="D43" i="45"/>
  <c r="H43" i="45" s="1"/>
  <c r="I42" i="45"/>
  <c r="D42" i="45"/>
  <c r="H42" i="45" s="1"/>
  <c r="I53" i="45"/>
  <c r="D41" i="45"/>
  <c r="H41" i="45" s="1"/>
  <c r="I40" i="45"/>
  <c r="D40" i="45"/>
  <c r="H40" i="45" s="1"/>
  <c r="I39" i="45"/>
  <c r="D39" i="45"/>
  <c r="H39" i="45" s="1"/>
  <c r="I38" i="45"/>
  <c r="D38" i="45"/>
  <c r="H38" i="45" s="1"/>
  <c r="D37" i="45"/>
  <c r="H37" i="45" s="1"/>
  <c r="I36" i="45"/>
  <c r="D36" i="45"/>
  <c r="H36" i="45" s="1"/>
  <c r="I35" i="45"/>
  <c r="D35" i="45"/>
  <c r="H35" i="45" s="1"/>
  <c r="I34" i="45"/>
  <c r="D34" i="45"/>
  <c r="H34" i="45" s="1"/>
  <c r="D33" i="45"/>
  <c r="H33" i="45" s="1"/>
  <c r="I32" i="45"/>
  <c r="D32" i="45"/>
  <c r="H32" i="45" s="1"/>
  <c r="I31" i="45"/>
  <c r="D31" i="45"/>
  <c r="H31" i="45" s="1"/>
  <c r="I30" i="45"/>
  <c r="D30" i="45"/>
  <c r="H30" i="45" s="1"/>
  <c r="D29" i="45"/>
  <c r="H29" i="45" s="1"/>
  <c r="I28" i="45"/>
  <c r="D28" i="45"/>
  <c r="H28" i="45" s="1"/>
  <c r="I27" i="45"/>
  <c r="D27" i="45"/>
  <c r="H27" i="45" s="1"/>
  <c r="I26" i="45"/>
  <c r="D26" i="45"/>
  <c r="H26" i="45" s="1"/>
  <c r="D25" i="45"/>
  <c r="H25" i="45" s="1"/>
  <c r="I24" i="45"/>
  <c r="D24" i="45"/>
  <c r="H24" i="45" s="1"/>
  <c r="I23" i="45"/>
  <c r="D23" i="45"/>
  <c r="H23" i="45" s="1"/>
  <c r="I22" i="45"/>
  <c r="D22" i="45"/>
  <c r="H22" i="45" s="1"/>
  <c r="D21" i="45"/>
  <c r="H21" i="45" s="1"/>
  <c r="I20" i="45"/>
  <c r="D20" i="45"/>
  <c r="H20" i="45" s="1"/>
  <c r="I19" i="45"/>
  <c r="D19" i="45"/>
  <c r="H19" i="45" s="1"/>
  <c r="I18" i="45"/>
  <c r="D18" i="45"/>
  <c r="H18" i="45" s="1"/>
  <c r="D17" i="45"/>
  <c r="H17" i="45" s="1"/>
  <c r="I16" i="45"/>
  <c r="D16" i="45"/>
  <c r="H16" i="45" s="1"/>
  <c r="I15" i="45"/>
  <c r="D15" i="45"/>
  <c r="H15" i="45" s="1"/>
  <c r="I14" i="45"/>
  <c r="D14" i="45"/>
  <c r="H14" i="45" s="1"/>
  <c r="D13" i="45"/>
  <c r="H13" i="45" s="1"/>
  <c r="I12" i="45"/>
  <c r="D12" i="45"/>
  <c r="H12" i="45" s="1"/>
  <c r="I11" i="45"/>
  <c r="D11" i="45"/>
  <c r="H11" i="45" s="1"/>
  <c r="I10" i="45"/>
  <c r="D10" i="45"/>
  <c r="H10" i="45" s="1"/>
  <c r="D9" i="45"/>
  <c r="H9" i="45" s="1"/>
  <c r="I8" i="45"/>
  <c r="D8" i="45"/>
  <c r="H8" i="45" s="1"/>
  <c r="D7" i="45"/>
  <c r="J212" i="43"/>
  <c r="I212" i="43"/>
  <c r="J211" i="43"/>
  <c r="I211" i="43"/>
  <c r="J210" i="43"/>
  <c r="I210" i="43"/>
  <c r="J209" i="43"/>
  <c r="I209" i="43"/>
  <c r="J208" i="43"/>
  <c r="I208" i="43"/>
  <c r="J207" i="43"/>
  <c r="I207" i="43"/>
  <c r="J206" i="43"/>
  <c r="I206" i="43"/>
  <c r="J205" i="43"/>
  <c r="I205" i="43"/>
  <c r="J204" i="43"/>
  <c r="I204" i="43"/>
  <c r="J203" i="43"/>
  <c r="I203" i="43"/>
  <c r="J202" i="43"/>
  <c r="I202" i="43"/>
  <c r="J201" i="43"/>
  <c r="I201" i="43"/>
  <c r="J200" i="43"/>
  <c r="I200" i="43"/>
  <c r="J199" i="43"/>
  <c r="I199" i="43"/>
  <c r="J198" i="43"/>
  <c r="I198" i="43"/>
  <c r="J197" i="43"/>
  <c r="I197" i="43"/>
  <c r="J196" i="43"/>
  <c r="I196" i="43"/>
  <c r="J195" i="43"/>
  <c r="I195" i="43"/>
  <c r="J194" i="43"/>
  <c r="I194" i="43"/>
  <c r="J193" i="43"/>
  <c r="I193" i="43"/>
  <c r="J192" i="43"/>
  <c r="I192" i="43"/>
  <c r="J191" i="43"/>
  <c r="I191" i="43"/>
  <c r="J190" i="43"/>
  <c r="I190" i="43"/>
  <c r="J189" i="43"/>
  <c r="I189" i="43"/>
  <c r="J188" i="43"/>
  <c r="I188" i="43"/>
  <c r="J187" i="43"/>
  <c r="I187" i="43"/>
  <c r="J186" i="43"/>
  <c r="I186" i="43"/>
  <c r="J185" i="43"/>
  <c r="I185" i="43"/>
  <c r="J184" i="43"/>
  <c r="I184" i="43"/>
  <c r="J183" i="43"/>
  <c r="I183" i="43"/>
  <c r="J182" i="43"/>
  <c r="I182" i="43"/>
  <c r="J181" i="43"/>
  <c r="I181" i="43"/>
  <c r="J180" i="43"/>
  <c r="I180" i="43"/>
  <c r="J179" i="43"/>
  <c r="I179" i="43"/>
  <c r="J178" i="43"/>
  <c r="I178" i="43"/>
  <c r="J177" i="43"/>
  <c r="I177" i="43"/>
  <c r="J176" i="43"/>
  <c r="I176" i="43"/>
  <c r="J175" i="43"/>
  <c r="I175" i="43"/>
  <c r="J174" i="43"/>
  <c r="I174" i="43"/>
  <c r="J173" i="43"/>
  <c r="I173" i="43"/>
  <c r="J172" i="43"/>
  <c r="I172" i="43"/>
  <c r="J171" i="43"/>
  <c r="I171" i="43"/>
  <c r="J170" i="43"/>
  <c r="I170" i="43"/>
  <c r="J169" i="43"/>
  <c r="I169" i="43"/>
  <c r="J168" i="43"/>
  <c r="I168" i="43"/>
  <c r="J167" i="43"/>
  <c r="I167" i="43"/>
  <c r="J166" i="43"/>
  <c r="I166" i="43"/>
  <c r="J165" i="43"/>
  <c r="I165" i="43"/>
  <c r="J164" i="43"/>
  <c r="I164" i="43"/>
  <c r="J163" i="43"/>
  <c r="I163" i="43"/>
  <c r="J162" i="43"/>
  <c r="I162" i="43"/>
  <c r="J161" i="43"/>
  <c r="I161" i="43"/>
  <c r="J160" i="43"/>
  <c r="I160" i="43"/>
  <c r="J159" i="43"/>
  <c r="I159" i="43"/>
  <c r="J158" i="43"/>
  <c r="I158" i="43"/>
  <c r="J157" i="43"/>
  <c r="I157" i="43"/>
  <c r="J156" i="43"/>
  <c r="I156" i="43"/>
  <c r="J155" i="43"/>
  <c r="I155" i="43"/>
  <c r="J154" i="43"/>
  <c r="I154" i="43"/>
  <c r="J153" i="43"/>
  <c r="I153" i="43"/>
  <c r="J152" i="43"/>
  <c r="I152" i="43"/>
  <c r="J151" i="43"/>
  <c r="I151" i="43"/>
  <c r="J150" i="43"/>
  <c r="I150" i="43"/>
  <c r="J149" i="43"/>
  <c r="I149" i="43"/>
  <c r="J148" i="43"/>
  <c r="I148" i="43"/>
  <c r="J147" i="43"/>
  <c r="I147" i="43"/>
  <c r="J146" i="43"/>
  <c r="I146" i="43"/>
  <c r="J145" i="43"/>
  <c r="I145" i="43"/>
  <c r="J144" i="43"/>
  <c r="I144" i="43"/>
  <c r="J143" i="43"/>
  <c r="I143" i="43"/>
  <c r="J142" i="43"/>
  <c r="I142" i="43"/>
  <c r="J141" i="43"/>
  <c r="I141" i="43"/>
  <c r="J140" i="43"/>
  <c r="I140" i="43"/>
  <c r="J139" i="43"/>
  <c r="I139" i="43"/>
  <c r="J138" i="43"/>
  <c r="I138" i="43"/>
  <c r="J137" i="43"/>
  <c r="I137" i="43"/>
  <c r="J136" i="43"/>
  <c r="I136" i="43"/>
  <c r="J135" i="43"/>
  <c r="I135" i="43"/>
  <c r="J134" i="43"/>
  <c r="I134" i="43"/>
  <c r="J133" i="43"/>
  <c r="I133" i="43"/>
  <c r="J132" i="43"/>
  <c r="I132" i="43"/>
  <c r="J131" i="43"/>
  <c r="I131" i="43"/>
  <c r="J130" i="43"/>
  <c r="I130" i="43"/>
  <c r="J129" i="43"/>
  <c r="I129" i="43"/>
  <c r="J128" i="43"/>
  <c r="I128" i="43"/>
  <c r="J127" i="43"/>
  <c r="I127" i="43"/>
  <c r="J126" i="43"/>
  <c r="I126" i="43"/>
  <c r="J125" i="43"/>
  <c r="I125" i="43"/>
  <c r="J124" i="43"/>
  <c r="I124" i="43"/>
  <c r="J123" i="43"/>
  <c r="I123" i="43"/>
  <c r="J122" i="43"/>
  <c r="I122" i="43"/>
  <c r="J121" i="43"/>
  <c r="I121" i="43"/>
  <c r="J120" i="43"/>
  <c r="I120" i="43"/>
  <c r="J119" i="43"/>
  <c r="I119" i="43"/>
  <c r="J118" i="43"/>
  <c r="I118" i="43"/>
  <c r="J117" i="43"/>
  <c r="I117" i="43"/>
  <c r="J116" i="43"/>
  <c r="I116" i="43"/>
  <c r="J115" i="43"/>
  <c r="I115" i="43"/>
  <c r="J114" i="43"/>
  <c r="I114" i="43"/>
  <c r="J113" i="43"/>
  <c r="I113" i="43"/>
  <c r="J112" i="43"/>
  <c r="I112" i="43"/>
  <c r="J111" i="43"/>
  <c r="I111" i="43"/>
  <c r="J110" i="43"/>
  <c r="I110" i="43"/>
  <c r="J109" i="43"/>
  <c r="I109" i="43"/>
  <c r="J108" i="43"/>
  <c r="I108" i="43"/>
  <c r="J107" i="43"/>
  <c r="I107" i="43"/>
  <c r="J106" i="43"/>
  <c r="I106" i="43"/>
  <c r="J105" i="43"/>
  <c r="I105" i="43"/>
  <c r="J104" i="43"/>
  <c r="I104" i="43"/>
  <c r="J103" i="43"/>
  <c r="I103" i="43"/>
  <c r="J102" i="43"/>
  <c r="I102" i="43"/>
  <c r="J101" i="43"/>
  <c r="I101" i="43"/>
  <c r="J100" i="43"/>
  <c r="I100" i="43"/>
  <c r="J99" i="43"/>
  <c r="I99" i="43"/>
  <c r="J98" i="43"/>
  <c r="I98" i="43"/>
  <c r="J97" i="43"/>
  <c r="I97" i="43"/>
  <c r="J96" i="43"/>
  <c r="I96" i="43"/>
  <c r="J95" i="43"/>
  <c r="I95" i="43"/>
  <c r="J94" i="43"/>
  <c r="I94" i="43"/>
  <c r="J93" i="43"/>
  <c r="I93" i="43"/>
  <c r="J92" i="43"/>
  <c r="I92" i="43"/>
  <c r="J91" i="43"/>
  <c r="I91" i="43"/>
  <c r="J90" i="43"/>
  <c r="I90" i="43"/>
  <c r="J89" i="43"/>
  <c r="I89" i="43"/>
  <c r="J88" i="43"/>
  <c r="I88" i="43"/>
  <c r="J87" i="43"/>
  <c r="I87" i="43"/>
  <c r="J86" i="43"/>
  <c r="I86" i="43"/>
  <c r="J85" i="43"/>
  <c r="I85" i="43"/>
  <c r="J84" i="43"/>
  <c r="I84" i="43"/>
  <c r="J83" i="43"/>
  <c r="I83" i="43"/>
  <c r="J82" i="43"/>
  <c r="I82" i="43"/>
  <c r="J81" i="43"/>
  <c r="I81" i="43"/>
  <c r="J80" i="43"/>
  <c r="I80" i="43"/>
  <c r="J79" i="43"/>
  <c r="I79" i="43"/>
  <c r="J78" i="43"/>
  <c r="I78" i="43"/>
  <c r="J77" i="43"/>
  <c r="I77" i="43"/>
  <c r="J76" i="43"/>
  <c r="I76" i="43"/>
  <c r="J75" i="43"/>
  <c r="I75" i="43"/>
  <c r="J74" i="43"/>
  <c r="I74" i="43"/>
  <c r="J73" i="43"/>
  <c r="I73" i="43"/>
  <c r="J72" i="43"/>
  <c r="I72" i="43"/>
  <c r="J71" i="43"/>
  <c r="I71" i="43"/>
  <c r="J70" i="43"/>
  <c r="I70" i="43"/>
  <c r="J69" i="43"/>
  <c r="I69" i="43"/>
  <c r="J68" i="43"/>
  <c r="I68" i="43"/>
  <c r="J67" i="43"/>
  <c r="I67" i="43"/>
  <c r="J66" i="43"/>
  <c r="I66" i="43"/>
  <c r="J65" i="43"/>
  <c r="I65" i="43"/>
  <c r="J64" i="43"/>
  <c r="I64" i="43"/>
  <c r="J63" i="43"/>
  <c r="I63" i="43"/>
  <c r="J62" i="43"/>
  <c r="I62" i="43"/>
  <c r="J61" i="43"/>
  <c r="I61" i="43"/>
  <c r="J60" i="43"/>
  <c r="I60" i="43"/>
  <c r="J59" i="43"/>
  <c r="I59" i="43"/>
  <c r="J58" i="43"/>
  <c r="I58" i="43"/>
  <c r="J57" i="43"/>
  <c r="I57" i="43"/>
  <c r="J56" i="43"/>
  <c r="I56" i="43"/>
  <c r="J55" i="43"/>
  <c r="I55" i="43"/>
  <c r="J54" i="43"/>
  <c r="I54" i="43"/>
  <c r="J53" i="43"/>
  <c r="I53" i="43"/>
  <c r="J52" i="43"/>
  <c r="I52" i="43"/>
  <c r="J51" i="43"/>
  <c r="I51" i="43"/>
  <c r="J50" i="43"/>
  <c r="I50" i="43"/>
  <c r="J49" i="43"/>
  <c r="I49" i="43"/>
  <c r="J48" i="43"/>
  <c r="I48" i="43"/>
  <c r="J47" i="43"/>
  <c r="I47" i="43"/>
  <c r="J46" i="43"/>
  <c r="I46" i="43"/>
  <c r="J45" i="43"/>
  <c r="I45" i="43"/>
  <c r="J44" i="43"/>
  <c r="I44" i="43"/>
  <c r="J43" i="43"/>
  <c r="I43" i="43"/>
  <c r="J42" i="43"/>
  <c r="I42" i="43"/>
  <c r="J41" i="43"/>
  <c r="I41" i="43"/>
  <c r="J40" i="43"/>
  <c r="I40" i="43"/>
  <c r="J39" i="43"/>
  <c r="I39" i="43"/>
  <c r="J38" i="43"/>
  <c r="I38" i="43"/>
  <c r="J37" i="43"/>
  <c r="I37" i="43"/>
  <c r="J36" i="43"/>
  <c r="I36" i="43"/>
  <c r="J35" i="43"/>
  <c r="I35" i="43"/>
  <c r="J34" i="43"/>
  <c r="I34" i="43"/>
  <c r="J33" i="43"/>
  <c r="I33" i="43"/>
  <c r="J32" i="43"/>
  <c r="I32" i="43"/>
  <c r="J31" i="43"/>
  <c r="I31" i="43"/>
  <c r="J30" i="43"/>
  <c r="I30" i="43"/>
  <c r="J29" i="43"/>
  <c r="I29" i="43"/>
  <c r="J28" i="43"/>
  <c r="I28" i="43"/>
  <c r="J27" i="43"/>
  <c r="I27" i="43"/>
  <c r="J26" i="43"/>
  <c r="I26" i="43"/>
  <c r="J25" i="43"/>
  <c r="I25" i="43"/>
  <c r="J24" i="43"/>
  <c r="I24" i="43"/>
  <c r="J23" i="43"/>
  <c r="I23" i="43"/>
  <c r="J22" i="43"/>
  <c r="I22" i="43"/>
  <c r="J21" i="43"/>
  <c r="I21" i="43"/>
  <c r="J20" i="43"/>
  <c r="I20" i="43"/>
  <c r="J19" i="43"/>
  <c r="I19" i="43"/>
  <c r="E212" i="43"/>
  <c r="D212" i="43"/>
  <c r="E211" i="43"/>
  <c r="D211" i="43"/>
  <c r="E210" i="43"/>
  <c r="D210" i="43"/>
  <c r="E209" i="43"/>
  <c r="F209" i="43" s="1"/>
  <c r="D209" i="43"/>
  <c r="E208" i="43"/>
  <c r="D208" i="43"/>
  <c r="E207" i="43"/>
  <c r="D207" i="43"/>
  <c r="E206" i="43"/>
  <c r="D206" i="43"/>
  <c r="E205" i="43"/>
  <c r="F205" i="43" s="1"/>
  <c r="D205" i="43"/>
  <c r="E204" i="43"/>
  <c r="D204" i="43"/>
  <c r="E203" i="43"/>
  <c r="D203" i="43"/>
  <c r="E202" i="43"/>
  <c r="D202" i="43"/>
  <c r="E201" i="43"/>
  <c r="D201" i="43"/>
  <c r="E200" i="43"/>
  <c r="D200" i="43"/>
  <c r="E199" i="43"/>
  <c r="D199" i="43"/>
  <c r="E198" i="43"/>
  <c r="D198" i="43"/>
  <c r="E197" i="43"/>
  <c r="D197" i="43"/>
  <c r="E196" i="43"/>
  <c r="D196" i="43"/>
  <c r="E195" i="43"/>
  <c r="D195" i="43"/>
  <c r="E194" i="43"/>
  <c r="D194" i="43"/>
  <c r="E193" i="43"/>
  <c r="D193" i="43"/>
  <c r="E192" i="43"/>
  <c r="D192" i="43"/>
  <c r="E191" i="43"/>
  <c r="D191" i="43"/>
  <c r="E190" i="43"/>
  <c r="D190" i="43"/>
  <c r="E189" i="43"/>
  <c r="F201" i="43" s="1"/>
  <c r="D189" i="43"/>
  <c r="E188" i="43"/>
  <c r="D188" i="43"/>
  <c r="E187" i="43"/>
  <c r="D187" i="43"/>
  <c r="E186" i="43"/>
  <c r="D186" i="43"/>
  <c r="E185" i="43"/>
  <c r="F197" i="43" s="1"/>
  <c r="D185" i="43"/>
  <c r="E184" i="43"/>
  <c r="D184" i="43"/>
  <c r="E183" i="43"/>
  <c r="D183" i="43"/>
  <c r="E182" i="43"/>
  <c r="D182" i="43"/>
  <c r="E181" i="43"/>
  <c r="F193" i="43" s="1"/>
  <c r="D181" i="43"/>
  <c r="E180" i="43"/>
  <c r="D180" i="43"/>
  <c r="E179" i="43"/>
  <c r="D179" i="43"/>
  <c r="E178" i="43"/>
  <c r="D178" i="43"/>
  <c r="E177" i="43"/>
  <c r="F189" i="43" s="1"/>
  <c r="D177" i="43"/>
  <c r="E176" i="43"/>
  <c r="D176" i="43"/>
  <c r="E175" i="43"/>
  <c r="D175" i="43"/>
  <c r="E174" i="43"/>
  <c r="D174" i="43"/>
  <c r="E173" i="43"/>
  <c r="D173" i="43"/>
  <c r="E172" i="43"/>
  <c r="D172" i="43"/>
  <c r="E171" i="43"/>
  <c r="D171" i="43"/>
  <c r="E170" i="43"/>
  <c r="D170" i="43"/>
  <c r="E169" i="43"/>
  <c r="D169" i="43"/>
  <c r="E168" i="43"/>
  <c r="D168" i="43"/>
  <c r="E167" i="43"/>
  <c r="D167" i="43"/>
  <c r="E166" i="43"/>
  <c r="D166" i="43"/>
  <c r="E165" i="43"/>
  <c r="D165" i="43"/>
  <c r="E164" i="43"/>
  <c r="D164" i="43"/>
  <c r="E163" i="43"/>
  <c r="D163" i="43"/>
  <c r="E162" i="43"/>
  <c r="D162" i="43"/>
  <c r="E161" i="43"/>
  <c r="D161" i="43"/>
  <c r="E160" i="43"/>
  <c r="D160" i="43"/>
  <c r="E159" i="43"/>
  <c r="D159" i="43"/>
  <c r="E158" i="43"/>
  <c r="D158" i="43"/>
  <c r="E157" i="43"/>
  <c r="D157" i="43"/>
  <c r="E156" i="43"/>
  <c r="D156" i="43"/>
  <c r="E155" i="43"/>
  <c r="D155" i="43"/>
  <c r="E154" i="43"/>
  <c r="D154" i="43"/>
  <c r="E153" i="43"/>
  <c r="D153" i="43"/>
  <c r="E152" i="43"/>
  <c r="D152" i="43"/>
  <c r="E151" i="43"/>
  <c r="D151" i="43"/>
  <c r="E150" i="43"/>
  <c r="D150" i="43"/>
  <c r="E149" i="43"/>
  <c r="D149" i="43"/>
  <c r="E148" i="43"/>
  <c r="D148" i="43"/>
  <c r="E147" i="43"/>
  <c r="D147" i="43"/>
  <c r="E146" i="43"/>
  <c r="D146" i="43"/>
  <c r="E145" i="43"/>
  <c r="D145" i="43"/>
  <c r="E144" i="43"/>
  <c r="D144" i="43"/>
  <c r="E143" i="43"/>
  <c r="D143" i="43"/>
  <c r="E142" i="43"/>
  <c r="D142" i="43"/>
  <c r="E141" i="43"/>
  <c r="D141" i="43"/>
  <c r="E140" i="43"/>
  <c r="D140" i="43"/>
  <c r="E139" i="43"/>
  <c r="D139" i="43"/>
  <c r="E138" i="43"/>
  <c r="D138" i="43"/>
  <c r="E137" i="43"/>
  <c r="D137" i="43"/>
  <c r="E136" i="43"/>
  <c r="D136" i="43"/>
  <c r="E135" i="43"/>
  <c r="D135" i="43"/>
  <c r="E134" i="43"/>
  <c r="D134" i="43"/>
  <c r="E133" i="43"/>
  <c r="D133" i="43"/>
  <c r="E132" i="43"/>
  <c r="D132" i="43"/>
  <c r="E131" i="43"/>
  <c r="D131" i="43"/>
  <c r="E130" i="43"/>
  <c r="D130" i="43"/>
  <c r="E129" i="43"/>
  <c r="D129" i="43"/>
  <c r="E128" i="43"/>
  <c r="D128" i="43"/>
  <c r="E127" i="43"/>
  <c r="D127" i="43"/>
  <c r="E126" i="43"/>
  <c r="D126" i="43"/>
  <c r="E125" i="43"/>
  <c r="D125" i="43"/>
  <c r="E124" i="43"/>
  <c r="D124" i="43"/>
  <c r="E123" i="43"/>
  <c r="D123" i="43"/>
  <c r="E122" i="43"/>
  <c r="D122" i="43"/>
  <c r="E121" i="43"/>
  <c r="D121" i="43"/>
  <c r="E120" i="43"/>
  <c r="D120" i="43"/>
  <c r="E119" i="43"/>
  <c r="D119" i="43"/>
  <c r="E118" i="43"/>
  <c r="D118" i="43"/>
  <c r="E117" i="43"/>
  <c r="D117" i="43"/>
  <c r="E116" i="43"/>
  <c r="D116" i="43"/>
  <c r="E115" i="43"/>
  <c r="D115" i="43"/>
  <c r="E114" i="43"/>
  <c r="D114" i="43"/>
  <c r="E113" i="43"/>
  <c r="D113" i="43"/>
  <c r="E112" i="43"/>
  <c r="D112" i="43"/>
  <c r="E111" i="43"/>
  <c r="D111" i="43"/>
  <c r="E110" i="43"/>
  <c r="D110" i="43"/>
  <c r="E109" i="43"/>
  <c r="D109" i="43"/>
  <c r="E108" i="43"/>
  <c r="D108" i="43"/>
  <c r="E107" i="43"/>
  <c r="D107" i="43"/>
  <c r="E106" i="43"/>
  <c r="D106" i="43"/>
  <c r="E105" i="43"/>
  <c r="D105" i="43"/>
  <c r="E104" i="43"/>
  <c r="D104" i="43"/>
  <c r="E103" i="43"/>
  <c r="D103" i="43"/>
  <c r="E102" i="43"/>
  <c r="D102" i="43"/>
  <c r="E101" i="43"/>
  <c r="D101" i="43"/>
  <c r="E100" i="43"/>
  <c r="D100" i="43"/>
  <c r="E99" i="43"/>
  <c r="D99" i="43"/>
  <c r="E98" i="43"/>
  <c r="D98" i="43"/>
  <c r="E97" i="43"/>
  <c r="D97" i="43"/>
  <c r="E96" i="43"/>
  <c r="D96" i="43"/>
  <c r="E95" i="43"/>
  <c r="D95" i="43"/>
  <c r="E94" i="43"/>
  <c r="D94" i="43"/>
  <c r="E93" i="43"/>
  <c r="D93" i="43"/>
  <c r="E92" i="43"/>
  <c r="D92" i="43"/>
  <c r="E91" i="43"/>
  <c r="D91" i="43"/>
  <c r="E90" i="43"/>
  <c r="D90" i="43"/>
  <c r="E89" i="43"/>
  <c r="D89" i="43"/>
  <c r="E88" i="43"/>
  <c r="D88" i="43"/>
  <c r="E87" i="43"/>
  <c r="D87" i="43"/>
  <c r="E86" i="43"/>
  <c r="D86" i="43"/>
  <c r="E85" i="43"/>
  <c r="D85" i="43"/>
  <c r="E84" i="43"/>
  <c r="D84" i="43"/>
  <c r="E83" i="43"/>
  <c r="D83" i="43"/>
  <c r="E82" i="43"/>
  <c r="D82" i="43"/>
  <c r="E81" i="43"/>
  <c r="D81" i="43"/>
  <c r="E80" i="43"/>
  <c r="D80" i="43"/>
  <c r="E79" i="43"/>
  <c r="D79" i="43"/>
  <c r="E78" i="43"/>
  <c r="D78" i="43"/>
  <c r="E77" i="43"/>
  <c r="D77" i="43"/>
  <c r="E76" i="43"/>
  <c r="D76" i="43"/>
  <c r="E75" i="43"/>
  <c r="D75" i="43"/>
  <c r="E74" i="43"/>
  <c r="D74" i="43"/>
  <c r="E73" i="43"/>
  <c r="D73" i="43"/>
  <c r="E72" i="43"/>
  <c r="D72" i="43"/>
  <c r="E71" i="43"/>
  <c r="D71" i="43"/>
  <c r="E70" i="43"/>
  <c r="D70" i="43"/>
  <c r="E69" i="43"/>
  <c r="D69" i="43"/>
  <c r="E68" i="43"/>
  <c r="D68" i="43"/>
  <c r="E67" i="43"/>
  <c r="D67" i="43"/>
  <c r="E66" i="43"/>
  <c r="D66" i="43"/>
  <c r="E65" i="43"/>
  <c r="D65" i="43"/>
  <c r="E64" i="43"/>
  <c r="D64" i="43"/>
  <c r="E63" i="43"/>
  <c r="D63" i="43"/>
  <c r="E62" i="43"/>
  <c r="D62" i="43"/>
  <c r="E61" i="43"/>
  <c r="D61" i="43"/>
  <c r="E60" i="43"/>
  <c r="D60" i="43"/>
  <c r="E59" i="43"/>
  <c r="D59" i="43"/>
  <c r="E58" i="43"/>
  <c r="D58" i="43"/>
  <c r="E57" i="43"/>
  <c r="D57" i="43"/>
  <c r="E56" i="43"/>
  <c r="D56" i="43"/>
  <c r="E55" i="43"/>
  <c r="D55" i="43"/>
  <c r="E54" i="43"/>
  <c r="D54" i="43"/>
  <c r="E53" i="43"/>
  <c r="D53" i="43"/>
  <c r="E52" i="43"/>
  <c r="D52" i="43"/>
  <c r="E51" i="43"/>
  <c r="D51" i="43"/>
  <c r="E50" i="43"/>
  <c r="D50" i="43"/>
  <c r="E49" i="43"/>
  <c r="D49" i="43"/>
  <c r="E48" i="43"/>
  <c r="D48" i="43"/>
  <c r="E47" i="43"/>
  <c r="D47" i="43"/>
  <c r="E46" i="43"/>
  <c r="D46" i="43"/>
  <c r="E45" i="43"/>
  <c r="D45" i="43"/>
  <c r="E44" i="43"/>
  <c r="D44" i="43"/>
  <c r="E43" i="43"/>
  <c r="D43" i="43"/>
  <c r="E42" i="43"/>
  <c r="D42" i="43"/>
  <c r="E41" i="43"/>
  <c r="D41" i="43"/>
  <c r="E40" i="43"/>
  <c r="D40" i="43"/>
  <c r="E39" i="43"/>
  <c r="D39" i="43"/>
  <c r="E38" i="43"/>
  <c r="D38" i="43"/>
  <c r="E37" i="43"/>
  <c r="D37" i="43"/>
  <c r="E36" i="43"/>
  <c r="D36" i="43"/>
  <c r="E35" i="43"/>
  <c r="D35" i="43"/>
  <c r="E34" i="43"/>
  <c r="D34" i="43"/>
  <c r="E33" i="43"/>
  <c r="D33" i="43"/>
  <c r="E32" i="43"/>
  <c r="D32" i="43"/>
  <c r="E31" i="43"/>
  <c r="D31" i="43"/>
  <c r="E30" i="43"/>
  <c r="F30" i="43" s="1"/>
  <c r="D30" i="43"/>
  <c r="E29" i="43"/>
  <c r="D29" i="43"/>
  <c r="E28" i="43"/>
  <c r="F28" i="43" s="1"/>
  <c r="D28" i="43"/>
  <c r="E27" i="43"/>
  <c r="D27" i="43"/>
  <c r="E26" i="43"/>
  <c r="F26" i="43" s="1"/>
  <c r="D26" i="43"/>
  <c r="E25" i="43"/>
  <c r="D25" i="43"/>
  <c r="E24" i="43"/>
  <c r="F24" i="43" s="1"/>
  <c r="D24" i="43"/>
  <c r="E23" i="43"/>
  <c r="D23" i="43"/>
  <c r="E22" i="43"/>
  <c r="F22" i="43" s="1"/>
  <c r="D22" i="43"/>
  <c r="E21" i="43"/>
  <c r="D21" i="43"/>
  <c r="E20" i="43"/>
  <c r="F20" i="43" s="1"/>
  <c r="D20" i="43"/>
  <c r="E19" i="43"/>
  <c r="E18" i="43"/>
  <c r="E17" i="43"/>
  <c r="E16" i="43"/>
  <c r="E15" i="43"/>
  <c r="E14" i="43"/>
  <c r="E13" i="43"/>
  <c r="E12" i="43"/>
  <c r="E11" i="43"/>
  <c r="E10" i="43"/>
  <c r="E9" i="43"/>
  <c r="E8" i="43"/>
  <c r="E7" i="43"/>
  <c r="A28" i="40"/>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 r="A149" i="40" s="1"/>
  <c r="A150" i="40" s="1"/>
  <c r="A151" i="40" s="1"/>
  <c r="A152" i="40" s="1"/>
  <c r="A153" i="40" s="1"/>
  <c r="A154" i="40" s="1"/>
  <c r="A155" i="40" s="1"/>
  <c r="A156" i="40" s="1"/>
  <c r="A157" i="40" s="1"/>
  <c r="A158" i="40" s="1"/>
  <c r="A159" i="40" s="1"/>
  <c r="A160" i="40" s="1"/>
  <c r="A161" i="40" s="1"/>
  <c r="A162" i="40" s="1"/>
  <c r="A163" i="40" s="1"/>
  <c r="A164" i="40" s="1"/>
  <c r="A165" i="40" s="1"/>
  <c r="A166" i="40" s="1"/>
  <c r="A167" i="40" s="1"/>
  <c r="A168" i="40" s="1"/>
  <c r="A169" i="40" s="1"/>
  <c r="A170" i="40" s="1"/>
  <c r="A171" i="40" s="1"/>
  <c r="A172" i="40" s="1"/>
  <c r="A173" i="40" s="1"/>
  <c r="A174" i="40" s="1"/>
  <c r="A175" i="40" s="1"/>
  <c r="A176" i="40" s="1"/>
  <c r="A177" i="40" s="1"/>
  <c r="A178" i="40" s="1"/>
  <c r="A179" i="40" s="1"/>
  <c r="A180" i="40" s="1"/>
  <c r="A181" i="40" s="1"/>
  <c r="A182" i="40" s="1"/>
  <c r="A183" i="40" s="1"/>
  <c r="A184" i="40" s="1"/>
  <c r="A185" i="40" s="1"/>
  <c r="A186" i="40" s="1"/>
  <c r="A187" i="40" s="1"/>
  <c r="A188" i="40" s="1"/>
  <c r="A189" i="40" s="1"/>
  <c r="A190" i="40" s="1"/>
  <c r="A191" i="40" s="1"/>
  <c r="A192" i="40" s="1"/>
  <c r="A193" i="40" s="1"/>
  <c r="A194" i="40" s="1"/>
  <c r="A195" i="40" s="1"/>
  <c r="A196" i="40" s="1"/>
  <c r="A197" i="40" s="1"/>
  <c r="A198" i="40" s="1"/>
  <c r="A199" i="40" s="1"/>
  <c r="A200" i="40" s="1"/>
  <c r="A201" i="40" s="1"/>
  <c r="A202" i="40" s="1"/>
  <c r="A203" i="40" s="1"/>
  <c r="A204" i="40" s="1"/>
  <c r="A205" i="40" s="1"/>
  <c r="A206" i="40" s="1"/>
  <c r="A207" i="40" s="1"/>
  <c r="A208" i="40" s="1"/>
  <c r="A209" i="40" s="1"/>
  <c r="A210" i="40" s="1"/>
  <c r="A211" i="40" s="1"/>
  <c r="A212" i="40" s="1"/>
  <c r="A213" i="40" s="1"/>
  <c r="A214" i="40" s="1"/>
  <c r="A215" i="40" s="1"/>
  <c r="A216" i="40" s="1"/>
  <c r="A217" i="40" s="1"/>
  <c r="A218" i="40" s="1"/>
  <c r="A219" i="40" s="1"/>
  <c r="A220" i="40" s="1"/>
  <c r="A221" i="40" s="1"/>
  <c r="A222" i="40" s="1"/>
  <c r="A223" i="40" s="1"/>
  <c r="A224" i="40" s="1"/>
  <c r="A225" i="40" s="1"/>
  <c r="A226" i="40" s="1"/>
  <c r="A227" i="40" s="1"/>
  <c r="A228" i="40" s="1"/>
  <c r="A229" i="40" s="1"/>
  <c r="A230" i="40" s="1"/>
  <c r="A231" i="40" s="1"/>
  <c r="A232" i="40" s="1"/>
  <c r="A233" i="40" s="1"/>
  <c r="A234" i="40" s="1"/>
  <c r="A235" i="40" s="1"/>
  <c r="A236" i="40" s="1"/>
  <c r="A237" i="40" s="1"/>
  <c r="A238" i="40" s="1"/>
  <c r="A239" i="40" s="1"/>
  <c r="A240" i="40" s="1"/>
  <c r="A241" i="40" s="1"/>
  <c r="A242" i="40" s="1"/>
  <c r="A243" i="40" s="1"/>
  <c r="A244" i="40" s="1"/>
  <c r="A245" i="40" s="1"/>
  <c r="A246" i="40" s="1"/>
  <c r="A247" i="40" s="1"/>
  <c r="A248" i="40" s="1"/>
  <c r="A249" i="40" s="1"/>
  <c r="A250" i="40" s="1"/>
  <c r="A251" i="40" s="1"/>
  <c r="A252" i="40" s="1"/>
  <c r="A253" i="40" s="1"/>
  <c r="A254" i="40" s="1"/>
  <c r="A255" i="40" s="1"/>
  <c r="A256" i="40" s="1"/>
  <c r="A257" i="40" s="1"/>
  <c r="A258" i="40" s="1"/>
  <c r="A259" i="40" s="1"/>
  <c r="A260" i="40" s="1"/>
  <c r="A261" i="40" s="1"/>
  <c r="A262" i="40" s="1"/>
  <c r="A263" i="40" s="1"/>
  <c r="A264" i="40" s="1"/>
  <c r="A265" i="40" s="1"/>
  <c r="A266" i="40" s="1"/>
  <c r="A267" i="40" s="1"/>
  <c r="A268" i="40" s="1"/>
  <c r="A269" i="40" s="1"/>
  <c r="A270" i="40" s="1"/>
  <c r="A271" i="40" s="1"/>
  <c r="A272" i="40" s="1"/>
  <c r="A273" i="40" s="1"/>
  <c r="A274" i="40" s="1"/>
  <c r="A275" i="40" s="1"/>
  <c r="A276" i="40" s="1"/>
  <c r="A277" i="40" s="1"/>
  <c r="A278" i="40" s="1"/>
  <c r="A279" i="40" s="1"/>
  <c r="A280" i="40" s="1"/>
  <c r="A281" i="40" s="1"/>
  <c r="A282" i="40" s="1"/>
  <c r="A283" i="40" s="1"/>
  <c r="A284" i="40" s="1"/>
  <c r="A285" i="40" s="1"/>
  <c r="A286" i="40" s="1"/>
  <c r="A22" i="40"/>
  <c r="A23" i="40" s="1"/>
  <c r="A24" i="40" s="1"/>
  <c r="A25" i="40" s="1"/>
  <c r="A26" i="40" s="1"/>
  <c r="A27" i="40" s="1"/>
  <c r="A20" i="40"/>
  <c r="A21" i="40" s="1"/>
  <c r="D19" i="43"/>
  <c r="E228" i="40"/>
  <c r="F228" i="40"/>
  <c r="D228" i="40"/>
  <c r="I49" i="45" l="1"/>
  <c r="I145" i="45"/>
  <c r="I149" i="45"/>
  <c r="I153" i="45"/>
  <c r="I193" i="45"/>
  <c r="I45" i="45"/>
  <c r="I61" i="45"/>
  <c r="I97" i="45"/>
  <c r="I101" i="45"/>
  <c r="I161" i="45"/>
  <c r="I165" i="45"/>
  <c r="I169" i="45"/>
  <c r="I173" i="45"/>
  <c r="I177" i="45"/>
  <c r="I181" i="45"/>
  <c r="I185" i="45"/>
  <c r="I189" i="45"/>
  <c r="I9" i="45"/>
  <c r="I13" i="45"/>
  <c r="I17" i="45"/>
  <c r="I21" i="45"/>
  <c r="I37" i="45"/>
  <c r="I41" i="45"/>
  <c r="I57" i="45"/>
  <c r="I121" i="45"/>
  <c r="I125" i="45"/>
  <c r="I129" i="45"/>
  <c r="I133" i="45"/>
  <c r="I130" i="45"/>
  <c r="I142" i="45"/>
  <c r="I146" i="45"/>
  <c r="I150" i="45"/>
  <c r="I154" i="45"/>
  <c r="I194" i="45"/>
  <c r="I90" i="45"/>
  <c r="I96" i="45"/>
  <c r="I102" i="45"/>
  <c r="I156" i="45"/>
  <c r="I80" i="45"/>
  <c r="I89" i="45"/>
  <c r="I94" i="45"/>
  <c r="I168" i="45"/>
  <c r="I29" i="45"/>
  <c r="I33" i="45"/>
  <c r="I100" i="45"/>
  <c r="I108" i="45"/>
  <c r="I112" i="45"/>
  <c r="I116" i="45"/>
  <c r="I120" i="45"/>
  <c r="I124" i="45"/>
  <c r="I128" i="45"/>
  <c r="I132" i="45"/>
  <c r="I25" i="45"/>
  <c r="I98" i="45"/>
  <c r="I136" i="45"/>
  <c r="I152" i="45"/>
  <c r="I186" i="45"/>
  <c r="F21" i="43"/>
  <c r="F25" i="43"/>
  <c r="F29" i="43"/>
  <c r="F33" i="43"/>
  <c r="F37" i="43"/>
  <c r="F41" i="43"/>
  <c r="F45" i="43"/>
  <c r="F49" i="43"/>
  <c r="F53" i="43"/>
  <c r="F57" i="43"/>
  <c r="F61" i="43"/>
  <c r="F65" i="43"/>
  <c r="F69" i="43"/>
  <c r="F73" i="43"/>
  <c r="F77" i="43"/>
  <c r="F81" i="43"/>
  <c r="F85" i="43"/>
  <c r="F89" i="43"/>
  <c r="F93" i="43"/>
  <c r="F97" i="43"/>
  <c r="F101" i="43"/>
  <c r="F105" i="43"/>
  <c r="F109" i="43"/>
  <c r="F113" i="43"/>
  <c r="F117" i="43"/>
  <c r="F121" i="43"/>
  <c r="F125" i="43"/>
  <c r="F129" i="43"/>
  <c r="F133" i="43"/>
  <c r="F137" i="43"/>
  <c r="F141" i="43"/>
  <c r="F145" i="43"/>
  <c r="F149" i="43"/>
  <c r="F153" i="43"/>
  <c r="F157" i="43"/>
  <c r="F161" i="43"/>
  <c r="F165" i="43"/>
  <c r="F169" i="43"/>
  <c r="F173" i="43"/>
  <c r="F199" i="43"/>
  <c r="F34" i="43"/>
  <c r="F38" i="43"/>
  <c r="F42" i="43"/>
  <c r="F46" i="43"/>
  <c r="F50" i="43"/>
  <c r="F56" i="43"/>
  <c r="F60" i="43"/>
  <c r="F64" i="43"/>
  <c r="F68" i="43"/>
  <c r="F72" i="43"/>
  <c r="F78" i="43"/>
  <c r="F82" i="43"/>
  <c r="F86" i="43"/>
  <c r="F90" i="43"/>
  <c r="F94" i="43"/>
  <c r="F100" i="43"/>
  <c r="F104" i="43"/>
  <c r="F108" i="43"/>
  <c r="F112" i="43"/>
  <c r="F118" i="43"/>
  <c r="F122" i="43"/>
  <c r="F126" i="43"/>
  <c r="F130" i="43"/>
  <c r="F134" i="43"/>
  <c r="F140" i="43"/>
  <c r="F144" i="43"/>
  <c r="F148" i="43"/>
  <c r="F152" i="43"/>
  <c r="F156" i="43"/>
  <c r="F162" i="43"/>
  <c r="F166" i="43"/>
  <c r="F170" i="43"/>
  <c r="F174" i="43"/>
  <c r="F178" i="43"/>
  <c r="F182" i="43"/>
  <c r="F188" i="43"/>
  <c r="F192" i="43"/>
  <c r="F196" i="43"/>
  <c r="F200" i="43"/>
  <c r="F204" i="43"/>
  <c r="F208" i="43"/>
  <c r="F210" i="43"/>
  <c r="F212" i="43"/>
  <c r="F32" i="43"/>
  <c r="F36" i="43"/>
  <c r="F40" i="43"/>
  <c r="F44" i="43"/>
  <c r="F48" i="43"/>
  <c r="F52" i="43"/>
  <c r="F54" i="43"/>
  <c r="F58" i="43"/>
  <c r="F62" i="43"/>
  <c r="F66" i="43"/>
  <c r="F70" i="43"/>
  <c r="F74" i="43"/>
  <c r="F76" i="43"/>
  <c r="F80" i="43"/>
  <c r="F84" i="43"/>
  <c r="F88" i="43"/>
  <c r="F92" i="43"/>
  <c r="F96" i="43"/>
  <c r="F98" i="43"/>
  <c r="F102" i="43"/>
  <c r="F106" i="43"/>
  <c r="F110" i="43"/>
  <c r="F114" i="43"/>
  <c r="F116" i="43"/>
  <c r="F120" i="43"/>
  <c r="F124" i="43"/>
  <c r="F128" i="43"/>
  <c r="F132" i="43"/>
  <c r="F136" i="43"/>
  <c r="F138" i="43"/>
  <c r="F142" i="43"/>
  <c r="F146" i="43"/>
  <c r="F150" i="43"/>
  <c r="F154" i="43"/>
  <c r="F158" i="43"/>
  <c r="F160" i="43"/>
  <c r="F164" i="43"/>
  <c r="F168" i="43"/>
  <c r="F172" i="43"/>
  <c r="F176" i="43"/>
  <c r="F180" i="43"/>
  <c r="F184" i="43"/>
  <c r="F186" i="43"/>
  <c r="F190" i="43"/>
  <c r="F194" i="43"/>
  <c r="F198" i="43"/>
  <c r="F202" i="43"/>
  <c r="F206" i="43"/>
  <c r="F19" i="43"/>
  <c r="F23" i="43"/>
  <c r="F27" i="43"/>
  <c r="F31" i="43"/>
  <c r="F35" i="43"/>
  <c r="F39" i="43"/>
  <c r="F43" i="43"/>
  <c r="F47" i="43"/>
  <c r="F51" i="43"/>
  <c r="F55" i="43"/>
  <c r="F59" i="43"/>
  <c r="F63" i="43"/>
  <c r="F67" i="43"/>
  <c r="F71" i="43"/>
  <c r="F75" i="43"/>
  <c r="F79" i="43"/>
  <c r="F83" i="43"/>
  <c r="F87" i="43"/>
  <c r="F91" i="43"/>
  <c r="F95" i="43"/>
  <c r="F99" i="43"/>
  <c r="F103" i="43"/>
  <c r="F107" i="43"/>
  <c r="F111" i="43"/>
  <c r="F115" i="43"/>
  <c r="F119" i="43"/>
  <c r="F123" i="43"/>
  <c r="F127" i="43"/>
  <c r="F131" i="43"/>
  <c r="F135" i="43"/>
  <c r="F139" i="43"/>
  <c r="F143" i="43"/>
  <c r="F147" i="43"/>
  <c r="F151" i="43"/>
  <c r="F155" i="43"/>
  <c r="F159" i="43"/>
  <c r="F163" i="43"/>
  <c r="F167" i="43"/>
  <c r="F171" i="43"/>
  <c r="F175" i="43"/>
  <c r="F179" i="43"/>
  <c r="F183" i="43"/>
  <c r="F187" i="43"/>
  <c r="F191" i="43"/>
  <c r="F195" i="43"/>
  <c r="F203" i="43"/>
  <c r="F207" i="43"/>
  <c r="F211" i="43"/>
  <c r="F177" i="43"/>
  <c r="F181" i="43"/>
  <c r="F185" i="43"/>
</calcChain>
</file>

<file path=xl/sharedStrings.xml><?xml version="1.0" encoding="utf-8"?>
<sst xmlns="http://schemas.openxmlformats.org/spreadsheetml/2006/main" count="680" uniqueCount="238">
  <si>
    <t>Enero</t>
  </si>
  <si>
    <t>Febrero</t>
  </si>
  <si>
    <t>Marzo</t>
  </si>
  <si>
    <t>Abril</t>
  </si>
  <si>
    <t>Mayo</t>
  </si>
  <si>
    <t>Junio</t>
  </si>
  <si>
    <t>Julio</t>
  </si>
  <si>
    <t>Agosto</t>
  </si>
  <si>
    <t>Septiembre</t>
  </si>
  <si>
    <t>Octubre</t>
  </si>
  <si>
    <t>Noviembre</t>
  </si>
  <si>
    <t>Diciembre</t>
  </si>
  <si>
    <t>Periodo</t>
  </si>
  <si>
    <t>(Pesos por día)</t>
  </si>
  <si>
    <t>Fuente: IMSS.</t>
  </si>
  <si>
    <r>
      <t xml:space="preserve">Salarios en el IMSS </t>
    </r>
    <r>
      <rPr>
        <b/>
        <vertAlign val="superscript"/>
        <sz val="10"/>
        <rFont val="Arial"/>
        <family val="2"/>
      </rPr>
      <t>1 2</t>
    </r>
  </si>
  <si>
    <t>Salario diario asociado a trabajadores asegurados</t>
  </si>
  <si>
    <t>Cuadro II.2</t>
  </si>
  <si>
    <r>
      <rPr>
        <vertAlign val="superscript"/>
        <sz val="8"/>
        <rFont val="Arial"/>
        <family val="2"/>
      </rPr>
      <t>2</t>
    </r>
    <r>
      <rPr>
        <sz val="8"/>
        <rFont val="Arial"/>
        <family val="2"/>
      </rPr>
      <t xml:space="preserve"> El salario diario de trabajadores se refiere al salario registrado en las modalidades de aseguramiento 10 (trabajadores permanentes y eventuales de la ciudad), 13 (trabajadores permanentes y eventuales del campo), 14 (trabajadores eventuales del campo cañero), 17 (reversión de cuotas por subrogación de servicios), 34 (trabajadores domésticos), 36 (trabajadores al servicio de los gobiernos), 38 (trabajadores estatales y municipales)  y 42 (trabajadores de la administración pública de la federación, entidades federativas y municipios). Incluyendo además a los trabajadores asociados al IMSS como empleador. Por su parte, el salario diario asociado a cotizantes se refiere al salario registrado exclusivamente en las modalidades 10, 13 y 17, excluyendo información salarial de los trabajadores asociados al IMSS como empleador. Finalmente, el salario diario de trabajadores, al igual que la estadística del empleo asegurado en el IMSS, se refiere a lo registrado al día último de mes, mientras que el salario diario de cotizantes considera los salarios percibidos durante el mes (del primer al último día), así como los días cotizados en cada salario.</t>
    </r>
  </si>
  <si>
    <r>
      <rPr>
        <vertAlign val="superscript"/>
        <sz val="8"/>
        <rFont val="Arial"/>
        <family val="2"/>
      </rPr>
      <t>1</t>
    </r>
    <r>
      <rPr>
        <sz val="8"/>
        <rFont val="Arial"/>
        <family val="2"/>
      </rPr>
      <t xml:space="preserve"> Debido a que la estadística oficial de empleo asegurado del IMSS refiere a trabajadores asegurados, a partir de marzo de 2013 la cifra de salario será aquella asociada a este mismo grupo de trabajadores. Anteriormente se proporcionaban dos cifras de salario, la asociada a cotizantes y la relativa a trabajadores (en mayo de 2013 la diferencia entre estos dos salarios es de $10.5, con el salario de trabajadores mayor al de cotizantes).</t>
    </r>
  </si>
  <si>
    <t>Salario diario asociado a cotizantes</t>
  </si>
  <si>
    <t>Hombres</t>
  </si>
  <si>
    <t>Mujeres</t>
  </si>
  <si>
    <t>Total</t>
  </si>
  <si>
    <t>Nota:  A partir de enero de 2016 el IMSS dejó de publicar el salario diario asociado a cotizantes, por lo que se mantendrá vigente el asociado a trabajadores. Los datos anuales son un promedio aritmético de los doce meses.</t>
  </si>
  <si>
    <t>Liga:</t>
  </si>
  <si>
    <t xml:space="preserve">http://www.stps.gob.mx/gobmx/estadisticas/302_0057.htm?verinfo=2 </t>
  </si>
  <si>
    <t>Unidad de medida:Porcentaje de la Población Económicamente Activa</t>
  </si>
  <si>
    <t>Periodicidad: Mensual</t>
  </si>
  <si>
    <t xml:space="preserve">Indicadores económicos de coyuntura &gt; Tasas de ocupación, desocupación y subocupación (resultados mensuales de la ENOE, 15 años y más) &gt; Series desestacionalizadas y tendencia-ciclo &gt; Nacional &gt; Tasa de desocupación &gt; Total &gt; Serie desestacionalizada Índice </t>
  </si>
  <si>
    <t xml:space="preserve">Indicadores económicos de coyuntura &gt; Tasas de ocupación, desocupación y subocupación (resultados mensuales de la ENOE, 15 años y más) &gt; Series desestacionalizadas y tendencia-ciclo &gt; Nacional &gt; Tasa de desocupación &gt; Mujeres &gt; Serie desestacionalizada Índice </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</si>
  <si>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</si>
  <si>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</si>
  <si>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</si>
  <si>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</si>
  <si>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</si>
  <si>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</si>
  <si>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</si>
  <si>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</si>
  <si>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</si>
  <si>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</si>
  <si>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</si>
  <si>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</si>
  <si>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</si>
  <si>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</si>
  <si>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</si>
  <si>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</si>
  <si>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</si>
  <si>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</si>
  <si>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</si>
  <si>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</si>
  <si>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</si>
  <si>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</si>
  <si>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</si>
  <si>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</si>
  <si>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</si>
  <si>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</si>
  <si>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</si>
  <si>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</si>
  <si>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</si>
  <si>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</si>
  <si>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</si>
  <si>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</si>
  <si>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</si>
  <si>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</si>
  <si>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</si>
  <si>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</si>
  <si>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</si>
  <si>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</si>
  <si>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</si>
  <si>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</si>
  <si>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</si>
  <si>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</si>
  <si>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</si>
  <si>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</si>
  <si>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</si>
  <si>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</si>
  <si>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</si>
  <si>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</si>
  <si>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</si>
  <si>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</si>
  <si>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</si>
  <si>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</si>
  <si>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</si>
  <si>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</si>
  <si>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</si>
  <si>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</si>
  <si>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</si>
  <si>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</si>
  <si>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</si>
  <si>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</si>
  <si>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</si>
  <si>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</si>
  <si>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</si>
  <si>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</si>
  <si>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</si>
  <si>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</si>
  <si>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</si>
  <si>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</si>
  <si>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</si>
  <si>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</si>
  <si>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</si>
  <si>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</si>
  <si>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</si>
  <si>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</si>
  <si>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</si>
  <si>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</si>
  <si>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</si>
  <si>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</si>
  <si>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</si>
  <si>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</si>
  <si>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</si>
  <si>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</si>
  <si>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</si>
  <si>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</si>
  <si>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</si>
  <si>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</si>
  <si>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</si>
  <si>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</si>
  <si>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</si>
  <si>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</si>
  <si>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</si>
  <si>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</si>
  <si>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</si>
  <si>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</si>
  <si>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</si>
  <si>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</si>
  <si>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</si>
  <si>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</si>
  <si>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</si>
  <si>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</si>
  <si>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</si>
  <si>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</si>
  <si>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</si>
  <si>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</si>
  <si>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</si>
  <si>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</si>
  <si>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</si>
  <si>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</si>
  <si>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</si>
  <si>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</si>
  <si>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</si>
  <si>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</si>
  <si>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</si>
  <si>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</si>
  <si>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</si>
  <si>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</si>
  <si>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</si>
  <si>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</si>
  <si>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</si>
  <si>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</si>
  <si>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</si>
  <si>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</si>
  <si>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</si>
  <si>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</si>
  <si>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</si>
  <si>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</si>
  <si>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</si>
  <si>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</si>
  <si>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</si>
  <si>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</si>
  <si>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</si>
  <si>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</si>
  <si>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</si>
  <si>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</si>
  <si>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</si>
  <si>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</si>
  <si>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</si>
  <si>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</si>
  <si>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</si>
  <si>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</si>
  <si>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</si>
  <si>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</si>
  <si>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</si>
  <si>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</si>
  <si>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</si>
  <si>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</si>
  <si>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</si>
  <si>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</si>
  <si>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</si>
  <si>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</si>
  <si>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</si>
  <si>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</si>
  <si>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</si>
  <si>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</si>
  <si>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</si>
  <si>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</si>
  <si>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</si>
  <si>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</si>
  <si>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</si>
  <si>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</si>
  <si>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</si>
  <si>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</si>
  <si>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</si>
  <si>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</si>
  <si>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</si>
  <si>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</si>
  <si>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</si>
  <si>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</si>
  <si>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</si>
  <si>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</si>
  <si>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</si>
  <si>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</si>
  <si>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</si>
  <si>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</si>
  <si>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</si>
  <si>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</si>
  <si>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</si>
  <si>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</si>
  <si>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</si>
  <si>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</si>
  <si>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</si>
  <si>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</si>
  <si>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</si>
  <si>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</si>
  <si>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</si>
  <si>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</si>
  <si>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</si>
  <si>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</si>
  <si>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</si>
  <si>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</si>
  <si>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</si>
  <si>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</si>
  <si>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</si>
  <si>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</si>
  <si>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Fuente: INEGI. Series calculadas por métodos econométricos a partir de la Encuesta Nacional de Ocupación y Empleo.</t>
  </si>
  <si>
    <t xml:space="preserve">Indicadores económicos de coyuntura &gt; Tasas de ocupación, desocupación y subocupación (resultados mensuales de la ENOE, 15 años y más) &gt; Series desestacionalizadas y tendencia-ciclo &gt; Nacional &gt; Tasa de desocupación &gt; Hombres &gt; Serie desestacionalizada Índice </t>
  </si>
  <si>
    <t>Fecha de consulta: 01/04/2021 23:32:20</t>
  </si>
  <si>
    <t>Tasa de desempleo</t>
  </si>
  <si>
    <t>Salario medio de cotización del IMSS</t>
  </si>
  <si>
    <t>Salario, %a/a</t>
  </si>
  <si>
    <t>Cambio anual en el salario</t>
  </si>
  <si>
    <t>Curva de Phillips 'original' para México</t>
  </si>
  <si>
    <t>Indicadores económicos de coyuntura &gt; Índices de precios &gt; Índice nacional de precios al consumidor. Base segunda quincena de julio de 2018=100 &gt; Mensual &gt; Inflación mensual interanual</t>
  </si>
  <si>
    <t>Unidad de medida:Variación porcentual</t>
  </si>
  <si>
    <t xml:space="preserve">Índice general </t>
  </si>
  <si>
    <t>Fuente: INEGI. Índices de precios.</t>
  </si>
  <si>
    <t>Fecha de consulta: 02/04/2021 1:29:04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</si>
</sst>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4" formatCode="0.00_)"/>
    <numFmt numFmtId="185" formatCode="#,##0.00;[Red]#,##0.00"/>
    <numFmt numFmtId="187" formatCode="[$-C0A]mmm\-yy;@"/>
    <numFmt numFmtId="188" formatCode="#,##0.0_);\(#,##0.0\)"/>
  </numFmts>
  <fonts count="14">
    <font>
      <sz val="12"/>
      <name val="Helv"/>
    </font>
    <font>
      <sz val="10"/>
      <name val="Arial"/>
      <family val="2"/>
    </font>
    <font>
      <sz val="8"/>
      <name val="Arial"/>
      <family val="2"/>
    </font>
    <font>
      <b/>
      <sz val="10"/>
      <name val="Arial"/>
      <family val="2"/>
    </font>
    <font>
      <sz val="8"/>
      <name val="Helv"/>
    </font>
    <font>
      <b/>
      <sz val="9"/>
      <color indexed="9"/>
      <name val="Arial"/>
      <family val="2"/>
    </font>
    <font>
      <sz val="9"/>
      <name val="Arial"/>
      <family val="2"/>
    </font>
    <font>
      <b/>
      <sz val="9"/>
      <name val="Arial"/>
      <family val="2"/>
    </font>
    <font>
      <u/>
      <sz val="12"/>
      <color indexed="12"/>
      <name val="Helv"/>
    </font>
    <font>
      <vertAlign val="superscript"/>
      <sz val="8"/>
      <name val="Arial"/>
      <family val="2"/>
    </font>
    <font>
      <b/>
      <vertAlign val="superscript"/>
      <sz val="10"/>
      <name val="Arial"/>
      <family val="2"/>
    </font>
    <font>
      <sz val="10"/>
      <color indexed="8"/>
      <name val="Arial"/>
      <family val="2"/>
    </font>
    <font>
      <sz val="12"/>
      <name val="Arial Narrow"/>
      <family val="2"/>
    </font>
    <font>
      <b/>
      <sz val="12"/>
      <name val="Arial Narrow"/>
      <family val="2"/>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9D2449"/>
        <bgColor indexed="64"/>
      </patternFill>
    </fill>
    <fill>
      <patternFill patternType="solid">
        <fgColor indexed="41"/>
        <bgColor indexed="64"/>
      </patternFill>
    </fill>
    <fill>
      <patternFill patternType="solid">
        <fgColor theme="0" tint="-0.14999847407452621"/>
        <bgColor indexed="64"/>
      </patternFill>
    </fill>
  </fills>
  <borders count="9">
    <border>
      <left/>
      <right/>
      <top/>
      <bottom/>
      <diagonal/>
    </border>
    <border>
      <left style="double">
        <color indexed="55"/>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right style="double">
        <color indexed="55"/>
      </right>
      <top style="double">
        <color indexed="55"/>
      </top>
      <bottom style="double">
        <color indexed="55"/>
      </bottom>
      <diagonal/>
    </border>
    <border>
      <left style="double">
        <color indexed="55"/>
      </left>
      <right style="double">
        <color indexed="55"/>
      </right>
      <top style="double">
        <color indexed="55"/>
      </top>
      <bottom/>
      <diagonal/>
    </border>
    <border>
      <left style="double">
        <color indexed="55"/>
      </left>
      <right style="double">
        <color indexed="55"/>
      </right>
      <top/>
      <bottom style="double">
        <color indexed="55"/>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s>
  <cellStyleXfs count="4">
    <xf numFmtId="39" fontId="0" fillId="0" borderId="0"/>
    <xf numFmtId="0" fontId="8" fillId="0" borderId="0" applyNumberFormat="0" applyFill="0" applyBorder="0" applyAlignment="0" applyProtection="0">
      <alignment vertical="top"/>
      <protection locked="0"/>
    </xf>
    <xf numFmtId="0" fontId="1" fillId="0" borderId="0"/>
    <xf numFmtId="0" fontId="1" fillId="0" borderId="0"/>
  </cellStyleXfs>
  <cellXfs count="41">
    <xf numFmtId="39" fontId="0" fillId="0" borderId="0" xfId="0"/>
    <xf numFmtId="39" fontId="4" fillId="0" borderId="0" xfId="0" applyFont="1"/>
    <xf numFmtId="39" fontId="6" fillId="0" borderId="0" xfId="0" applyFont="1"/>
    <xf numFmtId="39" fontId="6" fillId="0" borderId="1" xfId="0" applyFont="1" applyBorder="1" applyAlignment="1" applyProtection="1">
      <alignment horizontal="left" vertical="center"/>
    </xf>
    <xf numFmtId="0" fontId="7" fillId="0" borderId="1" xfId="0" applyNumberFormat="1" applyFont="1" applyBorder="1" applyAlignment="1" applyProtection="1">
      <alignment horizontal="center" vertical="center"/>
    </xf>
    <xf numFmtId="185" fontId="7" fillId="0" borderId="1" xfId="0" applyNumberFormat="1" applyFont="1" applyBorder="1" applyAlignment="1">
      <alignment horizontal="center"/>
    </xf>
    <xf numFmtId="185" fontId="6" fillId="0" borderId="1" xfId="0" applyNumberFormat="1" applyFont="1" applyBorder="1" applyAlignment="1">
      <alignment horizontal="center"/>
    </xf>
    <xf numFmtId="184" fontId="6" fillId="0" borderId="1" xfId="0" applyNumberFormat="1" applyFont="1" applyBorder="1" applyAlignment="1" applyProtection="1">
      <alignment horizontal="center"/>
    </xf>
    <xf numFmtId="184" fontId="7" fillId="0" borderId="1" xfId="0" applyNumberFormat="1" applyFont="1" applyBorder="1" applyAlignment="1" applyProtection="1">
      <alignment horizontal="center"/>
    </xf>
    <xf numFmtId="39" fontId="6" fillId="0" borderId="0" xfId="0" applyFont="1" applyBorder="1" applyAlignment="1">
      <alignment vertical="center"/>
    </xf>
    <xf numFmtId="184" fontId="6" fillId="0" borderId="1" xfId="0" applyNumberFormat="1" applyFont="1" applyFill="1" applyBorder="1" applyAlignment="1" applyProtection="1">
      <alignment horizontal="center"/>
    </xf>
    <xf numFmtId="185" fontId="7" fillId="3" borderId="2" xfId="0" applyNumberFormat="1" applyFont="1" applyFill="1" applyBorder="1" applyAlignment="1">
      <alignment horizontal="center"/>
    </xf>
    <xf numFmtId="39" fontId="5" fillId="4" borderId="1" xfId="0" applyNumberFormat="1" applyFont="1" applyFill="1" applyBorder="1" applyAlignment="1">
      <alignment horizontal="center" vertical="center" wrapText="1"/>
    </xf>
    <xf numFmtId="39" fontId="2" fillId="2" borderId="2" xfId="0" applyNumberFormat="1" applyFont="1" applyFill="1" applyBorder="1" applyAlignment="1">
      <alignment horizontal="left" vertical="center" wrapText="1"/>
    </xf>
    <xf numFmtId="39" fontId="2" fillId="2" borderId="3" xfId="0" applyNumberFormat="1" applyFont="1" applyFill="1" applyBorder="1" applyAlignment="1">
      <alignment horizontal="left" vertical="center" wrapText="1"/>
    </xf>
    <xf numFmtId="39" fontId="2" fillId="2" borderId="4" xfId="0" applyNumberFormat="1" applyFont="1" applyFill="1" applyBorder="1" applyAlignment="1">
      <alignment horizontal="left" vertical="center" wrapText="1"/>
    </xf>
    <xf numFmtId="39" fontId="3" fillId="2" borderId="2" xfId="0" applyNumberFormat="1" applyFont="1" applyFill="1" applyBorder="1" applyAlignment="1">
      <alignment horizontal="center" vertical="center" wrapText="1"/>
    </xf>
    <xf numFmtId="39" fontId="3" fillId="2" borderId="3" xfId="0" applyNumberFormat="1" applyFont="1" applyFill="1" applyBorder="1" applyAlignment="1">
      <alignment horizontal="center" vertical="center" wrapText="1"/>
    </xf>
    <xf numFmtId="39" fontId="3" fillId="2" borderId="4" xfId="0" applyNumberFormat="1" applyFont="1" applyFill="1" applyBorder="1" applyAlignment="1">
      <alignment horizontal="center" vertical="center" wrapText="1"/>
    </xf>
    <xf numFmtId="39" fontId="2" fillId="2" borderId="2" xfId="0" applyNumberFormat="1" applyFont="1" applyFill="1" applyBorder="1" applyAlignment="1">
      <alignment horizontal="justify" vertical="center" wrapText="1"/>
    </xf>
    <xf numFmtId="39" fontId="2" fillId="2" borderId="3" xfId="0" applyNumberFormat="1" applyFont="1" applyFill="1" applyBorder="1" applyAlignment="1">
      <alignment horizontal="justify" vertical="center" wrapText="1"/>
    </xf>
    <xf numFmtId="39" fontId="2" fillId="2" borderId="4" xfId="0" applyNumberFormat="1" applyFont="1" applyFill="1" applyBorder="1" applyAlignment="1">
      <alignment horizontal="justify" vertical="center" wrapText="1"/>
    </xf>
    <xf numFmtId="39" fontId="5" fillId="4" borderId="5" xfId="0" applyNumberFormat="1" applyFont="1" applyFill="1" applyBorder="1" applyAlignment="1">
      <alignment horizontal="center" vertical="center" wrapText="1"/>
    </xf>
    <xf numFmtId="39" fontId="5" fillId="4" borderId="6" xfId="0" applyNumberFormat="1" applyFont="1" applyFill="1" applyBorder="1" applyAlignment="1">
      <alignment horizontal="center" vertical="center" wrapText="1"/>
    </xf>
    <xf numFmtId="39" fontId="5" fillId="4" borderId="2" xfId="0" applyNumberFormat="1" applyFont="1" applyFill="1" applyBorder="1" applyAlignment="1">
      <alignment horizontal="center" vertical="center" wrapText="1"/>
    </xf>
    <xf numFmtId="39" fontId="5" fillId="4" borderId="3" xfId="0" applyNumberFormat="1" applyFont="1" applyFill="1" applyBorder="1" applyAlignment="1">
      <alignment horizontal="center" vertical="center" wrapText="1"/>
    </xf>
    <xf numFmtId="39" fontId="5" fillId="4" borderId="4" xfId="0" applyNumberFormat="1" applyFont="1" applyFill="1" applyBorder="1" applyAlignment="1">
      <alignment horizontal="center" vertical="center" wrapText="1"/>
    </xf>
    <xf numFmtId="39" fontId="8" fillId="0" borderId="0" xfId="1" applyNumberFormat="1" applyAlignment="1" applyProtection="1"/>
    <xf numFmtId="0" fontId="1" fillId="0" borderId="0" xfId="3"/>
    <xf numFmtId="0" fontId="11" fillId="5" borderId="7" xfId="3" applyFont="1" applyFill="1" applyBorder="1" applyAlignment="1">
      <alignment horizontal="left" vertical="center" wrapText="1"/>
    </xf>
    <xf numFmtId="187" fontId="6" fillId="0" borderId="0" xfId="0" applyNumberFormat="1" applyFont="1" applyBorder="1" applyAlignment="1">
      <alignment vertical="center"/>
    </xf>
    <xf numFmtId="39" fontId="12" fillId="0" borderId="0" xfId="0" applyFont="1"/>
    <xf numFmtId="187" fontId="12" fillId="0" borderId="0" xfId="0" applyNumberFormat="1" applyFont="1"/>
    <xf numFmtId="39" fontId="12" fillId="6" borderId="0" xfId="0" applyFont="1" applyFill="1" applyAlignment="1">
      <alignment horizontal="center"/>
    </xf>
    <xf numFmtId="39" fontId="12" fillId="0" borderId="0" xfId="0" applyFont="1" applyAlignment="1">
      <alignment horizontal="center"/>
    </xf>
    <xf numFmtId="39" fontId="13" fillId="0" borderId="8" xfId="0" applyFont="1" applyBorder="1"/>
    <xf numFmtId="39" fontId="13" fillId="0" borderId="8" xfId="0" applyFont="1" applyBorder="1" applyAlignment="1">
      <alignment horizontal="center" wrapText="1"/>
    </xf>
    <xf numFmtId="39" fontId="12" fillId="6" borderId="0" xfId="0" applyFont="1" applyFill="1"/>
    <xf numFmtId="188" fontId="12" fillId="0" borderId="0" xfId="0" applyNumberFormat="1" applyFont="1" applyAlignment="1">
      <alignment horizontal="center"/>
    </xf>
    <xf numFmtId="39" fontId="13" fillId="0" borderId="0" xfId="0" applyFont="1"/>
    <xf numFmtId="2" fontId="1" fillId="0" borderId="0" xfId="3" applyNumberFormat="1"/>
  </cellXfs>
  <cellStyles count="4">
    <cellStyle name="Hyperlink" xfId="1" builtinId="8"/>
    <cellStyle name="Normal" xfId="0" builtinId="0"/>
    <cellStyle name="Normal 2" xfId="3"/>
    <cellStyle name="Normal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4A4A4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AEAEA"/>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E86D1F"/>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80027983519006"/>
          <c:y val="3.6684313912150698E-2"/>
          <c:w val="0.81832812031828528"/>
          <c:h val="0.80881041801656839"/>
        </c:manualLayout>
      </c:layout>
      <c:scatterChart>
        <c:scatterStyle val="lineMarker"/>
        <c:varyColors val="0"/>
        <c:ser>
          <c:idx val="0"/>
          <c:order val="0"/>
          <c:spPr>
            <a:ln w="28575" cap="rnd">
              <a:noFill/>
              <a:round/>
            </a:ln>
            <a:effectLst/>
          </c:spPr>
          <c:marker>
            <c:symbol val="circle"/>
            <c:size val="5"/>
            <c:spPr>
              <a:solidFill>
                <a:schemeClr val="bg1">
                  <a:lumMod val="65000"/>
                </a:schemeClr>
              </a:solidFill>
              <a:ln w="9525">
                <a:noFill/>
              </a:ln>
              <a:effectLst/>
            </c:spPr>
          </c:marker>
          <c:trendline>
            <c:spPr>
              <a:ln w="25400" cap="rnd">
                <a:solidFill>
                  <a:srgbClr val="FF0000"/>
                </a:solidFill>
                <a:prstDash val="sysDot"/>
              </a:ln>
              <a:effectLst/>
            </c:spPr>
            <c:trendlineType val="log"/>
            <c:dispRSqr val="0"/>
            <c:dispEq val="0"/>
          </c:trendline>
          <c:xVal>
            <c:numRef>
              <c:f>CurvaDePhillipsModificada!$H$7:$H$200</c:f>
              <c:numCache>
                <c:formatCode>#,##0.0_);\(#,##0.0\)</c:formatCode>
                <c:ptCount val="194"/>
                <c:pt idx="0">
                  <c:v>3.6367550754510001</c:v>
                </c:pt>
                <c:pt idx="1">
                  <c:v>3.5514073842289999</c:v>
                </c:pt>
                <c:pt idx="2">
                  <c:v>3.6325628463439998</c:v>
                </c:pt>
                <c:pt idx="3">
                  <c:v>3.566520086992</c:v>
                </c:pt>
                <c:pt idx="4">
                  <c:v>3.6779176850019999</c:v>
                </c:pt>
                <c:pt idx="5">
                  <c:v>3.7434989104179999</c:v>
                </c:pt>
                <c:pt idx="6">
                  <c:v>3.5752318937249998</c:v>
                </c:pt>
                <c:pt idx="7">
                  <c:v>3.4347883302439999</c:v>
                </c:pt>
                <c:pt idx="8">
                  <c:v>3.3403626170980001</c:v>
                </c:pt>
                <c:pt idx="9">
                  <c:v>3.2607346330690001</c:v>
                </c:pt>
                <c:pt idx="10">
                  <c:v>3.1473025711410001</c:v>
                </c:pt>
                <c:pt idx="11">
                  <c:v>3.1733270929040001</c:v>
                </c:pt>
                <c:pt idx="12">
                  <c:v>3.2023347858669999</c:v>
                </c:pt>
                <c:pt idx="13">
                  <c:v>3.5218073054139998</c:v>
                </c:pt>
                <c:pt idx="14">
                  <c:v>3.335968550554</c:v>
                </c:pt>
                <c:pt idx="15">
                  <c:v>3.3822899595989999</c:v>
                </c:pt>
                <c:pt idx="16">
                  <c:v>3.146376340557</c:v>
                </c:pt>
                <c:pt idx="17">
                  <c:v>3.5062695091829998</c:v>
                </c:pt>
                <c:pt idx="18">
                  <c:v>3.66525914218</c:v>
                </c:pt>
                <c:pt idx="19">
                  <c:v>3.616748951211</c:v>
                </c:pt>
                <c:pt idx="20">
                  <c:v>3.7276257575209999</c:v>
                </c:pt>
                <c:pt idx="21">
                  <c:v>3.677396772077</c:v>
                </c:pt>
                <c:pt idx="22">
                  <c:v>3.7393304436619998</c:v>
                </c:pt>
                <c:pt idx="23">
                  <c:v>3.7901835835409998</c:v>
                </c:pt>
                <c:pt idx="24">
                  <c:v>3.7301089969999999</c:v>
                </c:pt>
                <c:pt idx="25">
                  <c:v>3.8167468261819999</c:v>
                </c:pt>
                <c:pt idx="26">
                  <c:v>3.8005490640300001</c:v>
                </c:pt>
                <c:pt idx="27">
                  <c:v>3.688204571884</c:v>
                </c:pt>
                <c:pt idx="28">
                  <c:v>3.4657873486740001</c:v>
                </c:pt>
                <c:pt idx="29">
                  <c:v>3.5384555838080001</c:v>
                </c:pt>
                <c:pt idx="30">
                  <c:v>3.4870169140849998</c:v>
                </c:pt>
                <c:pt idx="31">
                  <c:v>3.576317514046</c:v>
                </c:pt>
                <c:pt idx="32">
                  <c:v>3.5033648239219999</c:v>
                </c:pt>
                <c:pt idx="33">
                  <c:v>3.631091459426</c:v>
                </c:pt>
                <c:pt idx="34">
                  <c:v>3.5532485792299999</c:v>
                </c:pt>
                <c:pt idx="35">
                  <c:v>3.5242552590549998</c:v>
                </c:pt>
                <c:pt idx="36">
                  <c:v>3.8170625124550002</c:v>
                </c:pt>
                <c:pt idx="37">
                  <c:v>3.6803103392279999</c:v>
                </c:pt>
                <c:pt idx="38">
                  <c:v>3.7602751254269999</c:v>
                </c:pt>
                <c:pt idx="39">
                  <c:v>3.6176641596239998</c:v>
                </c:pt>
                <c:pt idx="40">
                  <c:v>3.576600983859</c:v>
                </c:pt>
                <c:pt idx="41">
                  <c:v>3.6116672988079999</c:v>
                </c:pt>
                <c:pt idx="42">
                  <c:v>3.8435562224569999</c:v>
                </c:pt>
                <c:pt idx="43">
                  <c:v>3.7761137979649999</c:v>
                </c:pt>
                <c:pt idx="44">
                  <c:v>3.8554764471779999</c:v>
                </c:pt>
                <c:pt idx="45">
                  <c:v>4.0230805484749999</c:v>
                </c:pt>
                <c:pt idx="46">
                  <c:v>4.5367405230360003</c:v>
                </c:pt>
                <c:pt idx="47">
                  <c:v>4.5347912933670003</c:v>
                </c:pt>
                <c:pt idx="48">
                  <c:v>4.6719968615290002</c:v>
                </c:pt>
                <c:pt idx="49">
                  <c:v>5.0032116156589996</c:v>
                </c:pt>
                <c:pt idx="50">
                  <c:v>4.9566731546009999</c:v>
                </c:pt>
                <c:pt idx="51">
                  <c:v>5.1981180237600002</c:v>
                </c:pt>
                <c:pt idx="52">
                  <c:v>5.5985313701920001</c:v>
                </c:pt>
                <c:pt idx="53">
                  <c:v>5.2856556797780003</c:v>
                </c:pt>
                <c:pt idx="54">
                  <c:v>5.4621309236320004</c:v>
                </c:pt>
                <c:pt idx="55">
                  <c:v>5.7091132106520002</c:v>
                </c:pt>
                <c:pt idx="56">
                  <c:v>5.9844299285740004</c:v>
                </c:pt>
                <c:pt idx="57">
                  <c:v>5.4929095885799999</c:v>
                </c:pt>
                <c:pt idx="58">
                  <c:v>5.2886077051699996</c:v>
                </c:pt>
                <c:pt idx="59">
                  <c:v>5.2903743857789998</c:v>
                </c:pt>
                <c:pt idx="60">
                  <c:v>5.4111095395089999</c:v>
                </c:pt>
                <c:pt idx="61">
                  <c:v>5.1162373788769999</c:v>
                </c:pt>
                <c:pt idx="62">
                  <c:v>5.1494849854159996</c:v>
                </c:pt>
                <c:pt idx="63">
                  <c:v>5.4583910861109999</c:v>
                </c:pt>
                <c:pt idx="64">
                  <c:v>5.2532508251019996</c:v>
                </c:pt>
                <c:pt idx="65">
                  <c:v>5.135948733168</c:v>
                </c:pt>
                <c:pt idx="66">
                  <c:v>5.2947785831149998</c:v>
                </c:pt>
                <c:pt idx="67">
                  <c:v>5.0159234245390003</c:v>
                </c:pt>
                <c:pt idx="68">
                  <c:v>5.2786180318830001</c:v>
                </c:pt>
                <c:pt idx="69">
                  <c:v>5.3320002758309997</c:v>
                </c:pt>
                <c:pt idx="70">
                  <c:v>5.3134595027350002</c:v>
                </c:pt>
                <c:pt idx="71">
                  <c:v>5.5089877752580003</c:v>
                </c:pt>
                <c:pt idx="72">
                  <c:v>5.0295563283430003</c:v>
                </c:pt>
                <c:pt idx="73">
                  <c:v>5.2679670546309998</c:v>
                </c:pt>
                <c:pt idx="74">
                  <c:v>5.1115920723619999</c:v>
                </c:pt>
                <c:pt idx="75">
                  <c:v>5.1995839064349996</c:v>
                </c:pt>
                <c:pt idx="76">
                  <c:v>5.3672330859460002</c:v>
                </c:pt>
                <c:pt idx="77">
                  <c:v>5.5538380130830003</c:v>
                </c:pt>
                <c:pt idx="78">
                  <c:v>5.2087955859940003</c:v>
                </c:pt>
                <c:pt idx="79">
                  <c:v>5.2887836925020002</c:v>
                </c:pt>
                <c:pt idx="80">
                  <c:v>5.069578502403</c:v>
                </c:pt>
                <c:pt idx="81">
                  <c:v>4.873570411637</c:v>
                </c:pt>
                <c:pt idx="82">
                  <c:v>5.0655828929490001</c:v>
                </c:pt>
                <c:pt idx="83">
                  <c:v>5.0193652924589998</c:v>
                </c:pt>
                <c:pt idx="84">
                  <c:v>4.6296495843430003</c:v>
                </c:pt>
                <c:pt idx="85">
                  <c:v>5.2945387385830003</c:v>
                </c:pt>
                <c:pt idx="86">
                  <c:v>5.0208944633619996</c:v>
                </c:pt>
                <c:pt idx="87">
                  <c:v>4.9083649639539999</c:v>
                </c:pt>
                <c:pt idx="88">
                  <c:v>4.7757838990510004</c:v>
                </c:pt>
                <c:pt idx="89">
                  <c:v>4.8167910477489997</c:v>
                </c:pt>
                <c:pt idx="90">
                  <c:v>4.7513288917869998</c:v>
                </c:pt>
                <c:pt idx="91">
                  <c:v>4.9396368223350002</c:v>
                </c:pt>
                <c:pt idx="92">
                  <c:v>4.5882105634299997</c:v>
                </c:pt>
                <c:pt idx="93">
                  <c:v>4.90991886618</c:v>
                </c:pt>
                <c:pt idx="94">
                  <c:v>5.1566445037120001</c:v>
                </c:pt>
                <c:pt idx="95">
                  <c:v>4.8919079685979998</c:v>
                </c:pt>
                <c:pt idx="96">
                  <c:v>5.1645866349689999</c:v>
                </c:pt>
                <c:pt idx="97">
                  <c:v>4.8145138358670003</c:v>
                </c:pt>
                <c:pt idx="98">
                  <c:v>4.9781543066129998</c:v>
                </c:pt>
                <c:pt idx="99">
                  <c:v>5.0158818832550001</c:v>
                </c:pt>
                <c:pt idx="100">
                  <c:v>4.9678716146479998</c:v>
                </c:pt>
                <c:pt idx="101">
                  <c:v>5.0334437901909999</c:v>
                </c:pt>
                <c:pt idx="102">
                  <c:v>4.8695073777960003</c:v>
                </c:pt>
                <c:pt idx="103">
                  <c:v>4.8158806417909998</c:v>
                </c:pt>
                <c:pt idx="104">
                  <c:v>4.9652278049260001</c:v>
                </c:pt>
                <c:pt idx="105">
                  <c:v>4.892290914008</c:v>
                </c:pt>
                <c:pt idx="106">
                  <c:v>4.5835962302280002</c:v>
                </c:pt>
                <c:pt idx="107">
                  <c:v>4.7321633391019997</c:v>
                </c:pt>
                <c:pt idx="108">
                  <c:v>4.8821382205199999</c:v>
                </c:pt>
                <c:pt idx="109">
                  <c:v>4.758600296909</c:v>
                </c:pt>
                <c:pt idx="110">
                  <c:v>5.3299971890429996</c:v>
                </c:pt>
                <c:pt idx="111">
                  <c:v>4.9107736384890002</c:v>
                </c:pt>
                <c:pt idx="112">
                  <c:v>4.9470927260459998</c:v>
                </c:pt>
                <c:pt idx="113">
                  <c:v>4.8301824709670003</c:v>
                </c:pt>
                <c:pt idx="114">
                  <c:v>5.1919146146889998</c:v>
                </c:pt>
                <c:pt idx="115">
                  <c:v>4.8370691520809999</c:v>
                </c:pt>
                <c:pt idx="116">
                  <c:v>4.7590573313620004</c:v>
                </c:pt>
                <c:pt idx="117">
                  <c:v>4.6534154579339999</c:v>
                </c:pt>
                <c:pt idx="118">
                  <c:v>4.642849127441</c:v>
                </c:pt>
                <c:pt idx="119">
                  <c:v>4.1407628580539999</c:v>
                </c:pt>
                <c:pt idx="120">
                  <c:v>4.3826783342890003</c:v>
                </c:pt>
                <c:pt idx="121">
                  <c:v>4.4382927123579998</c:v>
                </c:pt>
                <c:pt idx="122">
                  <c:v>4.2868889513920001</c:v>
                </c:pt>
                <c:pt idx="123">
                  <c:v>4.3544003400189997</c:v>
                </c:pt>
                <c:pt idx="124">
                  <c:v>4.4256081639679996</c:v>
                </c:pt>
                <c:pt idx="125">
                  <c:v>4.4167256694130002</c:v>
                </c:pt>
                <c:pt idx="126">
                  <c:v>4.4759848492729999</c:v>
                </c:pt>
                <c:pt idx="127">
                  <c:v>4.3874495265649998</c:v>
                </c:pt>
                <c:pt idx="128">
                  <c:v>4.1869089935590003</c:v>
                </c:pt>
                <c:pt idx="129">
                  <c:v>4.440404296224</c:v>
                </c:pt>
                <c:pt idx="130">
                  <c:v>4.0588921138140002</c:v>
                </c:pt>
                <c:pt idx="131">
                  <c:v>4.3371221625540004</c:v>
                </c:pt>
                <c:pt idx="132">
                  <c:v>4.1473710631560001</c:v>
                </c:pt>
                <c:pt idx="133">
                  <c:v>4.2737887101069996</c:v>
                </c:pt>
                <c:pt idx="134">
                  <c:v>4.14337792218</c:v>
                </c:pt>
                <c:pt idx="135">
                  <c:v>3.8222171836140002</c:v>
                </c:pt>
                <c:pt idx="136">
                  <c:v>4.0059335391059996</c:v>
                </c:pt>
                <c:pt idx="137">
                  <c:v>3.929109191137</c:v>
                </c:pt>
                <c:pt idx="138">
                  <c:v>3.8055895292050002</c:v>
                </c:pt>
                <c:pt idx="139">
                  <c:v>3.7683899413509998</c:v>
                </c:pt>
                <c:pt idx="140">
                  <c:v>3.8456699299229999</c:v>
                </c:pt>
                <c:pt idx="141">
                  <c:v>3.585906417481</c:v>
                </c:pt>
                <c:pt idx="142">
                  <c:v>3.600546424524</c:v>
                </c:pt>
                <c:pt idx="143">
                  <c:v>3.6814217327569998</c:v>
                </c:pt>
                <c:pt idx="144">
                  <c:v>3.5252698274840002</c:v>
                </c:pt>
                <c:pt idx="145">
                  <c:v>3.4796740592200002</c:v>
                </c:pt>
                <c:pt idx="146">
                  <c:v>3.5314952461820002</c:v>
                </c:pt>
                <c:pt idx="147">
                  <c:v>3.488041413715</c:v>
                </c:pt>
                <c:pt idx="148">
                  <c:v>3.5481303983669998</c:v>
                </c:pt>
                <c:pt idx="149">
                  <c:v>3.2472843471699999</c:v>
                </c:pt>
                <c:pt idx="150">
                  <c:v>3.2336888871589999</c:v>
                </c:pt>
                <c:pt idx="151">
                  <c:v>3.3198261618320002</c:v>
                </c:pt>
                <c:pt idx="152">
                  <c:v>3.3351845809870002</c:v>
                </c:pt>
                <c:pt idx="153">
                  <c:v>3.4366714380440002</c:v>
                </c:pt>
                <c:pt idx="154">
                  <c:v>3.498808675082</c:v>
                </c:pt>
                <c:pt idx="155">
                  <c:v>3.4403069766569998</c:v>
                </c:pt>
                <c:pt idx="156">
                  <c:v>3.3053144756289998</c:v>
                </c:pt>
                <c:pt idx="157">
                  <c:v>3.3172435172619998</c:v>
                </c:pt>
                <c:pt idx="158">
                  <c:v>3.256450103018</c:v>
                </c:pt>
                <c:pt idx="159">
                  <c:v>3.4287484154299999</c:v>
                </c:pt>
                <c:pt idx="160">
                  <c:v>3.222450456902</c:v>
                </c:pt>
                <c:pt idx="161">
                  <c:v>3.3366296487249998</c:v>
                </c:pt>
                <c:pt idx="162">
                  <c:v>3.2889356250419999</c:v>
                </c:pt>
                <c:pt idx="163">
                  <c:v>3.2632019378730002</c:v>
                </c:pt>
                <c:pt idx="164">
                  <c:v>3.3350660607710001</c:v>
                </c:pt>
                <c:pt idx="165">
                  <c:v>3.178546604848</c:v>
                </c:pt>
                <c:pt idx="166">
                  <c:v>3.3439118941210002</c:v>
                </c:pt>
                <c:pt idx="167">
                  <c:v>3.7471737062520001</c:v>
                </c:pt>
                <c:pt idx="168">
                  <c:v>3.4432830461089998</c:v>
                </c:pt>
                <c:pt idx="169">
                  <c:v>3.4125300272039998</c:v>
                </c:pt>
                <c:pt idx="170">
                  <c:v>3.605424236178</c:v>
                </c:pt>
                <c:pt idx="171">
                  <c:v>3.5442852541860002</c:v>
                </c:pt>
                <c:pt idx="172">
                  <c:v>3.531811179145</c:v>
                </c:pt>
                <c:pt idx="173">
                  <c:v>3.4813438368799998</c:v>
                </c:pt>
                <c:pt idx="174">
                  <c:v>3.4884341170700002</c:v>
                </c:pt>
                <c:pt idx="175">
                  <c:v>3.5059902248560002</c:v>
                </c:pt>
                <c:pt idx="176">
                  <c:v>3.518185903889</c:v>
                </c:pt>
                <c:pt idx="177">
                  <c:v>3.5892630759130002</c:v>
                </c:pt>
                <c:pt idx="178">
                  <c:v>3.5371781362910002</c:v>
                </c:pt>
                <c:pt idx="179">
                  <c:v>3.306722209428</c:v>
                </c:pt>
                <c:pt idx="180">
                  <c:v>3.620080203888</c:v>
                </c:pt>
                <c:pt idx="181">
                  <c:v>3.685131244491</c:v>
                </c:pt>
                <c:pt idx="182">
                  <c:v>3.270919273084</c:v>
                </c:pt>
                <c:pt idx="183">
                  <c:v>4.7529615375679999</c:v>
                </c:pt>
                <c:pt idx="184">
                  <c:v>4.2298229075569997</c:v>
                </c:pt>
                <c:pt idx="185">
                  <c:v>5.3208345140960001</c:v>
                </c:pt>
                <c:pt idx="186">
                  <c:v>5.0326999143320004</c:v>
                </c:pt>
                <c:pt idx="187">
                  <c:v>4.9094744519119997</c:v>
                </c:pt>
                <c:pt idx="188">
                  <c:v>4.7237301027580001</c:v>
                </c:pt>
                <c:pt idx="189">
                  <c:v>4.6146525339559998</c:v>
                </c:pt>
                <c:pt idx="190">
                  <c:v>4.5079344801349999</c:v>
                </c:pt>
                <c:pt idx="191">
                  <c:v>4.3955036453270004</c:v>
                </c:pt>
                <c:pt idx="192">
                  <c:v>4.4863282497819998</c:v>
                </c:pt>
                <c:pt idx="193">
                  <c:v>4.4921746861349998</c:v>
                </c:pt>
              </c:numCache>
            </c:numRef>
          </c:xVal>
          <c:yVal>
            <c:numRef>
              <c:f>CurvaDePhillipsModificada!$I$7:$I$200</c:f>
              <c:numCache>
                <c:formatCode>#,##0.0_);\(#,##0.0\)</c:formatCode>
                <c:ptCount val="194"/>
                <c:pt idx="0">
                  <c:v>4.54</c:v>
                </c:pt>
                <c:pt idx="1">
                  <c:v>4.2699999999999996</c:v>
                </c:pt>
                <c:pt idx="2">
                  <c:v>4.3899999999999997</c:v>
                </c:pt>
                <c:pt idx="3">
                  <c:v>4.5999999999999996</c:v>
                </c:pt>
                <c:pt idx="4">
                  <c:v>4.5999999999999996</c:v>
                </c:pt>
                <c:pt idx="5">
                  <c:v>4.33</c:v>
                </c:pt>
                <c:pt idx="6">
                  <c:v>4.47</c:v>
                </c:pt>
                <c:pt idx="7">
                  <c:v>3.95</c:v>
                </c:pt>
                <c:pt idx="8">
                  <c:v>3.51</c:v>
                </c:pt>
                <c:pt idx="9">
                  <c:v>3.05</c:v>
                </c:pt>
                <c:pt idx="10">
                  <c:v>2.91</c:v>
                </c:pt>
                <c:pt idx="11">
                  <c:v>3.33</c:v>
                </c:pt>
                <c:pt idx="12">
                  <c:v>3.94</c:v>
                </c:pt>
                <c:pt idx="13">
                  <c:v>3.75</c:v>
                </c:pt>
                <c:pt idx="14">
                  <c:v>3.41</c:v>
                </c:pt>
                <c:pt idx="15">
                  <c:v>3.2</c:v>
                </c:pt>
                <c:pt idx="16">
                  <c:v>3</c:v>
                </c:pt>
                <c:pt idx="17">
                  <c:v>3.18</c:v>
                </c:pt>
                <c:pt idx="18">
                  <c:v>3.06</c:v>
                </c:pt>
                <c:pt idx="19">
                  <c:v>3.47</c:v>
                </c:pt>
                <c:pt idx="20">
                  <c:v>4.09</c:v>
                </c:pt>
                <c:pt idx="21">
                  <c:v>4.29</c:v>
                </c:pt>
                <c:pt idx="22">
                  <c:v>4.09</c:v>
                </c:pt>
                <c:pt idx="23">
                  <c:v>4.05</c:v>
                </c:pt>
                <c:pt idx="24">
                  <c:v>3.98</c:v>
                </c:pt>
                <c:pt idx="25">
                  <c:v>4.1100000000000003</c:v>
                </c:pt>
                <c:pt idx="26">
                  <c:v>4.21</c:v>
                </c:pt>
                <c:pt idx="27">
                  <c:v>3.99</c:v>
                </c:pt>
                <c:pt idx="28">
                  <c:v>3.95</c:v>
                </c:pt>
                <c:pt idx="29">
                  <c:v>3.98</c:v>
                </c:pt>
                <c:pt idx="30">
                  <c:v>4.1399999999999997</c:v>
                </c:pt>
                <c:pt idx="31">
                  <c:v>4.03</c:v>
                </c:pt>
                <c:pt idx="32">
                  <c:v>3.79</c:v>
                </c:pt>
                <c:pt idx="33">
                  <c:v>3.74</c:v>
                </c:pt>
                <c:pt idx="34">
                  <c:v>3.93</c:v>
                </c:pt>
                <c:pt idx="35">
                  <c:v>3.76</c:v>
                </c:pt>
                <c:pt idx="36">
                  <c:v>3.7</c:v>
                </c:pt>
                <c:pt idx="37">
                  <c:v>3.72</c:v>
                </c:pt>
                <c:pt idx="38">
                  <c:v>4.25</c:v>
                </c:pt>
                <c:pt idx="39">
                  <c:v>4.55</c:v>
                </c:pt>
                <c:pt idx="40">
                  <c:v>4.95</c:v>
                </c:pt>
                <c:pt idx="41">
                  <c:v>5.26</c:v>
                </c:pt>
                <c:pt idx="42">
                  <c:v>5.39</c:v>
                </c:pt>
                <c:pt idx="43">
                  <c:v>5.57</c:v>
                </c:pt>
                <c:pt idx="44">
                  <c:v>5.47</c:v>
                </c:pt>
                <c:pt idx="45">
                  <c:v>5.78</c:v>
                </c:pt>
                <c:pt idx="46">
                  <c:v>6.23</c:v>
                </c:pt>
                <c:pt idx="47">
                  <c:v>6.53</c:v>
                </c:pt>
                <c:pt idx="48">
                  <c:v>6.28</c:v>
                </c:pt>
                <c:pt idx="49">
                  <c:v>6.2</c:v>
                </c:pt>
                <c:pt idx="50">
                  <c:v>6.04</c:v>
                </c:pt>
                <c:pt idx="51">
                  <c:v>6.17</c:v>
                </c:pt>
                <c:pt idx="52">
                  <c:v>5.98</c:v>
                </c:pt>
                <c:pt idx="53">
                  <c:v>5.74</c:v>
                </c:pt>
                <c:pt idx="54">
                  <c:v>5.44</c:v>
                </c:pt>
                <c:pt idx="55">
                  <c:v>5.08</c:v>
                </c:pt>
                <c:pt idx="56">
                  <c:v>4.8899999999999997</c:v>
                </c:pt>
                <c:pt idx="57">
                  <c:v>4.5</c:v>
                </c:pt>
                <c:pt idx="58">
                  <c:v>3.86</c:v>
                </c:pt>
                <c:pt idx="59">
                  <c:v>3.57</c:v>
                </c:pt>
                <c:pt idx="60">
                  <c:v>4.46</c:v>
                </c:pt>
                <c:pt idx="61">
                  <c:v>4.83</c:v>
                </c:pt>
                <c:pt idx="62">
                  <c:v>4.97</c:v>
                </c:pt>
                <c:pt idx="63">
                  <c:v>4.2699999999999996</c:v>
                </c:pt>
                <c:pt idx="64">
                  <c:v>3.92</c:v>
                </c:pt>
                <c:pt idx="65">
                  <c:v>3.69</c:v>
                </c:pt>
                <c:pt idx="66">
                  <c:v>3.64</c:v>
                </c:pt>
                <c:pt idx="67">
                  <c:v>3.68</c:v>
                </c:pt>
                <c:pt idx="68">
                  <c:v>3.7</c:v>
                </c:pt>
                <c:pt idx="69">
                  <c:v>4.0199999999999996</c:v>
                </c:pt>
                <c:pt idx="70">
                  <c:v>4.32</c:v>
                </c:pt>
                <c:pt idx="71">
                  <c:v>4.4000000000000004</c:v>
                </c:pt>
                <c:pt idx="72">
                  <c:v>3.78</c:v>
                </c:pt>
                <c:pt idx="73">
                  <c:v>3.57</c:v>
                </c:pt>
                <c:pt idx="74">
                  <c:v>3.04</c:v>
                </c:pt>
                <c:pt idx="75">
                  <c:v>3.36</c:v>
                </c:pt>
                <c:pt idx="76">
                  <c:v>3.25</c:v>
                </c:pt>
                <c:pt idx="77">
                  <c:v>3.28</c:v>
                </c:pt>
                <c:pt idx="78">
                  <c:v>3.55</c:v>
                </c:pt>
                <c:pt idx="79">
                  <c:v>3.42</c:v>
                </c:pt>
                <c:pt idx="80">
                  <c:v>3.14</c:v>
                </c:pt>
                <c:pt idx="81">
                  <c:v>3.2</c:v>
                </c:pt>
                <c:pt idx="82">
                  <c:v>3.48</c:v>
                </c:pt>
                <c:pt idx="83">
                  <c:v>3.82</c:v>
                </c:pt>
                <c:pt idx="84">
                  <c:v>4.05</c:v>
                </c:pt>
                <c:pt idx="85">
                  <c:v>3.87</c:v>
                </c:pt>
                <c:pt idx="86">
                  <c:v>3.73</c:v>
                </c:pt>
                <c:pt idx="87">
                  <c:v>3.41</c:v>
                </c:pt>
                <c:pt idx="88">
                  <c:v>3.85</c:v>
                </c:pt>
                <c:pt idx="89">
                  <c:v>4.34</c:v>
                </c:pt>
                <c:pt idx="90">
                  <c:v>4.42</c:v>
                </c:pt>
                <c:pt idx="91">
                  <c:v>4.57</c:v>
                </c:pt>
                <c:pt idx="92">
                  <c:v>4.7699999999999996</c:v>
                </c:pt>
                <c:pt idx="93">
                  <c:v>4.5999999999999996</c:v>
                </c:pt>
                <c:pt idx="94">
                  <c:v>4.18</c:v>
                </c:pt>
                <c:pt idx="95">
                  <c:v>3.57</c:v>
                </c:pt>
                <c:pt idx="96">
                  <c:v>3.25</c:v>
                </c:pt>
                <c:pt idx="97">
                  <c:v>3.55</c:v>
                </c:pt>
                <c:pt idx="98">
                  <c:v>4.25</c:v>
                </c:pt>
                <c:pt idx="99">
                  <c:v>4.6500000000000004</c:v>
                </c:pt>
                <c:pt idx="100">
                  <c:v>4.63</c:v>
                </c:pt>
                <c:pt idx="101">
                  <c:v>4.09</c:v>
                </c:pt>
                <c:pt idx="102">
                  <c:v>3.47</c:v>
                </c:pt>
                <c:pt idx="103">
                  <c:v>3.46</c:v>
                </c:pt>
                <c:pt idx="104">
                  <c:v>3.39</c:v>
                </c:pt>
                <c:pt idx="105">
                  <c:v>3.36</c:v>
                </c:pt>
                <c:pt idx="106">
                  <c:v>3.62</c:v>
                </c:pt>
                <c:pt idx="107">
                  <c:v>3.97</c:v>
                </c:pt>
                <c:pt idx="108">
                  <c:v>4.4800000000000004</c:v>
                </c:pt>
                <c:pt idx="109">
                  <c:v>4.2300000000000004</c:v>
                </c:pt>
                <c:pt idx="110">
                  <c:v>3.76</c:v>
                </c:pt>
                <c:pt idx="111">
                  <c:v>3.5</c:v>
                </c:pt>
                <c:pt idx="112">
                  <c:v>3.51</c:v>
                </c:pt>
                <c:pt idx="113">
                  <c:v>3.75</c:v>
                </c:pt>
                <c:pt idx="114">
                  <c:v>4.07</c:v>
                </c:pt>
                <c:pt idx="115">
                  <c:v>4.1500000000000004</c:v>
                </c:pt>
                <c:pt idx="116">
                  <c:v>4.22</c:v>
                </c:pt>
                <c:pt idx="117">
                  <c:v>4.3</c:v>
                </c:pt>
                <c:pt idx="118">
                  <c:v>4.17</c:v>
                </c:pt>
                <c:pt idx="119">
                  <c:v>4.08</c:v>
                </c:pt>
                <c:pt idx="120">
                  <c:v>3.07</c:v>
                </c:pt>
                <c:pt idx="121">
                  <c:v>3</c:v>
                </c:pt>
                <c:pt idx="122">
                  <c:v>3.14</c:v>
                </c:pt>
                <c:pt idx="123">
                  <c:v>3.06</c:v>
                </c:pt>
                <c:pt idx="124">
                  <c:v>2.88</c:v>
                </c:pt>
                <c:pt idx="125">
                  <c:v>2.87</c:v>
                </c:pt>
                <c:pt idx="126">
                  <c:v>2.74</c:v>
                </c:pt>
                <c:pt idx="127">
                  <c:v>2.59</c:v>
                </c:pt>
                <c:pt idx="128">
                  <c:v>2.52</c:v>
                </c:pt>
                <c:pt idx="129">
                  <c:v>2.48</c:v>
                </c:pt>
                <c:pt idx="130">
                  <c:v>2.21</c:v>
                </c:pt>
                <c:pt idx="131">
                  <c:v>2.13</c:v>
                </c:pt>
                <c:pt idx="132">
                  <c:v>2.61</c:v>
                </c:pt>
                <c:pt idx="133">
                  <c:v>2.87</c:v>
                </c:pt>
                <c:pt idx="134">
                  <c:v>2.6</c:v>
                </c:pt>
                <c:pt idx="135">
                  <c:v>2.54</c:v>
                </c:pt>
                <c:pt idx="136">
                  <c:v>2.6</c:v>
                </c:pt>
                <c:pt idx="137">
                  <c:v>2.54</c:v>
                </c:pt>
                <c:pt idx="138">
                  <c:v>2.65</c:v>
                </c:pt>
                <c:pt idx="139">
                  <c:v>2.73</c:v>
                </c:pt>
                <c:pt idx="140">
                  <c:v>2.97</c:v>
                </c:pt>
                <c:pt idx="141">
                  <c:v>3.06</c:v>
                </c:pt>
                <c:pt idx="142">
                  <c:v>3.31</c:v>
                </c:pt>
                <c:pt idx="143">
                  <c:v>3.36</c:v>
                </c:pt>
                <c:pt idx="144">
                  <c:v>4.72</c:v>
                </c:pt>
                <c:pt idx="145">
                  <c:v>4.8600000000000003</c:v>
                </c:pt>
                <c:pt idx="146">
                  <c:v>5.35</c:v>
                </c:pt>
                <c:pt idx="147">
                  <c:v>5.82</c:v>
                </c:pt>
                <c:pt idx="148">
                  <c:v>6.16</c:v>
                </c:pt>
                <c:pt idx="149">
                  <c:v>6.31</c:v>
                </c:pt>
                <c:pt idx="150">
                  <c:v>6.44</c:v>
                </c:pt>
                <c:pt idx="151">
                  <c:v>6.66</c:v>
                </c:pt>
                <c:pt idx="152">
                  <c:v>6.35</c:v>
                </c:pt>
                <c:pt idx="153">
                  <c:v>6.37</c:v>
                </c:pt>
                <c:pt idx="154">
                  <c:v>6.63</c:v>
                </c:pt>
                <c:pt idx="155">
                  <c:v>6.77</c:v>
                </c:pt>
                <c:pt idx="156">
                  <c:v>5.55</c:v>
                </c:pt>
                <c:pt idx="157">
                  <c:v>5.34</c:v>
                </c:pt>
                <c:pt idx="158">
                  <c:v>5.04</c:v>
                </c:pt>
                <c:pt idx="159">
                  <c:v>4.55</c:v>
                </c:pt>
                <c:pt idx="160">
                  <c:v>4.51</c:v>
                </c:pt>
                <c:pt idx="161">
                  <c:v>4.6500000000000004</c:v>
                </c:pt>
                <c:pt idx="162">
                  <c:v>4.8099999999999996</c:v>
                </c:pt>
                <c:pt idx="163">
                  <c:v>4.9000000000000004</c:v>
                </c:pt>
                <c:pt idx="164">
                  <c:v>5.0199999999999996</c:v>
                </c:pt>
                <c:pt idx="165">
                  <c:v>4.9000000000000004</c:v>
                </c:pt>
                <c:pt idx="166">
                  <c:v>4.72</c:v>
                </c:pt>
                <c:pt idx="167">
                  <c:v>4.83</c:v>
                </c:pt>
                <c:pt idx="168">
                  <c:v>4.37</c:v>
                </c:pt>
                <c:pt idx="169">
                  <c:v>3.94</c:v>
                </c:pt>
                <c:pt idx="170">
                  <c:v>4</c:v>
                </c:pt>
                <c:pt idx="171">
                  <c:v>4.41</c:v>
                </c:pt>
                <c:pt idx="172">
                  <c:v>4.28</c:v>
                </c:pt>
                <c:pt idx="173">
                  <c:v>3.95</c:v>
                </c:pt>
                <c:pt idx="174">
                  <c:v>3.78</c:v>
                </c:pt>
                <c:pt idx="175">
                  <c:v>3.16</c:v>
                </c:pt>
                <c:pt idx="176">
                  <c:v>3</c:v>
                </c:pt>
                <c:pt idx="177">
                  <c:v>3.02</c:v>
                </c:pt>
                <c:pt idx="178">
                  <c:v>2.97</c:v>
                </c:pt>
                <c:pt idx="179">
                  <c:v>2.83</c:v>
                </c:pt>
                <c:pt idx="180">
                  <c:v>3.24</c:v>
                </c:pt>
                <c:pt idx="181">
                  <c:v>3.7</c:v>
                </c:pt>
                <c:pt idx="182">
                  <c:v>3.25</c:v>
                </c:pt>
                <c:pt idx="183">
                  <c:v>2.15</c:v>
                </c:pt>
                <c:pt idx="184">
                  <c:v>2.84</c:v>
                </c:pt>
                <c:pt idx="185">
                  <c:v>3.33</c:v>
                </c:pt>
                <c:pt idx="186">
                  <c:v>3.62</c:v>
                </c:pt>
                <c:pt idx="187">
                  <c:v>4.05</c:v>
                </c:pt>
                <c:pt idx="188">
                  <c:v>4.01</c:v>
                </c:pt>
                <c:pt idx="189">
                  <c:v>4.09</c:v>
                </c:pt>
                <c:pt idx="190">
                  <c:v>3.33</c:v>
                </c:pt>
                <c:pt idx="191">
                  <c:v>3.15</c:v>
                </c:pt>
                <c:pt idx="192">
                  <c:v>3.54</c:v>
                </c:pt>
                <c:pt idx="193">
                  <c:v>3.76</c:v>
                </c:pt>
              </c:numCache>
            </c:numRef>
          </c:yVal>
          <c:smooth val="0"/>
          <c:extLst>
            <c:ext xmlns:c15="http://schemas.microsoft.com/office/drawing/2012/chart" uri="{02D57815-91ED-43cb-92C2-25804820EDAC}">
              <c15:filteredSeriesTitle>
                <c15:tx>
                  <c:strRef>
                    <c:extLst>
                      <c:ext uri="{02D57815-91ED-43cb-92C2-25804820EDAC}">
                        <c15:formulaRef>
                          <c15:sqref>CurvaDePhillipsModificada!#REF!</c15:sqref>
                        </c15:formulaRef>
                      </c:ext>
                    </c:extLst>
                    <c:strCache>
                      <c:ptCount val="1"/>
                      <c:pt idx="0">
                        <c:v>#REF!</c:v>
                      </c:pt>
                    </c:strCache>
                  </c:strRef>
                </c15:tx>
              </c15:filteredSeriesTitle>
            </c:ext>
            <c:ext xmlns:c16="http://schemas.microsoft.com/office/drawing/2014/chart" uri="{C3380CC4-5D6E-409C-BE32-E72D297353CC}">
              <c16:uniqueId val="{00000001-C939-F24A-8B6E-A6B6257A0989}"/>
            </c:ext>
          </c:extLst>
        </c:ser>
        <c:dLbls>
          <c:showLegendKey val="0"/>
          <c:showVal val="0"/>
          <c:showCatName val="0"/>
          <c:showSerName val="0"/>
          <c:showPercent val="0"/>
          <c:showBubbleSize val="0"/>
        </c:dLbls>
        <c:axId val="319364416"/>
        <c:axId val="1799627055"/>
      </c:scatterChart>
      <c:valAx>
        <c:axId val="319364416"/>
        <c:scaling>
          <c:orientation val="minMax"/>
          <c:min val="3"/>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r>
                  <a:rPr lang="en-US"/>
                  <a:t>Tasa de desempleo</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title>
        <c:numFmt formatCode="#,##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crossAx val="1799627055"/>
        <c:crosses val="autoZero"/>
        <c:crossBetween val="midCat"/>
      </c:valAx>
      <c:valAx>
        <c:axId val="1799627055"/>
        <c:scaling>
          <c:orientation val="minMax"/>
          <c:min val="2"/>
        </c:scaling>
        <c:delete val="0"/>
        <c:axPos val="l"/>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r>
                  <a:rPr lang="en-US"/>
                  <a:t>Inflación anual</a:t>
                </a:r>
              </a:p>
            </c:rich>
          </c:tx>
          <c:layout>
            <c:manualLayout>
              <c:xMode val="edge"/>
              <c:yMode val="edge"/>
              <c:x val="2.7980129532238669E-2"/>
              <c:y val="0.24640631861467072"/>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title>
        <c:numFmt formatCode="#,##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crossAx val="319364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b="1" i="0">
          <a:latin typeface="Arial Narrow" panose="020B0604020202020204" pitchFamily="34" charset="0"/>
          <a:cs typeface="Arial Narrow" panose="020B0604020202020204" pitchFamily="34" charset="0"/>
        </a:defRPr>
      </a:pPr>
      <a:endParaRPr lang="en-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80027983519006"/>
          <c:y val="3.6684313912150698E-2"/>
          <c:w val="0.81832812031828528"/>
          <c:h val="0.80881041801656839"/>
        </c:manualLayout>
      </c:layout>
      <c:scatterChart>
        <c:scatterStyle val="lineMarker"/>
        <c:varyColors val="0"/>
        <c:ser>
          <c:idx val="0"/>
          <c:order val="0"/>
          <c:tx>
            <c:strRef>
              <c:f>CurvaDePhillipsOriginal!$J$18</c:f>
              <c:strCache>
                <c:ptCount val="1"/>
                <c:pt idx="0">
                  <c:v>Cambio anual en el salario</c:v>
                </c:pt>
              </c:strCache>
            </c:strRef>
          </c:tx>
          <c:spPr>
            <a:ln w="28575" cap="rnd">
              <a:noFill/>
              <a:round/>
            </a:ln>
            <a:effectLst/>
          </c:spPr>
          <c:marker>
            <c:symbol val="circle"/>
            <c:size val="5"/>
            <c:spPr>
              <a:solidFill>
                <a:schemeClr val="bg1">
                  <a:lumMod val="65000"/>
                </a:schemeClr>
              </a:solidFill>
              <a:ln w="9525">
                <a:noFill/>
              </a:ln>
              <a:effectLst/>
            </c:spPr>
          </c:marker>
          <c:trendline>
            <c:spPr>
              <a:ln w="25400" cap="rnd">
                <a:solidFill>
                  <a:srgbClr val="FF0000"/>
                </a:solidFill>
                <a:prstDash val="sysDot"/>
              </a:ln>
              <a:effectLst/>
            </c:spPr>
            <c:trendlineType val="log"/>
            <c:dispRSqr val="0"/>
            <c:dispEq val="0"/>
          </c:trendline>
          <c:xVal>
            <c:numRef>
              <c:f>CurvaDePhillipsOriginal!$I$19:$I$212</c:f>
              <c:numCache>
                <c:formatCode>#,##0.0_);\(#,##0.0\)</c:formatCode>
                <c:ptCount val="194"/>
                <c:pt idx="0">
                  <c:v>3.6367550754510001</c:v>
                </c:pt>
                <c:pt idx="1">
                  <c:v>3.5514073842289999</c:v>
                </c:pt>
                <c:pt idx="2">
                  <c:v>3.6325628463439998</c:v>
                </c:pt>
                <c:pt idx="3">
                  <c:v>3.566520086992</c:v>
                </c:pt>
                <c:pt idx="4">
                  <c:v>3.6779176850019999</c:v>
                </c:pt>
                <c:pt idx="5">
                  <c:v>3.7434989104179999</c:v>
                </c:pt>
                <c:pt idx="6">
                  <c:v>3.5752318937249998</c:v>
                </c:pt>
                <c:pt idx="7">
                  <c:v>3.4347883302439999</c:v>
                </c:pt>
                <c:pt idx="8">
                  <c:v>3.3403626170980001</c:v>
                </c:pt>
                <c:pt idx="9">
                  <c:v>3.2607346330690001</c:v>
                </c:pt>
                <c:pt idx="10">
                  <c:v>3.1473025711410001</c:v>
                </c:pt>
                <c:pt idx="11">
                  <c:v>3.1733270929040001</c:v>
                </c:pt>
                <c:pt idx="12">
                  <c:v>3.2023347858669999</c:v>
                </c:pt>
                <c:pt idx="13">
                  <c:v>3.5218073054139998</c:v>
                </c:pt>
                <c:pt idx="14">
                  <c:v>3.335968550554</c:v>
                </c:pt>
                <c:pt idx="15">
                  <c:v>3.3822899595989999</c:v>
                </c:pt>
                <c:pt idx="16">
                  <c:v>3.146376340557</c:v>
                </c:pt>
                <c:pt idx="17">
                  <c:v>3.5062695091829998</c:v>
                </c:pt>
                <c:pt idx="18">
                  <c:v>3.66525914218</c:v>
                </c:pt>
                <c:pt idx="19">
                  <c:v>3.616748951211</c:v>
                </c:pt>
                <c:pt idx="20">
                  <c:v>3.7276257575209999</c:v>
                </c:pt>
                <c:pt idx="21">
                  <c:v>3.677396772077</c:v>
                </c:pt>
                <c:pt idx="22">
                  <c:v>3.7393304436619998</c:v>
                </c:pt>
                <c:pt idx="23">
                  <c:v>3.7901835835409998</c:v>
                </c:pt>
                <c:pt idx="24">
                  <c:v>3.7301089969999999</c:v>
                </c:pt>
                <c:pt idx="25">
                  <c:v>3.8167468261819999</c:v>
                </c:pt>
                <c:pt idx="26">
                  <c:v>3.8005490640300001</c:v>
                </c:pt>
                <c:pt idx="27">
                  <c:v>3.688204571884</c:v>
                </c:pt>
                <c:pt idx="28">
                  <c:v>3.4657873486740001</c:v>
                </c:pt>
                <c:pt idx="29">
                  <c:v>3.5384555838080001</c:v>
                </c:pt>
                <c:pt idx="30">
                  <c:v>3.4870169140849998</c:v>
                </c:pt>
                <c:pt idx="31">
                  <c:v>3.576317514046</c:v>
                </c:pt>
                <c:pt idx="32">
                  <c:v>3.5033648239219999</c:v>
                </c:pt>
                <c:pt idx="33">
                  <c:v>3.631091459426</c:v>
                </c:pt>
                <c:pt idx="34">
                  <c:v>3.5532485792299999</c:v>
                </c:pt>
                <c:pt idx="35">
                  <c:v>3.5242552590549998</c:v>
                </c:pt>
                <c:pt idx="36">
                  <c:v>3.8170625124550002</c:v>
                </c:pt>
                <c:pt idx="37">
                  <c:v>3.6803103392279999</c:v>
                </c:pt>
                <c:pt idx="38">
                  <c:v>3.7602751254269999</c:v>
                </c:pt>
                <c:pt idx="39">
                  <c:v>3.6176641596239998</c:v>
                </c:pt>
                <c:pt idx="40">
                  <c:v>3.576600983859</c:v>
                </c:pt>
                <c:pt idx="41">
                  <c:v>3.6116672988079999</c:v>
                </c:pt>
                <c:pt idx="42">
                  <c:v>3.8435562224569999</c:v>
                </c:pt>
                <c:pt idx="43">
                  <c:v>3.7761137979649999</c:v>
                </c:pt>
                <c:pt idx="44">
                  <c:v>3.8554764471779999</c:v>
                </c:pt>
                <c:pt idx="45">
                  <c:v>4.0230805484749999</c:v>
                </c:pt>
                <c:pt idx="46">
                  <c:v>4.5367405230360003</c:v>
                </c:pt>
                <c:pt idx="47">
                  <c:v>4.5347912933670003</c:v>
                </c:pt>
                <c:pt idx="48">
                  <c:v>4.6719968615290002</c:v>
                </c:pt>
                <c:pt idx="49">
                  <c:v>5.0032116156589996</c:v>
                </c:pt>
                <c:pt idx="50">
                  <c:v>4.9566731546009999</c:v>
                </c:pt>
                <c:pt idx="51">
                  <c:v>5.1981180237600002</c:v>
                </c:pt>
                <c:pt idx="52">
                  <c:v>5.5985313701920001</c:v>
                </c:pt>
                <c:pt idx="53">
                  <c:v>5.2856556797780003</c:v>
                </c:pt>
                <c:pt idx="54">
                  <c:v>5.4621309236320004</c:v>
                </c:pt>
                <c:pt idx="55">
                  <c:v>5.7091132106520002</c:v>
                </c:pt>
                <c:pt idx="56">
                  <c:v>5.9844299285740004</c:v>
                </c:pt>
                <c:pt idx="57">
                  <c:v>5.4929095885799999</c:v>
                </c:pt>
                <c:pt idx="58">
                  <c:v>5.2886077051699996</c:v>
                </c:pt>
                <c:pt idx="59">
                  <c:v>5.2903743857789998</c:v>
                </c:pt>
                <c:pt idx="60">
                  <c:v>5.4111095395089999</c:v>
                </c:pt>
                <c:pt idx="61">
                  <c:v>5.1162373788769999</c:v>
                </c:pt>
                <c:pt idx="62">
                  <c:v>5.1494849854159996</c:v>
                </c:pt>
                <c:pt idx="63">
                  <c:v>5.4583910861109999</c:v>
                </c:pt>
                <c:pt idx="64">
                  <c:v>5.2532508251019996</c:v>
                </c:pt>
                <c:pt idx="65">
                  <c:v>5.135948733168</c:v>
                </c:pt>
                <c:pt idx="66">
                  <c:v>5.2947785831149998</c:v>
                </c:pt>
                <c:pt idx="67">
                  <c:v>5.0159234245390003</c:v>
                </c:pt>
                <c:pt idx="68">
                  <c:v>5.2786180318830001</c:v>
                </c:pt>
                <c:pt idx="69">
                  <c:v>5.3320002758309997</c:v>
                </c:pt>
                <c:pt idx="70">
                  <c:v>5.3134595027350002</c:v>
                </c:pt>
                <c:pt idx="71">
                  <c:v>5.5089877752580003</c:v>
                </c:pt>
                <c:pt idx="72">
                  <c:v>5.0295563283430003</c:v>
                </c:pt>
                <c:pt idx="73">
                  <c:v>5.2679670546309998</c:v>
                </c:pt>
                <c:pt idx="74">
                  <c:v>5.1115920723619999</c:v>
                </c:pt>
                <c:pt idx="75">
                  <c:v>5.1995839064349996</c:v>
                </c:pt>
                <c:pt idx="76">
                  <c:v>5.3672330859460002</c:v>
                </c:pt>
                <c:pt idx="77">
                  <c:v>5.5538380130830003</c:v>
                </c:pt>
                <c:pt idx="78">
                  <c:v>5.2087955859940003</c:v>
                </c:pt>
                <c:pt idx="79">
                  <c:v>5.2887836925020002</c:v>
                </c:pt>
                <c:pt idx="80">
                  <c:v>5.069578502403</c:v>
                </c:pt>
                <c:pt idx="81">
                  <c:v>4.873570411637</c:v>
                </c:pt>
                <c:pt idx="82">
                  <c:v>5.0655828929490001</c:v>
                </c:pt>
                <c:pt idx="83">
                  <c:v>5.0193652924589998</c:v>
                </c:pt>
                <c:pt idx="84">
                  <c:v>4.6296495843430003</c:v>
                </c:pt>
                <c:pt idx="85">
                  <c:v>5.2945387385830003</c:v>
                </c:pt>
                <c:pt idx="86">
                  <c:v>5.0208944633619996</c:v>
                </c:pt>
                <c:pt idx="87">
                  <c:v>4.9083649639539999</c:v>
                </c:pt>
                <c:pt idx="88">
                  <c:v>4.7757838990510004</c:v>
                </c:pt>
                <c:pt idx="89">
                  <c:v>4.8167910477489997</c:v>
                </c:pt>
                <c:pt idx="90">
                  <c:v>4.7513288917869998</c:v>
                </c:pt>
                <c:pt idx="91">
                  <c:v>4.9396368223350002</c:v>
                </c:pt>
                <c:pt idx="92">
                  <c:v>4.5882105634299997</c:v>
                </c:pt>
                <c:pt idx="93">
                  <c:v>4.90991886618</c:v>
                </c:pt>
                <c:pt idx="94">
                  <c:v>5.1566445037120001</c:v>
                </c:pt>
                <c:pt idx="95">
                  <c:v>4.8919079685979998</c:v>
                </c:pt>
                <c:pt idx="96">
                  <c:v>5.1645866349689999</c:v>
                </c:pt>
                <c:pt idx="97">
                  <c:v>4.8145138358670003</c:v>
                </c:pt>
                <c:pt idx="98">
                  <c:v>4.9781543066129998</c:v>
                </c:pt>
                <c:pt idx="99">
                  <c:v>5.0158818832550001</c:v>
                </c:pt>
                <c:pt idx="100">
                  <c:v>4.9678716146479998</c:v>
                </c:pt>
                <c:pt idx="101">
                  <c:v>5.0334437901909999</c:v>
                </c:pt>
                <c:pt idx="102">
                  <c:v>4.8695073777960003</c:v>
                </c:pt>
                <c:pt idx="103">
                  <c:v>4.8158806417909998</c:v>
                </c:pt>
                <c:pt idx="104">
                  <c:v>4.9652278049260001</c:v>
                </c:pt>
                <c:pt idx="105">
                  <c:v>4.892290914008</c:v>
                </c:pt>
                <c:pt idx="106">
                  <c:v>4.5835962302280002</c:v>
                </c:pt>
                <c:pt idx="107">
                  <c:v>4.7321633391019997</c:v>
                </c:pt>
                <c:pt idx="108">
                  <c:v>4.8821382205199999</c:v>
                </c:pt>
                <c:pt idx="109">
                  <c:v>4.758600296909</c:v>
                </c:pt>
                <c:pt idx="110">
                  <c:v>5.3299971890429996</c:v>
                </c:pt>
                <c:pt idx="111">
                  <c:v>4.9107736384890002</c:v>
                </c:pt>
                <c:pt idx="112">
                  <c:v>4.9470927260459998</c:v>
                </c:pt>
                <c:pt idx="113">
                  <c:v>4.8301824709670003</c:v>
                </c:pt>
                <c:pt idx="114">
                  <c:v>5.1919146146889998</c:v>
                </c:pt>
                <c:pt idx="115">
                  <c:v>4.8370691520809999</c:v>
                </c:pt>
                <c:pt idx="116">
                  <c:v>4.7590573313620004</c:v>
                </c:pt>
                <c:pt idx="117">
                  <c:v>4.6534154579339999</c:v>
                </c:pt>
                <c:pt idx="118">
                  <c:v>4.642849127441</c:v>
                </c:pt>
                <c:pt idx="119">
                  <c:v>4.1407628580539999</c:v>
                </c:pt>
                <c:pt idx="120">
                  <c:v>4.3826783342890003</c:v>
                </c:pt>
                <c:pt idx="121">
                  <c:v>4.4382927123579998</c:v>
                </c:pt>
                <c:pt idx="122">
                  <c:v>4.2868889513920001</c:v>
                </c:pt>
                <c:pt idx="123">
                  <c:v>4.3544003400189997</c:v>
                </c:pt>
                <c:pt idx="124">
                  <c:v>4.4256081639679996</c:v>
                </c:pt>
                <c:pt idx="125">
                  <c:v>4.4167256694130002</c:v>
                </c:pt>
                <c:pt idx="126">
                  <c:v>4.4759848492729999</c:v>
                </c:pt>
                <c:pt idx="127">
                  <c:v>4.3874495265649998</c:v>
                </c:pt>
                <c:pt idx="128">
                  <c:v>4.1869089935590003</c:v>
                </c:pt>
                <c:pt idx="129">
                  <c:v>4.440404296224</c:v>
                </c:pt>
                <c:pt idx="130">
                  <c:v>4.0588921138140002</c:v>
                </c:pt>
                <c:pt idx="131">
                  <c:v>4.3371221625540004</c:v>
                </c:pt>
                <c:pt idx="132">
                  <c:v>4.1473710631560001</c:v>
                </c:pt>
                <c:pt idx="133">
                  <c:v>4.2737887101069996</c:v>
                </c:pt>
                <c:pt idx="134">
                  <c:v>4.14337792218</c:v>
                </c:pt>
                <c:pt idx="135">
                  <c:v>3.8222171836140002</c:v>
                </c:pt>
                <c:pt idx="136">
                  <c:v>4.0059335391059996</c:v>
                </c:pt>
                <c:pt idx="137">
                  <c:v>3.929109191137</c:v>
                </c:pt>
                <c:pt idx="138">
                  <c:v>3.8055895292050002</c:v>
                </c:pt>
                <c:pt idx="139">
                  <c:v>3.7683899413509998</c:v>
                </c:pt>
                <c:pt idx="140">
                  <c:v>3.8456699299229999</c:v>
                </c:pt>
                <c:pt idx="141">
                  <c:v>3.585906417481</c:v>
                </c:pt>
                <c:pt idx="142">
                  <c:v>3.600546424524</c:v>
                </c:pt>
                <c:pt idx="143">
                  <c:v>3.6814217327569998</c:v>
                </c:pt>
                <c:pt idx="144">
                  <c:v>3.5252698274840002</c:v>
                </c:pt>
                <c:pt idx="145">
                  <c:v>3.4796740592200002</c:v>
                </c:pt>
                <c:pt idx="146">
                  <c:v>3.5314952461820002</c:v>
                </c:pt>
                <c:pt idx="147">
                  <c:v>3.488041413715</c:v>
                </c:pt>
                <c:pt idx="148">
                  <c:v>3.5481303983669998</c:v>
                </c:pt>
                <c:pt idx="149">
                  <c:v>3.2472843471699999</c:v>
                </c:pt>
                <c:pt idx="150">
                  <c:v>3.2336888871589999</c:v>
                </c:pt>
                <c:pt idx="151">
                  <c:v>3.3198261618320002</c:v>
                </c:pt>
                <c:pt idx="152">
                  <c:v>3.3351845809870002</c:v>
                </c:pt>
                <c:pt idx="153">
                  <c:v>3.4366714380440002</c:v>
                </c:pt>
                <c:pt idx="154">
                  <c:v>3.498808675082</c:v>
                </c:pt>
                <c:pt idx="155">
                  <c:v>3.4403069766569998</c:v>
                </c:pt>
                <c:pt idx="156">
                  <c:v>3.3053144756289998</c:v>
                </c:pt>
                <c:pt idx="157">
                  <c:v>3.3172435172619998</c:v>
                </c:pt>
                <c:pt idx="158">
                  <c:v>3.256450103018</c:v>
                </c:pt>
                <c:pt idx="159">
                  <c:v>3.4287484154299999</c:v>
                </c:pt>
                <c:pt idx="160">
                  <c:v>3.222450456902</c:v>
                </c:pt>
                <c:pt idx="161">
                  <c:v>3.3366296487249998</c:v>
                </c:pt>
                <c:pt idx="162">
                  <c:v>3.2889356250419999</c:v>
                </c:pt>
                <c:pt idx="163">
                  <c:v>3.2632019378730002</c:v>
                </c:pt>
                <c:pt idx="164">
                  <c:v>3.3350660607710001</c:v>
                </c:pt>
                <c:pt idx="165">
                  <c:v>3.178546604848</c:v>
                </c:pt>
                <c:pt idx="166">
                  <c:v>3.3439118941210002</c:v>
                </c:pt>
                <c:pt idx="167">
                  <c:v>3.7471737062520001</c:v>
                </c:pt>
                <c:pt idx="168">
                  <c:v>3.4432830461089998</c:v>
                </c:pt>
                <c:pt idx="169">
                  <c:v>3.4125300272039998</c:v>
                </c:pt>
                <c:pt idx="170">
                  <c:v>3.605424236178</c:v>
                </c:pt>
                <c:pt idx="171">
                  <c:v>3.5442852541860002</c:v>
                </c:pt>
                <c:pt idx="172">
                  <c:v>3.531811179145</c:v>
                </c:pt>
                <c:pt idx="173">
                  <c:v>3.4813438368799998</c:v>
                </c:pt>
                <c:pt idx="174">
                  <c:v>3.4884341170700002</c:v>
                </c:pt>
                <c:pt idx="175">
                  <c:v>3.5059902248560002</c:v>
                </c:pt>
                <c:pt idx="176">
                  <c:v>3.518185903889</c:v>
                </c:pt>
                <c:pt idx="177">
                  <c:v>3.5892630759130002</c:v>
                </c:pt>
                <c:pt idx="178">
                  <c:v>3.5371781362910002</c:v>
                </c:pt>
                <c:pt idx="179">
                  <c:v>3.306722209428</c:v>
                </c:pt>
                <c:pt idx="180">
                  <c:v>3.620080203888</c:v>
                </c:pt>
                <c:pt idx="181">
                  <c:v>3.685131244491</c:v>
                </c:pt>
                <c:pt idx="182">
                  <c:v>3.270919273084</c:v>
                </c:pt>
                <c:pt idx="183">
                  <c:v>4.7529615375679999</c:v>
                </c:pt>
                <c:pt idx="184">
                  <c:v>4.2298229075569997</c:v>
                </c:pt>
                <c:pt idx="185">
                  <c:v>5.3208345140960001</c:v>
                </c:pt>
                <c:pt idx="186">
                  <c:v>5.0326999143320004</c:v>
                </c:pt>
                <c:pt idx="187">
                  <c:v>4.9094744519119997</c:v>
                </c:pt>
                <c:pt idx="188">
                  <c:v>4.7237301027580001</c:v>
                </c:pt>
                <c:pt idx="189">
                  <c:v>4.6146525339559998</c:v>
                </c:pt>
                <c:pt idx="190">
                  <c:v>4.5079344801349999</c:v>
                </c:pt>
                <c:pt idx="191">
                  <c:v>4.3955036453270004</c:v>
                </c:pt>
                <c:pt idx="192">
                  <c:v>4.4863282497819998</c:v>
                </c:pt>
                <c:pt idx="193">
                  <c:v>4.4921746861349998</c:v>
                </c:pt>
              </c:numCache>
            </c:numRef>
          </c:xVal>
          <c:yVal>
            <c:numRef>
              <c:f>CurvaDePhillipsOriginal!$J$19:$J$212</c:f>
              <c:numCache>
                <c:formatCode>#,##0.0_);\(#,##0.0\)</c:formatCode>
                <c:ptCount val="194"/>
                <c:pt idx="0">
                  <c:v>5.7473037754273371</c:v>
                </c:pt>
                <c:pt idx="1">
                  <c:v>5.6068918095862674</c:v>
                </c:pt>
                <c:pt idx="2">
                  <c:v>6.3261503234151695</c:v>
                </c:pt>
                <c:pt idx="3">
                  <c:v>6.1546577675088976</c:v>
                </c:pt>
                <c:pt idx="4">
                  <c:v>5.6295415142169514</c:v>
                </c:pt>
                <c:pt idx="5">
                  <c:v>5.6191731897723862</c:v>
                </c:pt>
                <c:pt idx="6">
                  <c:v>5.7932025613958604</c:v>
                </c:pt>
                <c:pt idx="7">
                  <c:v>5.5867634647950748</c:v>
                </c:pt>
                <c:pt idx="8">
                  <c:v>5.5947480178533349</c:v>
                </c:pt>
                <c:pt idx="9">
                  <c:v>5.415839787285659</c:v>
                </c:pt>
                <c:pt idx="10">
                  <c:v>5.8312875700637701</c:v>
                </c:pt>
                <c:pt idx="11">
                  <c:v>5.9171964893571571</c:v>
                </c:pt>
                <c:pt idx="12">
                  <c:v>5.9639315791947922</c:v>
                </c:pt>
                <c:pt idx="13">
                  <c:v>6.0213013740106902</c:v>
                </c:pt>
                <c:pt idx="14">
                  <c:v>5.3634034355070748</c:v>
                </c:pt>
                <c:pt idx="15">
                  <c:v>5.5900359193552962</c:v>
                </c:pt>
                <c:pt idx="16">
                  <c:v>5.387781901358224</c:v>
                </c:pt>
                <c:pt idx="17">
                  <c:v>5.1815379263577821</c:v>
                </c:pt>
                <c:pt idx="18">
                  <c:v>5.2146794247120765</c:v>
                </c:pt>
                <c:pt idx="19">
                  <c:v>5.3211801409379866</c:v>
                </c:pt>
                <c:pt idx="20">
                  <c:v>5.3525044351449447</c:v>
                </c:pt>
                <c:pt idx="21">
                  <c:v>5.2746283411216899</c:v>
                </c:pt>
                <c:pt idx="22">
                  <c:v>5.1829125172119461</c:v>
                </c:pt>
                <c:pt idx="23">
                  <c:v>5.2074370398339065</c:v>
                </c:pt>
                <c:pt idx="24">
                  <c:v>5.2229208480647493</c:v>
                </c:pt>
                <c:pt idx="25">
                  <c:v>5.189424650091623</c:v>
                </c:pt>
                <c:pt idx="26">
                  <c:v>5.2790854561547418</c:v>
                </c:pt>
                <c:pt idx="27">
                  <c:v>5.1362372861622596</c:v>
                </c:pt>
                <c:pt idx="28">
                  <c:v>5.0554375201558699</c:v>
                </c:pt>
                <c:pt idx="29">
                  <c:v>5.2320882899635102</c:v>
                </c:pt>
                <c:pt idx="30">
                  <c:v>4.9965558201323645</c:v>
                </c:pt>
                <c:pt idx="31">
                  <c:v>5.0011449609700165</c:v>
                </c:pt>
                <c:pt idx="32">
                  <c:v>4.9969360823198583</c:v>
                </c:pt>
                <c:pt idx="33">
                  <c:v>5.0563645654279954</c:v>
                </c:pt>
                <c:pt idx="34">
                  <c:v>5.0516133904211724</c:v>
                </c:pt>
                <c:pt idx="35">
                  <c:v>4.8082942483515634</c:v>
                </c:pt>
                <c:pt idx="36">
                  <c:v>4.7072469691411101</c:v>
                </c:pt>
                <c:pt idx="37">
                  <c:v>4.7910413261315066</c:v>
                </c:pt>
                <c:pt idx="38">
                  <c:v>5.4143152577588394</c:v>
                </c:pt>
                <c:pt idx="39">
                  <c:v>5.1640077986033095</c:v>
                </c:pt>
                <c:pt idx="40">
                  <c:v>5.2999516201948094</c:v>
                </c:pt>
                <c:pt idx="41">
                  <c:v>5.3210106476029306</c:v>
                </c:pt>
                <c:pt idx="42">
                  <c:v>5.7254620537275258</c:v>
                </c:pt>
                <c:pt idx="43">
                  <c:v>5.8622002582328081</c:v>
                </c:pt>
                <c:pt idx="44">
                  <c:v>5.7293725806015106</c:v>
                </c:pt>
                <c:pt idx="45">
                  <c:v>5.9955997738834421</c:v>
                </c:pt>
                <c:pt idx="46">
                  <c:v>5.7351163833263552</c:v>
                </c:pt>
                <c:pt idx="47">
                  <c:v>5.879117800989353</c:v>
                </c:pt>
                <c:pt idx="48">
                  <c:v>5.8287090433726707</c:v>
                </c:pt>
                <c:pt idx="49">
                  <c:v>6.1682531622904602</c:v>
                </c:pt>
                <c:pt idx="50">
                  <c:v>4.7136108084565809</c:v>
                </c:pt>
                <c:pt idx="51">
                  <c:v>5.009405558934299</c:v>
                </c:pt>
                <c:pt idx="52">
                  <c:v>5.0397112188411475</c:v>
                </c:pt>
                <c:pt idx="53">
                  <c:v>4.9569767050010149</c:v>
                </c:pt>
                <c:pt idx="54">
                  <c:v>4.3376832179285341</c:v>
                </c:pt>
                <c:pt idx="55">
                  <c:v>4.1489553107910471</c:v>
                </c:pt>
                <c:pt idx="56">
                  <c:v>4.2375648121823817</c:v>
                </c:pt>
                <c:pt idx="57">
                  <c:v>3.6465803689026188</c:v>
                </c:pt>
                <c:pt idx="58">
                  <c:v>3.3254753118917568</c:v>
                </c:pt>
                <c:pt idx="59">
                  <c:v>2.9833458682962499</c:v>
                </c:pt>
                <c:pt idx="60">
                  <c:v>3.4035566690734598</c:v>
                </c:pt>
                <c:pt idx="61">
                  <c:v>2.9896774726108744</c:v>
                </c:pt>
                <c:pt idx="62">
                  <c:v>3.0377490314255295</c:v>
                </c:pt>
                <c:pt idx="63">
                  <c:v>2.9063855885937295</c:v>
                </c:pt>
                <c:pt idx="64">
                  <c:v>3.3091138789427044</c:v>
                </c:pt>
                <c:pt idx="65">
                  <c:v>3.1827716080209845</c:v>
                </c:pt>
                <c:pt idx="66">
                  <c:v>3.9127840413290649</c:v>
                </c:pt>
                <c:pt idx="67">
                  <c:v>4.1544639284484042</c:v>
                </c:pt>
                <c:pt idx="68">
                  <c:v>3.7225036544908718</c:v>
                </c:pt>
                <c:pt idx="69">
                  <c:v>4.2967228156150616</c:v>
                </c:pt>
                <c:pt idx="70">
                  <c:v>4.1765782841666654</c:v>
                </c:pt>
                <c:pt idx="71">
                  <c:v>4.3250154891826709</c:v>
                </c:pt>
                <c:pt idx="72">
                  <c:v>4.631367641806583</c:v>
                </c:pt>
                <c:pt idx="73">
                  <c:v>4.3288042659554771</c:v>
                </c:pt>
                <c:pt idx="74">
                  <c:v>5.2057355868078803</c:v>
                </c:pt>
                <c:pt idx="75">
                  <c:v>5.4490761163345391</c:v>
                </c:pt>
                <c:pt idx="76">
                  <c:v>4.5733682208811244</c:v>
                </c:pt>
                <c:pt idx="77">
                  <c:v>4.5551333674480166</c:v>
                </c:pt>
                <c:pt idx="78">
                  <c:v>4.3693348522625408</c:v>
                </c:pt>
                <c:pt idx="79">
                  <c:v>4.0818868888009785</c:v>
                </c:pt>
                <c:pt idx="80">
                  <c:v>4.388370239168804</c:v>
                </c:pt>
                <c:pt idx="81">
                  <c:v>4.2605712160199927</c:v>
                </c:pt>
                <c:pt idx="82">
                  <c:v>4.6248324232817328</c:v>
                </c:pt>
                <c:pt idx="83">
                  <c:v>4.514178774136135</c:v>
                </c:pt>
                <c:pt idx="84">
                  <c:v>3.8934500781060644</c:v>
                </c:pt>
                <c:pt idx="85">
                  <c:v>4.2777782088125438</c:v>
                </c:pt>
                <c:pt idx="86">
                  <c:v>4.0074262989898246</c:v>
                </c:pt>
                <c:pt idx="87">
                  <c:v>3.961122789306426</c:v>
                </c:pt>
                <c:pt idx="88">
                  <c:v>4.1871006146922518</c:v>
                </c:pt>
                <c:pt idx="89">
                  <c:v>4.1474095359329555</c:v>
                </c:pt>
                <c:pt idx="90">
                  <c:v>4.3740613732162537</c:v>
                </c:pt>
                <c:pt idx="91">
                  <c:v>4.5362137447980233</c:v>
                </c:pt>
                <c:pt idx="92">
                  <c:v>4.0965650786031427</c:v>
                </c:pt>
                <c:pt idx="93">
                  <c:v>4.2599631975393182</c:v>
                </c:pt>
                <c:pt idx="94">
                  <c:v>3.9487043999615334</c:v>
                </c:pt>
                <c:pt idx="95">
                  <c:v>3.982125113089241</c:v>
                </c:pt>
                <c:pt idx="96">
                  <c:v>4.250560981818241</c:v>
                </c:pt>
                <c:pt idx="97">
                  <c:v>4.2904044226016458</c:v>
                </c:pt>
                <c:pt idx="98">
                  <c:v>4.292261755681559</c:v>
                </c:pt>
                <c:pt idx="99">
                  <c:v>4.1445415125098251</c:v>
                </c:pt>
                <c:pt idx="100">
                  <c:v>3.8465706430874436</c:v>
                </c:pt>
                <c:pt idx="101">
                  <c:v>4.0519995994767299</c:v>
                </c:pt>
                <c:pt idx="102">
                  <c:v>3.5695802834877721</c:v>
                </c:pt>
                <c:pt idx="103">
                  <c:v>3.63167684010961</c:v>
                </c:pt>
                <c:pt idx="104">
                  <c:v>3.8999982653346255</c:v>
                </c:pt>
                <c:pt idx="105">
                  <c:v>3.6762964822925959</c:v>
                </c:pt>
                <c:pt idx="106">
                  <c:v>3.8225205008026952</c:v>
                </c:pt>
                <c:pt idx="107">
                  <c:v>3.9654467323607223</c:v>
                </c:pt>
                <c:pt idx="108">
                  <c:v>4.0148258365499956</c:v>
                </c:pt>
                <c:pt idx="109">
                  <c:v>4.142650003135806</c:v>
                </c:pt>
                <c:pt idx="110">
                  <c:v>4.1733651022346496</c:v>
                </c:pt>
                <c:pt idx="111">
                  <c:v>4.4482391092188767</c:v>
                </c:pt>
                <c:pt idx="112">
                  <c:v>4.4503207284218416</c:v>
                </c:pt>
                <c:pt idx="113">
                  <c:v>4.445906742281891</c:v>
                </c:pt>
                <c:pt idx="114">
                  <c:v>4.8231713341655436</c:v>
                </c:pt>
                <c:pt idx="115">
                  <c:v>4.6418315935941479</c:v>
                </c:pt>
                <c:pt idx="116">
                  <c:v>4.5468364649763116</c:v>
                </c:pt>
                <c:pt idx="117">
                  <c:v>4.4403286460140023</c:v>
                </c:pt>
                <c:pt idx="118">
                  <c:v>4.8367091255588024</c:v>
                </c:pt>
                <c:pt idx="119">
                  <c:v>4.6318417523590005</c:v>
                </c:pt>
                <c:pt idx="120">
                  <c:v>4.3324122062267989</c:v>
                </c:pt>
                <c:pt idx="121">
                  <c:v>4.174422188741822</c:v>
                </c:pt>
                <c:pt idx="122">
                  <c:v>4.161677703304778</c:v>
                </c:pt>
                <c:pt idx="123">
                  <c:v>3.9950532367859948</c:v>
                </c:pt>
                <c:pt idx="124">
                  <c:v>4.357461614671343</c:v>
                </c:pt>
                <c:pt idx="125">
                  <c:v>4.1234363205423064</c:v>
                </c:pt>
                <c:pt idx="126">
                  <c:v>4.2625952534895317</c:v>
                </c:pt>
                <c:pt idx="127">
                  <c:v>4.3879982179736876</c:v>
                </c:pt>
                <c:pt idx="128">
                  <c:v>4.0430251858691646</c:v>
                </c:pt>
                <c:pt idx="129">
                  <c:v>4.2218642403133888</c:v>
                </c:pt>
                <c:pt idx="130">
                  <c:v>4.0532121742665961</c:v>
                </c:pt>
                <c:pt idx="131">
                  <c:v>4.0661412871511038</c:v>
                </c:pt>
                <c:pt idx="132">
                  <c:v>3.7835485279746894</c:v>
                </c:pt>
                <c:pt idx="133">
                  <c:v>3.7746039827089239</c:v>
                </c:pt>
                <c:pt idx="134">
                  <c:v>3.8769511974200199</c:v>
                </c:pt>
                <c:pt idx="135">
                  <c:v>3.5311201370661349</c:v>
                </c:pt>
                <c:pt idx="136">
                  <c:v>3.9412683519451042</c:v>
                </c:pt>
                <c:pt idx="137">
                  <c:v>4.0874073062317606</c:v>
                </c:pt>
                <c:pt idx="138">
                  <c:v>3.6586063847033001</c:v>
                </c:pt>
                <c:pt idx="139">
                  <c:v>3.5470342994470716</c:v>
                </c:pt>
                <c:pt idx="140">
                  <c:v>3.6970724204984151</c:v>
                </c:pt>
                <c:pt idx="141">
                  <c:v>3.6167396975073096</c:v>
                </c:pt>
                <c:pt idx="142">
                  <c:v>3.7383484251759524</c:v>
                </c:pt>
                <c:pt idx="143">
                  <c:v>3.8998996237481931</c:v>
                </c:pt>
                <c:pt idx="144">
                  <c:v>4.0555229376430857</c:v>
                </c:pt>
                <c:pt idx="145">
                  <c:v>4.326050985484442</c:v>
                </c:pt>
                <c:pt idx="146">
                  <c:v>4.4912739818642411</c:v>
                </c:pt>
                <c:pt idx="147">
                  <c:v>4.8716727502597923</c:v>
                </c:pt>
                <c:pt idx="148">
                  <c:v>5.0082887479622196</c:v>
                </c:pt>
                <c:pt idx="149">
                  <c:v>4.833795613076064</c:v>
                </c:pt>
                <c:pt idx="150">
                  <c:v>4.8487486868544982</c:v>
                </c:pt>
                <c:pt idx="151">
                  <c:v>4.796436971977136</c:v>
                </c:pt>
                <c:pt idx="152">
                  <c:v>4.9978358264316958</c:v>
                </c:pt>
                <c:pt idx="153">
                  <c:v>5.0835294374082407</c:v>
                </c:pt>
                <c:pt idx="154">
                  <c:v>4.9229047155745942</c:v>
                </c:pt>
                <c:pt idx="155">
                  <c:v>5.5275269812266936</c:v>
                </c:pt>
                <c:pt idx="156">
                  <c:v>5.125430913865392</c:v>
                </c:pt>
                <c:pt idx="157">
                  <c:v>5.4159083624427007</c:v>
                </c:pt>
                <c:pt idx="158">
                  <c:v>5.9410164373325358</c:v>
                </c:pt>
                <c:pt idx="159">
                  <c:v>5.8376710655503983</c:v>
                </c:pt>
                <c:pt idx="160">
                  <c:v>5.433721276431358</c:v>
                </c:pt>
                <c:pt idx="161">
                  <c:v>5.756282994447548</c:v>
                </c:pt>
                <c:pt idx="162">
                  <c:v>5.9473467068114516</c:v>
                </c:pt>
                <c:pt idx="163">
                  <c:v>5.9201672930836446</c:v>
                </c:pt>
                <c:pt idx="164">
                  <c:v>5.8410215297401091</c:v>
                </c:pt>
                <c:pt idx="165">
                  <c:v>5.8335904693498586</c:v>
                </c:pt>
                <c:pt idx="166">
                  <c:v>5.9138868655664867</c:v>
                </c:pt>
                <c:pt idx="167">
                  <c:v>5.3789896853399854</c:v>
                </c:pt>
                <c:pt idx="168">
                  <c:v>6.941530195558232</c:v>
                </c:pt>
                <c:pt idx="169">
                  <c:v>6.9307872714849283</c:v>
                </c:pt>
                <c:pt idx="170">
                  <c:v>6.7325048800213505</c:v>
                </c:pt>
                <c:pt idx="171">
                  <c:v>6.9657750632007742</c:v>
                </c:pt>
                <c:pt idx="172">
                  <c:v>6.6877554429744412</c:v>
                </c:pt>
                <c:pt idx="173">
                  <c:v>6.5571792302960175</c:v>
                </c:pt>
                <c:pt idx="174">
                  <c:v>6.5149948776746625</c:v>
                </c:pt>
                <c:pt idx="175">
                  <c:v>6.6044306496492178</c:v>
                </c:pt>
                <c:pt idx="176">
                  <c:v>6.4399213093690122</c:v>
                </c:pt>
                <c:pt idx="177">
                  <c:v>6.4472883165934025</c:v>
                </c:pt>
                <c:pt idx="178">
                  <c:v>6.5416981673249053</c:v>
                </c:pt>
                <c:pt idx="179">
                  <c:v>6.7128637984119832</c:v>
                </c:pt>
                <c:pt idx="180">
                  <c:v>6.4211541409388229</c:v>
                </c:pt>
                <c:pt idx="181">
                  <c:v>6.4306785406937461</c:v>
                </c:pt>
                <c:pt idx="182">
                  <c:v>7.0924734355956254</c:v>
                </c:pt>
                <c:pt idx="183">
                  <c:v>8.0053110638582439</c:v>
                </c:pt>
                <c:pt idx="184">
                  <c:v>8.087887794221249</c:v>
                </c:pt>
                <c:pt idx="185">
                  <c:v>8.1367830039574827</c:v>
                </c:pt>
                <c:pt idx="186">
                  <c:v>6.4297547455233861</c:v>
                </c:pt>
                <c:pt idx="187">
                  <c:v>6.4420399377693061</c:v>
                </c:pt>
                <c:pt idx="188">
                  <c:v>7.572928895459996</c:v>
                </c:pt>
                <c:pt idx="189">
                  <c:v>7.667215188304155</c:v>
                </c:pt>
                <c:pt idx="190">
                  <c:v>7.9355051734412374</c:v>
                </c:pt>
                <c:pt idx="191">
                  <c:v>7.8999918968648553</c:v>
                </c:pt>
                <c:pt idx="192">
                  <c:v>8.2269715580314706</c:v>
                </c:pt>
                <c:pt idx="193">
                  <c:v>8.0704931821570227</c:v>
                </c:pt>
              </c:numCache>
            </c:numRef>
          </c:yVal>
          <c:smooth val="0"/>
          <c:extLst>
            <c:ext xmlns:c16="http://schemas.microsoft.com/office/drawing/2014/chart" uri="{C3380CC4-5D6E-409C-BE32-E72D297353CC}">
              <c16:uniqueId val="{00000000-3343-0F42-AE39-C8E92F4740E4}"/>
            </c:ext>
          </c:extLst>
        </c:ser>
        <c:dLbls>
          <c:showLegendKey val="0"/>
          <c:showVal val="0"/>
          <c:showCatName val="0"/>
          <c:showSerName val="0"/>
          <c:showPercent val="0"/>
          <c:showBubbleSize val="0"/>
        </c:dLbls>
        <c:axId val="319364416"/>
        <c:axId val="1799627055"/>
      </c:scatterChart>
      <c:valAx>
        <c:axId val="319364416"/>
        <c:scaling>
          <c:orientation val="minMax"/>
          <c:min val="3"/>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r>
                  <a:rPr lang="en-US"/>
                  <a:t>Tasa de desempleo</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title>
        <c:numFmt formatCode="#,##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crossAx val="1799627055"/>
        <c:crosses val="autoZero"/>
        <c:crossBetween val="midCat"/>
      </c:valAx>
      <c:valAx>
        <c:axId val="1799627055"/>
        <c:scaling>
          <c:orientation val="minMax"/>
          <c:min val="2"/>
        </c:scaling>
        <c:delete val="0"/>
        <c:axPos val="l"/>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r>
                  <a:rPr lang="en-US"/>
                  <a:t>Cambio anual en el salario</a:t>
                </a:r>
              </a:p>
            </c:rich>
          </c:tx>
          <c:layout>
            <c:manualLayout>
              <c:xMode val="edge"/>
              <c:yMode val="edge"/>
              <c:x val="2.7980129532238669E-2"/>
              <c:y val="0.24640631861467072"/>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title>
        <c:numFmt formatCode="#,##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MX"/>
          </a:p>
        </c:txPr>
        <c:crossAx val="319364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b="1" i="0">
          <a:latin typeface="Arial Narrow" panose="020B0604020202020204" pitchFamily="34" charset="0"/>
          <a:cs typeface="Arial Narrow" panose="020B0604020202020204" pitchFamily="34" charset="0"/>
        </a:defRPr>
      </a:pPr>
      <a:endParaRPr lang="en-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0</xdr:colOff>
      <xdr:row>6</xdr:row>
      <xdr:rowOff>0</xdr:rowOff>
    </xdr:from>
    <xdr:to>
      <xdr:col>16</xdr:col>
      <xdr:colOff>156308</xdr:colOff>
      <xdr:row>25</xdr:row>
      <xdr:rowOff>9769</xdr:rowOff>
    </xdr:to>
    <xdr:graphicFrame macro="">
      <xdr:nvGraphicFramePr>
        <xdr:cNvPr id="2" name="Chart 1">
          <a:extLst>
            <a:ext uri="{FF2B5EF4-FFF2-40B4-BE49-F238E27FC236}">
              <a16:creationId xmlns:a16="http://schemas.microsoft.com/office/drawing/2014/main" id="{3A2C01EB-157D-CB43-BD27-46AB1A064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18</xdr:row>
      <xdr:rowOff>0</xdr:rowOff>
    </xdr:from>
    <xdr:to>
      <xdr:col>17</xdr:col>
      <xdr:colOff>156308</xdr:colOff>
      <xdr:row>37</xdr:row>
      <xdr:rowOff>9769</xdr:rowOff>
    </xdr:to>
    <xdr:graphicFrame macro="">
      <xdr:nvGraphicFramePr>
        <xdr:cNvPr id="3" name="Chart 2">
          <a:extLst>
            <a:ext uri="{FF2B5EF4-FFF2-40B4-BE49-F238E27FC236}">
              <a16:creationId xmlns:a16="http://schemas.microsoft.com/office/drawing/2014/main" id="{228DFCBD-E74D-E046-A1E6-26E19C5988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stps.gob.mx/gobmx/estadisticas/302_0057.htm?verinfo=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6:I202"/>
  <sheetViews>
    <sheetView tabSelected="1" zoomScale="130" zoomScaleNormal="130" workbookViewId="0">
      <pane xSplit="3" ySplit="6" topLeftCell="D7" activePane="bottomRight" state="frozen"/>
      <selection pane="topRight" activeCell="D1" sqref="D1"/>
      <selection pane="bottomLeft" activeCell="A7" sqref="A7"/>
      <selection pane="bottomRight" activeCell="C6" sqref="C6"/>
    </sheetView>
  </sheetViews>
  <sheetFormatPr baseColWidth="10" defaultRowHeight="16"/>
  <cols>
    <col min="1" max="2" width="10.7109375" style="31"/>
    <col min="3" max="3" width="12" style="31" customWidth="1"/>
    <col min="4" max="4" width="12" style="34" customWidth="1"/>
    <col min="5" max="16384" width="10.7109375" style="31"/>
  </cols>
  <sheetData>
    <row r="6" spans="3:9" ht="34">
      <c r="C6" s="35"/>
      <c r="D6" s="36" t="s">
        <v>228</v>
      </c>
      <c r="E6" s="36" t="s">
        <v>230</v>
      </c>
    </row>
    <row r="7" spans="3:9">
      <c r="C7" s="32">
        <v>38353</v>
      </c>
      <c r="D7" s="34">
        <f>TasaDeDesempleo_Total_H_y_M!B4</f>
        <v>3.6367550754510001</v>
      </c>
      <c r="E7" s="34">
        <f>Inflación!B5</f>
        <v>4.54</v>
      </c>
      <c r="H7" s="38">
        <f>D7</f>
        <v>3.6367550754510001</v>
      </c>
      <c r="I7" s="38">
        <f>E7</f>
        <v>4.54</v>
      </c>
    </row>
    <row r="8" spans="3:9">
      <c r="C8" s="32">
        <v>38384</v>
      </c>
      <c r="D8" s="34">
        <f>TasaDeDesempleo_Total_H_y_M!B5</f>
        <v>3.5514073842289999</v>
      </c>
      <c r="E8" s="34">
        <f>Inflación!B6</f>
        <v>4.2699999999999996</v>
      </c>
      <c r="H8" s="38">
        <f>D8</f>
        <v>3.5514073842289999</v>
      </c>
      <c r="I8" s="38">
        <f t="shared" ref="I8:I71" si="0">E8</f>
        <v>4.2699999999999996</v>
      </c>
    </row>
    <row r="9" spans="3:9">
      <c r="C9" s="32">
        <v>38412</v>
      </c>
      <c r="D9" s="34">
        <f>TasaDeDesempleo_Total_H_y_M!B6</f>
        <v>3.6325628463439998</v>
      </c>
      <c r="E9" s="34">
        <f>Inflación!B7</f>
        <v>4.3899999999999997</v>
      </c>
      <c r="H9" s="38">
        <f>D9</f>
        <v>3.6325628463439998</v>
      </c>
      <c r="I9" s="38">
        <f t="shared" si="0"/>
        <v>4.3899999999999997</v>
      </c>
    </row>
    <row r="10" spans="3:9">
      <c r="C10" s="32">
        <v>38443</v>
      </c>
      <c r="D10" s="34">
        <f>TasaDeDesempleo_Total_H_y_M!B7</f>
        <v>3.566520086992</v>
      </c>
      <c r="E10" s="34">
        <f>Inflación!B8</f>
        <v>4.5999999999999996</v>
      </c>
      <c r="H10" s="38">
        <f>D10</f>
        <v>3.566520086992</v>
      </c>
      <c r="I10" s="38">
        <f t="shared" si="0"/>
        <v>4.5999999999999996</v>
      </c>
    </row>
    <row r="11" spans="3:9">
      <c r="C11" s="32">
        <v>38473</v>
      </c>
      <c r="D11" s="34">
        <f>TasaDeDesempleo_Total_H_y_M!B8</f>
        <v>3.6779176850019999</v>
      </c>
      <c r="E11" s="34">
        <f>Inflación!B9</f>
        <v>4.5999999999999996</v>
      </c>
      <c r="H11" s="38">
        <f>D11</f>
        <v>3.6779176850019999</v>
      </c>
      <c r="I11" s="38">
        <f t="shared" si="0"/>
        <v>4.5999999999999996</v>
      </c>
    </row>
    <row r="12" spans="3:9">
      <c r="C12" s="32">
        <v>38504</v>
      </c>
      <c r="D12" s="34">
        <f>TasaDeDesempleo_Total_H_y_M!B9</f>
        <v>3.7434989104179999</v>
      </c>
      <c r="E12" s="34">
        <f>Inflación!B10</f>
        <v>4.33</v>
      </c>
      <c r="H12" s="38">
        <f>D12</f>
        <v>3.7434989104179999</v>
      </c>
      <c r="I12" s="38">
        <f t="shared" si="0"/>
        <v>4.33</v>
      </c>
    </row>
    <row r="13" spans="3:9">
      <c r="C13" s="32">
        <v>38534</v>
      </c>
      <c r="D13" s="34">
        <f>TasaDeDesempleo_Total_H_y_M!B10</f>
        <v>3.5752318937249998</v>
      </c>
      <c r="E13" s="34">
        <f>Inflación!B11</f>
        <v>4.47</v>
      </c>
      <c r="H13" s="38">
        <f>D13</f>
        <v>3.5752318937249998</v>
      </c>
      <c r="I13" s="38">
        <f t="shared" si="0"/>
        <v>4.47</v>
      </c>
    </row>
    <row r="14" spans="3:9">
      <c r="C14" s="32">
        <v>38565</v>
      </c>
      <c r="D14" s="34">
        <f>TasaDeDesempleo_Total_H_y_M!B11</f>
        <v>3.4347883302439999</v>
      </c>
      <c r="E14" s="34">
        <f>Inflación!B12</f>
        <v>3.95</v>
      </c>
      <c r="H14" s="38">
        <f>D14</f>
        <v>3.4347883302439999</v>
      </c>
      <c r="I14" s="38">
        <f t="shared" si="0"/>
        <v>3.95</v>
      </c>
    </row>
    <row r="15" spans="3:9">
      <c r="C15" s="32">
        <v>38596</v>
      </c>
      <c r="D15" s="34">
        <f>TasaDeDesempleo_Total_H_y_M!B12</f>
        <v>3.3403626170980001</v>
      </c>
      <c r="E15" s="34">
        <f>Inflación!B13</f>
        <v>3.51</v>
      </c>
      <c r="H15" s="38">
        <f>D15</f>
        <v>3.3403626170980001</v>
      </c>
      <c r="I15" s="38">
        <f t="shared" si="0"/>
        <v>3.51</v>
      </c>
    </row>
    <row r="16" spans="3:9">
      <c r="C16" s="32">
        <v>38626</v>
      </c>
      <c r="D16" s="34">
        <f>TasaDeDesempleo_Total_H_y_M!B13</f>
        <v>3.2607346330690001</v>
      </c>
      <c r="E16" s="34">
        <f>Inflación!B14</f>
        <v>3.05</v>
      </c>
      <c r="H16" s="38">
        <f>D16</f>
        <v>3.2607346330690001</v>
      </c>
      <c r="I16" s="38">
        <f t="shared" si="0"/>
        <v>3.05</v>
      </c>
    </row>
    <row r="17" spans="3:9">
      <c r="C17" s="32">
        <v>38657</v>
      </c>
      <c r="D17" s="34">
        <f>TasaDeDesempleo_Total_H_y_M!B14</f>
        <v>3.1473025711410001</v>
      </c>
      <c r="E17" s="34">
        <f>Inflación!B15</f>
        <v>2.91</v>
      </c>
      <c r="H17" s="38">
        <f>D17</f>
        <v>3.1473025711410001</v>
      </c>
      <c r="I17" s="38">
        <f t="shared" si="0"/>
        <v>2.91</v>
      </c>
    </row>
    <row r="18" spans="3:9">
      <c r="C18" s="32">
        <v>38687</v>
      </c>
      <c r="D18" s="34">
        <f>TasaDeDesempleo_Total_H_y_M!B15</f>
        <v>3.1733270929040001</v>
      </c>
      <c r="E18" s="34">
        <f>Inflación!B16</f>
        <v>3.33</v>
      </c>
      <c r="H18" s="38">
        <f>D18</f>
        <v>3.1733270929040001</v>
      </c>
      <c r="I18" s="38">
        <f t="shared" si="0"/>
        <v>3.33</v>
      </c>
    </row>
    <row r="19" spans="3:9">
      <c r="C19" s="32">
        <v>38718</v>
      </c>
      <c r="D19" s="34">
        <f>TasaDeDesempleo_Total_H_y_M!B16</f>
        <v>3.2023347858669999</v>
      </c>
      <c r="E19" s="34">
        <f>Inflación!B17</f>
        <v>3.94</v>
      </c>
      <c r="H19" s="38">
        <f>D19</f>
        <v>3.2023347858669999</v>
      </c>
      <c r="I19" s="38">
        <f t="shared" si="0"/>
        <v>3.94</v>
      </c>
    </row>
    <row r="20" spans="3:9">
      <c r="C20" s="32">
        <v>38749</v>
      </c>
      <c r="D20" s="34">
        <f>TasaDeDesempleo_Total_H_y_M!B17</f>
        <v>3.5218073054139998</v>
      </c>
      <c r="E20" s="34">
        <f>Inflación!B18</f>
        <v>3.75</v>
      </c>
      <c r="H20" s="38">
        <f>D20</f>
        <v>3.5218073054139998</v>
      </c>
      <c r="I20" s="38">
        <f t="shared" si="0"/>
        <v>3.75</v>
      </c>
    </row>
    <row r="21" spans="3:9">
      <c r="C21" s="32">
        <v>38777</v>
      </c>
      <c r="D21" s="34">
        <f>TasaDeDesempleo_Total_H_y_M!B18</f>
        <v>3.335968550554</v>
      </c>
      <c r="E21" s="34">
        <f>Inflación!B19</f>
        <v>3.41</v>
      </c>
      <c r="H21" s="38">
        <f>D21</f>
        <v>3.335968550554</v>
      </c>
      <c r="I21" s="38">
        <f t="shared" si="0"/>
        <v>3.41</v>
      </c>
    </row>
    <row r="22" spans="3:9">
      <c r="C22" s="32">
        <v>38808</v>
      </c>
      <c r="D22" s="34">
        <f>TasaDeDesempleo_Total_H_y_M!B19</f>
        <v>3.3822899595989999</v>
      </c>
      <c r="E22" s="34">
        <f>Inflación!B20</f>
        <v>3.2</v>
      </c>
      <c r="H22" s="38">
        <f>D22</f>
        <v>3.3822899595989999</v>
      </c>
      <c r="I22" s="38">
        <f t="shared" si="0"/>
        <v>3.2</v>
      </c>
    </row>
    <row r="23" spans="3:9">
      <c r="C23" s="32">
        <v>38838</v>
      </c>
      <c r="D23" s="34">
        <f>TasaDeDesempleo_Total_H_y_M!B20</f>
        <v>3.146376340557</v>
      </c>
      <c r="E23" s="34">
        <f>Inflación!B21</f>
        <v>3</v>
      </c>
      <c r="H23" s="38">
        <f>D23</f>
        <v>3.146376340557</v>
      </c>
      <c r="I23" s="38">
        <f t="shared" si="0"/>
        <v>3</v>
      </c>
    </row>
    <row r="24" spans="3:9">
      <c r="C24" s="32">
        <v>38869</v>
      </c>
      <c r="D24" s="34">
        <f>TasaDeDesempleo_Total_H_y_M!B21</f>
        <v>3.5062695091829998</v>
      </c>
      <c r="E24" s="34">
        <f>Inflación!B22</f>
        <v>3.18</v>
      </c>
      <c r="H24" s="38">
        <f>D24</f>
        <v>3.5062695091829998</v>
      </c>
      <c r="I24" s="38">
        <f t="shared" si="0"/>
        <v>3.18</v>
      </c>
    </row>
    <row r="25" spans="3:9">
      <c r="C25" s="32">
        <v>38899</v>
      </c>
      <c r="D25" s="34">
        <f>TasaDeDesempleo_Total_H_y_M!B22</f>
        <v>3.66525914218</v>
      </c>
      <c r="E25" s="34">
        <f>Inflación!B23</f>
        <v>3.06</v>
      </c>
      <c r="H25" s="38">
        <f>D25</f>
        <v>3.66525914218</v>
      </c>
      <c r="I25" s="38">
        <f t="shared" si="0"/>
        <v>3.06</v>
      </c>
    </row>
    <row r="26" spans="3:9">
      <c r="C26" s="32">
        <v>38930</v>
      </c>
      <c r="D26" s="34">
        <f>TasaDeDesempleo_Total_H_y_M!B23</f>
        <v>3.616748951211</v>
      </c>
      <c r="E26" s="34">
        <f>Inflación!B24</f>
        <v>3.47</v>
      </c>
      <c r="H26" s="38">
        <f>D26</f>
        <v>3.616748951211</v>
      </c>
      <c r="I26" s="38">
        <f t="shared" si="0"/>
        <v>3.47</v>
      </c>
    </row>
    <row r="27" spans="3:9">
      <c r="C27" s="32">
        <v>38961</v>
      </c>
      <c r="D27" s="34">
        <f>TasaDeDesempleo_Total_H_y_M!B24</f>
        <v>3.7276257575209999</v>
      </c>
      <c r="E27" s="34">
        <f>Inflación!B25</f>
        <v>4.09</v>
      </c>
      <c r="H27" s="38">
        <f>D27</f>
        <v>3.7276257575209999</v>
      </c>
      <c r="I27" s="38">
        <f t="shared" si="0"/>
        <v>4.09</v>
      </c>
    </row>
    <row r="28" spans="3:9">
      <c r="C28" s="32">
        <v>38991</v>
      </c>
      <c r="D28" s="34">
        <f>TasaDeDesempleo_Total_H_y_M!B25</f>
        <v>3.677396772077</v>
      </c>
      <c r="E28" s="34">
        <f>Inflación!B26</f>
        <v>4.29</v>
      </c>
      <c r="H28" s="38">
        <f>D28</f>
        <v>3.677396772077</v>
      </c>
      <c r="I28" s="38">
        <f t="shared" si="0"/>
        <v>4.29</v>
      </c>
    </row>
    <row r="29" spans="3:9">
      <c r="C29" s="32">
        <v>39022</v>
      </c>
      <c r="D29" s="34">
        <f>TasaDeDesempleo_Total_H_y_M!B26</f>
        <v>3.7393304436619998</v>
      </c>
      <c r="E29" s="34">
        <f>Inflación!B27</f>
        <v>4.09</v>
      </c>
      <c r="H29" s="38">
        <f>D29</f>
        <v>3.7393304436619998</v>
      </c>
      <c r="I29" s="38">
        <f t="shared" si="0"/>
        <v>4.09</v>
      </c>
    </row>
    <row r="30" spans="3:9">
      <c r="C30" s="32">
        <v>39052</v>
      </c>
      <c r="D30" s="34">
        <f>TasaDeDesempleo_Total_H_y_M!B27</f>
        <v>3.7901835835409998</v>
      </c>
      <c r="E30" s="34">
        <f>Inflación!B28</f>
        <v>4.05</v>
      </c>
      <c r="H30" s="38">
        <f>D30</f>
        <v>3.7901835835409998</v>
      </c>
      <c r="I30" s="38">
        <f t="shared" si="0"/>
        <v>4.05</v>
      </c>
    </row>
    <row r="31" spans="3:9">
      <c r="C31" s="32">
        <v>39083</v>
      </c>
      <c r="D31" s="34">
        <f>TasaDeDesempleo_Total_H_y_M!B28</f>
        <v>3.7301089969999999</v>
      </c>
      <c r="E31" s="34">
        <f>Inflación!B29</f>
        <v>3.98</v>
      </c>
      <c r="H31" s="38">
        <f>D31</f>
        <v>3.7301089969999999</v>
      </c>
      <c r="I31" s="38">
        <f t="shared" si="0"/>
        <v>3.98</v>
      </c>
    </row>
    <row r="32" spans="3:9">
      <c r="C32" s="32">
        <v>39114</v>
      </c>
      <c r="D32" s="34">
        <f>TasaDeDesempleo_Total_H_y_M!B29</f>
        <v>3.8167468261819999</v>
      </c>
      <c r="E32" s="34">
        <f>Inflación!B30</f>
        <v>4.1100000000000003</v>
      </c>
      <c r="H32" s="38">
        <f>D32</f>
        <v>3.8167468261819999</v>
      </c>
      <c r="I32" s="38">
        <f t="shared" si="0"/>
        <v>4.1100000000000003</v>
      </c>
    </row>
    <row r="33" spans="3:9">
      <c r="C33" s="32">
        <v>39142</v>
      </c>
      <c r="D33" s="34">
        <f>TasaDeDesempleo_Total_H_y_M!B30</f>
        <v>3.8005490640300001</v>
      </c>
      <c r="E33" s="34">
        <f>Inflación!B31</f>
        <v>4.21</v>
      </c>
      <c r="H33" s="38">
        <f>D33</f>
        <v>3.8005490640300001</v>
      </c>
      <c r="I33" s="38">
        <f t="shared" si="0"/>
        <v>4.21</v>
      </c>
    </row>
    <row r="34" spans="3:9">
      <c r="C34" s="32">
        <v>39173</v>
      </c>
      <c r="D34" s="34">
        <f>TasaDeDesempleo_Total_H_y_M!B31</f>
        <v>3.688204571884</v>
      </c>
      <c r="E34" s="34">
        <f>Inflación!B32</f>
        <v>3.99</v>
      </c>
      <c r="H34" s="38">
        <f>D34</f>
        <v>3.688204571884</v>
      </c>
      <c r="I34" s="38">
        <f t="shared" si="0"/>
        <v>3.99</v>
      </c>
    </row>
    <row r="35" spans="3:9">
      <c r="C35" s="32">
        <v>39203</v>
      </c>
      <c r="D35" s="34">
        <f>TasaDeDesempleo_Total_H_y_M!B32</f>
        <v>3.4657873486740001</v>
      </c>
      <c r="E35" s="34">
        <f>Inflación!B33</f>
        <v>3.95</v>
      </c>
      <c r="H35" s="38">
        <f>D35</f>
        <v>3.4657873486740001</v>
      </c>
      <c r="I35" s="38">
        <f t="shared" si="0"/>
        <v>3.95</v>
      </c>
    </row>
    <row r="36" spans="3:9">
      <c r="C36" s="32">
        <v>39234</v>
      </c>
      <c r="D36" s="34">
        <f>TasaDeDesempleo_Total_H_y_M!B33</f>
        <v>3.5384555838080001</v>
      </c>
      <c r="E36" s="34">
        <f>Inflación!B34</f>
        <v>3.98</v>
      </c>
      <c r="H36" s="38">
        <f>D36</f>
        <v>3.5384555838080001</v>
      </c>
      <c r="I36" s="38">
        <f t="shared" si="0"/>
        <v>3.98</v>
      </c>
    </row>
    <row r="37" spans="3:9">
      <c r="C37" s="32">
        <v>39264</v>
      </c>
      <c r="D37" s="34">
        <f>TasaDeDesempleo_Total_H_y_M!B34</f>
        <v>3.4870169140849998</v>
      </c>
      <c r="E37" s="34">
        <f>Inflación!B35</f>
        <v>4.1399999999999997</v>
      </c>
      <c r="H37" s="38">
        <f>D37</f>
        <v>3.4870169140849998</v>
      </c>
      <c r="I37" s="38">
        <f t="shared" si="0"/>
        <v>4.1399999999999997</v>
      </c>
    </row>
    <row r="38" spans="3:9">
      <c r="C38" s="32">
        <v>39295</v>
      </c>
      <c r="D38" s="34">
        <f>TasaDeDesempleo_Total_H_y_M!B35</f>
        <v>3.576317514046</v>
      </c>
      <c r="E38" s="34">
        <f>Inflación!B36</f>
        <v>4.03</v>
      </c>
      <c r="H38" s="38">
        <f>D38</f>
        <v>3.576317514046</v>
      </c>
      <c r="I38" s="38">
        <f t="shared" si="0"/>
        <v>4.03</v>
      </c>
    </row>
    <row r="39" spans="3:9">
      <c r="C39" s="32">
        <v>39326</v>
      </c>
      <c r="D39" s="34">
        <f>TasaDeDesempleo_Total_H_y_M!B36</f>
        <v>3.5033648239219999</v>
      </c>
      <c r="E39" s="34">
        <f>Inflación!B37</f>
        <v>3.79</v>
      </c>
      <c r="H39" s="38">
        <f>D39</f>
        <v>3.5033648239219999</v>
      </c>
      <c r="I39" s="38">
        <f t="shared" si="0"/>
        <v>3.79</v>
      </c>
    </row>
    <row r="40" spans="3:9">
      <c r="C40" s="32">
        <v>39356</v>
      </c>
      <c r="D40" s="34">
        <f>TasaDeDesempleo_Total_H_y_M!B37</f>
        <v>3.631091459426</v>
      </c>
      <c r="E40" s="34">
        <f>Inflación!B38</f>
        <v>3.74</v>
      </c>
      <c r="H40" s="38">
        <f>D40</f>
        <v>3.631091459426</v>
      </c>
      <c r="I40" s="38">
        <f t="shared" si="0"/>
        <v>3.74</v>
      </c>
    </row>
    <row r="41" spans="3:9">
      <c r="C41" s="32">
        <v>39387</v>
      </c>
      <c r="D41" s="34">
        <f>TasaDeDesempleo_Total_H_y_M!B38</f>
        <v>3.5532485792299999</v>
      </c>
      <c r="E41" s="34">
        <f>Inflación!B39</f>
        <v>3.93</v>
      </c>
      <c r="H41" s="38">
        <f>D41</f>
        <v>3.5532485792299999</v>
      </c>
      <c r="I41" s="38">
        <f t="shared" si="0"/>
        <v>3.93</v>
      </c>
    </row>
    <row r="42" spans="3:9">
      <c r="C42" s="32">
        <v>39417</v>
      </c>
      <c r="D42" s="34">
        <f>TasaDeDesempleo_Total_H_y_M!B39</f>
        <v>3.5242552590549998</v>
      </c>
      <c r="E42" s="34">
        <f>Inflación!B40</f>
        <v>3.76</v>
      </c>
      <c r="H42" s="38">
        <f>D42</f>
        <v>3.5242552590549998</v>
      </c>
      <c r="I42" s="38">
        <f t="shared" si="0"/>
        <v>3.76</v>
      </c>
    </row>
    <row r="43" spans="3:9">
      <c r="C43" s="32">
        <v>39448</v>
      </c>
      <c r="D43" s="34">
        <f>TasaDeDesempleo_Total_H_y_M!B40</f>
        <v>3.8170625124550002</v>
      </c>
      <c r="E43" s="34">
        <f>Inflación!B41</f>
        <v>3.7</v>
      </c>
      <c r="H43" s="38">
        <f>D43</f>
        <v>3.8170625124550002</v>
      </c>
      <c r="I43" s="38">
        <f t="shared" si="0"/>
        <v>3.7</v>
      </c>
    </row>
    <row r="44" spans="3:9">
      <c r="C44" s="32">
        <v>39479</v>
      </c>
      <c r="D44" s="34">
        <f>TasaDeDesempleo_Total_H_y_M!B41</f>
        <v>3.6803103392279999</v>
      </c>
      <c r="E44" s="34">
        <f>Inflación!B42</f>
        <v>3.72</v>
      </c>
      <c r="H44" s="38">
        <f>D44</f>
        <v>3.6803103392279999</v>
      </c>
      <c r="I44" s="38">
        <f t="shared" si="0"/>
        <v>3.72</v>
      </c>
    </row>
    <row r="45" spans="3:9">
      <c r="C45" s="32">
        <v>39508</v>
      </c>
      <c r="D45" s="34">
        <f>TasaDeDesempleo_Total_H_y_M!B42</f>
        <v>3.7602751254269999</v>
      </c>
      <c r="E45" s="34">
        <f>Inflación!B43</f>
        <v>4.25</v>
      </c>
      <c r="H45" s="38">
        <f>D45</f>
        <v>3.7602751254269999</v>
      </c>
      <c r="I45" s="38">
        <f t="shared" si="0"/>
        <v>4.25</v>
      </c>
    </row>
    <row r="46" spans="3:9">
      <c r="C46" s="32">
        <v>39539</v>
      </c>
      <c r="D46" s="34">
        <f>TasaDeDesempleo_Total_H_y_M!B43</f>
        <v>3.6176641596239998</v>
      </c>
      <c r="E46" s="34">
        <f>Inflación!B44</f>
        <v>4.55</v>
      </c>
      <c r="H46" s="38">
        <f>D46</f>
        <v>3.6176641596239998</v>
      </c>
      <c r="I46" s="38">
        <f t="shared" si="0"/>
        <v>4.55</v>
      </c>
    </row>
    <row r="47" spans="3:9">
      <c r="C47" s="32">
        <v>39569</v>
      </c>
      <c r="D47" s="34">
        <f>TasaDeDesempleo_Total_H_y_M!B44</f>
        <v>3.576600983859</v>
      </c>
      <c r="E47" s="34">
        <f>Inflación!B45</f>
        <v>4.95</v>
      </c>
      <c r="H47" s="38">
        <f>D47</f>
        <v>3.576600983859</v>
      </c>
      <c r="I47" s="38">
        <f t="shared" si="0"/>
        <v>4.95</v>
      </c>
    </row>
    <row r="48" spans="3:9">
      <c r="C48" s="32">
        <v>39600</v>
      </c>
      <c r="D48" s="34">
        <f>TasaDeDesempleo_Total_H_y_M!B45</f>
        <v>3.6116672988079999</v>
      </c>
      <c r="E48" s="34">
        <f>Inflación!B46</f>
        <v>5.26</v>
      </c>
      <c r="H48" s="38">
        <f>D48</f>
        <v>3.6116672988079999</v>
      </c>
      <c r="I48" s="38">
        <f t="shared" si="0"/>
        <v>5.26</v>
      </c>
    </row>
    <row r="49" spans="3:9">
      <c r="C49" s="32">
        <v>39630</v>
      </c>
      <c r="D49" s="34">
        <f>TasaDeDesempleo_Total_H_y_M!B46</f>
        <v>3.8435562224569999</v>
      </c>
      <c r="E49" s="34">
        <f>Inflación!B47</f>
        <v>5.39</v>
      </c>
      <c r="H49" s="38">
        <f>D49</f>
        <v>3.8435562224569999</v>
      </c>
      <c r="I49" s="38">
        <f t="shared" si="0"/>
        <v>5.39</v>
      </c>
    </row>
    <row r="50" spans="3:9">
      <c r="C50" s="32">
        <v>39661</v>
      </c>
      <c r="D50" s="34">
        <f>TasaDeDesempleo_Total_H_y_M!B47</f>
        <v>3.7761137979649999</v>
      </c>
      <c r="E50" s="34">
        <f>Inflación!B48</f>
        <v>5.57</v>
      </c>
      <c r="H50" s="38">
        <f>D50</f>
        <v>3.7761137979649999</v>
      </c>
      <c r="I50" s="38">
        <f t="shared" si="0"/>
        <v>5.57</v>
      </c>
    </row>
    <row r="51" spans="3:9">
      <c r="C51" s="32">
        <v>39692</v>
      </c>
      <c r="D51" s="34">
        <f>TasaDeDesempleo_Total_H_y_M!B48</f>
        <v>3.8554764471779999</v>
      </c>
      <c r="E51" s="34">
        <f>Inflación!B49</f>
        <v>5.47</v>
      </c>
      <c r="H51" s="38">
        <f>D51</f>
        <v>3.8554764471779999</v>
      </c>
      <c r="I51" s="38">
        <f t="shared" si="0"/>
        <v>5.47</v>
      </c>
    </row>
    <row r="52" spans="3:9">
      <c r="C52" s="32">
        <v>39722</v>
      </c>
      <c r="D52" s="34">
        <f>TasaDeDesempleo_Total_H_y_M!B49</f>
        <v>4.0230805484749999</v>
      </c>
      <c r="E52" s="34">
        <f>Inflación!B50</f>
        <v>5.78</v>
      </c>
      <c r="H52" s="38">
        <f>D52</f>
        <v>4.0230805484749999</v>
      </c>
      <c r="I52" s="38">
        <f t="shared" si="0"/>
        <v>5.78</v>
      </c>
    </row>
    <row r="53" spans="3:9">
      <c r="C53" s="32">
        <v>39753</v>
      </c>
      <c r="D53" s="34">
        <f>TasaDeDesempleo_Total_H_y_M!B50</f>
        <v>4.5367405230360003</v>
      </c>
      <c r="E53" s="34">
        <f>Inflación!B51</f>
        <v>6.23</v>
      </c>
      <c r="H53" s="38">
        <f>D53</f>
        <v>4.5367405230360003</v>
      </c>
      <c r="I53" s="38">
        <f t="shared" si="0"/>
        <v>6.23</v>
      </c>
    </row>
    <row r="54" spans="3:9">
      <c r="C54" s="32">
        <v>39783</v>
      </c>
      <c r="D54" s="34">
        <f>TasaDeDesempleo_Total_H_y_M!B51</f>
        <v>4.5347912933670003</v>
      </c>
      <c r="E54" s="34">
        <f>Inflación!B52</f>
        <v>6.53</v>
      </c>
      <c r="H54" s="38">
        <f>D54</f>
        <v>4.5347912933670003</v>
      </c>
      <c r="I54" s="38">
        <f t="shared" si="0"/>
        <v>6.53</v>
      </c>
    </row>
    <row r="55" spans="3:9">
      <c r="C55" s="32">
        <v>39814</v>
      </c>
      <c r="D55" s="34">
        <f>TasaDeDesempleo_Total_H_y_M!B52</f>
        <v>4.6719968615290002</v>
      </c>
      <c r="E55" s="34">
        <f>Inflación!B53</f>
        <v>6.28</v>
      </c>
      <c r="H55" s="38">
        <f>D55</f>
        <v>4.6719968615290002</v>
      </c>
      <c r="I55" s="38">
        <f t="shared" si="0"/>
        <v>6.28</v>
      </c>
    </row>
    <row r="56" spans="3:9">
      <c r="C56" s="32">
        <v>39845</v>
      </c>
      <c r="D56" s="34">
        <f>TasaDeDesempleo_Total_H_y_M!B53</f>
        <v>5.0032116156589996</v>
      </c>
      <c r="E56" s="34">
        <f>Inflación!B54</f>
        <v>6.2</v>
      </c>
      <c r="H56" s="38">
        <f>D56</f>
        <v>5.0032116156589996</v>
      </c>
      <c r="I56" s="38">
        <f t="shared" si="0"/>
        <v>6.2</v>
      </c>
    </row>
    <row r="57" spans="3:9">
      <c r="C57" s="32">
        <v>39873</v>
      </c>
      <c r="D57" s="34">
        <f>TasaDeDesempleo_Total_H_y_M!B54</f>
        <v>4.9566731546009999</v>
      </c>
      <c r="E57" s="34">
        <f>Inflación!B55</f>
        <v>6.04</v>
      </c>
      <c r="H57" s="38">
        <f>D57</f>
        <v>4.9566731546009999</v>
      </c>
      <c r="I57" s="38">
        <f t="shared" si="0"/>
        <v>6.04</v>
      </c>
    </row>
    <row r="58" spans="3:9">
      <c r="C58" s="32">
        <v>39904</v>
      </c>
      <c r="D58" s="34">
        <f>TasaDeDesempleo_Total_H_y_M!B55</f>
        <v>5.1981180237600002</v>
      </c>
      <c r="E58" s="34">
        <f>Inflación!B56</f>
        <v>6.17</v>
      </c>
      <c r="H58" s="38">
        <f>D58</f>
        <v>5.1981180237600002</v>
      </c>
      <c r="I58" s="38">
        <f t="shared" si="0"/>
        <v>6.17</v>
      </c>
    </row>
    <row r="59" spans="3:9">
      <c r="C59" s="32">
        <v>39934</v>
      </c>
      <c r="D59" s="34">
        <f>TasaDeDesempleo_Total_H_y_M!B56</f>
        <v>5.5985313701920001</v>
      </c>
      <c r="E59" s="34">
        <f>Inflación!B57</f>
        <v>5.98</v>
      </c>
      <c r="H59" s="38">
        <f>D59</f>
        <v>5.5985313701920001</v>
      </c>
      <c r="I59" s="38">
        <f t="shared" si="0"/>
        <v>5.98</v>
      </c>
    </row>
    <row r="60" spans="3:9">
      <c r="C60" s="32">
        <v>39965</v>
      </c>
      <c r="D60" s="34">
        <f>TasaDeDesempleo_Total_H_y_M!B57</f>
        <v>5.2856556797780003</v>
      </c>
      <c r="E60" s="34">
        <f>Inflación!B58</f>
        <v>5.74</v>
      </c>
      <c r="H60" s="38">
        <f>D60</f>
        <v>5.2856556797780003</v>
      </c>
      <c r="I60" s="38">
        <f t="shared" si="0"/>
        <v>5.74</v>
      </c>
    </row>
    <row r="61" spans="3:9">
      <c r="C61" s="32">
        <v>39995</v>
      </c>
      <c r="D61" s="34">
        <f>TasaDeDesempleo_Total_H_y_M!B58</f>
        <v>5.4621309236320004</v>
      </c>
      <c r="E61" s="34">
        <f>Inflación!B59</f>
        <v>5.44</v>
      </c>
      <c r="H61" s="38">
        <f>D61</f>
        <v>5.4621309236320004</v>
      </c>
      <c r="I61" s="38">
        <f t="shared" si="0"/>
        <v>5.44</v>
      </c>
    </row>
    <row r="62" spans="3:9">
      <c r="C62" s="32">
        <v>40026</v>
      </c>
      <c r="D62" s="34">
        <f>TasaDeDesempleo_Total_H_y_M!B59</f>
        <v>5.7091132106520002</v>
      </c>
      <c r="E62" s="34">
        <f>Inflación!B60</f>
        <v>5.08</v>
      </c>
      <c r="H62" s="38">
        <f>D62</f>
        <v>5.7091132106520002</v>
      </c>
      <c r="I62" s="38">
        <f t="shared" si="0"/>
        <v>5.08</v>
      </c>
    </row>
    <row r="63" spans="3:9">
      <c r="C63" s="32">
        <v>40057</v>
      </c>
      <c r="D63" s="34">
        <f>TasaDeDesempleo_Total_H_y_M!B60</f>
        <v>5.9844299285740004</v>
      </c>
      <c r="E63" s="34">
        <f>Inflación!B61</f>
        <v>4.8899999999999997</v>
      </c>
      <c r="H63" s="38">
        <f>D63</f>
        <v>5.9844299285740004</v>
      </c>
      <c r="I63" s="38">
        <f t="shared" si="0"/>
        <v>4.8899999999999997</v>
      </c>
    </row>
    <row r="64" spans="3:9">
      <c r="C64" s="32">
        <v>40087</v>
      </c>
      <c r="D64" s="34">
        <f>TasaDeDesempleo_Total_H_y_M!B61</f>
        <v>5.4929095885799999</v>
      </c>
      <c r="E64" s="34">
        <f>Inflación!B62</f>
        <v>4.5</v>
      </c>
      <c r="H64" s="38">
        <f>D64</f>
        <v>5.4929095885799999</v>
      </c>
      <c r="I64" s="38">
        <f t="shared" si="0"/>
        <v>4.5</v>
      </c>
    </row>
    <row r="65" spans="3:9">
      <c r="C65" s="32">
        <v>40118</v>
      </c>
      <c r="D65" s="34">
        <f>TasaDeDesempleo_Total_H_y_M!B62</f>
        <v>5.2886077051699996</v>
      </c>
      <c r="E65" s="34">
        <f>Inflación!B63</f>
        <v>3.86</v>
      </c>
      <c r="H65" s="38">
        <f>D65</f>
        <v>5.2886077051699996</v>
      </c>
      <c r="I65" s="38">
        <f t="shared" si="0"/>
        <v>3.86</v>
      </c>
    </row>
    <row r="66" spans="3:9">
      <c r="C66" s="32">
        <v>40148</v>
      </c>
      <c r="D66" s="34">
        <f>TasaDeDesempleo_Total_H_y_M!B63</f>
        <v>5.2903743857789998</v>
      </c>
      <c r="E66" s="34">
        <f>Inflación!B64</f>
        <v>3.57</v>
      </c>
      <c r="H66" s="38">
        <f>D66</f>
        <v>5.2903743857789998</v>
      </c>
      <c r="I66" s="38">
        <f t="shared" si="0"/>
        <v>3.57</v>
      </c>
    </row>
    <row r="67" spans="3:9">
      <c r="C67" s="32">
        <v>40179</v>
      </c>
      <c r="D67" s="34">
        <f>TasaDeDesempleo_Total_H_y_M!B64</f>
        <v>5.4111095395089999</v>
      </c>
      <c r="E67" s="34">
        <f>Inflación!B65</f>
        <v>4.46</v>
      </c>
      <c r="H67" s="38">
        <f>D67</f>
        <v>5.4111095395089999</v>
      </c>
      <c r="I67" s="38">
        <f t="shared" si="0"/>
        <v>4.46</v>
      </c>
    </row>
    <row r="68" spans="3:9">
      <c r="C68" s="32">
        <v>40210</v>
      </c>
      <c r="D68" s="34">
        <f>TasaDeDesempleo_Total_H_y_M!B65</f>
        <v>5.1162373788769999</v>
      </c>
      <c r="E68" s="34">
        <f>Inflación!B66</f>
        <v>4.83</v>
      </c>
      <c r="H68" s="38">
        <f>D68</f>
        <v>5.1162373788769999</v>
      </c>
      <c r="I68" s="38">
        <f t="shared" si="0"/>
        <v>4.83</v>
      </c>
    </row>
    <row r="69" spans="3:9">
      <c r="C69" s="32">
        <v>40238</v>
      </c>
      <c r="D69" s="34">
        <f>TasaDeDesempleo_Total_H_y_M!B66</f>
        <v>5.1494849854159996</v>
      </c>
      <c r="E69" s="34">
        <f>Inflación!B67</f>
        <v>4.97</v>
      </c>
      <c r="H69" s="38">
        <f>D69</f>
        <v>5.1494849854159996</v>
      </c>
      <c r="I69" s="38">
        <f t="shared" si="0"/>
        <v>4.97</v>
      </c>
    </row>
    <row r="70" spans="3:9">
      <c r="C70" s="32">
        <v>40269</v>
      </c>
      <c r="D70" s="34">
        <f>TasaDeDesempleo_Total_H_y_M!B67</f>
        <v>5.4583910861109999</v>
      </c>
      <c r="E70" s="34">
        <f>Inflación!B68</f>
        <v>4.2699999999999996</v>
      </c>
      <c r="H70" s="38">
        <f>D70</f>
        <v>5.4583910861109999</v>
      </c>
      <c r="I70" s="38">
        <f t="shared" si="0"/>
        <v>4.2699999999999996</v>
      </c>
    </row>
    <row r="71" spans="3:9">
      <c r="C71" s="32">
        <v>40299</v>
      </c>
      <c r="D71" s="34">
        <f>TasaDeDesempleo_Total_H_y_M!B68</f>
        <v>5.2532508251019996</v>
      </c>
      <c r="E71" s="34">
        <f>Inflación!B69</f>
        <v>3.92</v>
      </c>
      <c r="H71" s="38">
        <f>D71</f>
        <v>5.2532508251019996</v>
      </c>
      <c r="I71" s="38">
        <f t="shared" si="0"/>
        <v>3.92</v>
      </c>
    </row>
    <row r="72" spans="3:9">
      <c r="C72" s="32">
        <v>40330</v>
      </c>
      <c r="D72" s="34">
        <f>TasaDeDesempleo_Total_H_y_M!B69</f>
        <v>5.135948733168</v>
      </c>
      <c r="E72" s="34">
        <f>Inflación!B70</f>
        <v>3.69</v>
      </c>
      <c r="H72" s="38">
        <f>D72</f>
        <v>5.135948733168</v>
      </c>
      <c r="I72" s="38">
        <f t="shared" ref="I72:I135" si="1">E72</f>
        <v>3.69</v>
      </c>
    </row>
    <row r="73" spans="3:9">
      <c r="C73" s="32">
        <v>40360</v>
      </c>
      <c r="D73" s="34">
        <f>TasaDeDesempleo_Total_H_y_M!B70</f>
        <v>5.2947785831149998</v>
      </c>
      <c r="E73" s="34">
        <f>Inflación!B71</f>
        <v>3.64</v>
      </c>
      <c r="H73" s="38">
        <f>D73</f>
        <v>5.2947785831149998</v>
      </c>
      <c r="I73" s="38">
        <f t="shared" si="1"/>
        <v>3.64</v>
      </c>
    </row>
    <row r="74" spans="3:9">
      <c r="C74" s="32">
        <v>40391</v>
      </c>
      <c r="D74" s="34">
        <f>TasaDeDesempleo_Total_H_y_M!B71</f>
        <v>5.0159234245390003</v>
      </c>
      <c r="E74" s="34">
        <f>Inflación!B72</f>
        <v>3.68</v>
      </c>
      <c r="H74" s="38">
        <f>D74</f>
        <v>5.0159234245390003</v>
      </c>
      <c r="I74" s="38">
        <f t="shared" si="1"/>
        <v>3.68</v>
      </c>
    </row>
    <row r="75" spans="3:9">
      <c r="C75" s="32">
        <v>40422</v>
      </c>
      <c r="D75" s="34">
        <f>TasaDeDesempleo_Total_H_y_M!B72</f>
        <v>5.2786180318830001</v>
      </c>
      <c r="E75" s="34">
        <f>Inflación!B73</f>
        <v>3.7</v>
      </c>
      <c r="H75" s="38">
        <f>D75</f>
        <v>5.2786180318830001</v>
      </c>
      <c r="I75" s="38">
        <f t="shared" si="1"/>
        <v>3.7</v>
      </c>
    </row>
    <row r="76" spans="3:9">
      <c r="C76" s="32">
        <v>40452</v>
      </c>
      <c r="D76" s="34">
        <f>TasaDeDesempleo_Total_H_y_M!B73</f>
        <v>5.3320002758309997</v>
      </c>
      <c r="E76" s="34">
        <f>Inflación!B74</f>
        <v>4.0199999999999996</v>
      </c>
      <c r="H76" s="38">
        <f>D76</f>
        <v>5.3320002758309997</v>
      </c>
      <c r="I76" s="38">
        <f t="shared" si="1"/>
        <v>4.0199999999999996</v>
      </c>
    </row>
    <row r="77" spans="3:9">
      <c r="C77" s="32">
        <v>40483</v>
      </c>
      <c r="D77" s="34">
        <f>TasaDeDesempleo_Total_H_y_M!B74</f>
        <v>5.3134595027350002</v>
      </c>
      <c r="E77" s="34">
        <f>Inflación!B75</f>
        <v>4.32</v>
      </c>
      <c r="H77" s="38">
        <f>D77</f>
        <v>5.3134595027350002</v>
      </c>
      <c r="I77" s="38">
        <f t="shared" si="1"/>
        <v>4.32</v>
      </c>
    </row>
    <row r="78" spans="3:9">
      <c r="C78" s="32">
        <v>40513</v>
      </c>
      <c r="D78" s="34">
        <f>TasaDeDesempleo_Total_H_y_M!B75</f>
        <v>5.5089877752580003</v>
      </c>
      <c r="E78" s="34">
        <f>Inflación!B76</f>
        <v>4.4000000000000004</v>
      </c>
      <c r="H78" s="38">
        <f>D78</f>
        <v>5.5089877752580003</v>
      </c>
      <c r="I78" s="38">
        <f t="shared" si="1"/>
        <v>4.4000000000000004</v>
      </c>
    </row>
    <row r="79" spans="3:9">
      <c r="C79" s="32">
        <v>40544</v>
      </c>
      <c r="D79" s="34">
        <f>TasaDeDesempleo_Total_H_y_M!B76</f>
        <v>5.0295563283430003</v>
      </c>
      <c r="E79" s="34">
        <f>Inflación!B77</f>
        <v>3.78</v>
      </c>
      <c r="H79" s="38">
        <f>D79</f>
        <v>5.0295563283430003</v>
      </c>
      <c r="I79" s="38">
        <f t="shared" si="1"/>
        <v>3.78</v>
      </c>
    </row>
    <row r="80" spans="3:9">
      <c r="C80" s="32">
        <v>40575</v>
      </c>
      <c r="D80" s="34">
        <f>TasaDeDesempleo_Total_H_y_M!B77</f>
        <v>5.2679670546309998</v>
      </c>
      <c r="E80" s="34">
        <f>Inflación!B78</f>
        <v>3.57</v>
      </c>
      <c r="H80" s="38">
        <f>D80</f>
        <v>5.2679670546309998</v>
      </c>
      <c r="I80" s="38">
        <f t="shared" si="1"/>
        <v>3.57</v>
      </c>
    </row>
    <row r="81" spans="3:9">
      <c r="C81" s="32">
        <v>40603</v>
      </c>
      <c r="D81" s="34">
        <f>TasaDeDesempleo_Total_H_y_M!B78</f>
        <v>5.1115920723619999</v>
      </c>
      <c r="E81" s="34">
        <f>Inflación!B79</f>
        <v>3.04</v>
      </c>
      <c r="H81" s="38">
        <f>D81</f>
        <v>5.1115920723619999</v>
      </c>
      <c r="I81" s="38">
        <f t="shared" si="1"/>
        <v>3.04</v>
      </c>
    </row>
    <row r="82" spans="3:9">
      <c r="C82" s="32">
        <v>40634</v>
      </c>
      <c r="D82" s="34">
        <f>TasaDeDesempleo_Total_H_y_M!B79</f>
        <v>5.1995839064349996</v>
      </c>
      <c r="E82" s="34">
        <f>Inflación!B80</f>
        <v>3.36</v>
      </c>
      <c r="H82" s="38">
        <f>D82</f>
        <v>5.1995839064349996</v>
      </c>
      <c r="I82" s="38">
        <f t="shared" si="1"/>
        <v>3.36</v>
      </c>
    </row>
    <row r="83" spans="3:9">
      <c r="C83" s="32">
        <v>40664</v>
      </c>
      <c r="D83" s="34">
        <f>TasaDeDesempleo_Total_H_y_M!B80</f>
        <v>5.3672330859460002</v>
      </c>
      <c r="E83" s="34">
        <f>Inflación!B81</f>
        <v>3.25</v>
      </c>
      <c r="H83" s="38">
        <f>D83</f>
        <v>5.3672330859460002</v>
      </c>
      <c r="I83" s="38">
        <f t="shared" si="1"/>
        <v>3.25</v>
      </c>
    </row>
    <row r="84" spans="3:9">
      <c r="C84" s="32">
        <v>40695</v>
      </c>
      <c r="D84" s="34">
        <f>TasaDeDesempleo_Total_H_y_M!B81</f>
        <v>5.5538380130830003</v>
      </c>
      <c r="E84" s="34">
        <f>Inflación!B82</f>
        <v>3.28</v>
      </c>
      <c r="H84" s="38">
        <f>D84</f>
        <v>5.5538380130830003</v>
      </c>
      <c r="I84" s="38">
        <f t="shared" si="1"/>
        <v>3.28</v>
      </c>
    </row>
    <row r="85" spans="3:9">
      <c r="C85" s="32">
        <v>40725</v>
      </c>
      <c r="D85" s="34">
        <f>TasaDeDesempleo_Total_H_y_M!B82</f>
        <v>5.2087955859940003</v>
      </c>
      <c r="E85" s="34">
        <f>Inflación!B83</f>
        <v>3.55</v>
      </c>
      <c r="H85" s="38">
        <f>D85</f>
        <v>5.2087955859940003</v>
      </c>
      <c r="I85" s="38">
        <f t="shared" si="1"/>
        <v>3.55</v>
      </c>
    </row>
    <row r="86" spans="3:9">
      <c r="C86" s="32">
        <v>40756</v>
      </c>
      <c r="D86" s="34">
        <f>TasaDeDesempleo_Total_H_y_M!B83</f>
        <v>5.2887836925020002</v>
      </c>
      <c r="E86" s="34">
        <f>Inflación!B84</f>
        <v>3.42</v>
      </c>
      <c r="H86" s="38">
        <f>D86</f>
        <v>5.2887836925020002</v>
      </c>
      <c r="I86" s="38">
        <f t="shared" si="1"/>
        <v>3.42</v>
      </c>
    </row>
    <row r="87" spans="3:9">
      <c r="C87" s="32">
        <v>40787</v>
      </c>
      <c r="D87" s="34">
        <f>TasaDeDesempleo_Total_H_y_M!B84</f>
        <v>5.069578502403</v>
      </c>
      <c r="E87" s="34">
        <f>Inflación!B85</f>
        <v>3.14</v>
      </c>
      <c r="H87" s="38">
        <f>D87</f>
        <v>5.069578502403</v>
      </c>
      <c r="I87" s="38">
        <f t="shared" si="1"/>
        <v>3.14</v>
      </c>
    </row>
    <row r="88" spans="3:9">
      <c r="C88" s="32">
        <v>40817</v>
      </c>
      <c r="D88" s="34">
        <f>TasaDeDesempleo_Total_H_y_M!B85</f>
        <v>4.873570411637</v>
      </c>
      <c r="E88" s="34">
        <f>Inflación!B86</f>
        <v>3.2</v>
      </c>
      <c r="H88" s="38">
        <f>D88</f>
        <v>4.873570411637</v>
      </c>
      <c r="I88" s="38">
        <f t="shared" si="1"/>
        <v>3.2</v>
      </c>
    </row>
    <row r="89" spans="3:9">
      <c r="C89" s="32">
        <v>40848</v>
      </c>
      <c r="D89" s="34">
        <f>TasaDeDesempleo_Total_H_y_M!B86</f>
        <v>5.0655828929490001</v>
      </c>
      <c r="E89" s="34">
        <f>Inflación!B87</f>
        <v>3.48</v>
      </c>
      <c r="H89" s="38">
        <f>D89</f>
        <v>5.0655828929490001</v>
      </c>
      <c r="I89" s="38">
        <f t="shared" si="1"/>
        <v>3.48</v>
      </c>
    </row>
    <row r="90" spans="3:9">
      <c r="C90" s="32">
        <v>40878</v>
      </c>
      <c r="D90" s="34">
        <f>TasaDeDesempleo_Total_H_y_M!B87</f>
        <v>5.0193652924589998</v>
      </c>
      <c r="E90" s="34">
        <f>Inflación!B88</f>
        <v>3.82</v>
      </c>
      <c r="H90" s="38">
        <f>D90</f>
        <v>5.0193652924589998</v>
      </c>
      <c r="I90" s="38">
        <f t="shared" si="1"/>
        <v>3.82</v>
      </c>
    </row>
    <row r="91" spans="3:9">
      <c r="C91" s="32">
        <v>40909</v>
      </c>
      <c r="D91" s="34">
        <f>TasaDeDesempleo_Total_H_y_M!B88</f>
        <v>4.6296495843430003</v>
      </c>
      <c r="E91" s="34">
        <f>Inflación!B89</f>
        <v>4.05</v>
      </c>
      <c r="H91" s="38">
        <f>D91</f>
        <v>4.6296495843430003</v>
      </c>
      <c r="I91" s="38">
        <f t="shared" si="1"/>
        <v>4.05</v>
      </c>
    </row>
    <row r="92" spans="3:9">
      <c r="C92" s="32">
        <v>40940</v>
      </c>
      <c r="D92" s="34">
        <f>TasaDeDesempleo_Total_H_y_M!B89</f>
        <v>5.2945387385830003</v>
      </c>
      <c r="E92" s="34">
        <f>Inflación!B90</f>
        <v>3.87</v>
      </c>
      <c r="H92" s="38">
        <f>D92</f>
        <v>5.2945387385830003</v>
      </c>
      <c r="I92" s="38">
        <f t="shared" si="1"/>
        <v>3.87</v>
      </c>
    </row>
    <row r="93" spans="3:9">
      <c r="C93" s="32">
        <v>40969</v>
      </c>
      <c r="D93" s="34">
        <f>TasaDeDesempleo_Total_H_y_M!B90</f>
        <v>5.0208944633619996</v>
      </c>
      <c r="E93" s="34">
        <f>Inflación!B91</f>
        <v>3.73</v>
      </c>
      <c r="H93" s="38">
        <f>D93</f>
        <v>5.0208944633619996</v>
      </c>
      <c r="I93" s="38">
        <f t="shared" si="1"/>
        <v>3.73</v>
      </c>
    </row>
    <row r="94" spans="3:9">
      <c r="C94" s="32">
        <v>41000</v>
      </c>
      <c r="D94" s="34">
        <f>TasaDeDesempleo_Total_H_y_M!B91</f>
        <v>4.9083649639539999</v>
      </c>
      <c r="E94" s="34">
        <f>Inflación!B92</f>
        <v>3.41</v>
      </c>
      <c r="H94" s="38">
        <f>D94</f>
        <v>4.9083649639539999</v>
      </c>
      <c r="I94" s="38">
        <f t="shared" si="1"/>
        <v>3.41</v>
      </c>
    </row>
    <row r="95" spans="3:9">
      <c r="C95" s="32">
        <v>41030</v>
      </c>
      <c r="D95" s="34">
        <f>TasaDeDesempleo_Total_H_y_M!B92</f>
        <v>4.7757838990510004</v>
      </c>
      <c r="E95" s="34">
        <f>Inflación!B93</f>
        <v>3.85</v>
      </c>
      <c r="H95" s="38">
        <f>D95</f>
        <v>4.7757838990510004</v>
      </c>
      <c r="I95" s="38">
        <f t="shared" si="1"/>
        <v>3.85</v>
      </c>
    </row>
    <row r="96" spans="3:9">
      <c r="C96" s="32">
        <v>41061</v>
      </c>
      <c r="D96" s="34">
        <f>TasaDeDesempleo_Total_H_y_M!B93</f>
        <v>4.8167910477489997</v>
      </c>
      <c r="E96" s="34">
        <f>Inflación!B94</f>
        <v>4.34</v>
      </c>
      <c r="H96" s="38">
        <f>D96</f>
        <v>4.8167910477489997</v>
      </c>
      <c r="I96" s="38">
        <f t="shared" si="1"/>
        <v>4.34</v>
      </c>
    </row>
    <row r="97" spans="3:9">
      <c r="C97" s="32">
        <v>41091</v>
      </c>
      <c r="D97" s="34">
        <f>TasaDeDesempleo_Total_H_y_M!B94</f>
        <v>4.7513288917869998</v>
      </c>
      <c r="E97" s="34">
        <f>Inflación!B95</f>
        <v>4.42</v>
      </c>
      <c r="H97" s="38">
        <f>D97</f>
        <v>4.7513288917869998</v>
      </c>
      <c r="I97" s="38">
        <f t="shared" si="1"/>
        <v>4.42</v>
      </c>
    </row>
    <row r="98" spans="3:9">
      <c r="C98" s="32">
        <v>41122</v>
      </c>
      <c r="D98" s="34">
        <f>TasaDeDesempleo_Total_H_y_M!B95</f>
        <v>4.9396368223350002</v>
      </c>
      <c r="E98" s="34">
        <f>Inflación!B96</f>
        <v>4.57</v>
      </c>
      <c r="H98" s="38">
        <f>D98</f>
        <v>4.9396368223350002</v>
      </c>
      <c r="I98" s="38">
        <f t="shared" si="1"/>
        <v>4.57</v>
      </c>
    </row>
    <row r="99" spans="3:9">
      <c r="C99" s="32">
        <v>41153</v>
      </c>
      <c r="D99" s="34">
        <f>TasaDeDesempleo_Total_H_y_M!B96</f>
        <v>4.5882105634299997</v>
      </c>
      <c r="E99" s="34">
        <f>Inflación!B97</f>
        <v>4.7699999999999996</v>
      </c>
      <c r="H99" s="38">
        <f>D99</f>
        <v>4.5882105634299997</v>
      </c>
      <c r="I99" s="38">
        <f t="shared" si="1"/>
        <v>4.7699999999999996</v>
      </c>
    </row>
    <row r="100" spans="3:9">
      <c r="C100" s="32">
        <v>41183</v>
      </c>
      <c r="D100" s="34">
        <f>TasaDeDesempleo_Total_H_y_M!B97</f>
        <v>4.90991886618</v>
      </c>
      <c r="E100" s="34">
        <f>Inflación!B98</f>
        <v>4.5999999999999996</v>
      </c>
      <c r="H100" s="38">
        <f>D100</f>
        <v>4.90991886618</v>
      </c>
      <c r="I100" s="38">
        <f t="shared" si="1"/>
        <v>4.5999999999999996</v>
      </c>
    </row>
    <row r="101" spans="3:9">
      <c r="C101" s="32">
        <v>41214</v>
      </c>
      <c r="D101" s="34">
        <f>TasaDeDesempleo_Total_H_y_M!B98</f>
        <v>5.1566445037120001</v>
      </c>
      <c r="E101" s="34">
        <f>Inflación!B99</f>
        <v>4.18</v>
      </c>
      <c r="H101" s="38">
        <f>D101</f>
        <v>5.1566445037120001</v>
      </c>
      <c r="I101" s="38">
        <f t="shared" si="1"/>
        <v>4.18</v>
      </c>
    </row>
    <row r="102" spans="3:9">
      <c r="C102" s="32">
        <v>41244</v>
      </c>
      <c r="D102" s="34">
        <f>TasaDeDesempleo_Total_H_y_M!B99</f>
        <v>4.8919079685979998</v>
      </c>
      <c r="E102" s="34">
        <f>Inflación!B100</f>
        <v>3.57</v>
      </c>
      <c r="H102" s="38">
        <f>D102</f>
        <v>4.8919079685979998</v>
      </c>
      <c r="I102" s="38">
        <f t="shared" si="1"/>
        <v>3.57</v>
      </c>
    </row>
    <row r="103" spans="3:9">
      <c r="C103" s="32">
        <v>41275</v>
      </c>
      <c r="D103" s="34">
        <f>TasaDeDesempleo_Total_H_y_M!B100</f>
        <v>5.1645866349689999</v>
      </c>
      <c r="E103" s="34">
        <f>Inflación!B101</f>
        <v>3.25</v>
      </c>
      <c r="H103" s="38">
        <f>D103</f>
        <v>5.1645866349689999</v>
      </c>
      <c r="I103" s="38">
        <f t="shared" si="1"/>
        <v>3.25</v>
      </c>
    </row>
    <row r="104" spans="3:9">
      <c r="C104" s="32">
        <v>41306</v>
      </c>
      <c r="D104" s="34">
        <f>TasaDeDesempleo_Total_H_y_M!B101</f>
        <v>4.8145138358670003</v>
      </c>
      <c r="E104" s="34">
        <f>Inflación!B102</f>
        <v>3.55</v>
      </c>
      <c r="H104" s="38">
        <f>D104</f>
        <v>4.8145138358670003</v>
      </c>
      <c r="I104" s="38">
        <f t="shared" si="1"/>
        <v>3.55</v>
      </c>
    </row>
    <row r="105" spans="3:9">
      <c r="C105" s="32">
        <v>41334</v>
      </c>
      <c r="D105" s="34">
        <f>TasaDeDesempleo_Total_H_y_M!B102</f>
        <v>4.9781543066129998</v>
      </c>
      <c r="E105" s="34">
        <f>Inflación!B103</f>
        <v>4.25</v>
      </c>
      <c r="H105" s="38">
        <f>D105</f>
        <v>4.9781543066129998</v>
      </c>
      <c r="I105" s="38">
        <f t="shared" si="1"/>
        <v>4.25</v>
      </c>
    </row>
    <row r="106" spans="3:9">
      <c r="C106" s="32">
        <v>41365</v>
      </c>
      <c r="D106" s="34">
        <f>TasaDeDesempleo_Total_H_y_M!B103</f>
        <v>5.0158818832550001</v>
      </c>
      <c r="E106" s="34">
        <f>Inflación!B104</f>
        <v>4.6500000000000004</v>
      </c>
      <c r="H106" s="38">
        <f>D106</f>
        <v>5.0158818832550001</v>
      </c>
      <c r="I106" s="38">
        <f t="shared" si="1"/>
        <v>4.6500000000000004</v>
      </c>
    </row>
    <row r="107" spans="3:9">
      <c r="C107" s="32">
        <v>41395</v>
      </c>
      <c r="D107" s="34">
        <f>TasaDeDesempleo_Total_H_y_M!B104</f>
        <v>4.9678716146479998</v>
      </c>
      <c r="E107" s="34">
        <f>Inflación!B105</f>
        <v>4.63</v>
      </c>
      <c r="H107" s="38">
        <f>D107</f>
        <v>4.9678716146479998</v>
      </c>
      <c r="I107" s="38">
        <f t="shared" si="1"/>
        <v>4.63</v>
      </c>
    </row>
    <row r="108" spans="3:9">
      <c r="C108" s="32">
        <v>41426</v>
      </c>
      <c r="D108" s="34">
        <f>TasaDeDesempleo_Total_H_y_M!B105</f>
        <v>5.0334437901909999</v>
      </c>
      <c r="E108" s="34">
        <f>Inflación!B106</f>
        <v>4.09</v>
      </c>
      <c r="H108" s="38">
        <f>D108</f>
        <v>5.0334437901909999</v>
      </c>
      <c r="I108" s="38">
        <f t="shared" si="1"/>
        <v>4.09</v>
      </c>
    </row>
    <row r="109" spans="3:9">
      <c r="C109" s="32">
        <v>41456</v>
      </c>
      <c r="D109" s="34">
        <f>TasaDeDesempleo_Total_H_y_M!B106</f>
        <v>4.8695073777960003</v>
      </c>
      <c r="E109" s="34">
        <f>Inflación!B107</f>
        <v>3.47</v>
      </c>
      <c r="H109" s="38">
        <f>D109</f>
        <v>4.8695073777960003</v>
      </c>
      <c r="I109" s="38">
        <f t="shared" si="1"/>
        <v>3.47</v>
      </c>
    </row>
    <row r="110" spans="3:9">
      <c r="C110" s="32">
        <v>41487</v>
      </c>
      <c r="D110" s="34">
        <f>TasaDeDesempleo_Total_H_y_M!B107</f>
        <v>4.8158806417909998</v>
      </c>
      <c r="E110" s="34">
        <f>Inflación!B108</f>
        <v>3.46</v>
      </c>
      <c r="H110" s="38">
        <f>D110</f>
        <v>4.8158806417909998</v>
      </c>
      <c r="I110" s="38">
        <f t="shared" si="1"/>
        <v>3.46</v>
      </c>
    </row>
    <row r="111" spans="3:9">
      <c r="C111" s="32">
        <v>41518</v>
      </c>
      <c r="D111" s="34">
        <f>TasaDeDesempleo_Total_H_y_M!B108</f>
        <v>4.9652278049260001</v>
      </c>
      <c r="E111" s="34">
        <f>Inflación!B109</f>
        <v>3.39</v>
      </c>
      <c r="H111" s="38">
        <f>D111</f>
        <v>4.9652278049260001</v>
      </c>
      <c r="I111" s="38">
        <f t="shared" si="1"/>
        <v>3.39</v>
      </c>
    </row>
    <row r="112" spans="3:9">
      <c r="C112" s="32">
        <v>41548</v>
      </c>
      <c r="D112" s="34">
        <f>TasaDeDesempleo_Total_H_y_M!B109</f>
        <v>4.892290914008</v>
      </c>
      <c r="E112" s="34">
        <f>Inflación!B110</f>
        <v>3.36</v>
      </c>
      <c r="H112" s="38">
        <f>D112</f>
        <v>4.892290914008</v>
      </c>
      <c r="I112" s="38">
        <f t="shared" si="1"/>
        <v>3.36</v>
      </c>
    </row>
    <row r="113" spans="3:9">
      <c r="C113" s="32">
        <v>41579</v>
      </c>
      <c r="D113" s="34">
        <f>TasaDeDesempleo_Total_H_y_M!B110</f>
        <v>4.5835962302280002</v>
      </c>
      <c r="E113" s="34">
        <f>Inflación!B111</f>
        <v>3.62</v>
      </c>
      <c r="H113" s="38">
        <f>D113</f>
        <v>4.5835962302280002</v>
      </c>
      <c r="I113" s="38">
        <f t="shared" si="1"/>
        <v>3.62</v>
      </c>
    </row>
    <row r="114" spans="3:9">
      <c r="C114" s="32">
        <v>41609</v>
      </c>
      <c r="D114" s="34">
        <f>TasaDeDesempleo_Total_H_y_M!B111</f>
        <v>4.7321633391019997</v>
      </c>
      <c r="E114" s="34">
        <f>Inflación!B112</f>
        <v>3.97</v>
      </c>
      <c r="H114" s="38">
        <f>D114</f>
        <v>4.7321633391019997</v>
      </c>
      <c r="I114" s="38">
        <f t="shared" si="1"/>
        <v>3.97</v>
      </c>
    </row>
    <row r="115" spans="3:9">
      <c r="C115" s="32">
        <v>41640</v>
      </c>
      <c r="D115" s="34">
        <f>TasaDeDesempleo_Total_H_y_M!B112</f>
        <v>4.8821382205199999</v>
      </c>
      <c r="E115" s="34">
        <f>Inflación!B113</f>
        <v>4.4800000000000004</v>
      </c>
      <c r="H115" s="38">
        <f>D115</f>
        <v>4.8821382205199999</v>
      </c>
      <c r="I115" s="38">
        <f t="shared" si="1"/>
        <v>4.4800000000000004</v>
      </c>
    </row>
    <row r="116" spans="3:9">
      <c r="C116" s="32">
        <v>41671</v>
      </c>
      <c r="D116" s="34">
        <f>TasaDeDesempleo_Total_H_y_M!B113</f>
        <v>4.758600296909</v>
      </c>
      <c r="E116" s="34">
        <f>Inflación!B114</f>
        <v>4.2300000000000004</v>
      </c>
      <c r="H116" s="38">
        <f>D116</f>
        <v>4.758600296909</v>
      </c>
      <c r="I116" s="38">
        <f t="shared" si="1"/>
        <v>4.2300000000000004</v>
      </c>
    </row>
    <row r="117" spans="3:9">
      <c r="C117" s="32">
        <v>41699</v>
      </c>
      <c r="D117" s="34">
        <f>TasaDeDesempleo_Total_H_y_M!B114</f>
        <v>5.3299971890429996</v>
      </c>
      <c r="E117" s="34">
        <f>Inflación!B115</f>
        <v>3.76</v>
      </c>
      <c r="H117" s="38">
        <f>D117</f>
        <v>5.3299971890429996</v>
      </c>
      <c r="I117" s="38">
        <f t="shared" si="1"/>
        <v>3.76</v>
      </c>
    </row>
    <row r="118" spans="3:9">
      <c r="C118" s="32">
        <v>41730</v>
      </c>
      <c r="D118" s="34">
        <f>TasaDeDesempleo_Total_H_y_M!B115</f>
        <v>4.9107736384890002</v>
      </c>
      <c r="E118" s="34">
        <f>Inflación!B116</f>
        <v>3.5</v>
      </c>
      <c r="H118" s="38">
        <f>D118</f>
        <v>4.9107736384890002</v>
      </c>
      <c r="I118" s="38">
        <f t="shared" si="1"/>
        <v>3.5</v>
      </c>
    </row>
    <row r="119" spans="3:9">
      <c r="C119" s="32">
        <v>41760</v>
      </c>
      <c r="D119" s="34">
        <f>TasaDeDesempleo_Total_H_y_M!B116</f>
        <v>4.9470927260459998</v>
      </c>
      <c r="E119" s="34">
        <f>Inflación!B117</f>
        <v>3.51</v>
      </c>
      <c r="H119" s="38">
        <f>D119</f>
        <v>4.9470927260459998</v>
      </c>
      <c r="I119" s="38">
        <f t="shared" si="1"/>
        <v>3.51</v>
      </c>
    </row>
    <row r="120" spans="3:9">
      <c r="C120" s="32">
        <v>41791</v>
      </c>
      <c r="D120" s="34">
        <f>TasaDeDesempleo_Total_H_y_M!B117</f>
        <v>4.8301824709670003</v>
      </c>
      <c r="E120" s="34">
        <f>Inflación!B118</f>
        <v>3.75</v>
      </c>
      <c r="H120" s="38">
        <f>D120</f>
        <v>4.8301824709670003</v>
      </c>
      <c r="I120" s="38">
        <f t="shared" si="1"/>
        <v>3.75</v>
      </c>
    </row>
    <row r="121" spans="3:9">
      <c r="C121" s="32">
        <v>41821</v>
      </c>
      <c r="D121" s="34">
        <f>TasaDeDesempleo_Total_H_y_M!B118</f>
        <v>5.1919146146889998</v>
      </c>
      <c r="E121" s="34">
        <f>Inflación!B119</f>
        <v>4.07</v>
      </c>
      <c r="H121" s="38">
        <f>D121</f>
        <v>5.1919146146889998</v>
      </c>
      <c r="I121" s="38">
        <f t="shared" si="1"/>
        <v>4.07</v>
      </c>
    </row>
    <row r="122" spans="3:9">
      <c r="C122" s="32">
        <v>41852</v>
      </c>
      <c r="D122" s="34">
        <f>TasaDeDesempleo_Total_H_y_M!B119</f>
        <v>4.8370691520809999</v>
      </c>
      <c r="E122" s="34">
        <f>Inflación!B120</f>
        <v>4.1500000000000004</v>
      </c>
      <c r="H122" s="38">
        <f>D122</f>
        <v>4.8370691520809999</v>
      </c>
      <c r="I122" s="38">
        <f t="shared" si="1"/>
        <v>4.1500000000000004</v>
      </c>
    </row>
    <row r="123" spans="3:9">
      <c r="C123" s="32">
        <v>41883</v>
      </c>
      <c r="D123" s="34">
        <f>TasaDeDesempleo_Total_H_y_M!B120</f>
        <v>4.7590573313620004</v>
      </c>
      <c r="E123" s="34">
        <f>Inflación!B121</f>
        <v>4.22</v>
      </c>
      <c r="H123" s="38">
        <f>D123</f>
        <v>4.7590573313620004</v>
      </c>
      <c r="I123" s="38">
        <f t="shared" si="1"/>
        <v>4.22</v>
      </c>
    </row>
    <row r="124" spans="3:9">
      <c r="C124" s="32">
        <v>41913</v>
      </c>
      <c r="D124" s="34">
        <f>TasaDeDesempleo_Total_H_y_M!B121</f>
        <v>4.6534154579339999</v>
      </c>
      <c r="E124" s="34">
        <f>Inflación!B122</f>
        <v>4.3</v>
      </c>
      <c r="H124" s="38">
        <f>D124</f>
        <v>4.6534154579339999</v>
      </c>
      <c r="I124" s="38">
        <f t="shared" si="1"/>
        <v>4.3</v>
      </c>
    </row>
    <row r="125" spans="3:9">
      <c r="C125" s="32">
        <v>41944</v>
      </c>
      <c r="D125" s="34">
        <f>TasaDeDesempleo_Total_H_y_M!B122</f>
        <v>4.642849127441</v>
      </c>
      <c r="E125" s="34">
        <f>Inflación!B123</f>
        <v>4.17</v>
      </c>
      <c r="H125" s="38">
        <f>D125</f>
        <v>4.642849127441</v>
      </c>
      <c r="I125" s="38">
        <f t="shared" si="1"/>
        <v>4.17</v>
      </c>
    </row>
    <row r="126" spans="3:9">
      <c r="C126" s="32">
        <v>41974</v>
      </c>
      <c r="D126" s="34">
        <f>TasaDeDesempleo_Total_H_y_M!B123</f>
        <v>4.1407628580539999</v>
      </c>
      <c r="E126" s="34">
        <f>Inflación!B124</f>
        <v>4.08</v>
      </c>
      <c r="H126" s="38">
        <f>D126</f>
        <v>4.1407628580539999</v>
      </c>
      <c r="I126" s="38">
        <f t="shared" si="1"/>
        <v>4.08</v>
      </c>
    </row>
    <row r="127" spans="3:9">
      <c r="C127" s="32">
        <v>42005</v>
      </c>
      <c r="D127" s="34">
        <f>TasaDeDesempleo_Total_H_y_M!B124</f>
        <v>4.3826783342890003</v>
      </c>
      <c r="E127" s="34">
        <f>Inflación!B125</f>
        <v>3.07</v>
      </c>
      <c r="H127" s="38">
        <f>D127</f>
        <v>4.3826783342890003</v>
      </c>
      <c r="I127" s="38">
        <f t="shared" si="1"/>
        <v>3.07</v>
      </c>
    </row>
    <row r="128" spans="3:9">
      <c r="C128" s="32">
        <v>42036</v>
      </c>
      <c r="D128" s="34">
        <f>TasaDeDesempleo_Total_H_y_M!B125</f>
        <v>4.4382927123579998</v>
      </c>
      <c r="E128" s="34">
        <f>Inflación!B126</f>
        <v>3</v>
      </c>
      <c r="H128" s="38">
        <f>D128</f>
        <v>4.4382927123579998</v>
      </c>
      <c r="I128" s="38">
        <f t="shared" si="1"/>
        <v>3</v>
      </c>
    </row>
    <row r="129" spans="3:9">
      <c r="C129" s="32">
        <v>42064</v>
      </c>
      <c r="D129" s="34">
        <f>TasaDeDesempleo_Total_H_y_M!B126</f>
        <v>4.2868889513920001</v>
      </c>
      <c r="E129" s="34">
        <f>Inflación!B127</f>
        <v>3.14</v>
      </c>
      <c r="H129" s="38">
        <f>D129</f>
        <v>4.2868889513920001</v>
      </c>
      <c r="I129" s="38">
        <f t="shared" si="1"/>
        <v>3.14</v>
      </c>
    </row>
    <row r="130" spans="3:9">
      <c r="C130" s="32">
        <v>42095</v>
      </c>
      <c r="D130" s="34">
        <f>TasaDeDesempleo_Total_H_y_M!B127</f>
        <v>4.3544003400189997</v>
      </c>
      <c r="E130" s="34">
        <f>Inflación!B128</f>
        <v>3.06</v>
      </c>
      <c r="H130" s="38">
        <f>D130</f>
        <v>4.3544003400189997</v>
      </c>
      <c r="I130" s="38">
        <f t="shared" si="1"/>
        <v>3.06</v>
      </c>
    </row>
    <row r="131" spans="3:9">
      <c r="C131" s="32">
        <v>42125</v>
      </c>
      <c r="D131" s="34">
        <f>TasaDeDesempleo_Total_H_y_M!B128</f>
        <v>4.4256081639679996</v>
      </c>
      <c r="E131" s="34">
        <f>Inflación!B129</f>
        <v>2.88</v>
      </c>
      <c r="H131" s="38">
        <f>D131</f>
        <v>4.4256081639679996</v>
      </c>
      <c r="I131" s="38">
        <f t="shared" si="1"/>
        <v>2.88</v>
      </c>
    </row>
    <row r="132" spans="3:9">
      <c r="C132" s="32">
        <v>42156</v>
      </c>
      <c r="D132" s="34">
        <f>TasaDeDesempleo_Total_H_y_M!B129</f>
        <v>4.4167256694130002</v>
      </c>
      <c r="E132" s="34">
        <f>Inflación!B130</f>
        <v>2.87</v>
      </c>
      <c r="H132" s="38">
        <f>D132</f>
        <v>4.4167256694130002</v>
      </c>
      <c r="I132" s="38">
        <f t="shared" si="1"/>
        <v>2.87</v>
      </c>
    </row>
    <row r="133" spans="3:9">
      <c r="C133" s="32">
        <v>42186</v>
      </c>
      <c r="D133" s="34">
        <f>TasaDeDesempleo_Total_H_y_M!B130</f>
        <v>4.4759848492729999</v>
      </c>
      <c r="E133" s="34">
        <f>Inflación!B131</f>
        <v>2.74</v>
      </c>
      <c r="H133" s="38">
        <f>D133</f>
        <v>4.4759848492729999</v>
      </c>
      <c r="I133" s="38">
        <f t="shared" si="1"/>
        <v>2.74</v>
      </c>
    </row>
    <row r="134" spans="3:9">
      <c r="C134" s="32">
        <v>42217</v>
      </c>
      <c r="D134" s="34">
        <f>TasaDeDesempleo_Total_H_y_M!B131</f>
        <v>4.3874495265649998</v>
      </c>
      <c r="E134" s="34">
        <f>Inflación!B132</f>
        <v>2.59</v>
      </c>
      <c r="H134" s="38">
        <f>D134</f>
        <v>4.3874495265649998</v>
      </c>
      <c r="I134" s="38">
        <f t="shared" si="1"/>
        <v>2.59</v>
      </c>
    </row>
    <row r="135" spans="3:9">
      <c r="C135" s="32">
        <v>42248</v>
      </c>
      <c r="D135" s="34">
        <f>TasaDeDesempleo_Total_H_y_M!B132</f>
        <v>4.1869089935590003</v>
      </c>
      <c r="E135" s="34">
        <f>Inflación!B133</f>
        <v>2.52</v>
      </c>
      <c r="H135" s="38">
        <f>D135</f>
        <v>4.1869089935590003</v>
      </c>
      <c r="I135" s="38">
        <f t="shared" si="1"/>
        <v>2.52</v>
      </c>
    </row>
    <row r="136" spans="3:9">
      <c r="C136" s="32">
        <v>42278</v>
      </c>
      <c r="D136" s="34">
        <f>TasaDeDesempleo_Total_H_y_M!B133</f>
        <v>4.440404296224</v>
      </c>
      <c r="E136" s="34">
        <f>Inflación!B134</f>
        <v>2.48</v>
      </c>
      <c r="H136" s="38">
        <f>D136</f>
        <v>4.440404296224</v>
      </c>
      <c r="I136" s="38">
        <f t="shared" ref="I136:I199" si="2">E136</f>
        <v>2.48</v>
      </c>
    </row>
    <row r="137" spans="3:9">
      <c r="C137" s="32">
        <v>42309</v>
      </c>
      <c r="D137" s="34">
        <f>TasaDeDesempleo_Total_H_y_M!B134</f>
        <v>4.0588921138140002</v>
      </c>
      <c r="E137" s="34">
        <f>Inflación!B135</f>
        <v>2.21</v>
      </c>
      <c r="H137" s="38">
        <f>D137</f>
        <v>4.0588921138140002</v>
      </c>
      <c r="I137" s="38">
        <f t="shared" si="2"/>
        <v>2.21</v>
      </c>
    </row>
    <row r="138" spans="3:9">
      <c r="C138" s="32">
        <v>42339</v>
      </c>
      <c r="D138" s="34">
        <f>TasaDeDesempleo_Total_H_y_M!B135</f>
        <v>4.3371221625540004</v>
      </c>
      <c r="E138" s="34">
        <f>Inflación!B136</f>
        <v>2.13</v>
      </c>
      <c r="H138" s="38">
        <f>D138</f>
        <v>4.3371221625540004</v>
      </c>
      <c r="I138" s="38">
        <f t="shared" si="2"/>
        <v>2.13</v>
      </c>
    </row>
    <row r="139" spans="3:9">
      <c r="C139" s="32">
        <v>42370</v>
      </c>
      <c r="D139" s="34">
        <f>TasaDeDesempleo_Total_H_y_M!B136</f>
        <v>4.1473710631560001</v>
      </c>
      <c r="E139" s="34">
        <f>Inflación!B137</f>
        <v>2.61</v>
      </c>
      <c r="H139" s="38">
        <f>D139</f>
        <v>4.1473710631560001</v>
      </c>
      <c r="I139" s="38">
        <f t="shared" si="2"/>
        <v>2.61</v>
      </c>
    </row>
    <row r="140" spans="3:9">
      <c r="C140" s="32">
        <v>42401</v>
      </c>
      <c r="D140" s="34">
        <f>TasaDeDesempleo_Total_H_y_M!B137</f>
        <v>4.2737887101069996</v>
      </c>
      <c r="E140" s="34">
        <f>Inflación!B138</f>
        <v>2.87</v>
      </c>
      <c r="H140" s="38">
        <f>D140</f>
        <v>4.2737887101069996</v>
      </c>
      <c r="I140" s="38">
        <f t="shared" si="2"/>
        <v>2.87</v>
      </c>
    </row>
    <row r="141" spans="3:9">
      <c r="C141" s="32">
        <v>42430</v>
      </c>
      <c r="D141" s="34">
        <f>TasaDeDesempleo_Total_H_y_M!B138</f>
        <v>4.14337792218</v>
      </c>
      <c r="E141" s="34">
        <f>Inflación!B139</f>
        <v>2.6</v>
      </c>
      <c r="H141" s="38">
        <f>D141</f>
        <v>4.14337792218</v>
      </c>
      <c r="I141" s="38">
        <f t="shared" si="2"/>
        <v>2.6</v>
      </c>
    </row>
    <row r="142" spans="3:9">
      <c r="C142" s="32">
        <v>42461</v>
      </c>
      <c r="D142" s="34">
        <f>TasaDeDesempleo_Total_H_y_M!B139</f>
        <v>3.8222171836140002</v>
      </c>
      <c r="E142" s="34">
        <f>Inflación!B140</f>
        <v>2.54</v>
      </c>
      <c r="H142" s="38">
        <f>D142</f>
        <v>3.8222171836140002</v>
      </c>
      <c r="I142" s="38">
        <f t="shared" si="2"/>
        <v>2.54</v>
      </c>
    </row>
    <row r="143" spans="3:9">
      <c r="C143" s="32">
        <v>42491</v>
      </c>
      <c r="D143" s="34">
        <f>TasaDeDesempleo_Total_H_y_M!B140</f>
        <v>4.0059335391059996</v>
      </c>
      <c r="E143" s="34">
        <f>Inflación!B141</f>
        <v>2.6</v>
      </c>
      <c r="H143" s="38">
        <f>D143</f>
        <v>4.0059335391059996</v>
      </c>
      <c r="I143" s="38">
        <f t="shared" si="2"/>
        <v>2.6</v>
      </c>
    </row>
    <row r="144" spans="3:9">
      <c r="C144" s="32">
        <v>42522</v>
      </c>
      <c r="D144" s="34">
        <f>TasaDeDesempleo_Total_H_y_M!B141</f>
        <v>3.929109191137</v>
      </c>
      <c r="E144" s="34">
        <f>Inflación!B142</f>
        <v>2.54</v>
      </c>
      <c r="H144" s="38">
        <f>D144</f>
        <v>3.929109191137</v>
      </c>
      <c r="I144" s="38">
        <f t="shared" si="2"/>
        <v>2.54</v>
      </c>
    </row>
    <row r="145" spans="3:9">
      <c r="C145" s="32">
        <v>42552</v>
      </c>
      <c r="D145" s="34">
        <f>TasaDeDesempleo_Total_H_y_M!B142</f>
        <v>3.8055895292050002</v>
      </c>
      <c r="E145" s="34">
        <f>Inflación!B143</f>
        <v>2.65</v>
      </c>
      <c r="H145" s="38">
        <f>D145</f>
        <v>3.8055895292050002</v>
      </c>
      <c r="I145" s="38">
        <f t="shared" si="2"/>
        <v>2.65</v>
      </c>
    </row>
    <row r="146" spans="3:9">
      <c r="C146" s="32">
        <v>42583</v>
      </c>
      <c r="D146" s="34">
        <f>TasaDeDesempleo_Total_H_y_M!B143</f>
        <v>3.7683899413509998</v>
      </c>
      <c r="E146" s="34">
        <f>Inflación!B144</f>
        <v>2.73</v>
      </c>
      <c r="H146" s="38">
        <f>D146</f>
        <v>3.7683899413509998</v>
      </c>
      <c r="I146" s="38">
        <f t="shared" si="2"/>
        <v>2.73</v>
      </c>
    </row>
    <row r="147" spans="3:9">
      <c r="C147" s="32">
        <v>42614</v>
      </c>
      <c r="D147" s="34">
        <f>TasaDeDesempleo_Total_H_y_M!B144</f>
        <v>3.8456699299229999</v>
      </c>
      <c r="E147" s="34">
        <f>Inflación!B145</f>
        <v>2.97</v>
      </c>
      <c r="H147" s="38">
        <f>D147</f>
        <v>3.8456699299229999</v>
      </c>
      <c r="I147" s="38">
        <f t="shared" si="2"/>
        <v>2.97</v>
      </c>
    </row>
    <row r="148" spans="3:9">
      <c r="C148" s="32">
        <v>42644</v>
      </c>
      <c r="D148" s="34">
        <f>TasaDeDesempleo_Total_H_y_M!B145</f>
        <v>3.585906417481</v>
      </c>
      <c r="E148" s="34">
        <f>Inflación!B146</f>
        <v>3.06</v>
      </c>
      <c r="H148" s="38">
        <f>D148</f>
        <v>3.585906417481</v>
      </c>
      <c r="I148" s="38">
        <f t="shared" si="2"/>
        <v>3.06</v>
      </c>
    </row>
    <row r="149" spans="3:9">
      <c r="C149" s="32">
        <v>42675</v>
      </c>
      <c r="D149" s="34">
        <f>TasaDeDesempleo_Total_H_y_M!B146</f>
        <v>3.600546424524</v>
      </c>
      <c r="E149" s="34">
        <f>Inflación!B147</f>
        <v>3.31</v>
      </c>
      <c r="H149" s="38">
        <f>D149</f>
        <v>3.600546424524</v>
      </c>
      <c r="I149" s="38">
        <f t="shared" si="2"/>
        <v>3.31</v>
      </c>
    </row>
    <row r="150" spans="3:9">
      <c r="C150" s="32">
        <v>42705</v>
      </c>
      <c r="D150" s="34">
        <f>TasaDeDesempleo_Total_H_y_M!B147</f>
        <v>3.6814217327569998</v>
      </c>
      <c r="E150" s="34">
        <f>Inflación!B148</f>
        <v>3.36</v>
      </c>
      <c r="H150" s="38">
        <f>D150</f>
        <v>3.6814217327569998</v>
      </c>
      <c r="I150" s="38">
        <f t="shared" si="2"/>
        <v>3.36</v>
      </c>
    </row>
    <row r="151" spans="3:9">
      <c r="C151" s="32">
        <v>42736</v>
      </c>
      <c r="D151" s="34">
        <f>TasaDeDesempleo_Total_H_y_M!B148</f>
        <v>3.5252698274840002</v>
      </c>
      <c r="E151" s="34">
        <f>Inflación!B149</f>
        <v>4.72</v>
      </c>
      <c r="H151" s="38">
        <f>D151</f>
        <v>3.5252698274840002</v>
      </c>
      <c r="I151" s="38">
        <f t="shared" si="2"/>
        <v>4.72</v>
      </c>
    </row>
    <row r="152" spans="3:9">
      <c r="C152" s="32">
        <v>42767</v>
      </c>
      <c r="D152" s="34">
        <f>TasaDeDesempleo_Total_H_y_M!B149</f>
        <v>3.4796740592200002</v>
      </c>
      <c r="E152" s="34">
        <f>Inflación!B150</f>
        <v>4.8600000000000003</v>
      </c>
      <c r="H152" s="38">
        <f>D152</f>
        <v>3.4796740592200002</v>
      </c>
      <c r="I152" s="38">
        <f t="shared" si="2"/>
        <v>4.8600000000000003</v>
      </c>
    </row>
    <row r="153" spans="3:9">
      <c r="C153" s="32">
        <v>42795</v>
      </c>
      <c r="D153" s="34">
        <f>TasaDeDesempleo_Total_H_y_M!B150</f>
        <v>3.5314952461820002</v>
      </c>
      <c r="E153" s="34">
        <f>Inflación!B151</f>
        <v>5.35</v>
      </c>
      <c r="H153" s="38">
        <f>D153</f>
        <v>3.5314952461820002</v>
      </c>
      <c r="I153" s="38">
        <f t="shared" si="2"/>
        <v>5.35</v>
      </c>
    </row>
    <row r="154" spans="3:9">
      <c r="C154" s="32">
        <v>42826</v>
      </c>
      <c r="D154" s="34">
        <f>TasaDeDesempleo_Total_H_y_M!B151</f>
        <v>3.488041413715</v>
      </c>
      <c r="E154" s="34">
        <f>Inflación!B152</f>
        <v>5.82</v>
      </c>
      <c r="H154" s="38">
        <f>D154</f>
        <v>3.488041413715</v>
      </c>
      <c r="I154" s="38">
        <f t="shared" si="2"/>
        <v>5.82</v>
      </c>
    </row>
    <row r="155" spans="3:9">
      <c r="C155" s="32">
        <v>42856</v>
      </c>
      <c r="D155" s="34">
        <f>TasaDeDesempleo_Total_H_y_M!B152</f>
        <v>3.5481303983669998</v>
      </c>
      <c r="E155" s="34">
        <f>Inflación!B153</f>
        <v>6.16</v>
      </c>
      <c r="H155" s="38">
        <f>D155</f>
        <v>3.5481303983669998</v>
      </c>
      <c r="I155" s="38">
        <f t="shared" si="2"/>
        <v>6.16</v>
      </c>
    </row>
    <row r="156" spans="3:9">
      <c r="C156" s="32">
        <v>42887</v>
      </c>
      <c r="D156" s="34">
        <f>TasaDeDesempleo_Total_H_y_M!B153</f>
        <v>3.2472843471699999</v>
      </c>
      <c r="E156" s="34">
        <f>Inflación!B154</f>
        <v>6.31</v>
      </c>
      <c r="H156" s="38">
        <f>D156</f>
        <v>3.2472843471699999</v>
      </c>
      <c r="I156" s="38">
        <f t="shared" si="2"/>
        <v>6.31</v>
      </c>
    </row>
    <row r="157" spans="3:9">
      <c r="C157" s="32">
        <v>42917</v>
      </c>
      <c r="D157" s="34">
        <f>TasaDeDesempleo_Total_H_y_M!B154</f>
        <v>3.2336888871589999</v>
      </c>
      <c r="E157" s="34">
        <f>Inflación!B155</f>
        <v>6.44</v>
      </c>
      <c r="H157" s="38">
        <f>D157</f>
        <v>3.2336888871589999</v>
      </c>
      <c r="I157" s="38">
        <f t="shared" si="2"/>
        <v>6.44</v>
      </c>
    </row>
    <row r="158" spans="3:9">
      <c r="C158" s="32">
        <v>42948</v>
      </c>
      <c r="D158" s="34">
        <f>TasaDeDesempleo_Total_H_y_M!B155</f>
        <v>3.3198261618320002</v>
      </c>
      <c r="E158" s="34">
        <f>Inflación!B156</f>
        <v>6.66</v>
      </c>
      <c r="H158" s="38">
        <f>D158</f>
        <v>3.3198261618320002</v>
      </c>
      <c r="I158" s="38">
        <f t="shared" si="2"/>
        <v>6.66</v>
      </c>
    </row>
    <row r="159" spans="3:9">
      <c r="C159" s="32">
        <v>42979</v>
      </c>
      <c r="D159" s="34">
        <f>TasaDeDesempleo_Total_H_y_M!B156</f>
        <v>3.3351845809870002</v>
      </c>
      <c r="E159" s="34">
        <f>Inflación!B157</f>
        <v>6.35</v>
      </c>
      <c r="H159" s="38">
        <f>D159</f>
        <v>3.3351845809870002</v>
      </c>
      <c r="I159" s="38">
        <f t="shared" si="2"/>
        <v>6.35</v>
      </c>
    </row>
    <row r="160" spans="3:9">
      <c r="C160" s="32">
        <v>43009</v>
      </c>
      <c r="D160" s="34">
        <f>TasaDeDesempleo_Total_H_y_M!B157</f>
        <v>3.4366714380440002</v>
      </c>
      <c r="E160" s="34">
        <f>Inflación!B158</f>
        <v>6.37</v>
      </c>
      <c r="H160" s="38">
        <f>D160</f>
        <v>3.4366714380440002</v>
      </c>
      <c r="I160" s="38">
        <f t="shared" si="2"/>
        <v>6.37</v>
      </c>
    </row>
    <row r="161" spans="3:9">
      <c r="C161" s="32">
        <v>43040</v>
      </c>
      <c r="D161" s="34">
        <f>TasaDeDesempleo_Total_H_y_M!B158</f>
        <v>3.498808675082</v>
      </c>
      <c r="E161" s="34">
        <f>Inflación!B159</f>
        <v>6.63</v>
      </c>
      <c r="H161" s="38">
        <f>D161</f>
        <v>3.498808675082</v>
      </c>
      <c r="I161" s="38">
        <f t="shared" si="2"/>
        <v>6.63</v>
      </c>
    </row>
    <row r="162" spans="3:9">
      <c r="C162" s="32">
        <v>43070</v>
      </c>
      <c r="D162" s="34">
        <f>TasaDeDesempleo_Total_H_y_M!B159</f>
        <v>3.4403069766569998</v>
      </c>
      <c r="E162" s="34">
        <f>Inflación!B160</f>
        <v>6.77</v>
      </c>
      <c r="H162" s="38">
        <f>D162</f>
        <v>3.4403069766569998</v>
      </c>
      <c r="I162" s="38">
        <f t="shared" si="2"/>
        <v>6.77</v>
      </c>
    </row>
    <row r="163" spans="3:9">
      <c r="C163" s="32">
        <v>43101</v>
      </c>
      <c r="D163" s="34">
        <f>TasaDeDesempleo_Total_H_y_M!B160</f>
        <v>3.3053144756289998</v>
      </c>
      <c r="E163" s="34">
        <f>Inflación!B161</f>
        <v>5.55</v>
      </c>
      <c r="H163" s="38">
        <f>D163</f>
        <v>3.3053144756289998</v>
      </c>
      <c r="I163" s="38">
        <f t="shared" si="2"/>
        <v>5.55</v>
      </c>
    </row>
    <row r="164" spans="3:9">
      <c r="C164" s="32">
        <v>43132</v>
      </c>
      <c r="D164" s="34">
        <f>TasaDeDesempleo_Total_H_y_M!B161</f>
        <v>3.3172435172619998</v>
      </c>
      <c r="E164" s="34">
        <f>Inflación!B162</f>
        <v>5.34</v>
      </c>
      <c r="H164" s="38">
        <f>D164</f>
        <v>3.3172435172619998</v>
      </c>
      <c r="I164" s="38">
        <f t="shared" si="2"/>
        <v>5.34</v>
      </c>
    </row>
    <row r="165" spans="3:9">
      <c r="C165" s="32">
        <v>43160</v>
      </c>
      <c r="D165" s="34">
        <f>TasaDeDesempleo_Total_H_y_M!B162</f>
        <v>3.256450103018</v>
      </c>
      <c r="E165" s="34">
        <f>Inflación!B163</f>
        <v>5.04</v>
      </c>
      <c r="H165" s="38">
        <f>D165</f>
        <v>3.256450103018</v>
      </c>
      <c r="I165" s="38">
        <f t="shared" si="2"/>
        <v>5.04</v>
      </c>
    </row>
    <row r="166" spans="3:9">
      <c r="C166" s="32">
        <v>43191</v>
      </c>
      <c r="D166" s="34">
        <f>TasaDeDesempleo_Total_H_y_M!B163</f>
        <v>3.4287484154299999</v>
      </c>
      <c r="E166" s="34">
        <f>Inflación!B164</f>
        <v>4.55</v>
      </c>
      <c r="H166" s="38">
        <f>D166</f>
        <v>3.4287484154299999</v>
      </c>
      <c r="I166" s="38">
        <f t="shared" si="2"/>
        <v>4.55</v>
      </c>
    </row>
    <row r="167" spans="3:9">
      <c r="C167" s="32">
        <v>43221</v>
      </c>
      <c r="D167" s="34">
        <f>TasaDeDesempleo_Total_H_y_M!B164</f>
        <v>3.222450456902</v>
      </c>
      <c r="E167" s="34">
        <f>Inflación!B165</f>
        <v>4.51</v>
      </c>
      <c r="H167" s="38">
        <f>D167</f>
        <v>3.222450456902</v>
      </c>
      <c r="I167" s="38">
        <f t="shared" si="2"/>
        <v>4.51</v>
      </c>
    </row>
    <row r="168" spans="3:9">
      <c r="C168" s="32">
        <v>43252</v>
      </c>
      <c r="D168" s="34">
        <f>TasaDeDesempleo_Total_H_y_M!B165</f>
        <v>3.3366296487249998</v>
      </c>
      <c r="E168" s="34">
        <f>Inflación!B166</f>
        <v>4.6500000000000004</v>
      </c>
      <c r="H168" s="38">
        <f>D168</f>
        <v>3.3366296487249998</v>
      </c>
      <c r="I168" s="38">
        <f t="shared" si="2"/>
        <v>4.6500000000000004</v>
      </c>
    </row>
    <row r="169" spans="3:9">
      <c r="C169" s="32">
        <v>43282</v>
      </c>
      <c r="D169" s="34">
        <f>TasaDeDesempleo_Total_H_y_M!B166</f>
        <v>3.2889356250419999</v>
      </c>
      <c r="E169" s="34">
        <f>Inflación!B167</f>
        <v>4.8099999999999996</v>
      </c>
      <c r="H169" s="38">
        <f>D169</f>
        <v>3.2889356250419999</v>
      </c>
      <c r="I169" s="38">
        <f t="shared" si="2"/>
        <v>4.8099999999999996</v>
      </c>
    </row>
    <row r="170" spans="3:9">
      <c r="C170" s="32">
        <v>43313</v>
      </c>
      <c r="D170" s="34">
        <f>TasaDeDesempleo_Total_H_y_M!B167</f>
        <v>3.2632019378730002</v>
      </c>
      <c r="E170" s="34">
        <f>Inflación!B168</f>
        <v>4.9000000000000004</v>
      </c>
      <c r="H170" s="38">
        <f>D170</f>
        <v>3.2632019378730002</v>
      </c>
      <c r="I170" s="38">
        <f t="shared" si="2"/>
        <v>4.9000000000000004</v>
      </c>
    </row>
    <row r="171" spans="3:9">
      <c r="C171" s="32">
        <v>43344</v>
      </c>
      <c r="D171" s="34">
        <f>TasaDeDesempleo_Total_H_y_M!B168</f>
        <v>3.3350660607710001</v>
      </c>
      <c r="E171" s="34">
        <f>Inflación!B169</f>
        <v>5.0199999999999996</v>
      </c>
      <c r="H171" s="38">
        <f>D171</f>
        <v>3.3350660607710001</v>
      </c>
      <c r="I171" s="38">
        <f t="shared" si="2"/>
        <v>5.0199999999999996</v>
      </c>
    </row>
    <row r="172" spans="3:9">
      <c r="C172" s="32">
        <v>43374</v>
      </c>
      <c r="D172" s="34">
        <f>TasaDeDesempleo_Total_H_y_M!B169</f>
        <v>3.178546604848</v>
      </c>
      <c r="E172" s="34">
        <f>Inflación!B170</f>
        <v>4.9000000000000004</v>
      </c>
      <c r="H172" s="38">
        <f>D172</f>
        <v>3.178546604848</v>
      </c>
      <c r="I172" s="38">
        <f t="shared" si="2"/>
        <v>4.9000000000000004</v>
      </c>
    </row>
    <row r="173" spans="3:9">
      <c r="C173" s="32">
        <v>43405</v>
      </c>
      <c r="D173" s="34">
        <f>TasaDeDesempleo_Total_H_y_M!B170</f>
        <v>3.3439118941210002</v>
      </c>
      <c r="E173" s="34">
        <f>Inflación!B171</f>
        <v>4.72</v>
      </c>
      <c r="H173" s="38">
        <f>D173</f>
        <v>3.3439118941210002</v>
      </c>
      <c r="I173" s="38">
        <f t="shared" si="2"/>
        <v>4.72</v>
      </c>
    </row>
    <row r="174" spans="3:9">
      <c r="C174" s="32">
        <v>43435</v>
      </c>
      <c r="D174" s="34">
        <f>TasaDeDesempleo_Total_H_y_M!B171</f>
        <v>3.7471737062520001</v>
      </c>
      <c r="E174" s="34">
        <f>Inflación!B172</f>
        <v>4.83</v>
      </c>
      <c r="H174" s="38">
        <f>D174</f>
        <v>3.7471737062520001</v>
      </c>
      <c r="I174" s="38">
        <f t="shared" si="2"/>
        <v>4.83</v>
      </c>
    </row>
    <row r="175" spans="3:9">
      <c r="C175" s="32">
        <v>43466</v>
      </c>
      <c r="D175" s="34">
        <f>TasaDeDesempleo_Total_H_y_M!B172</f>
        <v>3.4432830461089998</v>
      </c>
      <c r="E175" s="34">
        <f>Inflación!B173</f>
        <v>4.37</v>
      </c>
      <c r="H175" s="38">
        <f>D175</f>
        <v>3.4432830461089998</v>
      </c>
      <c r="I175" s="38">
        <f t="shared" si="2"/>
        <v>4.37</v>
      </c>
    </row>
    <row r="176" spans="3:9">
      <c r="C176" s="32">
        <v>43497</v>
      </c>
      <c r="D176" s="34">
        <f>TasaDeDesempleo_Total_H_y_M!B173</f>
        <v>3.4125300272039998</v>
      </c>
      <c r="E176" s="34">
        <f>Inflación!B174</f>
        <v>3.94</v>
      </c>
      <c r="H176" s="38">
        <f>D176</f>
        <v>3.4125300272039998</v>
      </c>
      <c r="I176" s="38">
        <f t="shared" si="2"/>
        <v>3.94</v>
      </c>
    </row>
    <row r="177" spans="3:9">
      <c r="C177" s="32">
        <v>43525</v>
      </c>
      <c r="D177" s="34">
        <f>TasaDeDesempleo_Total_H_y_M!B174</f>
        <v>3.605424236178</v>
      </c>
      <c r="E177" s="34">
        <f>Inflación!B175</f>
        <v>4</v>
      </c>
      <c r="H177" s="38">
        <f>D177</f>
        <v>3.605424236178</v>
      </c>
      <c r="I177" s="38">
        <f t="shared" si="2"/>
        <v>4</v>
      </c>
    </row>
    <row r="178" spans="3:9">
      <c r="C178" s="32">
        <v>43556</v>
      </c>
      <c r="D178" s="34">
        <f>TasaDeDesempleo_Total_H_y_M!B175</f>
        <v>3.5442852541860002</v>
      </c>
      <c r="E178" s="34">
        <f>Inflación!B176</f>
        <v>4.41</v>
      </c>
      <c r="H178" s="38">
        <f>D178</f>
        <v>3.5442852541860002</v>
      </c>
      <c r="I178" s="38">
        <f t="shared" si="2"/>
        <v>4.41</v>
      </c>
    </row>
    <row r="179" spans="3:9">
      <c r="C179" s="32">
        <v>43586</v>
      </c>
      <c r="D179" s="34">
        <f>TasaDeDesempleo_Total_H_y_M!B176</f>
        <v>3.531811179145</v>
      </c>
      <c r="E179" s="34">
        <f>Inflación!B177</f>
        <v>4.28</v>
      </c>
      <c r="H179" s="38">
        <f>D179</f>
        <v>3.531811179145</v>
      </c>
      <c r="I179" s="38">
        <f t="shared" si="2"/>
        <v>4.28</v>
      </c>
    </row>
    <row r="180" spans="3:9">
      <c r="C180" s="32">
        <v>43617</v>
      </c>
      <c r="D180" s="34">
        <f>TasaDeDesempleo_Total_H_y_M!B177</f>
        <v>3.4813438368799998</v>
      </c>
      <c r="E180" s="34">
        <f>Inflación!B178</f>
        <v>3.95</v>
      </c>
      <c r="H180" s="38">
        <f>D180</f>
        <v>3.4813438368799998</v>
      </c>
      <c r="I180" s="38">
        <f t="shared" si="2"/>
        <v>3.95</v>
      </c>
    </row>
    <row r="181" spans="3:9">
      <c r="C181" s="32">
        <v>43647</v>
      </c>
      <c r="D181" s="34">
        <f>TasaDeDesempleo_Total_H_y_M!B178</f>
        <v>3.4884341170700002</v>
      </c>
      <c r="E181" s="34">
        <f>Inflación!B179</f>
        <v>3.78</v>
      </c>
      <c r="H181" s="38">
        <f>D181</f>
        <v>3.4884341170700002</v>
      </c>
      <c r="I181" s="38">
        <f t="shared" si="2"/>
        <v>3.78</v>
      </c>
    </row>
    <row r="182" spans="3:9">
      <c r="C182" s="32">
        <v>43678</v>
      </c>
      <c r="D182" s="34">
        <f>TasaDeDesempleo_Total_H_y_M!B179</f>
        <v>3.5059902248560002</v>
      </c>
      <c r="E182" s="34">
        <f>Inflación!B180</f>
        <v>3.16</v>
      </c>
      <c r="H182" s="38">
        <f>D182</f>
        <v>3.5059902248560002</v>
      </c>
      <c r="I182" s="38">
        <f t="shared" si="2"/>
        <v>3.16</v>
      </c>
    </row>
    <row r="183" spans="3:9">
      <c r="C183" s="32">
        <v>43709</v>
      </c>
      <c r="D183" s="34">
        <f>TasaDeDesempleo_Total_H_y_M!B180</f>
        <v>3.518185903889</v>
      </c>
      <c r="E183" s="34">
        <f>Inflación!B181</f>
        <v>3</v>
      </c>
      <c r="H183" s="38">
        <f>D183</f>
        <v>3.518185903889</v>
      </c>
      <c r="I183" s="38">
        <f t="shared" si="2"/>
        <v>3</v>
      </c>
    </row>
    <row r="184" spans="3:9">
      <c r="C184" s="32">
        <v>43739</v>
      </c>
      <c r="D184" s="34">
        <f>TasaDeDesempleo_Total_H_y_M!B181</f>
        <v>3.5892630759130002</v>
      </c>
      <c r="E184" s="34">
        <f>Inflación!B182</f>
        <v>3.02</v>
      </c>
      <c r="H184" s="38">
        <f>D184</f>
        <v>3.5892630759130002</v>
      </c>
      <c r="I184" s="38">
        <f t="shared" si="2"/>
        <v>3.02</v>
      </c>
    </row>
    <row r="185" spans="3:9">
      <c r="C185" s="32">
        <v>43770</v>
      </c>
      <c r="D185" s="34">
        <f>TasaDeDesempleo_Total_H_y_M!B182</f>
        <v>3.5371781362910002</v>
      </c>
      <c r="E185" s="34">
        <f>Inflación!B183</f>
        <v>2.97</v>
      </c>
      <c r="H185" s="38">
        <f>D185</f>
        <v>3.5371781362910002</v>
      </c>
      <c r="I185" s="38">
        <f t="shared" si="2"/>
        <v>2.97</v>
      </c>
    </row>
    <row r="186" spans="3:9">
      <c r="C186" s="32">
        <v>43800</v>
      </c>
      <c r="D186" s="34">
        <f>TasaDeDesempleo_Total_H_y_M!B183</f>
        <v>3.306722209428</v>
      </c>
      <c r="E186" s="34">
        <f>Inflación!B184</f>
        <v>2.83</v>
      </c>
      <c r="H186" s="38">
        <f>D186</f>
        <v>3.306722209428</v>
      </c>
      <c r="I186" s="38">
        <f t="shared" si="2"/>
        <v>2.83</v>
      </c>
    </row>
    <row r="187" spans="3:9">
      <c r="C187" s="32">
        <v>43831</v>
      </c>
      <c r="D187" s="34">
        <f>TasaDeDesempleo_Total_H_y_M!B184</f>
        <v>3.620080203888</v>
      </c>
      <c r="E187" s="34">
        <f>Inflación!B185</f>
        <v>3.24</v>
      </c>
      <c r="H187" s="38">
        <f>D187</f>
        <v>3.620080203888</v>
      </c>
      <c r="I187" s="38">
        <f t="shared" si="2"/>
        <v>3.24</v>
      </c>
    </row>
    <row r="188" spans="3:9">
      <c r="C188" s="32">
        <v>43862</v>
      </c>
      <c r="D188" s="34">
        <f>TasaDeDesempleo_Total_H_y_M!B185</f>
        <v>3.685131244491</v>
      </c>
      <c r="E188" s="34">
        <f>Inflación!B186</f>
        <v>3.7</v>
      </c>
      <c r="H188" s="38">
        <f>D188</f>
        <v>3.685131244491</v>
      </c>
      <c r="I188" s="38">
        <f t="shared" si="2"/>
        <v>3.7</v>
      </c>
    </row>
    <row r="189" spans="3:9">
      <c r="C189" s="32">
        <v>43891</v>
      </c>
      <c r="D189" s="34">
        <f>TasaDeDesempleo_Total_H_y_M!B186</f>
        <v>3.270919273084</v>
      </c>
      <c r="E189" s="34">
        <f>Inflación!B187</f>
        <v>3.25</v>
      </c>
      <c r="H189" s="38">
        <f>D189</f>
        <v>3.270919273084</v>
      </c>
      <c r="I189" s="38">
        <f t="shared" si="2"/>
        <v>3.25</v>
      </c>
    </row>
    <row r="190" spans="3:9">
      <c r="C190" s="32">
        <v>43922</v>
      </c>
      <c r="D190" s="34">
        <f>TasaDeDesempleo_Total_H_y_M!B187</f>
        <v>4.7529615375679999</v>
      </c>
      <c r="E190" s="34">
        <f>Inflación!B188</f>
        <v>2.15</v>
      </c>
      <c r="H190" s="38">
        <f>D190</f>
        <v>4.7529615375679999</v>
      </c>
      <c r="I190" s="38">
        <f t="shared" si="2"/>
        <v>2.15</v>
      </c>
    </row>
    <row r="191" spans="3:9">
      <c r="C191" s="32">
        <v>43952</v>
      </c>
      <c r="D191" s="34">
        <f>TasaDeDesempleo_Total_H_y_M!B188</f>
        <v>4.2298229075569997</v>
      </c>
      <c r="E191" s="34">
        <f>Inflación!B189</f>
        <v>2.84</v>
      </c>
      <c r="H191" s="38">
        <f>D191</f>
        <v>4.2298229075569997</v>
      </c>
      <c r="I191" s="38">
        <f t="shared" si="2"/>
        <v>2.84</v>
      </c>
    </row>
    <row r="192" spans="3:9">
      <c r="C192" s="32">
        <v>43983</v>
      </c>
      <c r="D192" s="34">
        <f>TasaDeDesempleo_Total_H_y_M!B189</f>
        <v>5.3208345140960001</v>
      </c>
      <c r="E192" s="34">
        <f>Inflación!B190</f>
        <v>3.33</v>
      </c>
      <c r="H192" s="38">
        <f>D192</f>
        <v>5.3208345140960001</v>
      </c>
      <c r="I192" s="38">
        <f t="shared" si="2"/>
        <v>3.33</v>
      </c>
    </row>
    <row r="193" spans="3:9">
      <c r="C193" s="32">
        <v>44013</v>
      </c>
      <c r="D193" s="34">
        <f>TasaDeDesempleo_Total_H_y_M!B190</f>
        <v>5.0326999143320004</v>
      </c>
      <c r="E193" s="34">
        <f>Inflación!B191</f>
        <v>3.62</v>
      </c>
      <c r="H193" s="38">
        <f>D193</f>
        <v>5.0326999143320004</v>
      </c>
      <c r="I193" s="38">
        <f t="shared" si="2"/>
        <v>3.62</v>
      </c>
    </row>
    <row r="194" spans="3:9">
      <c r="C194" s="32">
        <v>44044</v>
      </c>
      <c r="D194" s="34">
        <f>TasaDeDesempleo_Total_H_y_M!B191</f>
        <v>4.9094744519119997</v>
      </c>
      <c r="E194" s="34">
        <f>Inflación!B192</f>
        <v>4.05</v>
      </c>
      <c r="H194" s="38">
        <f>D194</f>
        <v>4.9094744519119997</v>
      </c>
      <c r="I194" s="38">
        <f t="shared" si="2"/>
        <v>4.05</v>
      </c>
    </row>
    <row r="195" spans="3:9">
      <c r="C195" s="32">
        <v>44075</v>
      </c>
      <c r="D195" s="34">
        <f>TasaDeDesempleo_Total_H_y_M!B192</f>
        <v>4.7237301027580001</v>
      </c>
      <c r="E195" s="34">
        <f>Inflación!B193</f>
        <v>4.01</v>
      </c>
      <c r="H195" s="38">
        <f>D195</f>
        <v>4.7237301027580001</v>
      </c>
      <c r="I195" s="38">
        <f t="shared" si="2"/>
        <v>4.01</v>
      </c>
    </row>
    <row r="196" spans="3:9">
      <c r="C196" s="32">
        <v>44105</v>
      </c>
      <c r="D196" s="34">
        <f>TasaDeDesempleo_Total_H_y_M!B193</f>
        <v>4.6146525339559998</v>
      </c>
      <c r="E196" s="34">
        <f>Inflación!B194</f>
        <v>4.09</v>
      </c>
      <c r="H196" s="38">
        <f>D196</f>
        <v>4.6146525339559998</v>
      </c>
      <c r="I196" s="38">
        <f t="shared" si="2"/>
        <v>4.09</v>
      </c>
    </row>
    <row r="197" spans="3:9">
      <c r="C197" s="32">
        <v>44136</v>
      </c>
      <c r="D197" s="34">
        <f>TasaDeDesempleo_Total_H_y_M!B194</f>
        <v>4.5079344801349999</v>
      </c>
      <c r="E197" s="34">
        <f>Inflación!B195</f>
        <v>3.33</v>
      </c>
      <c r="H197" s="38">
        <f>D197</f>
        <v>4.5079344801349999</v>
      </c>
      <c r="I197" s="38">
        <f t="shared" si="2"/>
        <v>3.33</v>
      </c>
    </row>
    <row r="198" spans="3:9">
      <c r="C198" s="32">
        <v>44166</v>
      </c>
      <c r="D198" s="34">
        <f>TasaDeDesempleo_Total_H_y_M!B195</f>
        <v>4.3955036453270004</v>
      </c>
      <c r="E198" s="34">
        <f>Inflación!B196</f>
        <v>3.15</v>
      </c>
      <c r="H198" s="38">
        <f>D198</f>
        <v>4.3955036453270004</v>
      </c>
      <c r="I198" s="38">
        <f t="shared" si="2"/>
        <v>3.15</v>
      </c>
    </row>
    <row r="199" spans="3:9">
      <c r="C199" s="32">
        <v>44197</v>
      </c>
      <c r="D199" s="34">
        <f>TasaDeDesempleo_Total_H_y_M!B196</f>
        <v>4.4863282497819998</v>
      </c>
      <c r="E199" s="34">
        <f>Inflación!B197</f>
        <v>3.54</v>
      </c>
      <c r="H199" s="38">
        <f>D199</f>
        <v>4.4863282497819998</v>
      </c>
      <c r="I199" s="38">
        <f t="shared" si="2"/>
        <v>3.54</v>
      </c>
    </row>
    <row r="200" spans="3:9">
      <c r="C200" s="32">
        <v>44228</v>
      </c>
      <c r="D200" s="34">
        <f>TasaDeDesempleo_Total_H_y_M!B197</f>
        <v>4.4921746861349998</v>
      </c>
      <c r="E200" s="34">
        <f>Inflación!B198</f>
        <v>3.76</v>
      </c>
      <c r="H200" s="38">
        <f>D200</f>
        <v>4.4921746861349998</v>
      </c>
      <c r="I200" s="38">
        <f t="shared" ref="I200" si="3">E200</f>
        <v>3.76</v>
      </c>
    </row>
    <row r="201" spans="3:9">
      <c r="C201" s="32"/>
    </row>
    <row r="202" spans="3:9">
      <c r="C202" s="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6:L214"/>
  <sheetViews>
    <sheetView zoomScale="130" zoomScaleNormal="130" workbookViewId="0">
      <pane xSplit="3" ySplit="6" topLeftCell="D7" activePane="bottomRight" state="frozen"/>
      <selection pane="topRight" activeCell="D1" sqref="D1"/>
      <selection pane="bottomLeft" activeCell="A7" sqref="A7"/>
      <selection pane="bottomRight" activeCell="C6" sqref="C6"/>
    </sheetView>
  </sheetViews>
  <sheetFormatPr baseColWidth="10" defaultRowHeight="16"/>
  <cols>
    <col min="1" max="2" width="10.7109375" style="31"/>
    <col min="3" max="3" width="12" style="31" customWidth="1"/>
    <col min="4" max="5" width="12" style="34" customWidth="1"/>
    <col min="6" max="16384" width="10.7109375" style="31"/>
  </cols>
  <sheetData>
    <row r="6" spans="3:6" ht="51">
      <c r="C6" s="35"/>
      <c r="D6" s="36" t="s">
        <v>228</v>
      </c>
      <c r="E6" s="36" t="s">
        <v>229</v>
      </c>
      <c r="F6" s="36" t="s">
        <v>230</v>
      </c>
    </row>
    <row r="7" spans="3:6">
      <c r="C7" s="32">
        <v>37987</v>
      </c>
      <c r="D7" s="33"/>
      <c r="E7" s="34">
        <f>VLOOKUP($C7,SalarioMedioDeCotizacionIMSS!$A$8:$F$286,4,0)</f>
        <v>184.55217636520999</v>
      </c>
      <c r="F7" s="37"/>
    </row>
    <row r="8" spans="3:6">
      <c r="C8" s="32">
        <v>38018</v>
      </c>
      <c r="D8" s="33"/>
      <c r="E8" s="34">
        <f>VLOOKUP($C8,SalarioMedioDeCotizacionIMSS!$A$8:$F$286,4,0)</f>
        <v>184.295181259142</v>
      </c>
      <c r="F8" s="37"/>
    </row>
    <row r="9" spans="3:6">
      <c r="C9" s="32">
        <v>38047</v>
      </c>
      <c r="D9" s="33"/>
      <c r="E9" s="34">
        <f>VLOOKUP($C9,SalarioMedioDeCotizacionIMSS!$A$8:$F$286,4,0)</f>
        <v>182.87803473070801</v>
      </c>
      <c r="F9" s="37"/>
    </row>
    <row r="10" spans="3:6">
      <c r="C10" s="32">
        <v>38078</v>
      </c>
      <c r="D10" s="33"/>
      <c r="E10" s="34">
        <f>VLOOKUP($C10,SalarioMedioDeCotizacionIMSS!$A$8:$F$286,4,0)</f>
        <v>183.06166035658001</v>
      </c>
      <c r="F10" s="37"/>
    </row>
    <row r="11" spans="3:6">
      <c r="C11" s="32">
        <v>38108</v>
      </c>
      <c r="D11" s="33"/>
      <c r="E11" s="34">
        <f>VLOOKUP($C11,SalarioMedioDeCotizacionIMSS!$A$8:$F$286,4,0)</f>
        <v>186.56282813235299</v>
      </c>
      <c r="F11" s="37"/>
    </row>
    <row r="12" spans="3:6">
      <c r="C12" s="32">
        <v>38139</v>
      </c>
      <c r="D12" s="33"/>
      <c r="E12" s="34">
        <f>VLOOKUP($C12,SalarioMedioDeCotizacionIMSS!$A$8:$F$286,4,0)</f>
        <v>186.413854318331</v>
      </c>
      <c r="F12" s="37"/>
    </row>
    <row r="13" spans="3:6">
      <c r="C13" s="32">
        <v>38169</v>
      </c>
      <c r="D13" s="33"/>
      <c r="E13" s="34">
        <f>VLOOKUP($C13,SalarioMedioDeCotizacionIMSS!$A$8:$F$286,4,0)</f>
        <v>187.91079915458801</v>
      </c>
      <c r="F13" s="37"/>
    </row>
    <row r="14" spans="3:6">
      <c r="C14" s="32">
        <v>38200</v>
      </c>
      <c r="D14" s="33"/>
      <c r="E14" s="34">
        <f>VLOOKUP($C14,SalarioMedioDeCotizacionIMSS!$A$8:$F$286,4,0)</f>
        <v>187.622192792307</v>
      </c>
      <c r="F14" s="37"/>
    </row>
    <row r="15" spans="3:6">
      <c r="C15" s="32">
        <v>38231</v>
      </c>
      <c r="D15" s="33"/>
      <c r="E15" s="34">
        <f>VLOOKUP($C15,SalarioMedioDeCotizacionIMSS!$A$8:$F$286,4,0)</f>
        <v>186.17187582995899</v>
      </c>
      <c r="F15" s="37"/>
    </row>
    <row r="16" spans="3:6">
      <c r="C16" s="32">
        <v>38261</v>
      </c>
      <c r="D16" s="33"/>
      <c r="E16" s="34">
        <f>VLOOKUP($C16,SalarioMedioDeCotizacionIMSS!$A$8:$F$286,4,0)</f>
        <v>185.667976398424</v>
      </c>
      <c r="F16" s="37"/>
    </row>
    <row r="17" spans="3:12">
      <c r="C17" s="32">
        <v>38292</v>
      </c>
      <c r="D17" s="33"/>
      <c r="E17" s="34">
        <f>VLOOKUP($C17,SalarioMedioDeCotizacionIMSS!$A$8:$F$286,4,0)</f>
        <v>186.62683583730399</v>
      </c>
      <c r="F17" s="37"/>
    </row>
    <row r="18" spans="3:12">
      <c r="C18" s="32">
        <v>38322</v>
      </c>
      <c r="D18" s="33"/>
      <c r="E18" s="34">
        <f>VLOOKUP($C18,SalarioMedioDeCotizacionIMSS!$A$8:$F$286,4,0)</f>
        <v>187.63955063965199</v>
      </c>
      <c r="F18" s="37"/>
      <c r="I18" s="34" t="s">
        <v>228</v>
      </c>
      <c r="J18" s="34" t="s">
        <v>231</v>
      </c>
      <c r="L18" s="39" t="s">
        <v>232</v>
      </c>
    </row>
    <row r="19" spans="3:12">
      <c r="C19" s="32">
        <v>38353</v>
      </c>
      <c r="D19" s="34">
        <f>TasaDeDesempleo_Total_H_y_M!B4</f>
        <v>3.6367550754510001</v>
      </c>
      <c r="E19" s="34">
        <f>VLOOKUP($C19,SalarioMedioDeCotizacionIMSS!$A$8:$F$286,4,0)</f>
        <v>195.158950565081</v>
      </c>
      <c r="F19" s="34">
        <f>((E19/E7)-1)*100</f>
        <v>5.7473037754273371</v>
      </c>
      <c r="I19" s="38">
        <f>D19</f>
        <v>3.6367550754510001</v>
      </c>
      <c r="J19" s="38">
        <f>F19</f>
        <v>5.7473037754273371</v>
      </c>
    </row>
    <row r="20" spans="3:12">
      <c r="C20" s="32">
        <v>38384</v>
      </c>
      <c r="D20" s="34">
        <f>TasaDeDesempleo_Total_H_y_M!B5</f>
        <v>3.5514073842289999</v>
      </c>
      <c r="E20" s="34">
        <f>VLOOKUP($C20,SalarioMedioDeCotizacionIMSS!$A$8:$F$286,4,0)</f>
        <v>194.62841268262301</v>
      </c>
      <c r="F20" s="34">
        <f t="shared" ref="F20:F83" si="0">((E20/E8)-1)*100</f>
        <v>5.6068918095862674</v>
      </c>
      <c r="I20" s="38">
        <f t="shared" ref="I20:I83" si="1">D20</f>
        <v>3.5514073842289999</v>
      </c>
      <c r="J20" s="38">
        <f t="shared" ref="J20:J83" si="2">F20</f>
        <v>5.6068918095862674</v>
      </c>
    </row>
    <row r="21" spans="3:12">
      <c r="C21" s="32">
        <v>38412</v>
      </c>
      <c r="D21" s="34">
        <f>TasaDeDesempleo_Total_H_y_M!B6</f>
        <v>3.6325628463439998</v>
      </c>
      <c r="E21" s="34">
        <f>VLOOKUP($C21,SalarioMedioDeCotizacionIMSS!$A$8:$F$286,4,0)</f>
        <v>194.44717411628</v>
      </c>
      <c r="F21" s="34">
        <f t="shared" si="0"/>
        <v>6.3261503234151695</v>
      </c>
      <c r="I21" s="38">
        <f t="shared" si="1"/>
        <v>3.6325628463439998</v>
      </c>
      <c r="J21" s="38">
        <f t="shared" si="2"/>
        <v>6.3261503234151695</v>
      </c>
    </row>
    <row r="22" spans="3:12">
      <c r="C22" s="32">
        <v>38443</v>
      </c>
      <c r="D22" s="34">
        <f>TasaDeDesempleo_Total_H_y_M!B7</f>
        <v>3.566520086992</v>
      </c>
      <c r="E22" s="34">
        <f>VLOOKUP($C22,SalarioMedioDeCotizacionIMSS!$A$8:$F$286,4,0)</f>
        <v>194.32847905504701</v>
      </c>
      <c r="F22" s="34">
        <f t="shared" si="0"/>
        <v>6.1546577675088976</v>
      </c>
      <c r="I22" s="38">
        <f t="shared" si="1"/>
        <v>3.566520086992</v>
      </c>
      <c r="J22" s="38">
        <f t="shared" si="2"/>
        <v>6.1546577675088976</v>
      </c>
    </row>
    <row r="23" spans="3:12">
      <c r="C23" s="32">
        <v>38473</v>
      </c>
      <c r="D23" s="34">
        <f>TasaDeDesempleo_Total_H_y_M!B8</f>
        <v>3.6779176850019999</v>
      </c>
      <c r="E23" s="34">
        <f>VLOOKUP($C23,SalarioMedioDeCotizacionIMSS!$A$8:$F$286,4,0)</f>
        <v>197.06545999216101</v>
      </c>
      <c r="F23" s="34">
        <f t="shared" si="0"/>
        <v>5.6295415142169514</v>
      </c>
      <c r="I23" s="38">
        <f t="shared" si="1"/>
        <v>3.6779176850019999</v>
      </c>
      <c r="J23" s="38">
        <f t="shared" si="2"/>
        <v>5.6295415142169514</v>
      </c>
    </row>
    <row r="24" spans="3:12">
      <c r="C24" s="32">
        <v>38504</v>
      </c>
      <c r="D24" s="34">
        <f>TasaDeDesempleo_Total_H_y_M!B9</f>
        <v>3.7434989104179999</v>
      </c>
      <c r="E24" s="34">
        <f>VLOOKUP($C24,SalarioMedioDeCotizacionIMSS!$A$8:$F$286,4,0)</f>
        <v>196.88877164220801</v>
      </c>
      <c r="F24" s="34">
        <f t="shared" si="0"/>
        <v>5.6191731897723862</v>
      </c>
      <c r="I24" s="38">
        <f t="shared" si="1"/>
        <v>3.7434989104179999</v>
      </c>
      <c r="J24" s="38">
        <f t="shared" si="2"/>
        <v>5.6191731897723862</v>
      </c>
    </row>
    <row r="25" spans="3:12">
      <c r="C25" s="32">
        <v>38534</v>
      </c>
      <c r="D25" s="34">
        <f>TasaDeDesempleo_Total_H_y_M!B10</f>
        <v>3.5752318937249998</v>
      </c>
      <c r="E25" s="34">
        <f>VLOOKUP($C25,SalarioMedioDeCotizacionIMSS!$A$8:$F$286,4,0)</f>
        <v>198.79685238435101</v>
      </c>
      <c r="F25" s="34">
        <f t="shared" si="0"/>
        <v>5.7932025613958604</v>
      </c>
      <c r="I25" s="38">
        <f t="shared" si="1"/>
        <v>3.5752318937249998</v>
      </c>
      <c r="J25" s="38">
        <f t="shared" si="2"/>
        <v>5.7932025613958604</v>
      </c>
    </row>
    <row r="26" spans="3:12">
      <c r="C26" s="32">
        <v>38565</v>
      </c>
      <c r="D26" s="34">
        <f>TasaDeDesempleo_Total_H_y_M!B11</f>
        <v>3.4347883302439999</v>
      </c>
      <c r="E26" s="34">
        <f>VLOOKUP($C26,SalarioMedioDeCotizacionIMSS!$A$8:$F$286,4,0)</f>
        <v>198.104200911075</v>
      </c>
      <c r="F26" s="34">
        <f t="shared" si="0"/>
        <v>5.5867634647950748</v>
      </c>
      <c r="I26" s="38">
        <f t="shared" si="1"/>
        <v>3.4347883302439999</v>
      </c>
      <c r="J26" s="38">
        <f t="shared" si="2"/>
        <v>5.5867634647950748</v>
      </c>
    </row>
    <row r="27" spans="3:12">
      <c r="C27" s="32">
        <v>38596</v>
      </c>
      <c r="D27" s="34">
        <f>TasaDeDesempleo_Total_H_y_M!B12</f>
        <v>3.3403626170980001</v>
      </c>
      <c r="E27" s="34">
        <f>VLOOKUP($C27,SalarioMedioDeCotizacionIMSS!$A$8:$F$286,4,0)</f>
        <v>196.58772316275599</v>
      </c>
      <c r="F27" s="34">
        <f t="shared" si="0"/>
        <v>5.5947480178533349</v>
      </c>
      <c r="I27" s="38">
        <f t="shared" si="1"/>
        <v>3.3403626170980001</v>
      </c>
      <c r="J27" s="38">
        <f t="shared" si="2"/>
        <v>5.5947480178533349</v>
      </c>
    </row>
    <row r="28" spans="3:12">
      <c r="C28" s="32">
        <v>38626</v>
      </c>
      <c r="D28" s="34">
        <f>TasaDeDesempleo_Total_H_y_M!B13</f>
        <v>3.2607346330690001</v>
      </c>
      <c r="E28" s="34">
        <f>VLOOKUP($C28,SalarioMedioDeCotizacionIMSS!$A$8:$F$286,4,0)</f>
        <v>195.723456536458</v>
      </c>
      <c r="F28" s="34">
        <f t="shared" si="0"/>
        <v>5.415839787285659</v>
      </c>
      <c r="I28" s="38">
        <f t="shared" si="1"/>
        <v>3.2607346330690001</v>
      </c>
      <c r="J28" s="38">
        <f t="shared" si="2"/>
        <v>5.415839787285659</v>
      </c>
    </row>
    <row r="29" spans="3:12">
      <c r="C29" s="32">
        <v>38657</v>
      </c>
      <c r="D29" s="34">
        <f>TasaDeDesempleo_Total_H_y_M!B14</f>
        <v>3.1473025711410001</v>
      </c>
      <c r="E29" s="34">
        <f>VLOOKUP($C29,SalarioMedioDeCotizacionIMSS!$A$8:$F$286,4,0)</f>
        <v>197.509583317888</v>
      </c>
      <c r="F29" s="34">
        <f t="shared" si="0"/>
        <v>5.8312875700637701</v>
      </c>
      <c r="I29" s="38">
        <f t="shared" si="1"/>
        <v>3.1473025711410001</v>
      </c>
      <c r="J29" s="38">
        <f t="shared" si="2"/>
        <v>5.8312875700637701</v>
      </c>
    </row>
    <row r="30" spans="3:12">
      <c r="C30" s="32">
        <v>38687</v>
      </c>
      <c r="D30" s="34">
        <f>TasaDeDesempleo_Total_H_y_M!B15</f>
        <v>3.1733270929040001</v>
      </c>
      <c r="E30" s="34">
        <f>VLOOKUP($C30,SalarioMedioDeCotizacionIMSS!$A$8:$F$286,4,0)</f>
        <v>198.74255154274701</v>
      </c>
      <c r="F30" s="34">
        <f t="shared" si="0"/>
        <v>5.9171964893571571</v>
      </c>
      <c r="I30" s="38">
        <f t="shared" si="1"/>
        <v>3.1733270929040001</v>
      </c>
      <c r="J30" s="38">
        <f t="shared" si="2"/>
        <v>5.9171964893571571</v>
      </c>
    </row>
    <row r="31" spans="3:12">
      <c r="C31" s="32">
        <v>38718</v>
      </c>
      <c r="D31" s="34">
        <f>TasaDeDesempleo_Total_H_y_M!B16</f>
        <v>3.2023347858669999</v>
      </c>
      <c r="E31" s="34">
        <f>VLOOKUP($C31,SalarioMedioDeCotizacionIMSS!$A$8:$F$286,4,0)</f>
        <v>206.798096847457</v>
      </c>
      <c r="F31" s="34">
        <f t="shared" si="0"/>
        <v>5.9639315791947922</v>
      </c>
      <c r="I31" s="38">
        <f t="shared" si="1"/>
        <v>3.2023347858669999</v>
      </c>
      <c r="J31" s="38">
        <f t="shared" si="2"/>
        <v>5.9639315791947922</v>
      </c>
    </row>
    <row r="32" spans="3:12">
      <c r="C32" s="32">
        <v>38749</v>
      </c>
      <c r="D32" s="34">
        <f>TasaDeDesempleo_Total_H_y_M!B17</f>
        <v>3.5218073054139998</v>
      </c>
      <c r="E32" s="34">
        <f>VLOOKUP($C32,SalarioMedioDeCotizacionIMSS!$A$8:$F$286,4,0)</f>
        <v>206.347575969697</v>
      </c>
      <c r="F32" s="34">
        <f t="shared" si="0"/>
        <v>6.0213013740106902</v>
      </c>
      <c r="I32" s="38">
        <f t="shared" si="1"/>
        <v>3.5218073054139998</v>
      </c>
      <c r="J32" s="38">
        <f t="shared" si="2"/>
        <v>6.0213013740106902</v>
      </c>
    </row>
    <row r="33" spans="3:10">
      <c r="C33" s="32">
        <v>38777</v>
      </c>
      <c r="D33" s="34">
        <f>TasaDeDesempleo_Total_H_y_M!B18</f>
        <v>3.335968550554</v>
      </c>
      <c r="E33" s="34">
        <f>VLOOKUP($C33,SalarioMedioDeCotizacionIMSS!$A$8:$F$286,4,0)</f>
        <v>204.876160533079</v>
      </c>
      <c r="F33" s="34">
        <f t="shared" si="0"/>
        <v>5.3634034355070748</v>
      </c>
      <c r="I33" s="38">
        <f t="shared" si="1"/>
        <v>3.335968550554</v>
      </c>
      <c r="J33" s="38">
        <f t="shared" si="2"/>
        <v>5.3634034355070748</v>
      </c>
    </row>
    <row r="34" spans="3:10">
      <c r="C34" s="32">
        <v>38808</v>
      </c>
      <c r="D34" s="34">
        <f>TasaDeDesempleo_Total_H_y_M!B19</f>
        <v>3.3822899595989999</v>
      </c>
      <c r="E34" s="34">
        <f>VLOOKUP($C34,SalarioMedioDeCotizacionIMSS!$A$8:$F$286,4,0)</f>
        <v>205.19151083576099</v>
      </c>
      <c r="F34" s="34">
        <f t="shared" si="0"/>
        <v>5.5900359193552962</v>
      </c>
      <c r="I34" s="38">
        <f t="shared" si="1"/>
        <v>3.3822899595989999</v>
      </c>
      <c r="J34" s="38">
        <f t="shared" si="2"/>
        <v>5.5900359193552962</v>
      </c>
    </row>
    <row r="35" spans="3:10">
      <c r="C35" s="32">
        <v>38838</v>
      </c>
      <c r="D35" s="34">
        <f>TasaDeDesempleo_Total_H_y_M!B20</f>
        <v>3.146376340557</v>
      </c>
      <c r="E35" s="34">
        <f>VLOOKUP($C35,SalarioMedioDeCotizacionIMSS!$A$8:$F$286,4,0)</f>
        <v>207.682917179447</v>
      </c>
      <c r="F35" s="34">
        <f t="shared" si="0"/>
        <v>5.387781901358224</v>
      </c>
      <c r="I35" s="38">
        <f t="shared" si="1"/>
        <v>3.146376340557</v>
      </c>
      <c r="J35" s="38">
        <f t="shared" si="2"/>
        <v>5.387781901358224</v>
      </c>
    </row>
    <row r="36" spans="3:10">
      <c r="C36" s="32">
        <v>38869</v>
      </c>
      <c r="D36" s="34">
        <f>TasaDeDesempleo_Total_H_y_M!B21</f>
        <v>3.5062695091829998</v>
      </c>
      <c r="E36" s="34">
        <f>VLOOKUP($C36,SalarioMedioDeCotizacionIMSS!$A$8:$F$286,4,0)</f>
        <v>207.09063801758899</v>
      </c>
      <c r="F36" s="34">
        <f t="shared" si="0"/>
        <v>5.1815379263577821</v>
      </c>
      <c r="I36" s="38">
        <f t="shared" si="1"/>
        <v>3.5062695091829998</v>
      </c>
      <c r="J36" s="38">
        <f t="shared" si="2"/>
        <v>5.1815379263577821</v>
      </c>
    </row>
    <row r="37" spans="3:10">
      <c r="C37" s="32">
        <v>38899</v>
      </c>
      <c r="D37" s="34">
        <f>TasaDeDesempleo_Total_H_y_M!B22</f>
        <v>3.66525914218</v>
      </c>
      <c r="E37" s="34">
        <f>VLOOKUP($C37,SalarioMedioDeCotizacionIMSS!$A$8:$F$286,4,0)</f>
        <v>209.163470942613</v>
      </c>
      <c r="F37" s="34">
        <f t="shared" si="0"/>
        <v>5.2146794247120765</v>
      </c>
      <c r="I37" s="38">
        <f t="shared" si="1"/>
        <v>3.66525914218</v>
      </c>
      <c r="J37" s="38">
        <f t="shared" si="2"/>
        <v>5.2146794247120765</v>
      </c>
    </row>
    <row r="38" spans="3:10">
      <c r="C38" s="32">
        <v>38930</v>
      </c>
      <c r="D38" s="34">
        <f>TasaDeDesempleo_Total_H_y_M!B23</f>
        <v>3.616748951211</v>
      </c>
      <c r="E38" s="34">
        <f>VLOOKUP($C38,SalarioMedioDeCotizacionIMSS!$A$8:$F$286,4,0)</f>
        <v>208.64568230831901</v>
      </c>
      <c r="F38" s="34">
        <f t="shared" si="0"/>
        <v>5.3211801409379866</v>
      </c>
      <c r="I38" s="38">
        <f t="shared" si="1"/>
        <v>3.616748951211</v>
      </c>
      <c r="J38" s="38">
        <f t="shared" si="2"/>
        <v>5.3211801409379866</v>
      </c>
    </row>
    <row r="39" spans="3:10">
      <c r="C39" s="32">
        <v>38961</v>
      </c>
      <c r="D39" s="34">
        <f>TasaDeDesempleo_Total_H_y_M!B24</f>
        <v>3.7276257575209999</v>
      </c>
      <c r="E39" s="34">
        <f>VLOOKUP($C39,SalarioMedioDeCotizacionIMSS!$A$8:$F$286,4,0)</f>
        <v>207.11008976399299</v>
      </c>
      <c r="F39" s="34">
        <f t="shared" si="0"/>
        <v>5.3525044351449447</v>
      </c>
      <c r="I39" s="38">
        <f t="shared" si="1"/>
        <v>3.7276257575209999</v>
      </c>
      <c r="J39" s="38">
        <f t="shared" si="2"/>
        <v>5.3525044351449447</v>
      </c>
    </row>
    <row r="40" spans="3:10">
      <c r="C40" s="32">
        <v>38991</v>
      </c>
      <c r="D40" s="34">
        <f>TasaDeDesempleo_Total_H_y_M!B25</f>
        <v>3.677396772077</v>
      </c>
      <c r="E40" s="34">
        <f>VLOOKUP($C40,SalarioMedioDeCotizacionIMSS!$A$8:$F$286,4,0)</f>
        <v>206.04714144515299</v>
      </c>
      <c r="F40" s="34">
        <f t="shared" si="0"/>
        <v>5.2746283411216899</v>
      </c>
      <c r="I40" s="38">
        <f t="shared" si="1"/>
        <v>3.677396772077</v>
      </c>
      <c r="J40" s="38">
        <f t="shared" si="2"/>
        <v>5.2746283411216899</v>
      </c>
    </row>
    <row r="41" spans="3:10">
      <c r="C41" s="32">
        <v>39022</v>
      </c>
      <c r="D41" s="34">
        <f>TasaDeDesempleo_Total_H_y_M!B26</f>
        <v>3.7393304436619998</v>
      </c>
      <c r="E41" s="34">
        <f>VLOOKUP($C41,SalarioMedioDeCotizacionIMSS!$A$8:$F$286,4,0)</f>
        <v>207.74633223436399</v>
      </c>
      <c r="F41" s="34">
        <f t="shared" si="0"/>
        <v>5.1829125172119461</v>
      </c>
      <c r="I41" s="38">
        <f t="shared" si="1"/>
        <v>3.7393304436619998</v>
      </c>
      <c r="J41" s="38">
        <f t="shared" si="2"/>
        <v>5.1829125172119461</v>
      </c>
    </row>
    <row r="42" spans="3:10">
      <c r="C42" s="32">
        <v>39052</v>
      </c>
      <c r="D42" s="34">
        <f>TasaDeDesempleo_Total_H_y_M!B27</f>
        <v>3.7901835835409998</v>
      </c>
      <c r="E42" s="34">
        <f>VLOOKUP($C42,SalarioMedioDeCotizacionIMSS!$A$8:$F$286,4,0)</f>
        <v>209.09194478569501</v>
      </c>
      <c r="F42" s="34">
        <f t="shared" si="0"/>
        <v>5.2074370398339065</v>
      </c>
      <c r="I42" s="38">
        <f t="shared" si="1"/>
        <v>3.7901835835409998</v>
      </c>
      <c r="J42" s="38">
        <f t="shared" si="2"/>
        <v>5.2074370398339065</v>
      </c>
    </row>
    <row r="43" spans="3:10">
      <c r="C43" s="32">
        <v>39083</v>
      </c>
      <c r="D43" s="34">
        <f>TasaDeDesempleo_Total_H_y_M!B28</f>
        <v>3.7301089969999999</v>
      </c>
      <c r="E43" s="34">
        <f>VLOOKUP($C43,SalarioMedioDeCotizacionIMSS!$A$8:$F$286,4,0)</f>
        <v>217.59899776110399</v>
      </c>
      <c r="F43" s="34">
        <f t="shared" si="0"/>
        <v>5.2229208480647493</v>
      </c>
      <c r="I43" s="38">
        <f t="shared" si="1"/>
        <v>3.7301089969999999</v>
      </c>
      <c r="J43" s="38">
        <f t="shared" si="2"/>
        <v>5.2229208480647493</v>
      </c>
    </row>
    <row r="44" spans="3:10">
      <c r="C44" s="32">
        <v>39114</v>
      </c>
      <c r="D44" s="34">
        <f>TasaDeDesempleo_Total_H_y_M!B29</f>
        <v>3.8167468261819999</v>
      </c>
      <c r="E44" s="34">
        <f>VLOOKUP($C44,SalarioMedioDeCotizacionIMSS!$A$8:$F$286,4,0)</f>
        <v>217.05582794193501</v>
      </c>
      <c r="F44" s="34">
        <f t="shared" si="0"/>
        <v>5.189424650091623</v>
      </c>
      <c r="I44" s="38">
        <f t="shared" si="1"/>
        <v>3.8167468261819999</v>
      </c>
      <c r="J44" s="38">
        <f t="shared" si="2"/>
        <v>5.189424650091623</v>
      </c>
    </row>
    <row r="45" spans="3:10">
      <c r="C45" s="32">
        <v>39142</v>
      </c>
      <c r="D45" s="34">
        <f>TasaDeDesempleo_Total_H_y_M!B30</f>
        <v>3.8005490640300001</v>
      </c>
      <c r="E45" s="34">
        <f>VLOOKUP($C45,SalarioMedioDeCotizacionIMSS!$A$8:$F$286,4,0)</f>
        <v>215.691748126909</v>
      </c>
      <c r="F45" s="34">
        <f t="shared" si="0"/>
        <v>5.2790854561547418</v>
      </c>
      <c r="I45" s="38">
        <f t="shared" si="1"/>
        <v>3.8005490640300001</v>
      </c>
      <c r="J45" s="38">
        <f t="shared" si="2"/>
        <v>5.2790854561547418</v>
      </c>
    </row>
    <row r="46" spans="3:10">
      <c r="C46" s="32">
        <v>39173</v>
      </c>
      <c r="D46" s="34">
        <f>TasaDeDesempleo_Total_H_y_M!B31</f>
        <v>3.688204571884</v>
      </c>
      <c r="E46" s="34">
        <f>VLOOKUP($C46,SalarioMedioDeCotizacionIMSS!$A$8:$F$286,4,0)</f>
        <v>215.73063372334701</v>
      </c>
      <c r="F46" s="34">
        <f t="shared" si="0"/>
        <v>5.1362372861622596</v>
      </c>
      <c r="I46" s="38">
        <f t="shared" si="1"/>
        <v>3.688204571884</v>
      </c>
      <c r="J46" s="38">
        <f t="shared" si="2"/>
        <v>5.1362372861622596</v>
      </c>
    </row>
    <row r="47" spans="3:10">
      <c r="C47" s="32">
        <v>39203</v>
      </c>
      <c r="D47" s="34">
        <f>TasaDeDesempleo_Total_H_y_M!B32</f>
        <v>3.4657873486740001</v>
      </c>
      <c r="E47" s="34">
        <f>VLOOKUP($C47,SalarioMedioDeCotizacionIMSS!$A$8:$F$286,4,0)</f>
        <v>218.182197297491</v>
      </c>
      <c r="F47" s="34">
        <f t="shared" si="0"/>
        <v>5.0554375201558699</v>
      </c>
      <c r="I47" s="38">
        <f t="shared" si="1"/>
        <v>3.4657873486740001</v>
      </c>
      <c r="J47" s="38">
        <f t="shared" si="2"/>
        <v>5.0554375201558699</v>
      </c>
    </row>
    <row r="48" spans="3:10">
      <c r="C48" s="32">
        <v>39234</v>
      </c>
      <c r="D48" s="34">
        <f>TasaDeDesempleo_Total_H_y_M!B33</f>
        <v>3.5384555838080001</v>
      </c>
      <c r="E48" s="34">
        <f>VLOOKUP($C48,SalarioMedioDeCotizacionIMSS!$A$8:$F$286,4,0)</f>
        <v>217.92580303891799</v>
      </c>
      <c r="F48" s="34">
        <f t="shared" si="0"/>
        <v>5.2320882899635102</v>
      </c>
      <c r="I48" s="38">
        <f t="shared" si="1"/>
        <v>3.5384555838080001</v>
      </c>
      <c r="J48" s="38">
        <f t="shared" si="2"/>
        <v>5.2320882899635102</v>
      </c>
    </row>
    <row r="49" spans="3:10">
      <c r="C49" s="32">
        <v>39264</v>
      </c>
      <c r="D49" s="34">
        <f>TasaDeDesempleo_Total_H_y_M!B34</f>
        <v>3.4870169140849998</v>
      </c>
      <c r="E49" s="34">
        <f>VLOOKUP($C49,SalarioMedioDeCotizacionIMSS!$A$8:$F$286,4,0)</f>
        <v>219.61444052358701</v>
      </c>
      <c r="F49" s="34">
        <f t="shared" si="0"/>
        <v>4.9965558201323645</v>
      </c>
      <c r="I49" s="38">
        <f t="shared" si="1"/>
        <v>3.4870169140849998</v>
      </c>
      <c r="J49" s="38">
        <f t="shared" si="2"/>
        <v>4.9965558201323645</v>
      </c>
    </row>
    <row r="50" spans="3:10">
      <c r="C50" s="32">
        <v>39295</v>
      </c>
      <c r="D50" s="34">
        <f>TasaDeDesempleo_Total_H_y_M!B35</f>
        <v>3.576317514046</v>
      </c>
      <c r="E50" s="34">
        <f>VLOOKUP($C50,SalarioMedioDeCotizacionIMSS!$A$8:$F$286,4,0)</f>
        <v>219.08035533536301</v>
      </c>
      <c r="F50" s="34">
        <f t="shared" si="0"/>
        <v>5.0011449609700165</v>
      </c>
      <c r="I50" s="38">
        <f t="shared" si="1"/>
        <v>3.576317514046</v>
      </c>
      <c r="J50" s="38">
        <f t="shared" si="2"/>
        <v>5.0011449609700165</v>
      </c>
    </row>
    <row r="51" spans="3:10">
      <c r="C51" s="32">
        <v>39326</v>
      </c>
      <c r="D51" s="34">
        <f>TasaDeDesempleo_Total_H_y_M!B36</f>
        <v>3.5033648239219999</v>
      </c>
      <c r="E51" s="34">
        <f>VLOOKUP($C51,SalarioMedioDeCotizacionIMSS!$A$8:$F$286,4,0)</f>
        <v>217.45924856953499</v>
      </c>
      <c r="F51" s="34">
        <f t="shared" si="0"/>
        <v>4.9969360823198583</v>
      </c>
      <c r="I51" s="38">
        <f t="shared" si="1"/>
        <v>3.5033648239219999</v>
      </c>
      <c r="J51" s="38">
        <f t="shared" si="2"/>
        <v>4.9969360823198583</v>
      </c>
    </row>
    <row r="52" spans="3:10">
      <c r="C52" s="32">
        <v>39356</v>
      </c>
      <c r="D52" s="34">
        <f>TasaDeDesempleo_Total_H_y_M!B37</f>
        <v>3.631091459426</v>
      </c>
      <c r="E52" s="34">
        <f>VLOOKUP($C52,SalarioMedioDeCotizacionIMSS!$A$8:$F$286,4,0)</f>
        <v>216.46563609326299</v>
      </c>
      <c r="F52" s="34">
        <f t="shared" si="0"/>
        <v>5.0563645654279954</v>
      </c>
      <c r="I52" s="38">
        <f t="shared" si="1"/>
        <v>3.631091459426</v>
      </c>
      <c r="J52" s="38">
        <f t="shared" si="2"/>
        <v>5.0563645654279954</v>
      </c>
    </row>
    <row r="53" spans="3:10">
      <c r="C53" s="32">
        <v>39387</v>
      </c>
      <c r="D53" s="34">
        <f>TasaDeDesempleo_Total_H_y_M!B38</f>
        <v>3.5532485792299999</v>
      </c>
      <c r="E53" s="34">
        <f>VLOOKUP($C53,SalarioMedioDeCotizacionIMSS!$A$8:$F$286,4,0)</f>
        <v>218.240873771624</v>
      </c>
      <c r="F53" s="34">
        <f t="shared" si="0"/>
        <v>5.0516133904211724</v>
      </c>
      <c r="I53" s="38">
        <f t="shared" si="1"/>
        <v>3.5532485792299999</v>
      </c>
      <c r="J53" s="38">
        <f t="shared" si="2"/>
        <v>5.0516133904211724</v>
      </c>
    </row>
    <row r="54" spans="3:10">
      <c r="C54" s="32">
        <v>39417</v>
      </c>
      <c r="D54" s="34">
        <f>TasaDeDesempleo_Total_H_y_M!B39</f>
        <v>3.5242552590549998</v>
      </c>
      <c r="E54" s="34">
        <f>VLOOKUP($C54,SalarioMedioDeCotizacionIMSS!$A$8:$F$286,4,0)</f>
        <v>219.14570074059199</v>
      </c>
      <c r="F54" s="34">
        <f t="shared" si="0"/>
        <v>4.8082942483515634</v>
      </c>
      <c r="I54" s="38">
        <f t="shared" si="1"/>
        <v>3.5242552590549998</v>
      </c>
      <c r="J54" s="38">
        <f t="shared" si="2"/>
        <v>4.8082942483515634</v>
      </c>
    </row>
    <row r="55" spans="3:10">
      <c r="C55" s="32">
        <v>39448</v>
      </c>
      <c r="D55" s="34">
        <f>TasaDeDesempleo_Total_H_y_M!B40</f>
        <v>3.8170625124550002</v>
      </c>
      <c r="E55" s="34">
        <f>VLOOKUP($C55,SalarioMedioDeCotizacionIMSS!$A$8:$F$286,4,0)</f>
        <v>227.84191998809499</v>
      </c>
      <c r="F55" s="34">
        <f t="shared" si="0"/>
        <v>4.7072469691411101</v>
      </c>
      <c r="I55" s="38">
        <f t="shared" si="1"/>
        <v>3.8170625124550002</v>
      </c>
      <c r="J55" s="38">
        <f t="shared" si="2"/>
        <v>4.7072469691411101</v>
      </c>
    </row>
    <row r="56" spans="3:10">
      <c r="C56" s="32">
        <v>39479</v>
      </c>
      <c r="D56" s="34">
        <f>TasaDeDesempleo_Total_H_y_M!B41</f>
        <v>3.6803103392279999</v>
      </c>
      <c r="E56" s="34">
        <f>VLOOKUP($C56,SalarioMedioDeCotizacionIMSS!$A$8:$F$286,4,0)</f>
        <v>227.45506235940999</v>
      </c>
      <c r="F56" s="34">
        <f t="shared" si="0"/>
        <v>4.7910413261315066</v>
      </c>
      <c r="I56" s="38">
        <f t="shared" si="1"/>
        <v>3.6803103392279999</v>
      </c>
      <c r="J56" s="38">
        <f t="shared" si="2"/>
        <v>4.7910413261315066</v>
      </c>
    </row>
    <row r="57" spans="3:10">
      <c r="C57" s="32">
        <v>39508</v>
      </c>
      <c r="D57" s="34">
        <f>TasaDeDesempleo_Total_H_y_M!B42</f>
        <v>3.7602751254269999</v>
      </c>
      <c r="E57" s="34">
        <f>VLOOKUP($C57,SalarioMedioDeCotizacionIMSS!$A$8:$F$286,4,0)</f>
        <v>227.369979355471</v>
      </c>
      <c r="F57" s="34">
        <f t="shared" si="0"/>
        <v>5.4143152577588394</v>
      </c>
      <c r="I57" s="38">
        <f t="shared" si="1"/>
        <v>3.7602751254269999</v>
      </c>
      <c r="J57" s="38">
        <f t="shared" si="2"/>
        <v>5.4143152577588394</v>
      </c>
    </row>
    <row r="58" spans="3:10">
      <c r="C58" s="32">
        <v>39539</v>
      </c>
      <c r="D58" s="34">
        <f>TasaDeDesempleo_Total_H_y_M!B43</f>
        <v>3.6176641596239998</v>
      </c>
      <c r="E58" s="34">
        <f>VLOOKUP($C58,SalarioMedioDeCotizacionIMSS!$A$8:$F$286,4,0)</f>
        <v>226.87098047279699</v>
      </c>
      <c r="F58" s="34">
        <f t="shared" si="0"/>
        <v>5.1640077986033095</v>
      </c>
      <c r="I58" s="38">
        <f t="shared" si="1"/>
        <v>3.6176641596239998</v>
      </c>
      <c r="J58" s="38">
        <f t="shared" si="2"/>
        <v>5.1640077986033095</v>
      </c>
    </row>
    <row r="59" spans="3:10">
      <c r="C59" s="32">
        <v>39569</v>
      </c>
      <c r="D59" s="34">
        <f>TasaDeDesempleo_Total_H_y_M!B44</f>
        <v>3.576600983859</v>
      </c>
      <c r="E59" s="34">
        <f>VLOOKUP($C59,SalarioMedioDeCotizacionIMSS!$A$8:$F$286,4,0)</f>
        <v>229.745748198136</v>
      </c>
      <c r="F59" s="34">
        <f t="shared" si="0"/>
        <v>5.2999516201948094</v>
      </c>
      <c r="I59" s="38">
        <f t="shared" si="1"/>
        <v>3.576600983859</v>
      </c>
      <c r="J59" s="38">
        <f t="shared" si="2"/>
        <v>5.2999516201948094</v>
      </c>
    </row>
    <row r="60" spans="3:10">
      <c r="C60" s="32">
        <v>39600</v>
      </c>
      <c r="D60" s="34">
        <f>TasaDeDesempleo_Total_H_y_M!B45</f>
        <v>3.6116672988079999</v>
      </c>
      <c r="E60" s="34">
        <f>VLOOKUP($C60,SalarioMedioDeCotizacionIMSS!$A$8:$F$286,4,0)</f>
        <v>229.52165822249299</v>
      </c>
      <c r="F60" s="34">
        <f t="shared" si="0"/>
        <v>5.3210106476029306</v>
      </c>
      <c r="I60" s="38">
        <f t="shared" si="1"/>
        <v>3.6116672988079999</v>
      </c>
      <c r="J60" s="38">
        <f t="shared" si="2"/>
        <v>5.3210106476029306</v>
      </c>
    </row>
    <row r="61" spans="3:10">
      <c r="C61" s="32">
        <v>39630</v>
      </c>
      <c r="D61" s="34">
        <f>TasaDeDesempleo_Total_H_y_M!B46</f>
        <v>3.8435562224569999</v>
      </c>
      <c r="E61" s="34">
        <f>VLOOKUP($C61,SalarioMedioDeCotizacionIMSS!$A$8:$F$286,4,0)</f>
        <v>232.188381980271</v>
      </c>
      <c r="F61" s="34">
        <f t="shared" si="0"/>
        <v>5.7254620537275258</v>
      </c>
      <c r="I61" s="38">
        <f t="shared" si="1"/>
        <v>3.8435562224569999</v>
      </c>
      <c r="J61" s="38">
        <f t="shared" si="2"/>
        <v>5.7254620537275258</v>
      </c>
    </row>
    <row r="62" spans="3:10">
      <c r="C62" s="32">
        <v>39661</v>
      </c>
      <c r="D62" s="34">
        <f>TasaDeDesempleo_Total_H_y_M!B47</f>
        <v>3.7761137979649999</v>
      </c>
      <c r="E62" s="34">
        <f>VLOOKUP($C62,SalarioMedioDeCotizacionIMSS!$A$8:$F$286,4,0)</f>
        <v>231.92328449157</v>
      </c>
      <c r="F62" s="34">
        <f t="shared" si="0"/>
        <v>5.8622002582328081</v>
      </c>
      <c r="I62" s="38">
        <f t="shared" si="1"/>
        <v>3.7761137979649999</v>
      </c>
      <c r="J62" s="38">
        <f t="shared" si="2"/>
        <v>5.8622002582328081</v>
      </c>
    </row>
    <row r="63" spans="3:10">
      <c r="C63" s="32">
        <v>39692</v>
      </c>
      <c r="D63" s="34">
        <f>TasaDeDesempleo_Total_H_y_M!B48</f>
        <v>3.8554764471779999</v>
      </c>
      <c r="E63" s="34">
        <f>VLOOKUP($C63,SalarioMedioDeCotizacionIMSS!$A$8:$F$286,4,0)</f>
        <v>229.91829913106</v>
      </c>
      <c r="F63" s="34">
        <f t="shared" si="0"/>
        <v>5.7293725806015106</v>
      </c>
      <c r="I63" s="38">
        <f t="shared" si="1"/>
        <v>3.8554764471779999</v>
      </c>
      <c r="J63" s="38">
        <f t="shared" si="2"/>
        <v>5.7293725806015106</v>
      </c>
    </row>
    <row r="64" spans="3:10">
      <c r="C64" s="32">
        <v>39722</v>
      </c>
      <c r="D64" s="34">
        <f>TasaDeDesempleo_Total_H_y_M!B49</f>
        <v>4.0230805484749999</v>
      </c>
      <c r="E64" s="34">
        <f>VLOOKUP($C64,SalarioMedioDeCotizacionIMSS!$A$8:$F$286,4,0)</f>
        <v>229.444049281406</v>
      </c>
      <c r="F64" s="34">
        <f t="shared" si="0"/>
        <v>5.9955997738834421</v>
      </c>
      <c r="I64" s="38">
        <f t="shared" si="1"/>
        <v>4.0230805484749999</v>
      </c>
      <c r="J64" s="38">
        <f t="shared" si="2"/>
        <v>5.9955997738834421</v>
      </c>
    </row>
    <row r="65" spans="3:10">
      <c r="C65" s="32">
        <v>39753</v>
      </c>
      <c r="D65" s="34">
        <f>TasaDeDesempleo_Total_H_y_M!B50</f>
        <v>4.5367405230360003</v>
      </c>
      <c r="E65" s="34">
        <f>VLOOKUP($C65,SalarioMedioDeCotizacionIMSS!$A$8:$F$286,4,0)</f>
        <v>230.75724187841499</v>
      </c>
      <c r="F65" s="34">
        <f t="shared" si="0"/>
        <v>5.7351163833263552</v>
      </c>
      <c r="I65" s="38">
        <f t="shared" si="1"/>
        <v>4.5367405230360003</v>
      </c>
      <c r="J65" s="38">
        <f t="shared" si="2"/>
        <v>5.7351163833263552</v>
      </c>
    </row>
    <row r="66" spans="3:10">
      <c r="C66" s="32">
        <v>39783</v>
      </c>
      <c r="D66" s="34">
        <f>TasaDeDesempleo_Total_H_y_M!B51</f>
        <v>4.5347912933670003</v>
      </c>
      <c r="E66" s="34">
        <f>VLOOKUP($C66,SalarioMedioDeCotizacionIMSS!$A$8:$F$286,4,0)</f>
        <v>232.029534642935</v>
      </c>
      <c r="F66" s="34">
        <f t="shared" si="0"/>
        <v>5.879117800989353</v>
      </c>
      <c r="I66" s="38">
        <f t="shared" si="1"/>
        <v>4.5347912933670003</v>
      </c>
      <c r="J66" s="38">
        <f t="shared" si="2"/>
        <v>5.879117800989353</v>
      </c>
    </row>
    <row r="67" spans="3:10">
      <c r="C67" s="32">
        <v>39814</v>
      </c>
      <c r="D67" s="34">
        <f>TasaDeDesempleo_Total_H_y_M!B52</f>
        <v>4.6719968615290002</v>
      </c>
      <c r="E67" s="34">
        <f>VLOOKUP($C67,SalarioMedioDeCotizacionIMSS!$A$8:$F$286,4,0)</f>
        <v>241.12216258303499</v>
      </c>
      <c r="F67" s="34">
        <f t="shared" si="0"/>
        <v>5.8287090433726707</v>
      </c>
      <c r="I67" s="38">
        <f t="shared" si="1"/>
        <v>4.6719968615290002</v>
      </c>
      <c r="J67" s="38">
        <f t="shared" si="2"/>
        <v>5.8287090433726707</v>
      </c>
    </row>
    <row r="68" spans="3:10">
      <c r="C68" s="32">
        <v>39845</v>
      </c>
      <c r="D68" s="34">
        <f>TasaDeDesempleo_Total_H_y_M!B53</f>
        <v>5.0032116156589996</v>
      </c>
      <c r="E68" s="34">
        <f>VLOOKUP($C68,SalarioMedioDeCotizacionIMSS!$A$8:$F$286,4,0)</f>
        <v>241.48506643618401</v>
      </c>
      <c r="F68" s="34">
        <f t="shared" si="0"/>
        <v>6.1682531622904602</v>
      </c>
      <c r="I68" s="38">
        <f t="shared" si="1"/>
        <v>5.0032116156589996</v>
      </c>
      <c r="J68" s="38">
        <f t="shared" si="2"/>
        <v>6.1682531622904602</v>
      </c>
    </row>
    <row r="69" spans="3:10">
      <c r="C69" s="32">
        <v>39873</v>
      </c>
      <c r="D69" s="34">
        <f>TasaDeDesempleo_Total_H_y_M!B54</f>
        <v>4.9566731546009999</v>
      </c>
      <c r="E69" s="34">
        <f>VLOOKUP($C69,SalarioMedioDeCotizacionIMSS!$A$8:$F$286,4,0)</f>
        <v>238.087315277556</v>
      </c>
      <c r="F69" s="34">
        <f t="shared" si="0"/>
        <v>4.7136108084565809</v>
      </c>
      <c r="I69" s="38">
        <f t="shared" si="1"/>
        <v>4.9566731546009999</v>
      </c>
      <c r="J69" s="38">
        <f t="shared" si="2"/>
        <v>4.7136108084565809</v>
      </c>
    </row>
    <row r="70" spans="3:10">
      <c r="C70" s="32">
        <v>39904</v>
      </c>
      <c r="D70" s="34">
        <f>TasaDeDesempleo_Total_H_y_M!B55</f>
        <v>5.1981180237600002</v>
      </c>
      <c r="E70" s="34">
        <f>VLOOKUP($C70,SalarioMedioDeCotizacionIMSS!$A$8:$F$286,4,0)</f>
        <v>238.23586798021</v>
      </c>
      <c r="F70" s="34">
        <f t="shared" si="0"/>
        <v>5.009405558934299</v>
      </c>
      <c r="I70" s="38">
        <f t="shared" si="1"/>
        <v>5.1981180237600002</v>
      </c>
      <c r="J70" s="38">
        <f t="shared" si="2"/>
        <v>5.009405558934299</v>
      </c>
    </row>
    <row r="71" spans="3:10">
      <c r="C71" s="32">
        <v>39934</v>
      </c>
      <c r="D71" s="34">
        <f>TasaDeDesempleo_Total_H_y_M!B56</f>
        <v>5.5985313701920001</v>
      </c>
      <c r="E71" s="34">
        <f>VLOOKUP($C71,SalarioMedioDeCotizacionIMSS!$A$8:$F$286,4,0)</f>
        <v>241.32427044488799</v>
      </c>
      <c r="F71" s="34">
        <f t="shared" si="0"/>
        <v>5.0397112188411475</v>
      </c>
      <c r="I71" s="38">
        <f t="shared" si="1"/>
        <v>5.5985313701920001</v>
      </c>
      <c r="J71" s="38">
        <f t="shared" si="2"/>
        <v>5.0397112188411475</v>
      </c>
    </row>
    <row r="72" spans="3:10">
      <c r="C72" s="32">
        <v>39965</v>
      </c>
      <c r="D72" s="34">
        <f>TasaDeDesempleo_Total_H_y_M!B57</f>
        <v>5.2856556797780003</v>
      </c>
      <c r="E72" s="34">
        <f>VLOOKUP($C72,SalarioMedioDeCotizacionIMSS!$A$8:$F$286,4,0)</f>
        <v>240.89899335351399</v>
      </c>
      <c r="F72" s="34">
        <f t="shared" si="0"/>
        <v>4.9569767050010149</v>
      </c>
      <c r="I72" s="38">
        <f t="shared" si="1"/>
        <v>5.2856556797780003</v>
      </c>
      <c r="J72" s="38">
        <f t="shared" si="2"/>
        <v>4.9569767050010149</v>
      </c>
    </row>
    <row r="73" spans="3:10">
      <c r="C73" s="32">
        <v>39995</v>
      </c>
      <c r="D73" s="34">
        <f>TasaDeDesempleo_Total_H_y_M!B58</f>
        <v>5.4621309236320004</v>
      </c>
      <c r="E73" s="34">
        <f>VLOOKUP($C73,SalarioMedioDeCotizacionIMSS!$A$8:$F$286,4,0)</f>
        <v>242.25997845940901</v>
      </c>
      <c r="F73" s="34">
        <f t="shared" si="0"/>
        <v>4.3376832179285341</v>
      </c>
      <c r="I73" s="38">
        <f t="shared" si="1"/>
        <v>5.4621309236320004</v>
      </c>
      <c r="J73" s="38">
        <f t="shared" si="2"/>
        <v>4.3376832179285341</v>
      </c>
    </row>
    <row r="74" spans="3:10">
      <c r="C74" s="32">
        <v>40026</v>
      </c>
      <c r="D74" s="34">
        <f>TasaDeDesempleo_Total_H_y_M!B59</f>
        <v>5.7091132106520002</v>
      </c>
      <c r="E74" s="34">
        <f>VLOOKUP($C74,SalarioMedioDeCotizacionIMSS!$A$8:$F$286,4,0)</f>
        <v>241.54567792044401</v>
      </c>
      <c r="F74" s="34">
        <f t="shared" si="0"/>
        <v>4.1489553107910471</v>
      </c>
      <c r="I74" s="38">
        <f t="shared" si="1"/>
        <v>5.7091132106520002</v>
      </c>
      <c r="J74" s="38">
        <f t="shared" si="2"/>
        <v>4.1489553107910471</v>
      </c>
    </row>
    <row r="75" spans="3:10">
      <c r="C75" s="32">
        <v>40057</v>
      </c>
      <c r="D75" s="34">
        <f>TasaDeDesempleo_Total_H_y_M!B60</f>
        <v>5.9844299285740004</v>
      </c>
      <c r="E75" s="34">
        <f>VLOOKUP($C75,SalarioMedioDeCotizacionIMSS!$A$8:$F$286,4,0)</f>
        <v>239.661236071806</v>
      </c>
      <c r="F75" s="34">
        <f t="shared" si="0"/>
        <v>4.2375648121823817</v>
      </c>
      <c r="I75" s="38">
        <f t="shared" si="1"/>
        <v>5.9844299285740004</v>
      </c>
      <c r="J75" s="38">
        <f t="shared" si="2"/>
        <v>4.2375648121823817</v>
      </c>
    </row>
    <row r="76" spans="3:10">
      <c r="C76" s="32">
        <v>40087</v>
      </c>
      <c r="D76" s="34">
        <f>TasaDeDesempleo_Total_H_y_M!B61</f>
        <v>5.4929095885799999</v>
      </c>
      <c r="E76" s="34">
        <f>VLOOKUP($C76,SalarioMedioDeCotizacionIMSS!$A$8:$F$286,4,0)</f>
        <v>237.810910940117</v>
      </c>
      <c r="F76" s="34">
        <f t="shared" si="0"/>
        <v>3.6465803689026188</v>
      </c>
      <c r="I76" s="38">
        <f t="shared" si="1"/>
        <v>5.4929095885799999</v>
      </c>
      <c r="J76" s="38">
        <f t="shared" si="2"/>
        <v>3.6465803689026188</v>
      </c>
    </row>
    <row r="77" spans="3:10">
      <c r="C77" s="32">
        <v>40118</v>
      </c>
      <c r="D77" s="34">
        <f>TasaDeDesempleo_Total_H_y_M!B62</f>
        <v>5.2886077051699996</v>
      </c>
      <c r="E77" s="34">
        <f>VLOOKUP($C77,SalarioMedioDeCotizacionIMSS!$A$8:$F$286,4,0)</f>
        <v>238.43101698748401</v>
      </c>
      <c r="F77" s="34">
        <f t="shared" si="0"/>
        <v>3.3254753118917568</v>
      </c>
      <c r="I77" s="38">
        <f t="shared" si="1"/>
        <v>5.2886077051699996</v>
      </c>
      <c r="J77" s="38">
        <f t="shared" si="2"/>
        <v>3.3254753118917568</v>
      </c>
    </row>
    <row r="78" spans="3:10">
      <c r="C78" s="32">
        <v>40148</v>
      </c>
      <c r="D78" s="34">
        <f>TasaDeDesempleo_Total_H_y_M!B63</f>
        <v>5.2903743857789998</v>
      </c>
      <c r="E78" s="34">
        <f>VLOOKUP($C78,SalarioMedioDeCotizacionIMSS!$A$8:$F$286,4,0)</f>
        <v>238.951778177932</v>
      </c>
      <c r="F78" s="34">
        <f t="shared" si="0"/>
        <v>2.9833458682962499</v>
      </c>
      <c r="I78" s="38">
        <f t="shared" si="1"/>
        <v>5.2903743857789998</v>
      </c>
      <c r="J78" s="38">
        <f t="shared" si="2"/>
        <v>2.9833458682962499</v>
      </c>
    </row>
    <row r="79" spans="3:10">
      <c r="C79" s="32">
        <v>40179</v>
      </c>
      <c r="D79" s="34">
        <f>TasaDeDesempleo_Total_H_y_M!B64</f>
        <v>5.4111095395089999</v>
      </c>
      <c r="E79" s="34">
        <f>VLOOKUP($C79,SalarioMedioDeCotizacionIMSS!$A$8:$F$286,4,0)</f>
        <v>249.32889202824401</v>
      </c>
      <c r="F79" s="34">
        <f t="shared" si="0"/>
        <v>3.4035566690734598</v>
      </c>
      <c r="I79" s="38">
        <f t="shared" si="1"/>
        <v>5.4111095395089999</v>
      </c>
      <c r="J79" s="38">
        <f t="shared" si="2"/>
        <v>3.4035566690734598</v>
      </c>
    </row>
    <row r="80" spans="3:10">
      <c r="C80" s="32">
        <v>40210</v>
      </c>
      <c r="D80" s="34">
        <f>TasaDeDesempleo_Total_H_y_M!B65</f>
        <v>5.1162373788769999</v>
      </c>
      <c r="E80" s="34">
        <f>VLOOKUP($C80,SalarioMedioDeCotizacionIMSS!$A$8:$F$286,4,0)</f>
        <v>248.704691067146</v>
      </c>
      <c r="F80" s="34">
        <f t="shared" si="0"/>
        <v>2.9896774726108744</v>
      </c>
      <c r="I80" s="38">
        <f t="shared" si="1"/>
        <v>5.1162373788769999</v>
      </c>
      <c r="J80" s="38">
        <f t="shared" si="2"/>
        <v>2.9896774726108744</v>
      </c>
    </row>
    <row r="81" spans="3:10">
      <c r="C81" s="32">
        <v>40238</v>
      </c>
      <c r="D81" s="34">
        <f>TasaDeDesempleo_Total_H_y_M!B66</f>
        <v>5.1494849854159996</v>
      </c>
      <c r="E81" s="34">
        <f>VLOOKUP($C81,SalarioMedioDeCotizacionIMSS!$A$8:$F$286,4,0)</f>
        <v>245.319810391347</v>
      </c>
      <c r="F81" s="34">
        <f t="shared" si="0"/>
        <v>3.0377490314255295</v>
      </c>
      <c r="I81" s="38">
        <f t="shared" si="1"/>
        <v>5.1494849854159996</v>
      </c>
      <c r="J81" s="38">
        <f t="shared" si="2"/>
        <v>3.0377490314255295</v>
      </c>
    </row>
    <row r="82" spans="3:10">
      <c r="C82" s="32">
        <v>40269</v>
      </c>
      <c r="D82" s="34">
        <f>TasaDeDesempleo_Total_H_y_M!B67</f>
        <v>5.4583910861109999</v>
      </c>
      <c r="E82" s="34">
        <f>VLOOKUP($C82,SalarioMedioDeCotizacionIMSS!$A$8:$F$286,4,0)</f>
        <v>245.159920914048</v>
      </c>
      <c r="F82" s="34">
        <f t="shared" si="0"/>
        <v>2.9063855885937295</v>
      </c>
      <c r="I82" s="38">
        <f t="shared" si="1"/>
        <v>5.4583910861109999</v>
      </c>
      <c r="J82" s="38">
        <f t="shared" si="2"/>
        <v>2.9063855885937295</v>
      </c>
    </row>
    <row r="83" spans="3:10">
      <c r="C83" s="32">
        <v>40299</v>
      </c>
      <c r="D83" s="34">
        <f>TasaDeDesempleo_Total_H_y_M!B68</f>
        <v>5.2532508251019996</v>
      </c>
      <c r="E83" s="34">
        <f>VLOOKUP($C83,SalarioMedioDeCotizacionIMSS!$A$8:$F$286,4,0)</f>
        <v>249.30996537143699</v>
      </c>
      <c r="F83" s="34">
        <f t="shared" si="0"/>
        <v>3.3091138789427044</v>
      </c>
      <c r="I83" s="38">
        <f t="shared" si="1"/>
        <v>5.2532508251019996</v>
      </c>
      <c r="J83" s="38">
        <f t="shared" si="2"/>
        <v>3.3091138789427044</v>
      </c>
    </row>
    <row r="84" spans="3:10">
      <c r="C84" s="32">
        <v>40330</v>
      </c>
      <c r="D84" s="34">
        <f>TasaDeDesempleo_Total_H_y_M!B69</f>
        <v>5.135948733168</v>
      </c>
      <c r="E84" s="34">
        <f>VLOOKUP($C84,SalarioMedioDeCotizacionIMSS!$A$8:$F$286,4,0)</f>
        <v>248.56625811797801</v>
      </c>
      <c r="F84" s="34">
        <f t="shared" ref="F84:F147" si="3">((E84/E72)-1)*100</f>
        <v>3.1827716080209845</v>
      </c>
      <c r="I84" s="38">
        <f t="shared" ref="I84:I147" si="4">D84</f>
        <v>5.135948733168</v>
      </c>
      <c r="J84" s="38">
        <f t="shared" ref="J84:J147" si="5">F84</f>
        <v>3.1827716080209845</v>
      </c>
    </row>
    <row r="85" spans="3:10">
      <c r="C85" s="32">
        <v>40360</v>
      </c>
      <c r="D85" s="34">
        <f>TasaDeDesempleo_Total_H_y_M!B70</f>
        <v>5.2947785831149998</v>
      </c>
      <c r="E85" s="34">
        <f>VLOOKUP($C85,SalarioMedioDeCotizacionIMSS!$A$8:$F$286,4,0)</f>
        <v>251.73908823509601</v>
      </c>
      <c r="F85" s="34">
        <f t="shared" si="3"/>
        <v>3.9127840413290649</v>
      </c>
      <c r="I85" s="38">
        <f t="shared" si="4"/>
        <v>5.2947785831149998</v>
      </c>
      <c r="J85" s="38">
        <f t="shared" si="5"/>
        <v>3.9127840413290649</v>
      </c>
    </row>
    <row r="86" spans="3:10">
      <c r="C86" s="32">
        <v>40391</v>
      </c>
      <c r="D86" s="34">
        <f>TasaDeDesempleo_Total_H_y_M!B71</f>
        <v>5.0159234245390003</v>
      </c>
      <c r="E86" s="34">
        <f>VLOOKUP($C86,SalarioMedioDeCotizacionIMSS!$A$8:$F$286,4,0)</f>
        <v>251.580605980375</v>
      </c>
      <c r="F86" s="34">
        <f t="shared" si="3"/>
        <v>4.1544639284484042</v>
      </c>
      <c r="I86" s="38">
        <f t="shared" si="4"/>
        <v>5.0159234245390003</v>
      </c>
      <c r="J86" s="38">
        <f t="shared" si="5"/>
        <v>4.1544639284484042</v>
      </c>
    </row>
    <row r="87" spans="3:10">
      <c r="C87" s="32">
        <v>40422</v>
      </c>
      <c r="D87" s="34">
        <f>TasaDeDesempleo_Total_H_y_M!B72</f>
        <v>5.2786180318830001</v>
      </c>
      <c r="E87" s="34">
        <f>VLOOKUP($C87,SalarioMedioDeCotizacionIMSS!$A$8:$F$286,4,0)</f>
        <v>248.582634342977</v>
      </c>
      <c r="F87" s="34">
        <f t="shared" si="3"/>
        <v>3.7225036544908718</v>
      </c>
      <c r="I87" s="38">
        <f t="shared" si="4"/>
        <v>5.2786180318830001</v>
      </c>
      <c r="J87" s="38">
        <f t="shared" si="5"/>
        <v>3.7225036544908718</v>
      </c>
    </row>
    <row r="88" spans="3:10">
      <c r="C88" s="32">
        <v>40452</v>
      </c>
      <c r="D88" s="34">
        <f>TasaDeDesempleo_Total_H_y_M!B73</f>
        <v>5.3320002758309997</v>
      </c>
      <c r="E88" s="34">
        <f>VLOOKUP($C88,SalarioMedioDeCotizacionIMSS!$A$8:$F$286,4,0)</f>
        <v>248.028986608503</v>
      </c>
      <c r="F88" s="34">
        <f t="shared" si="3"/>
        <v>4.2967228156150616</v>
      </c>
      <c r="I88" s="38">
        <f t="shared" si="4"/>
        <v>5.3320002758309997</v>
      </c>
      <c r="J88" s="38">
        <f t="shared" si="5"/>
        <v>4.2967228156150616</v>
      </c>
    </row>
    <row r="89" spans="3:10">
      <c r="C89" s="32">
        <v>40483</v>
      </c>
      <c r="D89" s="34">
        <f>TasaDeDesempleo_Total_H_y_M!B74</f>
        <v>5.3134595027350002</v>
      </c>
      <c r="E89" s="34">
        <f>VLOOKUP($C89,SalarioMedioDeCotizacionIMSS!$A$8:$F$286,4,0)</f>
        <v>248.38927506570101</v>
      </c>
      <c r="F89" s="34">
        <f t="shared" si="3"/>
        <v>4.1765782841666654</v>
      </c>
      <c r="I89" s="38">
        <f t="shared" si="4"/>
        <v>5.3134595027350002</v>
      </c>
      <c r="J89" s="38">
        <f t="shared" si="5"/>
        <v>4.1765782841666654</v>
      </c>
    </row>
    <row r="90" spans="3:10">
      <c r="C90" s="32">
        <v>40513</v>
      </c>
      <c r="D90" s="34">
        <f>TasaDeDesempleo_Total_H_y_M!B75</f>
        <v>5.5089877752580003</v>
      </c>
      <c r="E90" s="34">
        <f>VLOOKUP($C90,SalarioMedioDeCotizacionIMSS!$A$8:$F$286,4,0)</f>
        <v>249.28647959580499</v>
      </c>
      <c r="F90" s="34">
        <f t="shared" si="3"/>
        <v>4.3250154891826709</v>
      </c>
      <c r="I90" s="38">
        <f t="shared" si="4"/>
        <v>5.5089877752580003</v>
      </c>
      <c r="J90" s="38">
        <f t="shared" si="5"/>
        <v>4.3250154891826709</v>
      </c>
    </row>
    <row r="91" spans="3:10">
      <c r="C91" s="32">
        <v>40544</v>
      </c>
      <c r="D91" s="34">
        <f>TasaDeDesempleo_Total_H_y_M!B76</f>
        <v>5.0295563283430003</v>
      </c>
      <c r="E91" s="34">
        <f>VLOOKUP($C91,SalarioMedioDeCotizacionIMSS!$A$8:$F$286,4,0)</f>
        <v>260.876229655315</v>
      </c>
      <c r="F91" s="34">
        <f t="shared" si="3"/>
        <v>4.631367641806583</v>
      </c>
      <c r="I91" s="38">
        <f t="shared" si="4"/>
        <v>5.0295563283430003</v>
      </c>
      <c r="J91" s="38">
        <f t="shared" si="5"/>
        <v>4.631367641806583</v>
      </c>
    </row>
    <row r="92" spans="3:10">
      <c r="C92" s="32">
        <v>40575</v>
      </c>
      <c r="D92" s="34">
        <f>TasaDeDesempleo_Total_H_y_M!B77</f>
        <v>5.2679670546309998</v>
      </c>
      <c r="E92" s="34">
        <f>VLOOKUP($C92,SalarioMedioDeCotizacionIMSS!$A$8:$F$286,4,0)</f>
        <v>259.47063034369199</v>
      </c>
      <c r="F92" s="34">
        <f t="shared" si="3"/>
        <v>4.3288042659554771</v>
      </c>
      <c r="I92" s="38">
        <f t="shared" si="4"/>
        <v>5.2679670546309998</v>
      </c>
      <c r="J92" s="38">
        <f t="shared" si="5"/>
        <v>4.3288042659554771</v>
      </c>
    </row>
    <row r="93" spans="3:10">
      <c r="C93" s="32">
        <v>40603</v>
      </c>
      <c r="D93" s="34">
        <f>TasaDeDesempleo_Total_H_y_M!B78</f>
        <v>5.1115920723619999</v>
      </c>
      <c r="E93" s="34">
        <f>VLOOKUP($C93,SalarioMedioDeCotizacionIMSS!$A$8:$F$286,4,0)</f>
        <v>258.09051106237899</v>
      </c>
      <c r="F93" s="34">
        <f t="shared" si="3"/>
        <v>5.2057355868078803</v>
      </c>
      <c r="I93" s="38">
        <f t="shared" si="4"/>
        <v>5.1115920723619999</v>
      </c>
      <c r="J93" s="38">
        <f t="shared" si="5"/>
        <v>5.2057355868078803</v>
      </c>
    </row>
    <row r="94" spans="3:10">
      <c r="C94" s="32">
        <v>40634</v>
      </c>
      <c r="D94" s="34">
        <f>TasaDeDesempleo_Total_H_y_M!B79</f>
        <v>5.1995839064349996</v>
      </c>
      <c r="E94" s="34">
        <f>VLOOKUP($C94,SalarioMedioDeCotizacionIMSS!$A$8:$F$286,4,0)</f>
        <v>258.51887161140002</v>
      </c>
      <c r="F94" s="34">
        <f t="shared" si="3"/>
        <v>5.4490761163345391</v>
      </c>
      <c r="I94" s="38">
        <f t="shared" si="4"/>
        <v>5.1995839064349996</v>
      </c>
      <c r="J94" s="38">
        <f t="shared" si="5"/>
        <v>5.4490761163345391</v>
      </c>
    </row>
    <row r="95" spans="3:10">
      <c r="C95" s="32">
        <v>40664</v>
      </c>
      <c r="D95" s="34">
        <f>TasaDeDesempleo_Total_H_y_M!B80</f>
        <v>5.3672330859460002</v>
      </c>
      <c r="E95" s="34">
        <f>VLOOKUP($C95,SalarioMedioDeCotizacionIMSS!$A$8:$F$286,4,0)</f>
        <v>260.71182809922402</v>
      </c>
      <c r="F95" s="34">
        <f t="shared" si="3"/>
        <v>4.5733682208811244</v>
      </c>
      <c r="I95" s="38">
        <f t="shared" si="4"/>
        <v>5.3672330859460002</v>
      </c>
      <c r="J95" s="38">
        <f t="shared" si="5"/>
        <v>4.5733682208811244</v>
      </c>
    </row>
    <row r="96" spans="3:10">
      <c r="C96" s="32">
        <v>40695</v>
      </c>
      <c r="D96" s="34">
        <f>TasaDeDesempleo_Total_H_y_M!B81</f>
        <v>5.5538380130830003</v>
      </c>
      <c r="E96" s="34">
        <f>VLOOKUP($C96,SalarioMedioDeCotizacionIMSS!$A$8:$F$286,4,0)</f>
        <v>259.88878268172698</v>
      </c>
      <c r="F96" s="34">
        <f t="shared" si="3"/>
        <v>4.5551333674480166</v>
      </c>
      <c r="I96" s="38">
        <f t="shared" si="4"/>
        <v>5.5538380130830003</v>
      </c>
      <c r="J96" s="38">
        <f t="shared" si="5"/>
        <v>4.5551333674480166</v>
      </c>
    </row>
    <row r="97" spans="3:10">
      <c r="C97" s="32">
        <v>40725</v>
      </c>
      <c r="D97" s="34">
        <f>TasaDeDesempleo_Total_H_y_M!B82</f>
        <v>5.2087955859940003</v>
      </c>
      <c r="E97" s="34">
        <f>VLOOKUP($C97,SalarioMedioDeCotizacionIMSS!$A$8:$F$286,4,0)</f>
        <v>262.73841195412001</v>
      </c>
      <c r="F97" s="34">
        <f t="shared" si="3"/>
        <v>4.3693348522625408</v>
      </c>
      <c r="I97" s="38">
        <f t="shared" si="4"/>
        <v>5.2087955859940003</v>
      </c>
      <c r="J97" s="38">
        <f t="shared" si="5"/>
        <v>4.3693348522625408</v>
      </c>
    </row>
    <row r="98" spans="3:10">
      <c r="C98" s="32">
        <v>40756</v>
      </c>
      <c r="D98" s="34">
        <f>TasaDeDesempleo_Total_H_y_M!B83</f>
        <v>5.2887836925020002</v>
      </c>
      <c r="E98" s="34">
        <f>VLOOKUP($C98,SalarioMedioDeCotizacionIMSS!$A$8:$F$286,4,0)</f>
        <v>261.84984175065398</v>
      </c>
      <c r="F98" s="34">
        <f t="shared" si="3"/>
        <v>4.0818868888009785</v>
      </c>
      <c r="I98" s="38">
        <f t="shared" si="4"/>
        <v>5.2887836925020002</v>
      </c>
      <c r="J98" s="38">
        <f t="shared" si="5"/>
        <v>4.0818868888009785</v>
      </c>
    </row>
    <row r="99" spans="3:10">
      <c r="C99" s="32">
        <v>40787</v>
      </c>
      <c r="D99" s="34">
        <f>TasaDeDesempleo_Total_H_y_M!B84</f>
        <v>5.069578502403</v>
      </c>
      <c r="E99" s="34">
        <f>VLOOKUP($C99,SalarioMedioDeCotizacionIMSS!$A$8:$F$286,4,0)</f>
        <v>259.491360688226</v>
      </c>
      <c r="F99" s="34">
        <f t="shared" si="3"/>
        <v>4.388370239168804</v>
      </c>
      <c r="I99" s="38">
        <f t="shared" si="4"/>
        <v>5.069578502403</v>
      </c>
      <c r="J99" s="38">
        <f t="shared" si="5"/>
        <v>4.388370239168804</v>
      </c>
    </row>
    <row r="100" spans="3:10">
      <c r="C100" s="32">
        <v>40817</v>
      </c>
      <c r="D100" s="34">
        <f>TasaDeDesempleo_Total_H_y_M!B85</f>
        <v>4.873570411637</v>
      </c>
      <c r="E100" s="34">
        <f>VLOOKUP($C100,SalarioMedioDeCotizacionIMSS!$A$8:$F$286,4,0)</f>
        <v>258.59643821933099</v>
      </c>
      <c r="F100" s="34">
        <f t="shared" si="3"/>
        <v>4.2605712160199927</v>
      </c>
      <c r="I100" s="38">
        <f t="shared" si="4"/>
        <v>4.873570411637</v>
      </c>
      <c r="J100" s="38">
        <f t="shared" si="5"/>
        <v>4.2605712160199927</v>
      </c>
    </row>
    <row r="101" spans="3:10">
      <c r="C101" s="32">
        <v>40848</v>
      </c>
      <c r="D101" s="34">
        <f>TasaDeDesempleo_Total_H_y_M!B86</f>
        <v>5.0655828929490001</v>
      </c>
      <c r="E101" s="34">
        <f>VLOOKUP($C101,SalarioMedioDeCotizacionIMSS!$A$8:$F$286,4,0)</f>
        <v>259.87686279489401</v>
      </c>
      <c r="F101" s="34">
        <f t="shared" si="3"/>
        <v>4.6248324232817328</v>
      </c>
      <c r="I101" s="38">
        <f t="shared" si="4"/>
        <v>5.0655828929490001</v>
      </c>
      <c r="J101" s="38">
        <f t="shared" si="5"/>
        <v>4.6248324232817328</v>
      </c>
    </row>
    <row r="102" spans="3:10">
      <c r="C102" s="32">
        <v>40878</v>
      </c>
      <c r="D102" s="34">
        <f>TasaDeDesempleo_Total_H_y_M!B87</f>
        <v>5.0193652924589998</v>
      </c>
      <c r="E102" s="34">
        <f>VLOOKUP($C102,SalarioMedioDeCotizacionIMSS!$A$8:$F$286,4,0)</f>
        <v>260.53971694451002</v>
      </c>
      <c r="F102" s="34">
        <f t="shared" si="3"/>
        <v>4.514178774136135</v>
      </c>
      <c r="I102" s="38">
        <f t="shared" si="4"/>
        <v>5.0193652924589998</v>
      </c>
      <c r="J102" s="38">
        <f t="shared" si="5"/>
        <v>4.514178774136135</v>
      </c>
    </row>
    <row r="103" spans="3:10">
      <c r="C103" s="32">
        <v>40909</v>
      </c>
      <c r="D103" s="34">
        <f>TasaDeDesempleo_Total_H_y_M!B88</f>
        <v>4.6296495843430003</v>
      </c>
      <c r="E103" s="34">
        <f>VLOOKUP($C103,SalarioMedioDeCotizacionIMSS!$A$8:$F$286,4,0)</f>
        <v>271.03331542259002</v>
      </c>
      <c r="F103" s="34">
        <f t="shared" si="3"/>
        <v>3.8934500781060644</v>
      </c>
      <c r="I103" s="38">
        <f t="shared" si="4"/>
        <v>4.6296495843430003</v>
      </c>
      <c r="J103" s="38">
        <f t="shared" si="5"/>
        <v>3.8934500781060644</v>
      </c>
    </row>
    <row r="104" spans="3:10">
      <c r="C104" s="32">
        <v>40940</v>
      </c>
      <c r="D104" s="34">
        <f>TasaDeDesempleo_Total_H_y_M!B89</f>
        <v>5.2945387385830003</v>
      </c>
      <c r="E104" s="34">
        <f>VLOOKUP($C104,SalarioMedioDeCotizacionIMSS!$A$8:$F$286,4,0)</f>
        <v>270.57020842680299</v>
      </c>
      <c r="F104" s="34">
        <f t="shared" si="3"/>
        <v>4.2777782088125438</v>
      </c>
      <c r="I104" s="38">
        <f t="shared" si="4"/>
        <v>5.2945387385830003</v>
      </c>
      <c r="J104" s="38">
        <f t="shared" si="5"/>
        <v>4.2777782088125438</v>
      </c>
    </row>
    <row r="105" spans="3:10">
      <c r="C105" s="32">
        <v>40969</v>
      </c>
      <c r="D105" s="34">
        <f>TasaDeDesempleo_Total_H_y_M!B90</f>
        <v>5.0208944633619996</v>
      </c>
      <c r="E105" s="34">
        <f>VLOOKUP($C105,SalarioMedioDeCotizacionIMSS!$A$8:$F$286,4,0)</f>
        <v>268.43329807789002</v>
      </c>
      <c r="F105" s="34">
        <f t="shared" si="3"/>
        <v>4.0074262989898246</v>
      </c>
      <c r="I105" s="38">
        <f t="shared" si="4"/>
        <v>5.0208944633619996</v>
      </c>
      <c r="J105" s="38">
        <f t="shared" si="5"/>
        <v>4.0074262989898246</v>
      </c>
    </row>
    <row r="106" spans="3:10">
      <c r="C106" s="32">
        <v>41000</v>
      </c>
      <c r="D106" s="34">
        <f>TasaDeDesempleo_Total_H_y_M!B91</f>
        <v>4.9083649639539999</v>
      </c>
      <c r="E106" s="34">
        <f>VLOOKUP($C106,SalarioMedioDeCotizacionIMSS!$A$8:$F$286,4,0)</f>
        <v>268.75912154945701</v>
      </c>
      <c r="F106" s="34">
        <f t="shared" si="3"/>
        <v>3.961122789306426</v>
      </c>
      <c r="I106" s="38">
        <f t="shared" si="4"/>
        <v>4.9083649639539999</v>
      </c>
      <c r="J106" s="38">
        <f t="shared" si="5"/>
        <v>3.961122789306426</v>
      </c>
    </row>
    <row r="107" spans="3:10">
      <c r="C107" s="32">
        <v>41030</v>
      </c>
      <c r="D107" s="34">
        <f>TasaDeDesempleo_Total_H_y_M!B92</f>
        <v>4.7757838990510004</v>
      </c>
      <c r="E107" s="34">
        <f>VLOOKUP($C107,SalarioMedioDeCotizacionIMSS!$A$8:$F$286,4,0)</f>
        <v>271.62809465614203</v>
      </c>
      <c r="F107" s="34">
        <f t="shared" si="3"/>
        <v>4.1871006146922518</v>
      </c>
      <c r="I107" s="38">
        <f t="shared" si="4"/>
        <v>4.7757838990510004</v>
      </c>
      <c r="J107" s="38">
        <f t="shared" si="5"/>
        <v>4.1871006146922518</v>
      </c>
    </row>
    <row r="108" spans="3:10">
      <c r="C108" s="32">
        <v>41061</v>
      </c>
      <c r="D108" s="34">
        <f>TasaDeDesempleo_Total_H_y_M!B93</f>
        <v>4.8167910477489997</v>
      </c>
      <c r="E108" s="34">
        <f>VLOOKUP($C108,SalarioMedioDeCotizacionIMSS!$A$8:$F$286,4,0)</f>
        <v>270.667434837489</v>
      </c>
      <c r="F108" s="34">
        <f t="shared" si="3"/>
        <v>4.1474095359329555</v>
      </c>
      <c r="I108" s="38">
        <f t="shared" si="4"/>
        <v>4.8167910477489997</v>
      </c>
      <c r="J108" s="38">
        <f t="shared" si="5"/>
        <v>4.1474095359329555</v>
      </c>
    </row>
    <row r="109" spans="3:10">
      <c r="C109" s="32">
        <v>41091</v>
      </c>
      <c r="D109" s="34">
        <f>TasaDeDesempleo_Total_H_y_M!B94</f>
        <v>4.7513288917869998</v>
      </c>
      <c r="E109" s="34">
        <f>VLOOKUP($C109,SalarioMedioDeCotizacionIMSS!$A$8:$F$286,4,0)</f>
        <v>274.23075134400699</v>
      </c>
      <c r="F109" s="34">
        <f t="shared" si="3"/>
        <v>4.3740613732162537</v>
      </c>
      <c r="I109" s="38">
        <f t="shared" si="4"/>
        <v>4.7513288917869998</v>
      </c>
      <c r="J109" s="38">
        <f t="shared" si="5"/>
        <v>4.3740613732162537</v>
      </c>
    </row>
    <row r="110" spans="3:10">
      <c r="C110" s="32">
        <v>41122</v>
      </c>
      <c r="D110" s="34">
        <f>TasaDeDesempleo_Total_H_y_M!B95</f>
        <v>4.9396368223350002</v>
      </c>
      <c r="E110" s="34">
        <f>VLOOKUP($C110,SalarioMedioDeCotizacionIMSS!$A$8:$F$286,4,0)</f>
        <v>273.72791026287899</v>
      </c>
      <c r="F110" s="34">
        <f t="shared" si="3"/>
        <v>4.5362137447980233</v>
      </c>
      <c r="I110" s="38">
        <f t="shared" si="4"/>
        <v>4.9396368223350002</v>
      </c>
      <c r="J110" s="38">
        <f t="shared" si="5"/>
        <v>4.5362137447980233</v>
      </c>
    </row>
    <row r="111" spans="3:10">
      <c r="C111" s="32">
        <v>41153</v>
      </c>
      <c r="D111" s="34">
        <f>TasaDeDesempleo_Total_H_y_M!B96</f>
        <v>4.5882105634299997</v>
      </c>
      <c r="E111" s="34">
        <f>VLOOKUP($C111,SalarioMedioDeCotizacionIMSS!$A$8:$F$286,4,0)</f>
        <v>270.12159315217201</v>
      </c>
      <c r="F111" s="34">
        <f t="shared" si="3"/>
        <v>4.0965650786031427</v>
      </c>
      <c r="I111" s="38">
        <f t="shared" si="4"/>
        <v>4.5882105634299997</v>
      </c>
      <c r="J111" s="38">
        <f t="shared" si="5"/>
        <v>4.0965650786031427</v>
      </c>
    </row>
    <row r="112" spans="3:10">
      <c r="C112" s="32">
        <v>41183</v>
      </c>
      <c r="D112" s="34">
        <f>TasaDeDesempleo_Total_H_y_M!B97</f>
        <v>4.90991886618</v>
      </c>
      <c r="E112" s="34">
        <f>VLOOKUP($C112,SalarioMedioDeCotizacionIMSS!$A$8:$F$286,4,0)</f>
        <v>269.61255131762198</v>
      </c>
      <c r="F112" s="34">
        <f t="shared" si="3"/>
        <v>4.2599631975393182</v>
      </c>
      <c r="I112" s="38">
        <f t="shared" si="4"/>
        <v>4.90991886618</v>
      </c>
      <c r="J112" s="38">
        <f t="shared" si="5"/>
        <v>4.2599631975393182</v>
      </c>
    </row>
    <row r="113" spans="3:10">
      <c r="C113" s="32">
        <v>41214</v>
      </c>
      <c r="D113" s="34">
        <f>TasaDeDesempleo_Total_H_y_M!B98</f>
        <v>5.1566445037120001</v>
      </c>
      <c r="E113" s="34">
        <f>VLOOKUP($C113,SalarioMedioDeCotizacionIMSS!$A$8:$F$286,4,0)</f>
        <v>270.13863191055799</v>
      </c>
      <c r="F113" s="34">
        <f t="shared" si="3"/>
        <v>3.9487043999615334</v>
      </c>
      <c r="I113" s="38">
        <f t="shared" si="4"/>
        <v>5.1566445037120001</v>
      </c>
      <c r="J113" s="38">
        <f t="shared" si="5"/>
        <v>3.9487043999615334</v>
      </c>
    </row>
    <row r="114" spans="3:10">
      <c r="C114" s="32">
        <v>41244</v>
      </c>
      <c r="D114" s="34">
        <f>TasaDeDesempleo_Total_H_y_M!B99</f>
        <v>4.8919079685979998</v>
      </c>
      <c r="E114" s="34">
        <f>VLOOKUP($C114,SalarioMedioDeCotizacionIMSS!$A$8:$F$286,4,0)</f>
        <v>270.91473444252898</v>
      </c>
      <c r="F114" s="34">
        <f t="shared" si="3"/>
        <v>3.982125113089241</v>
      </c>
      <c r="I114" s="38">
        <f t="shared" si="4"/>
        <v>4.8919079685979998</v>
      </c>
      <c r="J114" s="38">
        <f t="shared" si="5"/>
        <v>3.982125113089241</v>
      </c>
    </row>
    <row r="115" spans="3:10">
      <c r="C115" s="32">
        <v>41275</v>
      </c>
      <c r="D115" s="34">
        <f>TasaDeDesempleo_Total_H_y_M!B100</f>
        <v>5.1645866349689999</v>
      </c>
      <c r="E115" s="34">
        <f>VLOOKUP($C115,SalarioMedioDeCotizacionIMSS!$A$8:$F$286,4,0)</f>
        <v>282.553751775671</v>
      </c>
      <c r="F115" s="34">
        <f t="shared" si="3"/>
        <v>4.250560981818241</v>
      </c>
      <c r="I115" s="38">
        <f t="shared" si="4"/>
        <v>5.1645866349689999</v>
      </c>
      <c r="J115" s="38">
        <f t="shared" si="5"/>
        <v>4.250560981818241</v>
      </c>
    </row>
    <row r="116" spans="3:10">
      <c r="C116" s="32">
        <v>41306</v>
      </c>
      <c r="D116" s="34">
        <f>TasaDeDesempleo_Total_H_y_M!B101</f>
        <v>4.8145138358670003</v>
      </c>
      <c r="E116" s="34">
        <f>VLOOKUP($C116,SalarioMedioDeCotizacionIMSS!$A$8:$F$286,4,0)</f>
        <v>282.17876461538901</v>
      </c>
      <c r="F116" s="34">
        <f t="shared" si="3"/>
        <v>4.2904044226016458</v>
      </c>
      <c r="I116" s="38">
        <f t="shared" si="4"/>
        <v>4.8145138358670003</v>
      </c>
      <c r="J116" s="38">
        <f t="shared" si="5"/>
        <v>4.2904044226016458</v>
      </c>
    </row>
    <row r="117" spans="3:10">
      <c r="C117" s="32">
        <v>41334</v>
      </c>
      <c r="D117" s="34">
        <f>TasaDeDesempleo_Total_H_y_M!B102</f>
        <v>4.9781543066129998</v>
      </c>
      <c r="E117" s="34">
        <f>VLOOKUP($C117,SalarioMedioDeCotizacionIMSS!$A$8:$F$286,4,0)</f>
        <v>279.955157870802</v>
      </c>
      <c r="F117" s="34">
        <f t="shared" si="3"/>
        <v>4.292261755681559</v>
      </c>
      <c r="I117" s="38">
        <f t="shared" si="4"/>
        <v>4.9781543066129998</v>
      </c>
      <c r="J117" s="38">
        <f t="shared" si="5"/>
        <v>4.292261755681559</v>
      </c>
    </row>
    <row r="118" spans="3:10">
      <c r="C118" s="32">
        <v>41365</v>
      </c>
      <c r="D118" s="34">
        <f>TasaDeDesempleo_Total_H_y_M!B103</f>
        <v>5.0158818832550001</v>
      </c>
      <c r="E118" s="34">
        <f>VLOOKUP($C118,SalarioMedioDeCotizacionIMSS!$A$8:$F$286,4,0)</f>
        <v>279.89795491073102</v>
      </c>
      <c r="F118" s="34">
        <f t="shared" si="3"/>
        <v>4.1445415125098251</v>
      </c>
      <c r="I118" s="38">
        <f t="shared" si="4"/>
        <v>5.0158818832550001</v>
      </c>
      <c r="J118" s="38">
        <f t="shared" si="5"/>
        <v>4.1445415125098251</v>
      </c>
    </row>
    <row r="119" spans="3:10">
      <c r="C119" s="32">
        <v>41395</v>
      </c>
      <c r="D119" s="34">
        <f>TasaDeDesempleo_Total_H_y_M!B104</f>
        <v>4.9678716146479998</v>
      </c>
      <c r="E119" s="34">
        <f>VLOOKUP($C119,SalarioMedioDeCotizacionIMSS!$A$8:$F$286,4,0)</f>
        <v>282.07646120356299</v>
      </c>
      <c r="F119" s="34">
        <f t="shared" si="3"/>
        <v>3.8465706430874436</v>
      </c>
      <c r="I119" s="38">
        <f t="shared" si="4"/>
        <v>4.9678716146479998</v>
      </c>
      <c r="J119" s="38">
        <f t="shared" si="5"/>
        <v>3.8465706430874436</v>
      </c>
    </row>
    <row r="120" spans="3:10">
      <c r="C120" s="32">
        <v>41426</v>
      </c>
      <c r="D120" s="34">
        <f>TasaDeDesempleo_Total_H_y_M!B105</f>
        <v>5.0334437901909999</v>
      </c>
      <c r="E120" s="34">
        <f>VLOOKUP($C120,SalarioMedioDeCotizacionIMSS!$A$8:$F$286,4,0)</f>
        <v>281.634878213018</v>
      </c>
      <c r="F120" s="34">
        <f t="shared" si="3"/>
        <v>4.0519995994767299</v>
      </c>
      <c r="I120" s="38">
        <f t="shared" si="4"/>
        <v>5.0334437901909999</v>
      </c>
      <c r="J120" s="38">
        <f t="shared" si="5"/>
        <v>4.0519995994767299</v>
      </c>
    </row>
    <row r="121" spans="3:10">
      <c r="C121" s="32">
        <v>41456</v>
      </c>
      <c r="D121" s="34">
        <f>TasaDeDesempleo_Total_H_y_M!B106</f>
        <v>4.8695073777960003</v>
      </c>
      <c r="E121" s="34">
        <f>VLOOKUP($C121,SalarioMedioDeCotizacionIMSS!$A$8:$F$286,4,0)</f>
        <v>284.01963817524302</v>
      </c>
      <c r="F121" s="34">
        <f t="shared" si="3"/>
        <v>3.5695802834877721</v>
      </c>
      <c r="I121" s="38">
        <f t="shared" si="4"/>
        <v>4.8695073777960003</v>
      </c>
      <c r="J121" s="38">
        <f t="shared" si="5"/>
        <v>3.5695802834877721</v>
      </c>
    </row>
    <row r="122" spans="3:10">
      <c r="C122" s="32">
        <v>41487</v>
      </c>
      <c r="D122" s="34">
        <f>TasaDeDesempleo_Total_H_y_M!B107</f>
        <v>4.8158806417909998</v>
      </c>
      <c r="E122" s="34">
        <f>VLOOKUP($C122,SalarioMedioDeCotizacionIMSS!$A$8:$F$286,4,0)</f>
        <v>283.66882338481201</v>
      </c>
      <c r="F122" s="34">
        <f t="shared" si="3"/>
        <v>3.63167684010961</v>
      </c>
      <c r="I122" s="38">
        <f t="shared" si="4"/>
        <v>4.8158806417909998</v>
      </c>
      <c r="J122" s="38">
        <f t="shared" si="5"/>
        <v>3.63167684010961</v>
      </c>
    </row>
    <row r="123" spans="3:10">
      <c r="C123" s="32">
        <v>41518</v>
      </c>
      <c r="D123" s="34">
        <f>TasaDeDesempleo_Total_H_y_M!B108</f>
        <v>4.9652278049260001</v>
      </c>
      <c r="E123" s="34">
        <f>VLOOKUP($C123,SalarioMedioDeCotizacionIMSS!$A$8:$F$286,4,0)</f>
        <v>280.65633059940097</v>
      </c>
      <c r="F123" s="34">
        <f t="shared" si="3"/>
        <v>3.8999982653346255</v>
      </c>
      <c r="I123" s="38">
        <f t="shared" si="4"/>
        <v>4.9652278049260001</v>
      </c>
      <c r="J123" s="38">
        <f t="shared" si="5"/>
        <v>3.8999982653346255</v>
      </c>
    </row>
    <row r="124" spans="3:10">
      <c r="C124" s="32">
        <v>41548</v>
      </c>
      <c r="D124" s="34">
        <f>TasaDeDesempleo_Total_H_y_M!B109</f>
        <v>4.892290914008</v>
      </c>
      <c r="E124" s="34">
        <f>VLOOKUP($C124,SalarioMedioDeCotizacionIMSS!$A$8:$F$286,4,0)</f>
        <v>279.52430805753102</v>
      </c>
      <c r="F124" s="34">
        <f t="shared" si="3"/>
        <v>3.6762964822925959</v>
      </c>
      <c r="I124" s="38">
        <f t="shared" si="4"/>
        <v>4.892290914008</v>
      </c>
      <c r="J124" s="38">
        <f t="shared" si="5"/>
        <v>3.6762964822925959</v>
      </c>
    </row>
    <row r="125" spans="3:10">
      <c r="C125" s="32">
        <v>41579</v>
      </c>
      <c r="D125" s="34">
        <f>TasaDeDesempleo_Total_H_y_M!B110</f>
        <v>4.5835962302280002</v>
      </c>
      <c r="E125" s="34">
        <f>VLOOKUP($C125,SalarioMedioDeCotizacionIMSS!$A$8:$F$286,4,0)</f>
        <v>280.46473649592701</v>
      </c>
      <c r="F125" s="34">
        <f t="shared" si="3"/>
        <v>3.8225205008026952</v>
      </c>
      <c r="I125" s="38">
        <f t="shared" si="4"/>
        <v>4.5835962302280002</v>
      </c>
      <c r="J125" s="38">
        <f t="shared" si="5"/>
        <v>3.8225205008026952</v>
      </c>
    </row>
    <row r="126" spans="3:10">
      <c r="C126" s="32">
        <v>41609</v>
      </c>
      <c r="D126" s="34">
        <f>TasaDeDesempleo_Total_H_y_M!B111</f>
        <v>4.7321633391019997</v>
      </c>
      <c r="E126" s="34">
        <f>VLOOKUP($C126,SalarioMedioDeCotizacionIMSS!$A$8:$F$286,4,0)</f>
        <v>281.65771392696399</v>
      </c>
      <c r="F126" s="34">
        <f t="shared" si="3"/>
        <v>3.9654467323607223</v>
      </c>
      <c r="I126" s="38">
        <f t="shared" si="4"/>
        <v>4.7321633391019997</v>
      </c>
      <c r="J126" s="38">
        <f t="shared" si="5"/>
        <v>3.9654467323607223</v>
      </c>
    </row>
    <row r="127" spans="3:10">
      <c r="C127" s="32">
        <v>41640</v>
      </c>
      <c r="D127" s="34">
        <f>TasaDeDesempleo_Total_H_y_M!B112</f>
        <v>4.8821382205199999</v>
      </c>
      <c r="E127" s="34">
        <f>VLOOKUP($C127,SalarioMedioDeCotizacionIMSS!$A$8:$F$286,4,0)</f>
        <v>293.89779280410198</v>
      </c>
      <c r="F127" s="34">
        <f t="shared" si="3"/>
        <v>4.0148258365499956</v>
      </c>
      <c r="I127" s="38">
        <f t="shared" si="4"/>
        <v>4.8821382205199999</v>
      </c>
      <c r="J127" s="38">
        <f t="shared" si="5"/>
        <v>4.0148258365499956</v>
      </c>
    </row>
    <row r="128" spans="3:10">
      <c r="C128" s="32">
        <v>41671</v>
      </c>
      <c r="D128" s="34">
        <f>TasaDeDesempleo_Total_H_y_M!B113</f>
        <v>4.758600296909</v>
      </c>
      <c r="E128" s="34">
        <f>VLOOKUP($C128,SalarioMedioDeCotizacionIMSS!$A$8:$F$286,4,0)</f>
        <v>293.86844321657702</v>
      </c>
      <c r="F128" s="34">
        <f t="shared" si="3"/>
        <v>4.142650003135806</v>
      </c>
      <c r="I128" s="38">
        <f t="shared" si="4"/>
        <v>4.758600296909</v>
      </c>
      <c r="J128" s="38">
        <f t="shared" si="5"/>
        <v>4.142650003135806</v>
      </c>
    </row>
    <row r="129" spans="3:10">
      <c r="C129" s="32">
        <v>41699</v>
      </c>
      <c r="D129" s="34">
        <f>TasaDeDesempleo_Total_H_y_M!B114</f>
        <v>5.3299971890429996</v>
      </c>
      <c r="E129" s="34">
        <f>VLOOKUP($C129,SalarioMedioDeCotizacionIMSS!$A$8:$F$286,4,0)</f>
        <v>291.63870873128798</v>
      </c>
      <c r="F129" s="34">
        <f t="shared" si="3"/>
        <v>4.1733651022346496</v>
      </c>
      <c r="I129" s="38">
        <f t="shared" si="4"/>
        <v>5.3299971890429996</v>
      </c>
      <c r="J129" s="38">
        <f t="shared" si="5"/>
        <v>4.1733651022346496</v>
      </c>
    </row>
    <row r="130" spans="3:10">
      <c r="C130" s="32">
        <v>41730</v>
      </c>
      <c r="D130" s="34">
        <f>TasaDeDesempleo_Total_H_y_M!B115</f>
        <v>4.9107736384890002</v>
      </c>
      <c r="E130" s="34">
        <f>VLOOKUP($C130,SalarioMedioDeCotizacionIMSS!$A$8:$F$286,4,0)</f>
        <v>292.34848520697398</v>
      </c>
      <c r="F130" s="34">
        <f t="shared" si="3"/>
        <v>4.4482391092188767</v>
      </c>
      <c r="I130" s="38">
        <f t="shared" si="4"/>
        <v>4.9107736384890002</v>
      </c>
      <c r="J130" s="38">
        <f t="shared" si="5"/>
        <v>4.4482391092188767</v>
      </c>
    </row>
    <row r="131" spans="3:10">
      <c r="C131" s="32">
        <v>41760</v>
      </c>
      <c r="D131" s="34">
        <f>TasaDeDesempleo_Total_H_y_M!B116</f>
        <v>4.9470927260459998</v>
      </c>
      <c r="E131" s="34">
        <f>VLOOKUP($C131,SalarioMedioDeCotizacionIMSS!$A$8:$F$286,4,0)</f>
        <v>294.62976842650397</v>
      </c>
      <c r="F131" s="34">
        <f t="shared" si="3"/>
        <v>4.4503207284218416</v>
      </c>
      <c r="I131" s="38">
        <f t="shared" si="4"/>
        <v>4.9470927260459998</v>
      </c>
      <c r="J131" s="38">
        <f t="shared" si="5"/>
        <v>4.4503207284218416</v>
      </c>
    </row>
    <row r="132" spans="3:10">
      <c r="C132" s="32">
        <v>41791</v>
      </c>
      <c r="D132" s="34">
        <f>TasaDeDesempleo_Total_H_y_M!B117</f>
        <v>4.8301824709670003</v>
      </c>
      <c r="E132" s="34">
        <f>VLOOKUP($C132,SalarioMedioDeCotizacionIMSS!$A$8:$F$286,4,0)</f>
        <v>294.15610225210798</v>
      </c>
      <c r="F132" s="34">
        <f t="shared" si="3"/>
        <v>4.445906742281891</v>
      </c>
      <c r="I132" s="38">
        <f t="shared" si="4"/>
        <v>4.8301824709670003</v>
      </c>
      <c r="J132" s="38">
        <f t="shared" si="5"/>
        <v>4.445906742281891</v>
      </c>
    </row>
    <row r="133" spans="3:10">
      <c r="C133" s="32">
        <v>41821</v>
      </c>
      <c r="D133" s="34">
        <f>TasaDeDesempleo_Total_H_y_M!B118</f>
        <v>5.1919146146889998</v>
      </c>
      <c r="E133" s="34">
        <f>VLOOKUP($C133,SalarioMedioDeCotizacionIMSS!$A$8:$F$286,4,0)</f>
        <v>297.71839194711202</v>
      </c>
      <c r="F133" s="34">
        <f t="shared" si="3"/>
        <v>4.8231713341655436</v>
      </c>
      <c r="I133" s="38">
        <f t="shared" si="4"/>
        <v>5.1919146146889998</v>
      </c>
      <c r="J133" s="38">
        <f t="shared" si="5"/>
        <v>4.8231713341655436</v>
      </c>
    </row>
    <row r="134" spans="3:10">
      <c r="C134" s="32">
        <v>41852</v>
      </c>
      <c r="D134" s="34">
        <f>TasaDeDesempleo_Total_H_y_M!B119</f>
        <v>4.8370691520809999</v>
      </c>
      <c r="E134" s="34">
        <f>VLOOKUP($C134,SalarioMedioDeCotizacionIMSS!$A$8:$F$286,4,0)</f>
        <v>296.83625244986501</v>
      </c>
      <c r="F134" s="34">
        <f t="shared" si="3"/>
        <v>4.6418315935941479</v>
      </c>
      <c r="I134" s="38">
        <f t="shared" si="4"/>
        <v>4.8370691520809999</v>
      </c>
      <c r="J134" s="38">
        <f t="shared" si="5"/>
        <v>4.6418315935941479</v>
      </c>
    </row>
    <row r="135" spans="3:10">
      <c r="C135" s="32">
        <v>41883</v>
      </c>
      <c r="D135" s="34">
        <f>TasaDeDesempleo_Total_H_y_M!B120</f>
        <v>4.7590573313620004</v>
      </c>
      <c r="E135" s="34">
        <f>VLOOKUP($C135,SalarioMedioDeCotizacionIMSS!$A$8:$F$286,4,0)</f>
        <v>293.41731498035898</v>
      </c>
      <c r="F135" s="34">
        <f t="shared" si="3"/>
        <v>4.5468364649763116</v>
      </c>
      <c r="I135" s="38">
        <f t="shared" si="4"/>
        <v>4.7590573313620004</v>
      </c>
      <c r="J135" s="38">
        <f t="shared" si="5"/>
        <v>4.5468364649763116</v>
      </c>
    </row>
    <row r="136" spans="3:10">
      <c r="C136" s="32">
        <v>41913</v>
      </c>
      <c r="D136" s="34">
        <f>TasaDeDesempleo_Total_H_y_M!B121</f>
        <v>4.6534154579339999</v>
      </c>
      <c r="E136" s="34">
        <f>VLOOKUP($C136,SalarioMedioDeCotizacionIMSS!$A$8:$F$286,4,0)</f>
        <v>291.93610598078197</v>
      </c>
      <c r="F136" s="34">
        <f t="shared" si="3"/>
        <v>4.4403286460140023</v>
      </c>
      <c r="I136" s="38">
        <f t="shared" si="4"/>
        <v>4.6534154579339999</v>
      </c>
      <c r="J136" s="38">
        <f t="shared" si="5"/>
        <v>4.4403286460140023</v>
      </c>
    </row>
    <row r="137" spans="3:10">
      <c r="C137" s="32">
        <v>41944</v>
      </c>
      <c r="D137" s="34">
        <f>TasaDeDesempleo_Total_H_y_M!B122</f>
        <v>4.642849127441</v>
      </c>
      <c r="E137" s="34">
        <f>VLOOKUP($C137,SalarioMedioDeCotizacionIMSS!$A$8:$F$286,4,0)</f>
        <v>294.02999999999997</v>
      </c>
      <c r="F137" s="34">
        <f t="shared" si="3"/>
        <v>4.8367091255588024</v>
      </c>
      <c r="I137" s="38">
        <f t="shared" si="4"/>
        <v>4.642849127441</v>
      </c>
      <c r="J137" s="38">
        <f t="shared" si="5"/>
        <v>4.8367091255588024</v>
      </c>
    </row>
    <row r="138" spans="3:10">
      <c r="C138" s="32">
        <v>41974</v>
      </c>
      <c r="D138" s="34">
        <f>TasaDeDesempleo_Total_H_y_M!B123</f>
        <v>4.1407628580539999</v>
      </c>
      <c r="E138" s="34">
        <f>VLOOKUP($C138,SalarioMedioDeCotizacionIMSS!$A$8:$F$286,4,0)</f>
        <v>294.70365351937301</v>
      </c>
      <c r="F138" s="34">
        <f t="shared" si="3"/>
        <v>4.6318417523590005</v>
      </c>
      <c r="I138" s="38">
        <f t="shared" si="4"/>
        <v>4.1407628580539999</v>
      </c>
      <c r="J138" s="38">
        <f t="shared" si="5"/>
        <v>4.6318417523590005</v>
      </c>
    </row>
    <row r="139" spans="3:10">
      <c r="C139" s="32">
        <v>42005</v>
      </c>
      <c r="D139" s="34">
        <f>TasaDeDesempleo_Total_H_y_M!B124</f>
        <v>4.3826783342890003</v>
      </c>
      <c r="E139" s="34">
        <f>VLOOKUP($C139,SalarioMedioDeCotizacionIMSS!$A$8:$F$286,4,0)</f>
        <v>306.63065665337803</v>
      </c>
      <c r="F139" s="34">
        <f t="shared" si="3"/>
        <v>4.3324122062267989</v>
      </c>
      <c r="I139" s="38">
        <f t="shared" si="4"/>
        <v>4.3826783342890003</v>
      </c>
      <c r="J139" s="38">
        <f t="shared" si="5"/>
        <v>4.3324122062267989</v>
      </c>
    </row>
    <row r="140" spans="3:10">
      <c r="C140" s="32">
        <v>42036</v>
      </c>
      <c r="D140" s="34">
        <f>TasaDeDesempleo_Total_H_y_M!B125</f>
        <v>4.4382927123579998</v>
      </c>
      <c r="E140" s="34">
        <f>VLOOKUP($C140,SalarioMedioDeCotizacionIMSS!$A$8:$F$286,4,0)</f>
        <v>306.13575271591998</v>
      </c>
      <c r="F140" s="34">
        <f t="shared" si="3"/>
        <v>4.174422188741822</v>
      </c>
      <c r="I140" s="38">
        <f t="shared" si="4"/>
        <v>4.4382927123579998</v>
      </c>
      <c r="J140" s="38">
        <f t="shared" si="5"/>
        <v>4.174422188741822</v>
      </c>
    </row>
    <row r="141" spans="3:10">
      <c r="C141" s="32">
        <v>42064</v>
      </c>
      <c r="D141" s="34">
        <f>TasaDeDesempleo_Total_H_y_M!B126</f>
        <v>4.2868889513920001</v>
      </c>
      <c r="E141" s="34">
        <f>VLOOKUP($C141,SalarioMedioDeCotizacionIMSS!$A$8:$F$286,4,0)</f>
        <v>303.77577184676397</v>
      </c>
      <c r="F141" s="34">
        <f t="shared" si="3"/>
        <v>4.161677703304778</v>
      </c>
      <c r="I141" s="38">
        <f t="shared" si="4"/>
        <v>4.2868889513920001</v>
      </c>
      <c r="J141" s="38">
        <f t="shared" si="5"/>
        <v>4.161677703304778</v>
      </c>
    </row>
    <row r="142" spans="3:10">
      <c r="C142" s="32">
        <v>42095</v>
      </c>
      <c r="D142" s="34">
        <f>TasaDeDesempleo_Total_H_y_M!B127</f>
        <v>4.3544003400189997</v>
      </c>
      <c r="E142" s="34">
        <f>VLOOKUP($C142,SalarioMedioDeCotizacionIMSS!$A$8:$F$286,4,0)</f>
        <v>304.02796282793003</v>
      </c>
      <c r="F142" s="34">
        <f t="shared" si="3"/>
        <v>3.9950532367859948</v>
      </c>
      <c r="I142" s="38">
        <f t="shared" si="4"/>
        <v>4.3544003400189997</v>
      </c>
      <c r="J142" s="38">
        <f t="shared" si="5"/>
        <v>3.9950532367859948</v>
      </c>
    </row>
    <row r="143" spans="3:10">
      <c r="C143" s="32">
        <v>42125</v>
      </c>
      <c r="D143" s="34">
        <f>TasaDeDesempleo_Total_H_y_M!B128</f>
        <v>4.4256081639679996</v>
      </c>
      <c r="E143" s="34">
        <f>VLOOKUP($C143,SalarioMedioDeCotizacionIMSS!$A$8:$F$286,4,0)</f>
        <v>307.46814749108398</v>
      </c>
      <c r="F143" s="34">
        <f t="shared" si="3"/>
        <v>4.357461614671343</v>
      </c>
      <c r="I143" s="38">
        <f t="shared" si="4"/>
        <v>4.4256081639679996</v>
      </c>
      <c r="J143" s="38">
        <f t="shared" si="5"/>
        <v>4.357461614671343</v>
      </c>
    </row>
    <row r="144" spans="3:10">
      <c r="C144" s="32">
        <v>42156</v>
      </c>
      <c r="D144" s="34">
        <f>TasaDeDesempleo_Total_H_y_M!B129</f>
        <v>4.4167256694130002</v>
      </c>
      <c r="E144" s="34">
        <f>VLOOKUP($C144,SalarioMedioDeCotizacionIMSS!$A$8:$F$286,4,0)</f>
        <v>306.28544181146299</v>
      </c>
      <c r="F144" s="34">
        <f t="shared" si="3"/>
        <v>4.1234363205423064</v>
      </c>
      <c r="I144" s="38">
        <f t="shared" si="4"/>
        <v>4.4167256694130002</v>
      </c>
      <c r="J144" s="38">
        <f t="shared" si="5"/>
        <v>4.1234363205423064</v>
      </c>
    </row>
    <row r="145" spans="3:10">
      <c r="C145" s="32">
        <v>42186</v>
      </c>
      <c r="D145" s="34">
        <f>TasaDeDesempleo_Total_H_y_M!B130</f>
        <v>4.4759848492729999</v>
      </c>
      <c r="E145" s="34">
        <f>VLOOKUP($C145,SalarioMedioDeCotizacionIMSS!$A$8:$F$286,4,0)</f>
        <v>310.40892199101501</v>
      </c>
      <c r="F145" s="34">
        <f t="shared" si="3"/>
        <v>4.2625952534895317</v>
      </c>
      <c r="I145" s="38">
        <f t="shared" si="4"/>
        <v>4.4759848492729999</v>
      </c>
      <c r="J145" s="38">
        <f t="shared" si="5"/>
        <v>4.2625952534895317</v>
      </c>
    </row>
    <row r="146" spans="3:10">
      <c r="C146" s="32">
        <v>42217</v>
      </c>
      <c r="D146" s="34">
        <f>TasaDeDesempleo_Total_H_y_M!B131</f>
        <v>4.3874495265649998</v>
      </c>
      <c r="E146" s="34">
        <f>VLOOKUP($C146,SalarioMedioDeCotizacionIMSS!$A$8:$F$286,4,0)</f>
        <v>309.86142191766498</v>
      </c>
      <c r="F146" s="34">
        <f t="shared" si="3"/>
        <v>4.3879982179736876</v>
      </c>
      <c r="I146" s="38">
        <f t="shared" si="4"/>
        <v>4.3874495265649998</v>
      </c>
      <c r="J146" s="38">
        <f t="shared" si="5"/>
        <v>4.3879982179736876</v>
      </c>
    </row>
    <row r="147" spans="3:10">
      <c r="C147" s="32">
        <v>42248</v>
      </c>
      <c r="D147" s="34">
        <f>TasaDeDesempleo_Total_H_y_M!B132</f>
        <v>4.1869089935590003</v>
      </c>
      <c r="E147" s="34">
        <f>VLOOKUP($C147,SalarioMedioDeCotizacionIMSS!$A$8:$F$286,4,0)</f>
        <v>305.28025092471597</v>
      </c>
      <c r="F147" s="34">
        <f t="shared" si="3"/>
        <v>4.0430251858691646</v>
      </c>
      <c r="I147" s="38">
        <f t="shared" si="4"/>
        <v>4.1869089935590003</v>
      </c>
      <c r="J147" s="38">
        <f t="shared" si="5"/>
        <v>4.0430251858691646</v>
      </c>
    </row>
    <row r="148" spans="3:10">
      <c r="C148" s="32">
        <v>42278</v>
      </c>
      <c r="D148" s="34">
        <f>TasaDeDesempleo_Total_H_y_M!B133</f>
        <v>4.440404296224</v>
      </c>
      <c r="E148" s="34">
        <f>VLOOKUP($C148,SalarioMedioDeCotizacionIMSS!$A$8:$F$286,4,0)</f>
        <v>304.26125204374802</v>
      </c>
      <c r="F148" s="34">
        <f t="shared" ref="F148:F211" si="6">((E148/E136)-1)*100</f>
        <v>4.2218642403133888</v>
      </c>
      <c r="I148" s="38">
        <f t="shared" ref="I148:I211" si="7">D148</f>
        <v>4.440404296224</v>
      </c>
      <c r="J148" s="38">
        <f t="shared" ref="J148:J211" si="8">F148</f>
        <v>4.2218642403133888</v>
      </c>
    </row>
    <row r="149" spans="3:10">
      <c r="C149" s="32">
        <v>42309</v>
      </c>
      <c r="D149" s="34">
        <f>TasaDeDesempleo_Total_H_y_M!B134</f>
        <v>4.0588921138140002</v>
      </c>
      <c r="E149" s="34">
        <f>VLOOKUP($C149,SalarioMedioDeCotizacionIMSS!$A$8:$F$286,4,0)</f>
        <v>305.94765975599603</v>
      </c>
      <c r="F149" s="34">
        <f t="shared" si="6"/>
        <v>4.0532121742665961</v>
      </c>
      <c r="I149" s="38">
        <f t="shared" si="7"/>
        <v>4.0588921138140002</v>
      </c>
      <c r="J149" s="38">
        <f t="shared" si="8"/>
        <v>4.0532121742665961</v>
      </c>
    </row>
    <row r="150" spans="3:10">
      <c r="C150" s="32">
        <v>42339</v>
      </c>
      <c r="D150" s="34">
        <f>TasaDeDesempleo_Total_H_y_M!B135</f>
        <v>4.3371221625540004</v>
      </c>
      <c r="E150" s="34">
        <f>VLOOKUP($C150,SalarioMedioDeCotizacionIMSS!$A$8:$F$286,4,0)</f>
        <v>306.68672044986698</v>
      </c>
      <c r="F150" s="34">
        <f t="shared" si="6"/>
        <v>4.0661412871511038</v>
      </c>
      <c r="I150" s="38">
        <f t="shared" si="7"/>
        <v>4.3371221625540004</v>
      </c>
      <c r="J150" s="38">
        <f t="shared" si="8"/>
        <v>4.0661412871511038</v>
      </c>
    </row>
    <row r="151" spans="3:10">
      <c r="C151" s="32">
        <v>42370</v>
      </c>
      <c r="D151" s="34">
        <f>TasaDeDesempleo_Total_H_y_M!B136</f>
        <v>4.1473710631560001</v>
      </c>
      <c r="E151" s="34">
        <f>VLOOKUP($C151,SalarioMedioDeCotizacionIMSS!$A$8:$F$286,4,0)</f>
        <v>318.23217634950601</v>
      </c>
      <c r="F151" s="34">
        <f t="shared" si="6"/>
        <v>3.7835485279746894</v>
      </c>
      <c r="I151" s="38">
        <f t="shared" si="7"/>
        <v>4.1473710631560001</v>
      </c>
      <c r="J151" s="38">
        <f t="shared" si="8"/>
        <v>3.7835485279746894</v>
      </c>
    </row>
    <row r="152" spans="3:10">
      <c r="C152" s="32">
        <v>42401</v>
      </c>
      <c r="D152" s="34">
        <f>TasaDeDesempleo_Total_H_y_M!B137</f>
        <v>4.2737887101069996</v>
      </c>
      <c r="E152" s="34">
        <f>VLOOKUP($C152,SalarioMedioDeCotizacionIMSS!$A$8:$F$286,4,0)</f>
        <v>317.69116503043102</v>
      </c>
      <c r="F152" s="34">
        <f t="shared" si="6"/>
        <v>3.7746039827089239</v>
      </c>
      <c r="I152" s="38">
        <f t="shared" si="7"/>
        <v>4.2737887101069996</v>
      </c>
      <c r="J152" s="38">
        <f t="shared" si="8"/>
        <v>3.7746039827089239</v>
      </c>
    </row>
    <row r="153" spans="3:10">
      <c r="C153" s="32">
        <v>42430</v>
      </c>
      <c r="D153" s="34">
        <f>TasaDeDesempleo_Total_H_y_M!B138</f>
        <v>4.14337792218</v>
      </c>
      <c r="E153" s="34">
        <f>VLOOKUP($C153,SalarioMedioDeCotizacionIMSS!$A$8:$F$286,4,0)</f>
        <v>315.55301027084897</v>
      </c>
      <c r="F153" s="34">
        <f t="shared" si="6"/>
        <v>3.8769511974200199</v>
      </c>
      <c r="I153" s="38">
        <f t="shared" si="7"/>
        <v>4.14337792218</v>
      </c>
      <c r="J153" s="38">
        <f t="shared" si="8"/>
        <v>3.8769511974200199</v>
      </c>
    </row>
    <row r="154" spans="3:10">
      <c r="C154" s="32">
        <v>42461</v>
      </c>
      <c r="D154" s="34">
        <f>TasaDeDesempleo_Total_H_y_M!B139</f>
        <v>3.8222171836140002</v>
      </c>
      <c r="E154" s="34">
        <f>VLOOKUP($C154,SalarioMedioDeCotizacionIMSS!$A$8:$F$286,4,0)</f>
        <v>314.76355544565899</v>
      </c>
      <c r="F154" s="34">
        <f t="shared" si="6"/>
        <v>3.5311201370661349</v>
      </c>
      <c r="I154" s="38">
        <f t="shared" si="7"/>
        <v>3.8222171836140002</v>
      </c>
      <c r="J154" s="38">
        <f t="shared" si="8"/>
        <v>3.5311201370661349</v>
      </c>
    </row>
    <row r="155" spans="3:10">
      <c r="C155" s="32">
        <v>42491</v>
      </c>
      <c r="D155" s="34">
        <f>TasaDeDesempleo_Total_H_y_M!B140</f>
        <v>4.0059335391059996</v>
      </c>
      <c r="E155" s="34">
        <f>VLOOKUP($C155,SalarioMedioDeCotizacionIMSS!$A$8:$F$286,4,0)</f>
        <v>319.58629228046198</v>
      </c>
      <c r="F155" s="34">
        <f t="shared" si="6"/>
        <v>3.9412683519451042</v>
      </c>
      <c r="I155" s="38">
        <f t="shared" si="7"/>
        <v>4.0059335391059996</v>
      </c>
      <c r="J155" s="38">
        <f t="shared" si="8"/>
        <v>3.9412683519451042</v>
      </c>
    </row>
    <row r="156" spans="3:10">
      <c r="C156" s="32">
        <v>42522</v>
      </c>
      <c r="D156" s="34">
        <f>TasaDeDesempleo_Total_H_y_M!B141</f>
        <v>3.929109191137</v>
      </c>
      <c r="E156" s="34">
        <f>VLOOKUP($C156,SalarioMedioDeCotizacionIMSS!$A$8:$F$286,4,0)</f>
        <v>318.80457533798898</v>
      </c>
      <c r="F156" s="34">
        <f t="shared" si="6"/>
        <v>4.0874073062317606</v>
      </c>
      <c r="I156" s="38">
        <f t="shared" si="7"/>
        <v>3.929109191137</v>
      </c>
      <c r="J156" s="38">
        <f t="shared" si="8"/>
        <v>4.0874073062317606</v>
      </c>
    </row>
    <row r="157" spans="3:10">
      <c r="C157" s="32">
        <v>42552</v>
      </c>
      <c r="D157" s="34">
        <f>TasaDeDesempleo_Total_H_y_M!B142</f>
        <v>3.8055895292050002</v>
      </c>
      <c r="E157" s="34">
        <f>VLOOKUP($C157,SalarioMedioDeCotizacionIMSS!$A$8:$F$286,4,0)</f>
        <v>321.76556262966699</v>
      </c>
      <c r="F157" s="34">
        <f t="shared" si="6"/>
        <v>3.6586063847033001</v>
      </c>
      <c r="I157" s="38">
        <f t="shared" si="7"/>
        <v>3.8055895292050002</v>
      </c>
      <c r="J157" s="38">
        <f t="shared" si="8"/>
        <v>3.6586063847033001</v>
      </c>
    </row>
    <row r="158" spans="3:10">
      <c r="C158" s="32">
        <v>42583</v>
      </c>
      <c r="D158" s="34">
        <f>TasaDeDesempleo_Total_H_y_M!B143</f>
        <v>3.7683899413509998</v>
      </c>
      <c r="E158" s="34">
        <f>VLOOKUP($C158,SalarioMedioDeCotizacionIMSS!$A$8:$F$286,4,0)</f>
        <v>320.85231283383899</v>
      </c>
      <c r="F158" s="34">
        <f t="shared" si="6"/>
        <v>3.5470342994470716</v>
      </c>
      <c r="I158" s="38">
        <f t="shared" si="7"/>
        <v>3.7683899413509998</v>
      </c>
      <c r="J158" s="38">
        <f t="shared" si="8"/>
        <v>3.5470342994470716</v>
      </c>
    </row>
    <row r="159" spans="3:10">
      <c r="C159" s="32">
        <v>42614</v>
      </c>
      <c r="D159" s="34">
        <f>TasaDeDesempleo_Total_H_y_M!B144</f>
        <v>3.8456699299229999</v>
      </c>
      <c r="E159" s="34">
        <f>VLOOKUP($C159,SalarioMedioDeCotizacionIMSS!$A$8:$F$286,4,0)</f>
        <v>316.56668288688201</v>
      </c>
      <c r="F159" s="34">
        <f t="shared" si="6"/>
        <v>3.6970724204984151</v>
      </c>
      <c r="I159" s="38">
        <f t="shared" si="7"/>
        <v>3.8456699299229999</v>
      </c>
      <c r="J159" s="38">
        <f t="shared" si="8"/>
        <v>3.6970724204984151</v>
      </c>
    </row>
    <row r="160" spans="3:10">
      <c r="C160" s="32">
        <v>42644</v>
      </c>
      <c r="D160" s="34">
        <f>TasaDeDesempleo_Total_H_y_M!B145</f>
        <v>3.585906417481</v>
      </c>
      <c r="E160" s="34">
        <f>VLOOKUP($C160,SalarioMedioDeCotizacionIMSS!$A$8:$F$286,4,0)</f>
        <v>315.265589530547</v>
      </c>
      <c r="F160" s="34">
        <f t="shared" si="6"/>
        <v>3.6167396975073096</v>
      </c>
      <c r="I160" s="38">
        <f t="shared" si="7"/>
        <v>3.585906417481</v>
      </c>
      <c r="J160" s="38">
        <f t="shared" si="8"/>
        <v>3.6167396975073096</v>
      </c>
    </row>
    <row r="161" spans="3:10">
      <c r="C161" s="32">
        <v>42675</v>
      </c>
      <c r="D161" s="34">
        <f>TasaDeDesempleo_Total_H_y_M!B146</f>
        <v>3.600546424524</v>
      </c>
      <c r="E161" s="34">
        <f>VLOOKUP($C161,SalarioMedioDeCotizacionIMSS!$A$8:$F$286,4,0)</f>
        <v>317.38504927634699</v>
      </c>
      <c r="F161" s="34">
        <f t="shared" si="6"/>
        <v>3.7383484251759524</v>
      </c>
      <c r="I161" s="38">
        <f t="shared" si="7"/>
        <v>3.600546424524</v>
      </c>
      <c r="J161" s="38">
        <f t="shared" si="8"/>
        <v>3.7383484251759524</v>
      </c>
    </row>
    <row r="162" spans="3:10">
      <c r="C162" s="32">
        <v>42705</v>
      </c>
      <c r="D162" s="34">
        <f>TasaDeDesempleo_Total_H_y_M!B147</f>
        <v>3.6814217327569998</v>
      </c>
      <c r="E162" s="34">
        <f>VLOOKUP($C162,SalarioMedioDeCotizacionIMSS!$A$8:$F$286,4,0)</f>
        <v>318.64719470677699</v>
      </c>
      <c r="F162" s="34">
        <f t="shared" si="6"/>
        <v>3.8998996237481931</v>
      </c>
      <c r="I162" s="38">
        <f t="shared" si="7"/>
        <v>3.6814217327569998</v>
      </c>
      <c r="J162" s="38">
        <f t="shared" si="8"/>
        <v>3.8998996237481931</v>
      </c>
    </row>
    <row r="163" spans="3:10">
      <c r="C163" s="32">
        <v>42736</v>
      </c>
      <c r="D163" s="34">
        <f>TasaDeDesempleo_Total_H_y_M!B148</f>
        <v>3.5252698274840002</v>
      </c>
      <c r="E163" s="34">
        <f>VLOOKUP($C163,SalarioMedioDeCotizacionIMSS!$A$8:$F$286,4,0)</f>
        <v>331.138155256321</v>
      </c>
      <c r="F163" s="34">
        <f t="shared" si="6"/>
        <v>4.0555229376430857</v>
      </c>
      <c r="I163" s="38">
        <f t="shared" si="7"/>
        <v>3.5252698274840002</v>
      </c>
      <c r="J163" s="38">
        <f t="shared" si="8"/>
        <v>4.0555229376430857</v>
      </c>
    </row>
    <row r="164" spans="3:10">
      <c r="C164" s="32">
        <v>42767</v>
      </c>
      <c r="D164" s="34">
        <f>TasaDeDesempleo_Total_H_y_M!B149</f>
        <v>3.4796740592200002</v>
      </c>
      <c r="E164" s="34">
        <f>VLOOKUP($C164,SalarioMedioDeCotizacionIMSS!$A$8:$F$286,4,0)</f>
        <v>331.43464680602699</v>
      </c>
      <c r="F164" s="34">
        <f t="shared" si="6"/>
        <v>4.326050985484442</v>
      </c>
      <c r="I164" s="38">
        <f t="shared" si="7"/>
        <v>3.4796740592200002</v>
      </c>
      <c r="J164" s="38">
        <f t="shared" si="8"/>
        <v>4.326050985484442</v>
      </c>
    </row>
    <row r="165" spans="3:10">
      <c r="C165" s="32">
        <v>42795</v>
      </c>
      <c r="D165" s="34">
        <f>TasaDeDesempleo_Total_H_y_M!B150</f>
        <v>3.5314952461820002</v>
      </c>
      <c r="E165" s="34">
        <f>VLOOKUP($C165,SalarioMedioDeCotizacionIMSS!$A$8:$F$286,4,0)</f>
        <v>329.72536052013299</v>
      </c>
      <c r="F165" s="34">
        <f t="shared" si="6"/>
        <v>4.4912739818642411</v>
      </c>
      <c r="I165" s="38">
        <f t="shared" si="7"/>
        <v>3.5314952461820002</v>
      </c>
      <c r="J165" s="38">
        <f t="shared" si="8"/>
        <v>4.4912739818642411</v>
      </c>
    </row>
    <row r="166" spans="3:10">
      <c r="C166" s="32">
        <v>42826</v>
      </c>
      <c r="D166" s="34">
        <f>TasaDeDesempleo_Total_H_y_M!B151</f>
        <v>3.488041413715</v>
      </c>
      <c r="E166" s="34">
        <f>VLOOKUP($C166,SalarioMedioDeCotizacionIMSS!$A$8:$F$286,4,0)</f>
        <v>330.09780580405402</v>
      </c>
      <c r="F166" s="34">
        <f t="shared" si="6"/>
        <v>4.8716727502597923</v>
      </c>
      <c r="I166" s="38">
        <f t="shared" si="7"/>
        <v>3.488041413715</v>
      </c>
      <c r="J166" s="38">
        <f t="shared" si="8"/>
        <v>4.8716727502597923</v>
      </c>
    </row>
    <row r="167" spans="3:10">
      <c r="C167" s="32">
        <v>42856</v>
      </c>
      <c r="D167" s="34">
        <f>TasaDeDesempleo_Total_H_y_M!B152</f>
        <v>3.5481303983669998</v>
      </c>
      <c r="E167" s="34">
        <f>VLOOKUP($C167,SalarioMedioDeCotizacionIMSS!$A$8:$F$286,4,0)</f>
        <v>335.59209659677401</v>
      </c>
      <c r="F167" s="34">
        <f t="shared" si="6"/>
        <v>5.0082887479622196</v>
      </c>
      <c r="I167" s="38">
        <f t="shared" si="7"/>
        <v>3.5481303983669998</v>
      </c>
      <c r="J167" s="38">
        <f t="shared" si="8"/>
        <v>5.0082887479622196</v>
      </c>
    </row>
    <row r="168" spans="3:10">
      <c r="C168" s="32">
        <v>42887</v>
      </c>
      <c r="D168" s="34">
        <f>TasaDeDesempleo_Total_H_y_M!B153</f>
        <v>3.2472843471699999</v>
      </c>
      <c r="E168" s="34">
        <f>VLOOKUP($C168,SalarioMedioDeCotizacionIMSS!$A$8:$F$286,4,0)</f>
        <v>334.21493691496244</v>
      </c>
      <c r="F168" s="34">
        <f t="shared" si="6"/>
        <v>4.833795613076064</v>
      </c>
      <c r="I168" s="38">
        <f t="shared" si="7"/>
        <v>3.2472843471699999</v>
      </c>
      <c r="J168" s="38">
        <f t="shared" si="8"/>
        <v>4.833795613076064</v>
      </c>
    </row>
    <row r="169" spans="3:10">
      <c r="C169" s="32">
        <v>42917</v>
      </c>
      <c r="D169" s="34">
        <f>TasaDeDesempleo_Total_H_y_M!B154</f>
        <v>3.2336888871589999</v>
      </c>
      <c r="E169" s="34">
        <f>VLOOKUP($C169,SalarioMedioDeCotizacionIMSS!$A$8:$F$286,4,0)</f>
        <v>337.36716612242299</v>
      </c>
      <c r="F169" s="34">
        <f t="shared" si="6"/>
        <v>4.8487486868544982</v>
      </c>
      <c r="I169" s="38">
        <f t="shared" si="7"/>
        <v>3.2336888871589999</v>
      </c>
      <c r="J169" s="38">
        <f t="shared" si="8"/>
        <v>4.8487486868544982</v>
      </c>
    </row>
    <row r="170" spans="3:10">
      <c r="C170" s="32">
        <v>42948</v>
      </c>
      <c r="D170" s="34">
        <f>TasaDeDesempleo_Total_H_y_M!B155</f>
        <v>3.3198261618320002</v>
      </c>
      <c r="E170" s="34">
        <f>VLOOKUP($C170,SalarioMedioDeCotizacionIMSS!$A$8:$F$286,4,0)</f>
        <v>336.24179179204498</v>
      </c>
      <c r="F170" s="34">
        <f t="shared" si="6"/>
        <v>4.796436971977136</v>
      </c>
      <c r="I170" s="38">
        <f t="shared" si="7"/>
        <v>3.3198261618320002</v>
      </c>
      <c r="J170" s="38">
        <f t="shared" si="8"/>
        <v>4.796436971977136</v>
      </c>
    </row>
    <row r="171" spans="3:10">
      <c r="C171" s="32">
        <v>42979</v>
      </c>
      <c r="D171" s="34">
        <f>TasaDeDesempleo_Total_H_y_M!B156</f>
        <v>3.3351845809870002</v>
      </c>
      <c r="E171" s="34">
        <f>VLOOKUP($C171,SalarioMedioDeCotizacionIMSS!$A$8:$F$286,4,0)</f>
        <v>332.38816597874899</v>
      </c>
      <c r="F171" s="34">
        <f t="shared" si="6"/>
        <v>4.9978358264316958</v>
      </c>
      <c r="I171" s="38">
        <f t="shared" si="7"/>
        <v>3.3351845809870002</v>
      </c>
      <c r="J171" s="38">
        <f t="shared" si="8"/>
        <v>4.9978358264316958</v>
      </c>
    </row>
    <row r="172" spans="3:10">
      <c r="C172" s="32">
        <v>43009</v>
      </c>
      <c r="D172" s="34">
        <f>TasaDeDesempleo_Total_H_y_M!B157</f>
        <v>3.4366714380440002</v>
      </c>
      <c r="E172" s="34">
        <f>VLOOKUP($C172,SalarioMedioDeCotizacionIMSS!$A$8:$F$286,4,0)</f>
        <v>331.29220858035097</v>
      </c>
      <c r="F172" s="34">
        <f t="shared" si="6"/>
        <v>5.0835294374082407</v>
      </c>
      <c r="I172" s="38">
        <f t="shared" si="7"/>
        <v>3.4366714380440002</v>
      </c>
      <c r="J172" s="38">
        <f t="shared" si="8"/>
        <v>5.0835294374082407</v>
      </c>
    </row>
    <row r="173" spans="3:10">
      <c r="C173" s="32">
        <v>43040</v>
      </c>
      <c r="D173" s="34">
        <f>TasaDeDesempleo_Total_H_y_M!B158</f>
        <v>3.498808675082</v>
      </c>
      <c r="E173" s="34">
        <f>VLOOKUP($C173,SalarioMedioDeCotizacionIMSS!$A$8:$F$286,4,0)</f>
        <v>333.009612833701</v>
      </c>
      <c r="F173" s="34">
        <f t="shared" si="6"/>
        <v>4.9229047155745942</v>
      </c>
      <c r="I173" s="38">
        <f t="shared" si="7"/>
        <v>3.498808675082</v>
      </c>
      <c r="J173" s="38">
        <f t="shared" si="8"/>
        <v>4.9229047155745942</v>
      </c>
    </row>
    <row r="174" spans="3:10">
      <c r="C174" s="32">
        <v>43070</v>
      </c>
      <c r="D174" s="34">
        <f>TasaDeDesempleo_Total_H_y_M!B159</f>
        <v>3.4403069766569998</v>
      </c>
      <c r="E174" s="34">
        <f>VLOOKUP($C174,SalarioMedioDeCotizacionIMSS!$A$8:$F$286,4,0)</f>
        <v>336.26050436911601</v>
      </c>
      <c r="F174" s="34">
        <f t="shared" si="6"/>
        <v>5.5275269812266936</v>
      </c>
      <c r="I174" s="38">
        <f t="shared" si="7"/>
        <v>3.4403069766569998</v>
      </c>
      <c r="J174" s="38">
        <f t="shared" si="8"/>
        <v>5.5275269812266936</v>
      </c>
    </row>
    <row r="175" spans="3:10">
      <c r="C175" s="32">
        <v>43101</v>
      </c>
      <c r="D175" s="34">
        <f>TasaDeDesempleo_Total_H_y_M!B160</f>
        <v>3.3053144756289998</v>
      </c>
      <c r="E175" s="34">
        <f>VLOOKUP($C175,SalarioMedioDeCotizacionIMSS!$A$8:$F$286,4,0)</f>
        <v>348.11041263343202</v>
      </c>
      <c r="F175" s="34">
        <f t="shared" si="6"/>
        <v>5.125430913865392</v>
      </c>
      <c r="I175" s="38">
        <f t="shared" si="7"/>
        <v>3.3053144756289998</v>
      </c>
      <c r="J175" s="38">
        <f t="shared" si="8"/>
        <v>5.125430913865392</v>
      </c>
    </row>
    <row r="176" spans="3:10">
      <c r="C176" s="32">
        <v>43132</v>
      </c>
      <c r="D176" s="34">
        <f>TasaDeDesempleo_Total_H_y_M!B161</f>
        <v>3.3172435172619998</v>
      </c>
      <c r="E176" s="34">
        <f>VLOOKUP($C176,SalarioMedioDeCotizacionIMSS!$A$8:$F$286,4,0)</f>
        <v>349.38484355842701</v>
      </c>
      <c r="F176" s="34">
        <f t="shared" si="6"/>
        <v>5.4159083624427007</v>
      </c>
      <c r="I176" s="38">
        <f t="shared" si="7"/>
        <v>3.3172435172619998</v>
      </c>
      <c r="J176" s="38">
        <f t="shared" si="8"/>
        <v>5.4159083624427007</v>
      </c>
    </row>
    <row r="177" spans="3:10">
      <c r="C177" s="32">
        <v>43160</v>
      </c>
      <c r="D177" s="34">
        <f>TasaDeDesempleo_Total_H_y_M!B162</f>
        <v>3.256450103018</v>
      </c>
      <c r="E177" s="34">
        <f>VLOOKUP($C177,SalarioMedioDeCotizacionIMSS!$A$8:$F$286,4,0)</f>
        <v>349.31439838668803</v>
      </c>
      <c r="F177" s="34">
        <f t="shared" si="6"/>
        <v>5.9410164373325358</v>
      </c>
      <c r="I177" s="38">
        <f t="shared" si="7"/>
        <v>3.256450103018</v>
      </c>
      <c r="J177" s="38">
        <f t="shared" si="8"/>
        <v>5.9410164373325358</v>
      </c>
    </row>
    <row r="178" spans="3:10">
      <c r="C178" s="32">
        <v>43191</v>
      </c>
      <c r="D178" s="34">
        <f>TasaDeDesempleo_Total_H_y_M!B163</f>
        <v>3.4287484154299999</v>
      </c>
      <c r="E178" s="34">
        <f>VLOOKUP($C178,SalarioMedioDeCotizacionIMSS!$A$8:$F$286,4,0)</f>
        <v>349.36782990149402</v>
      </c>
      <c r="F178" s="34">
        <f t="shared" si="6"/>
        <v>5.8376710655503983</v>
      </c>
      <c r="I178" s="38">
        <f t="shared" si="7"/>
        <v>3.4287484154299999</v>
      </c>
      <c r="J178" s="38">
        <f t="shared" si="8"/>
        <v>5.8376710655503983</v>
      </c>
    </row>
    <row r="179" spans="3:10">
      <c r="C179" s="32">
        <v>43221</v>
      </c>
      <c r="D179" s="34">
        <f>TasaDeDesempleo_Total_H_y_M!B164</f>
        <v>3.222450456902</v>
      </c>
      <c r="E179" s="34">
        <f>VLOOKUP($C179,SalarioMedioDeCotizacionIMSS!$A$8:$F$286,4,0)</f>
        <v>353.82723575157502</v>
      </c>
      <c r="F179" s="34">
        <f t="shared" si="6"/>
        <v>5.433721276431358</v>
      </c>
      <c r="I179" s="38">
        <f t="shared" si="7"/>
        <v>3.222450456902</v>
      </c>
      <c r="J179" s="38">
        <f t="shared" si="8"/>
        <v>5.433721276431358</v>
      </c>
    </row>
    <row r="180" spans="3:10">
      <c r="C180" s="32">
        <v>43252</v>
      </c>
      <c r="D180" s="34">
        <f>TasaDeDesempleo_Total_H_y_M!B165</f>
        <v>3.3366296487249998</v>
      </c>
      <c r="E180" s="34">
        <f>VLOOKUP($C180,SalarioMedioDeCotizacionIMSS!$A$8:$F$286,4,0)</f>
        <v>353.45329449350203</v>
      </c>
      <c r="F180" s="34">
        <f t="shared" si="6"/>
        <v>5.756282994447548</v>
      </c>
      <c r="I180" s="38">
        <f t="shared" si="7"/>
        <v>3.3366296487249998</v>
      </c>
      <c r="J180" s="38">
        <f t="shared" si="8"/>
        <v>5.756282994447548</v>
      </c>
    </row>
    <row r="181" spans="3:10">
      <c r="C181" s="32">
        <v>43282</v>
      </c>
      <c r="D181" s="34">
        <f>TasaDeDesempleo_Total_H_y_M!B166</f>
        <v>3.2889356250419999</v>
      </c>
      <c r="E181" s="34">
        <f>VLOOKUP($C181,SalarioMedioDeCotizacionIMSS!$A$8:$F$286,4,0)</f>
        <v>357.43156116666802</v>
      </c>
      <c r="F181" s="34">
        <f t="shared" si="6"/>
        <v>5.9473467068114516</v>
      </c>
      <c r="I181" s="38">
        <f t="shared" si="7"/>
        <v>3.2889356250419999</v>
      </c>
      <c r="J181" s="38">
        <f t="shared" si="8"/>
        <v>5.9473467068114516</v>
      </c>
    </row>
    <row r="182" spans="3:10">
      <c r="C182" s="32">
        <v>43313</v>
      </c>
      <c r="D182" s="34">
        <f>TasaDeDesempleo_Total_H_y_M!B167</f>
        <v>3.2632019378730002</v>
      </c>
      <c r="E182" s="34">
        <f>VLOOKUP($C182,SalarioMedioDeCotizacionIMSS!$A$8:$F$286,4,0)</f>
        <v>356.147868375396</v>
      </c>
      <c r="F182" s="34">
        <f t="shared" si="6"/>
        <v>5.9201672930836446</v>
      </c>
      <c r="I182" s="38">
        <f t="shared" si="7"/>
        <v>3.2632019378730002</v>
      </c>
      <c r="J182" s="38">
        <f t="shared" si="8"/>
        <v>5.9201672930836446</v>
      </c>
    </row>
    <row r="183" spans="3:10">
      <c r="C183" s="32">
        <v>43344</v>
      </c>
      <c r="D183" s="34">
        <f>TasaDeDesempleo_Total_H_y_M!B168</f>
        <v>3.3350660607710001</v>
      </c>
      <c r="E183" s="34">
        <f>VLOOKUP($C183,SalarioMedioDeCotizacionIMSS!$A$8:$F$286,4,0)</f>
        <v>351.80303031587601</v>
      </c>
      <c r="F183" s="34">
        <f t="shared" si="6"/>
        <v>5.8410215297401091</v>
      </c>
      <c r="I183" s="38">
        <f t="shared" si="7"/>
        <v>3.3350660607710001</v>
      </c>
      <c r="J183" s="38">
        <f t="shared" si="8"/>
        <v>5.8410215297401091</v>
      </c>
    </row>
    <row r="184" spans="3:10">
      <c r="C184" s="32">
        <v>43374</v>
      </c>
      <c r="D184" s="34">
        <f>TasaDeDesempleo_Total_H_y_M!B169</f>
        <v>3.178546604848</v>
      </c>
      <c r="E184" s="34">
        <f>VLOOKUP($C184,SalarioMedioDeCotizacionIMSS!$A$8:$F$286,4,0)</f>
        <v>350.61843928579299</v>
      </c>
      <c r="F184" s="34">
        <f t="shared" si="6"/>
        <v>5.8335904693498586</v>
      </c>
      <c r="I184" s="38">
        <f t="shared" si="7"/>
        <v>3.178546604848</v>
      </c>
      <c r="J184" s="38">
        <f t="shared" si="8"/>
        <v>5.8335904693498586</v>
      </c>
    </row>
    <row r="185" spans="3:10">
      <c r="C185" s="32">
        <v>43405</v>
      </c>
      <c r="D185" s="34">
        <f>TasaDeDesempleo_Total_H_y_M!B170</f>
        <v>3.3439118941210002</v>
      </c>
      <c r="E185" s="34">
        <f>VLOOKUP($C185,SalarioMedioDeCotizacionIMSS!$A$8:$F$286,4,0)</f>
        <v>352.70342458814702</v>
      </c>
      <c r="F185" s="34">
        <f t="shared" si="6"/>
        <v>5.9138868655664867</v>
      </c>
      <c r="I185" s="38">
        <f t="shared" si="7"/>
        <v>3.3439118941210002</v>
      </c>
      <c r="J185" s="38">
        <f t="shared" si="8"/>
        <v>5.9138868655664867</v>
      </c>
    </row>
    <row r="186" spans="3:10">
      <c r="C186" s="32">
        <v>43435</v>
      </c>
      <c r="D186" s="34">
        <f>TasaDeDesempleo_Total_H_y_M!B171</f>
        <v>3.7471737062520001</v>
      </c>
      <c r="E186" s="34">
        <f>VLOOKUP($C186,SalarioMedioDeCotizacionIMSS!$A$8:$F$286,4,0)</f>
        <v>354.347922215003</v>
      </c>
      <c r="F186" s="34">
        <f t="shared" si="6"/>
        <v>5.3789896853399854</v>
      </c>
      <c r="I186" s="38">
        <f t="shared" si="7"/>
        <v>3.7471737062520001</v>
      </c>
      <c r="J186" s="38">
        <f t="shared" si="8"/>
        <v>5.3789896853399854</v>
      </c>
    </row>
    <row r="187" spans="3:10">
      <c r="C187" s="32">
        <v>43466</v>
      </c>
      <c r="D187" s="34">
        <f>TasaDeDesempleo_Total_H_y_M!B172</f>
        <v>3.4432830461089998</v>
      </c>
      <c r="E187" s="34">
        <f>VLOOKUP($C187,SalarioMedioDeCotizacionIMSS!$A$8:$F$286,4,0)</f>
        <v>372.27460204026403</v>
      </c>
      <c r="F187" s="34">
        <f t="shared" si="6"/>
        <v>6.941530195558232</v>
      </c>
      <c r="I187" s="38">
        <f t="shared" si="7"/>
        <v>3.4432830461089998</v>
      </c>
      <c r="J187" s="38">
        <f t="shared" si="8"/>
        <v>6.941530195558232</v>
      </c>
    </row>
    <row r="188" spans="3:10">
      <c r="C188" s="32">
        <v>43497</v>
      </c>
      <c r="D188" s="34">
        <f>TasaDeDesempleo_Total_H_y_M!B173</f>
        <v>3.4125300272039998</v>
      </c>
      <c r="E188" s="34">
        <f>VLOOKUP($C188,SalarioMedioDeCotizacionIMSS!$A$8:$F$286,4,0)</f>
        <v>373.59996382427198</v>
      </c>
      <c r="F188" s="34">
        <f t="shared" si="6"/>
        <v>6.9307872714849283</v>
      </c>
      <c r="I188" s="38">
        <f t="shared" si="7"/>
        <v>3.4125300272039998</v>
      </c>
      <c r="J188" s="38">
        <f t="shared" si="8"/>
        <v>6.9307872714849283</v>
      </c>
    </row>
    <row r="189" spans="3:10">
      <c r="C189" s="32">
        <v>43525</v>
      </c>
      <c r="D189" s="34">
        <f>TasaDeDesempleo_Total_H_y_M!B174</f>
        <v>3.605424236178</v>
      </c>
      <c r="E189" s="34">
        <f>VLOOKUP($C189,SalarioMedioDeCotizacionIMSS!$A$8:$F$286,4,0)</f>
        <v>372.832007304689</v>
      </c>
      <c r="F189" s="34">
        <f t="shared" si="6"/>
        <v>6.7325048800213505</v>
      </c>
      <c r="I189" s="38">
        <f t="shared" si="7"/>
        <v>3.605424236178</v>
      </c>
      <c r="J189" s="38">
        <f t="shared" si="8"/>
        <v>6.7325048800213505</v>
      </c>
    </row>
    <row r="190" spans="3:10">
      <c r="C190" s="32">
        <v>43556</v>
      </c>
      <c r="D190" s="34">
        <f>TasaDeDesempleo_Total_H_y_M!B175</f>
        <v>3.5442852541860002</v>
      </c>
      <c r="E190" s="34">
        <f>VLOOKUP($C190,SalarioMedioDeCotizacionIMSS!$A$8:$F$286,4,0)</f>
        <v>373.70400707561799</v>
      </c>
      <c r="F190" s="34">
        <f t="shared" si="6"/>
        <v>6.9657750632007742</v>
      </c>
      <c r="I190" s="38">
        <f t="shared" si="7"/>
        <v>3.5442852541860002</v>
      </c>
      <c r="J190" s="38">
        <f t="shared" si="8"/>
        <v>6.9657750632007742</v>
      </c>
    </row>
    <row r="191" spans="3:10">
      <c r="C191" s="32">
        <v>43586</v>
      </c>
      <c r="D191" s="34">
        <f>TasaDeDesempleo_Total_H_y_M!B176</f>
        <v>3.531811179145</v>
      </c>
      <c r="E191" s="34">
        <f>VLOOKUP($C191,SalarioMedioDeCotizacionIMSS!$A$8:$F$286,4,0)</f>
        <v>377.490335969277</v>
      </c>
      <c r="F191" s="34">
        <f t="shared" si="6"/>
        <v>6.6877554429744412</v>
      </c>
      <c r="I191" s="38">
        <f t="shared" si="7"/>
        <v>3.531811179145</v>
      </c>
      <c r="J191" s="38">
        <f t="shared" si="8"/>
        <v>6.6877554429744412</v>
      </c>
    </row>
    <row r="192" spans="3:10">
      <c r="C192" s="32">
        <v>43617</v>
      </c>
      <c r="D192" s="34">
        <f>TasaDeDesempleo_Total_H_y_M!B177</f>
        <v>3.4813438368799998</v>
      </c>
      <c r="E192" s="34">
        <f>VLOOKUP($C192,SalarioMedioDeCotizacionIMSS!$A$8:$F$286,4,0)</f>
        <v>376.62986050882699</v>
      </c>
      <c r="F192" s="34">
        <f t="shared" si="6"/>
        <v>6.5571792302960175</v>
      </c>
      <c r="I192" s="38">
        <f t="shared" si="7"/>
        <v>3.4813438368799998</v>
      </c>
      <c r="J192" s="38">
        <f t="shared" si="8"/>
        <v>6.5571792302960175</v>
      </c>
    </row>
    <row r="193" spans="3:10">
      <c r="C193" s="32">
        <v>43647</v>
      </c>
      <c r="D193" s="34">
        <f>TasaDeDesempleo_Total_H_y_M!B178</f>
        <v>3.4884341170700002</v>
      </c>
      <c r="E193" s="34">
        <f>VLOOKUP($C193,SalarioMedioDeCotizacionIMSS!$A$8:$F$286,4,0)</f>
        <v>380.718209067869</v>
      </c>
      <c r="F193" s="34">
        <f t="shared" si="6"/>
        <v>6.5149948776746625</v>
      </c>
      <c r="I193" s="38">
        <f t="shared" si="7"/>
        <v>3.4884341170700002</v>
      </c>
      <c r="J193" s="38">
        <f t="shared" si="8"/>
        <v>6.5149948776746625</v>
      </c>
    </row>
    <row r="194" spans="3:10">
      <c r="C194" s="32">
        <v>43678</v>
      </c>
      <c r="D194" s="34">
        <f>TasaDeDesempleo_Total_H_y_M!B179</f>
        <v>3.5059902248560002</v>
      </c>
      <c r="E194" s="34">
        <f>VLOOKUP($C194,SalarioMedioDeCotizacionIMSS!$A$8:$F$286,4,0)</f>
        <v>379.66940735245299</v>
      </c>
      <c r="F194" s="34">
        <f t="shared" si="6"/>
        <v>6.6044306496492178</v>
      </c>
      <c r="I194" s="38">
        <f t="shared" si="7"/>
        <v>3.5059902248560002</v>
      </c>
      <c r="J194" s="38">
        <f t="shared" si="8"/>
        <v>6.6044306496492178</v>
      </c>
    </row>
    <row r="195" spans="3:10">
      <c r="C195" s="32">
        <v>43709</v>
      </c>
      <c r="D195" s="34">
        <f>TasaDeDesempleo_Total_H_y_M!B180</f>
        <v>3.518185903889</v>
      </c>
      <c r="E195" s="34">
        <f>VLOOKUP($C195,SalarioMedioDeCotizacionIMSS!$A$8:$F$286,4,0)</f>
        <v>374.45886863219403</v>
      </c>
      <c r="F195" s="34">
        <f t="shared" si="6"/>
        <v>6.4399213093690122</v>
      </c>
      <c r="I195" s="38">
        <f t="shared" si="7"/>
        <v>3.518185903889</v>
      </c>
      <c r="J195" s="38">
        <f t="shared" si="8"/>
        <v>6.4399213093690122</v>
      </c>
    </row>
    <row r="196" spans="3:10">
      <c r="C196" s="32">
        <v>43739</v>
      </c>
      <c r="D196" s="34">
        <f>TasaDeDesempleo_Total_H_y_M!B181</f>
        <v>3.5892630759130002</v>
      </c>
      <c r="E196" s="34">
        <f>VLOOKUP($C196,SalarioMedioDeCotizacionIMSS!$A$8:$F$286,4,0)</f>
        <v>373.22382095768802</v>
      </c>
      <c r="F196" s="34">
        <f t="shared" si="6"/>
        <v>6.4472883165934025</v>
      </c>
      <c r="I196" s="38">
        <f t="shared" si="7"/>
        <v>3.5892630759130002</v>
      </c>
      <c r="J196" s="38">
        <f t="shared" si="8"/>
        <v>6.4472883165934025</v>
      </c>
    </row>
    <row r="197" spans="3:10">
      <c r="C197" s="32">
        <v>43770</v>
      </c>
      <c r="D197" s="34">
        <f>TasaDeDesempleo_Total_H_y_M!B182</f>
        <v>3.5371781362910002</v>
      </c>
      <c r="E197" s="34">
        <f>VLOOKUP($C197,SalarioMedioDeCotizacionIMSS!$A$8:$F$286,4,0)</f>
        <v>375.776218050522</v>
      </c>
      <c r="F197" s="34">
        <f t="shared" si="6"/>
        <v>6.5416981673249053</v>
      </c>
      <c r="I197" s="38">
        <f t="shared" si="7"/>
        <v>3.5371781362910002</v>
      </c>
      <c r="J197" s="38">
        <f t="shared" si="8"/>
        <v>6.5416981673249053</v>
      </c>
    </row>
    <row r="198" spans="3:10">
      <c r="C198" s="32">
        <v>43800</v>
      </c>
      <c r="D198" s="34">
        <f>TasaDeDesempleo_Total_H_y_M!B183</f>
        <v>3.306722209428</v>
      </c>
      <c r="E198" s="34">
        <f>VLOOKUP($C198,SalarioMedioDeCotizacionIMSS!$A$8:$F$286,4,0)</f>
        <v>378.13481560579902</v>
      </c>
      <c r="F198" s="34">
        <f t="shared" si="6"/>
        <v>6.7128637984119832</v>
      </c>
      <c r="I198" s="38">
        <f t="shared" si="7"/>
        <v>3.306722209428</v>
      </c>
      <c r="J198" s="38">
        <f t="shared" si="8"/>
        <v>6.7128637984119832</v>
      </c>
    </row>
    <row r="199" spans="3:10">
      <c r="C199" s="32">
        <v>43831</v>
      </c>
      <c r="D199" s="34">
        <f>TasaDeDesempleo_Total_H_y_M!B184</f>
        <v>3.620080203888</v>
      </c>
      <c r="E199" s="34">
        <f>VLOOKUP($C199,SalarioMedioDeCotizacionIMSS!$A$8:$F$286,4,0)</f>
        <v>396.17892806483599</v>
      </c>
      <c r="F199" s="34">
        <f t="shared" si="6"/>
        <v>6.4211541409388229</v>
      </c>
      <c r="I199" s="38">
        <f t="shared" si="7"/>
        <v>3.620080203888</v>
      </c>
      <c r="J199" s="38">
        <f t="shared" si="8"/>
        <v>6.4211541409388229</v>
      </c>
    </row>
    <row r="200" spans="3:10">
      <c r="C200" s="32">
        <v>43862</v>
      </c>
      <c r="D200" s="34">
        <f>TasaDeDesempleo_Total_H_y_M!B185</f>
        <v>3.685131244491</v>
      </c>
      <c r="E200" s="34">
        <f>VLOOKUP($C200,SalarioMedioDeCotizacionIMSS!$A$8:$F$286,4,0)</f>
        <v>397.62497652595903</v>
      </c>
      <c r="F200" s="34">
        <f t="shared" si="6"/>
        <v>6.4306785406937461</v>
      </c>
      <c r="I200" s="38">
        <f t="shared" si="7"/>
        <v>3.685131244491</v>
      </c>
      <c r="J200" s="38">
        <f t="shared" si="8"/>
        <v>6.4306785406937461</v>
      </c>
    </row>
    <row r="201" spans="3:10">
      <c r="C201" s="32">
        <v>43891</v>
      </c>
      <c r="D201" s="34">
        <f>TasaDeDesempleo_Total_H_y_M!B186</f>
        <v>3.270919273084</v>
      </c>
      <c r="E201" s="34">
        <f>VLOOKUP($C201,SalarioMedioDeCotizacionIMSS!$A$8:$F$286,4,0)</f>
        <v>399.27501838217199</v>
      </c>
      <c r="F201" s="34">
        <f t="shared" si="6"/>
        <v>7.0924734355956254</v>
      </c>
      <c r="I201" s="38">
        <f t="shared" si="7"/>
        <v>3.270919273084</v>
      </c>
      <c r="J201" s="38">
        <f t="shared" si="8"/>
        <v>7.0924734355956254</v>
      </c>
    </row>
    <row r="202" spans="3:10">
      <c r="C202" s="32">
        <v>43922</v>
      </c>
      <c r="D202" s="34">
        <f>TasaDeDesempleo_Total_H_y_M!B187</f>
        <v>4.7529615375679999</v>
      </c>
      <c r="E202" s="34">
        <f>VLOOKUP($C202,SalarioMedioDeCotizacionIMSS!$A$8:$F$286,4,0)</f>
        <v>403.620175300124</v>
      </c>
      <c r="F202" s="34">
        <f t="shared" si="6"/>
        <v>8.0053110638582439</v>
      </c>
      <c r="I202" s="38">
        <f t="shared" si="7"/>
        <v>4.7529615375679999</v>
      </c>
      <c r="J202" s="38">
        <f t="shared" si="8"/>
        <v>8.0053110638582439</v>
      </c>
    </row>
    <row r="203" spans="3:10">
      <c r="C203" s="32">
        <v>43952</v>
      </c>
      <c r="D203" s="34">
        <f>TasaDeDesempleo_Total_H_y_M!B188</f>
        <v>4.2298229075569997</v>
      </c>
      <c r="E203" s="34">
        <f>VLOOKUP($C203,SalarioMedioDeCotizacionIMSS!$A$8:$F$286,4,0)</f>
        <v>408.02133077650097</v>
      </c>
      <c r="F203" s="34">
        <f t="shared" si="6"/>
        <v>8.087887794221249</v>
      </c>
      <c r="I203" s="38">
        <f t="shared" si="7"/>
        <v>4.2298229075569997</v>
      </c>
      <c r="J203" s="38">
        <f t="shared" si="8"/>
        <v>8.087887794221249</v>
      </c>
    </row>
    <row r="204" spans="3:10">
      <c r="C204" s="32">
        <v>43983</v>
      </c>
      <c r="D204" s="34">
        <f>TasaDeDesempleo_Total_H_y_M!B189</f>
        <v>5.3208345140960001</v>
      </c>
      <c r="E204" s="34">
        <f>VLOOKUP($C204,SalarioMedioDeCotizacionIMSS!$A$8:$F$286,4,0)</f>
        <v>407.27541498653801</v>
      </c>
      <c r="F204" s="34">
        <f t="shared" si="6"/>
        <v>8.1367830039574827</v>
      </c>
      <c r="I204" s="38">
        <f t="shared" si="7"/>
        <v>5.3208345140960001</v>
      </c>
      <c r="J204" s="38">
        <f t="shared" si="8"/>
        <v>8.1367830039574827</v>
      </c>
    </row>
    <row r="205" spans="3:10">
      <c r="C205" s="32">
        <v>44013</v>
      </c>
      <c r="D205" s="34">
        <f>TasaDeDesempleo_Total_H_y_M!B190</f>
        <v>5.0326999143320004</v>
      </c>
      <c r="E205" s="34">
        <f>VLOOKUP($C205,SalarioMedioDeCotizacionIMSS!$A$8:$F$286,4,0)</f>
        <v>405.19745618248197</v>
      </c>
      <c r="F205" s="34">
        <f t="shared" si="6"/>
        <v>6.4297547455233861</v>
      </c>
      <c r="I205" s="38">
        <f t="shared" si="7"/>
        <v>5.0326999143320004</v>
      </c>
      <c r="J205" s="38">
        <f t="shared" si="8"/>
        <v>6.4297547455233861</v>
      </c>
    </row>
    <row r="206" spans="3:10">
      <c r="C206" s="32">
        <v>44044</v>
      </c>
      <c r="D206" s="34">
        <f>TasaDeDesempleo_Total_H_y_M!B191</f>
        <v>4.9094744519119997</v>
      </c>
      <c r="E206" s="34">
        <f>VLOOKUP($C206,SalarioMedioDeCotizacionIMSS!$A$8:$F$286,4,0)</f>
        <v>404.12786220559002</v>
      </c>
      <c r="F206" s="34">
        <f t="shared" si="6"/>
        <v>6.4420399377693061</v>
      </c>
      <c r="I206" s="38">
        <f t="shared" si="7"/>
        <v>4.9094744519119997</v>
      </c>
      <c r="J206" s="38">
        <f t="shared" si="8"/>
        <v>6.4420399377693061</v>
      </c>
    </row>
    <row r="207" spans="3:10">
      <c r="C207" s="32">
        <v>44075</v>
      </c>
      <c r="D207" s="34">
        <f>TasaDeDesempleo_Total_H_y_M!B192</f>
        <v>4.7237301027580001</v>
      </c>
      <c r="E207" s="34">
        <f>VLOOKUP($C207,SalarioMedioDeCotizacionIMSS!$A$8:$F$286,4,0)</f>
        <v>402.81637249645399</v>
      </c>
      <c r="F207" s="34">
        <f t="shared" si="6"/>
        <v>7.572928895459996</v>
      </c>
      <c r="I207" s="38">
        <f t="shared" si="7"/>
        <v>4.7237301027580001</v>
      </c>
      <c r="J207" s="38">
        <f t="shared" si="8"/>
        <v>7.572928895459996</v>
      </c>
    </row>
    <row r="208" spans="3:10">
      <c r="C208" s="32">
        <v>44105</v>
      </c>
      <c r="D208" s="34">
        <f>TasaDeDesempleo_Total_H_y_M!B193</f>
        <v>4.6146525339559998</v>
      </c>
      <c r="E208" s="34">
        <f>VLOOKUP($C208,SalarioMedioDeCotizacionIMSS!$A$8:$F$286,4,0)</f>
        <v>401.83969444452498</v>
      </c>
      <c r="F208" s="34">
        <f t="shared" si="6"/>
        <v>7.667215188304155</v>
      </c>
      <c r="I208" s="38">
        <f t="shared" si="7"/>
        <v>4.6146525339559998</v>
      </c>
      <c r="J208" s="38">
        <f t="shared" si="8"/>
        <v>7.667215188304155</v>
      </c>
    </row>
    <row r="209" spans="3:10">
      <c r="C209" s="32">
        <v>44136</v>
      </c>
      <c r="D209" s="34">
        <f>TasaDeDesempleo_Total_H_y_M!B194</f>
        <v>4.5079344801349999</v>
      </c>
      <c r="E209" s="34">
        <f>VLOOKUP($C209,SalarioMedioDeCotizacionIMSS!$A$8:$F$286,4,0)</f>
        <v>405.59595927448299</v>
      </c>
      <c r="F209" s="34">
        <f t="shared" si="6"/>
        <v>7.9355051734412374</v>
      </c>
      <c r="I209" s="38">
        <f t="shared" si="7"/>
        <v>4.5079344801349999</v>
      </c>
      <c r="J209" s="38">
        <f t="shared" si="8"/>
        <v>7.9355051734412374</v>
      </c>
    </row>
    <row r="210" spans="3:10">
      <c r="C210" s="32">
        <v>44166</v>
      </c>
      <c r="D210" s="34">
        <f>TasaDeDesempleo_Total_H_y_M!B195</f>
        <v>4.3955036453270004</v>
      </c>
      <c r="E210" s="34">
        <f>VLOOKUP($C210,SalarioMedioDeCotizacionIMSS!$A$8:$F$286,4,0)</f>
        <v>408.00743539788198</v>
      </c>
      <c r="F210" s="34">
        <f t="shared" si="6"/>
        <v>7.8999918968648553</v>
      </c>
      <c r="I210" s="38">
        <f t="shared" si="7"/>
        <v>4.3955036453270004</v>
      </c>
      <c r="J210" s="38">
        <f t="shared" si="8"/>
        <v>7.8999918968648553</v>
      </c>
    </row>
    <row r="211" spans="3:10">
      <c r="C211" s="32">
        <v>44197</v>
      </c>
      <c r="D211" s="34">
        <f>TasaDeDesempleo_Total_H_y_M!B196</f>
        <v>4.4863282497819998</v>
      </c>
      <c r="E211" s="34">
        <f>VLOOKUP($C211,SalarioMedioDeCotizacionIMSS!$A$8:$F$286,4,0)</f>
        <v>428.77245579564402</v>
      </c>
      <c r="F211" s="34">
        <f t="shared" si="6"/>
        <v>8.2269715580314706</v>
      </c>
      <c r="I211" s="38">
        <f t="shared" si="7"/>
        <v>4.4863282497819998</v>
      </c>
      <c r="J211" s="38">
        <f t="shared" si="8"/>
        <v>8.2269715580314706</v>
      </c>
    </row>
    <row r="212" spans="3:10">
      <c r="C212" s="32">
        <v>44228</v>
      </c>
      <c r="D212" s="34">
        <f>TasaDeDesempleo_Total_H_y_M!B197</f>
        <v>4.4921746861349998</v>
      </c>
      <c r="E212" s="34">
        <f>VLOOKUP($C212,SalarioMedioDeCotizacionIMSS!$A$8:$F$286,4,0)</f>
        <v>429.71527314704002</v>
      </c>
      <c r="F212" s="34">
        <f t="shared" ref="F212" si="9">((E212/E200)-1)*100</f>
        <v>8.0704931821570227</v>
      </c>
      <c r="I212" s="38">
        <f t="shared" ref="I212" si="10">D212</f>
        <v>4.4921746861349998</v>
      </c>
      <c r="J212" s="38">
        <f t="shared" ref="J212" si="11">F212</f>
        <v>8.0704931821570227</v>
      </c>
    </row>
    <row r="213" spans="3:10">
      <c r="C213" s="32"/>
    </row>
    <row r="214" spans="3:10">
      <c r="C214" s="3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87"/>
  <sheetViews>
    <sheetView zoomScaleNormal="100" workbookViewId="0">
      <pane xSplit="2" ySplit="6" topLeftCell="C228" activePane="bottomRight" state="frozen"/>
      <selection pane="topRight" activeCell="B1" sqref="B1"/>
      <selection pane="bottomLeft" activeCell="A6" sqref="A6"/>
      <selection pane="bottomRight" activeCell="A11" sqref="A11"/>
    </sheetView>
  </sheetViews>
  <sheetFormatPr baseColWidth="10" defaultColWidth="11.5703125" defaultRowHeight="11"/>
  <cols>
    <col min="1" max="1" width="11.5703125" style="1"/>
    <col min="2" max="2" width="14" style="1" bestFit="1" customWidth="1"/>
    <col min="3" max="3" width="36.7109375" style="1" customWidth="1"/>
    <col min="4" max="6" width="15.7109375" style="1" customWidth="1"/>
    <col min="7" max="16384" width="11.5703125" style="1"/>
  </cols>
  <sheetData>
    <row r="1" spans="1:6" ht="17" thickBot="1">
      <c r="B1" s="1" t="s">
        <v>25</v>
      </c>
      <c r="C1" s="27" t="s">
        <v>26</v>
      </c>
    </row>
    <row r="2" spans="1:6" ht="15" customHeight="1" thickTop="1" thickBot="1">
      <c r="B2" s="16" t="s">
        <v>17</v>
      </c>
      <c r="C2" s="17"/>
      <c r="D2" s="17"/>
      <c r="E2" s="17"/>
      <c r="F2" s="18"/>
    </row>
    <row r="3" spans="1:6" ht="15" customHeight="1" thickTop="1" thickBot="1">
      <c r="B3" s="16" t="s">
        <v>15</v>
      </c>
      <c r="C3" s="17"/>
      <c r="D3" s="17"/>
      <c r="E3" s="17"/>
      <c r="F3" s="18"/>
    </row>
    <row r="4" spans="1:6" ht="15" customHeight="1" thickTop="1" thickBot="1">
      <c r="B4" s="16" t="s">
        <v>13</v>
      </c>
      <c r="C4" s="17"/>
      <c r="D4" s="17"/>
      <c r="E4" s="17"/>
      <c r="F4" s="18"/>
    </row>
    <row r="5" spans="1:6" s="2" customFormat="1" ht="20" customHeight="1" thickTop="1" thickBot="1">
      <c r="B5" s="22" t="s">
        <v>12</v>
      </c>
      <c r="C5" s="22" t="s">
        <v>20</v>
      </c>
      <c r="D5" s="24" t="s">
        <v>16</v>
      </c>
      <c r="E5" s="25"/>
      <c r="F5" s="26"/>
    </row>
    <row r="6" spans="1:6" s="2" customFormat="1" ht="20" customHeight="1" thickTop="1" thickBot="1">
      <c r="B6" s="23"/>
      <c r="C6" s="23"/>
      <c r="D6" s="12" t="s">
        <v>23</v>
      </c>
      <c r="E6" s="12" t="s">
        <v>21</v>
      </c>
      <c r="F6" s="12" t="s">
        <v>22</v>
      </c>
    </row>
    <row r="7" spans="1:6" s="9" customFormat="1" ht="15" customHeight="1" thickTop="1" thickBot="1">
      <c r="B7" s="4">
        <v>2000</v>
      </c>
      <c r="C7" s="8">
        <v>129.69022038581585</v>
      </c>
      <c r="D7" s="8">
        <v>134.57863123339985</v>
      </c>
      <c r="E7" s="8">
        <v>143.87416666666664</v>
      </c>
      <c r="F7" s="8">
        <v>116.33666666666664</v>
      </c>
    </row>
    <row r="8" spans="1:6" s="9" customFormat="1" ht="15" customHeight="1" thickTop="1" thickBot="1">
      <c r="A8" s="30">
        <v>36526</v>
      </c>
      <c r="B8" s="3" t="s">
        <v>0</v>
      </c>
      <c r="C8" s="7">
        <v>124.36403277804075</v>
      </c>
      <c r="D8" s="7">
        <v>130.439143656916</v>
      </c>
      <c r="E8" s="7">
        <v>139.56</v>
      </c>
      <c r="F8" s="7">
        <v>112.17</v>
      </c>
    </row>
    <row r="9" spans="1:6" s="9" customFormat="1" ht="15" customHeight="1" thickTop="1" thickBot="1">
      <c r="A9" s="30">
        <v>36557</v>
      </c>
      <c r="B9" s="3" t="s">
        <v>1</v>
      </c>
      <c r="C9" s="7">
        <v>124.9632577011391</v>
      </c>
      <c r="D9" s="7">
        <v>129.28293428932699</v>
      </c>
      <c r="E9" s="7">
        <v>137.63999999999999</v>
      </c>
      <c r="F9" s="7">
        <v>112.56</v>
      </c>
    </row>
    <row r="10" spans="1:6" s="9" customFormat="1" ht="15" customHeight="1" thickTop="1" thickBot="1">
      <c r="A10" s="30">
        <v>36586</v>
      </c>
      <c r="B10" s="3" t="s">
        <v>2</v>
      </c>
      <c r="C10" s="7">
        <v>126.24866366234255</v>
      </c>
      <c r="D10" s="7">
        <v>131.01960400532101</v>
      </c>
      <c r="E10" s="7">
        <v>139.72999999999999</v>
      </c>
      <c r="F10" s="7">
        <v>113.65</v>
      </c>
    </row>
    <row r="11" spans="1:6" s="9" customFormat="1" ht="15" customHeight="1" thickTop="1" thickBot="1">
      <c r="A11" s="30">
        <v>36617</v>
      </c>
      <c r="B11" s="3" t="s">
        <v>3</v>
      </c>
      <c r="C11" s="7">
        <v>127.97024569358211</v>
      </c>
      <c r="D11" s="7">
        <v>132.52579483819099</v>
      </c>
      <c r="E11" s="7">
        <v>141.6</v>
      </c>
      <c r="F11" s="7">
        <v>114.55</v>
      </c>
    </row>
    <row r="12" spans="1:6" s="9" customFormat="1" ht="15" customHeight="1" thickTop="1" thickBot="1">
      <c r="A12" s="30">
        <v>36647</v>
      </c>
      <c r="B12" s="3" t="s">
        <v>4</v>
      </c>
      <c r="C12" s="7">
        <v>130.02699646615153</v>
      </c>
      <c r="D12" s="7">
        <v>134.69379499690999</v>
      </c>
      <c r="E12" s="7">
        <v>144.24</v>
      </c>
      <c r="F12" s="7">
        <v>115.86</v>
      </c>
    </row>
    <row r="13" spans="1:6" s="9" customFormat="1" ht="15" customHeight="1" thickTop="1" thickBot="1">
      <c r="A13" s="30">
        <v>36678</v>
      </c>
      <c r="B13" s="3" t="s">
        <v>5</v>
      </c>
      <c r="C13" s="7">
        <v>131.16244757256302</v>
      </c>
      <c r="D13" s="7">
        <v>135.85106491367199</v>
      </c>
      <c r="E13" s="7">
        <v>145.44999999999999</v>
      </c>
      <c r="F13" s="7">
        <v>117.04</v>
      </c>
    </row>
    <row r="14" spans="1:6" s="9" customFormat="1" ht="15" customHeight="1" thickTop="1" thickBot="1">
      <c r="A14" s="30">
        <v>36708</v>
      </c>
      <c r="B14" s="3" t="s">
        <v>6</v>
      </c>
      <c r="C14" s="7">
        <v>130.16414302174991</v>
      </c>
      <c r="D14" s="7">
        <v>134.87693650811099</v>
      </c>
      <c r="E14" s="7">
        <v>144.33000000000001</v>
      </c>
      <c r="F14" s="7">
        <v>116.4</v>
      </c>
    </row>
    <row r="15" spans="1:6" s="9" customFormat="1" ht="15" customHeight="1" thickTop="1" thickBot="1">
      <c r="A15" s="30">
        <v>36739</v>
      </c>
      <c r="B15" s="3" t="s">
        <v>7</v>
      </c>
      <c r="C15" s="7">
        <v>130.04026747746465</v>
      </c>
      <c r="D15" s="7">
        <v>134.98428906374599</v>
      </c>
      <c r="E15" s="7">
        <v>144.46</v>
      </c>
      <c r="F15" s="7">
        <v>116.44</v>
      </c>
    </row>
    <row r="16" spans="1:6" s="9" customFormat="1" ht="15" customHeight="1" thickTop="1" thickBot="1">
      <c r="A16" s="30">
        <v>36770</v>
      </c>
      <c r="B16" s="3" t="s">
        <v>8</v>
      </c>
      <c r="C16" s="7">
        <v>130.97944127513847</v>
      </c>
      <c r="D16" s="7">
        <v>135.83731433035601</v>
      </c>
      <c r="E16" s="7">
        <v>145.34</v>
      </c>
      <c r="F16" s="7">
        <v>117.32</v>
      </c>
    </row>
    <row r="17" spans="1:6" s="9" customFormat="1" ht="15" customHeight="1" thickTop="1" thickBot="1">
      <c r="A17" s="30">
        <v>36800</v>
      </c>
      <c r="B17" s="3" t="s">
        <v>9</v>
      </c>
      <c r="C17" s="7">
        <v>132.18711001525693</v>
      </c>
      <c r="D17" s="7">
        <v>137.182842435456</v>
      </c>
      <c r="E17" s="7">
        <v>146.65</v>
      </c>
      <c r="F17" s="7">
        <v>118.84</v>
      </c>
    </row>
    <row r="18" spans="1:6" s="9" customFormat="1" ht="15" customHeight="1" thickTop="1" thickBot="1">
      <c r="A18" s="30">
        <v>36831</v>
      </c>
      <c r="B18" s="3" t="s">
        <v>10</v>
      </c>
      <c r="C18" s="7">
        <v>132.57716978020045</v>
      </c>
      <c r="D18" s="7">
        <v>137.641882762384</v>
      </c>
      <c r="E18" s="7">
        <v>147.1</v>
      </c>
      <c r="F18" s="7">
        <v>119.41</v>
      </c>
    </row>
    <row r="19" spans="1:6" s="9" customFormat="1" ht="15" customHeight="1" thickTop="1" thickBot="1">
      <c r="A19" s="30">
        <v>36861</v>
      </c>
      <c r="B19" s="3" t="s">
        <v>11</v>
      </c>
      <c r="C19" s="7">
        <v>135.03434710351155</v>
      </c>
      <c r="D19" s="7">
        <v>140.60797300040801</v>
      </c>
      <c r="E19" s="7">
        <v>150.38999999999999</v>
      </c>
      <c r="F19" s="7">
        <v>121.8</v>
      </c>
    </row>
    <row r="20" spans="1:6" s="9" customFormat="1" ht="15" customHeight="1" thickTop="1" thickBot="1">
      <c r="A20" s="30" t="str">
        <f>IF(A19="",VALUE(CONCATENATE("1/1/",YEAR(A18)+1)),IF(MONTH(A19)=12,"",VALUE(CONCATENATE("1/",MONTH(A19)+1,"/",YEAR(A19)))))</f>
        <v/>
      </c>
      <c r="B20" s="4">
        <v>2001</v>
      </c>
      <c r="C20" s="8">
        <v>146.1919427478216</v>
      </c>
      <c r="D20" s="8">
        <v>151.03763359557001</v>
      </c>
      <c r="E20" s="8">
        <v>161.19750000000002</v>
      </c>
      <c r="F20" s="8">
        <v>131.41333333333333</v>
      </c>
    </row>
    <row r="21" spans="1:6" s="9" customFormat="1" ht="15" customHeight="1" thickTop="1" thickBot="1">
      <c r="A21" s="30">
        <f>IF(A20="",VALUE(CONCATENATE("1/1/",YEAR(A19)+1)),IF(MONTH(A20)=12,"",VALUE(CONCATENATE("1/",MONTH(A20)+1,"/",YEAR(A20)))))</f>
        <v>36892</v>
      </c>
      <c r="B21" s="3" t="s">
        <v>0</v>
      </c>
      <c r="C21" s="7">
        <v>142.19215598036237</v>
      </c>
      <c r="D21" s="7">
        <v>148.31222939983499</v>
      </c>
      <c r="E21" s="7">
        <v>158.83000000000001</v>
      </c>
      <c r="F21" s="7">
        <v>127.86</v>
      </c>
    </row>
    <row r="22" spans="1:6" s="9" customFormat="1" ht="15" customHeight="1" thickTop="1" thickBot="1">
      <c r="A22" s="30">
        <f t="shared" ref="A22:A85" si="0">IF(A21="",VALUE(CONCATENATE("1/1/",YEAR(A20)+1)),IF(MONTH(A21)=12,"",VALUE(CONCATENATE("1/",MONTH(A21)+1,"/",YEAR(A21)))))</f>
        <v>36923</v>
      </c>
      <c r="B22" s="3" t="s">
        <v>1</v>
      </c>
      <c r="C22" s="7">
        <v>141.35351471600413</v>
      </c>
      <c r="D22" s="7">
        <v>146.02610009975101</v>
      </c>
      <c r="E22" s="7">
        <v>155.59</v>
      </c>
      <c r="F22" s="7">
        <v>127.42</v>
      </c>
    </row>
    <row r="23" spans="1:6" s="9" customFormat="1" ht="15" customHeight="1" thickTop="1" thickBot="1">
      <c r="A23" s="30">
        <f t="shared" si="0"/>
        <v>36951</v>
      </c>
      <c r="B23" s="3" t="s">
        <v>2</v>
      </c>
      <c r="C23" s="7">
        <v>142.76851835301969</v>
      </c>
      <c r="D23" s="7">
        <v>148.12109728419199</v>
      </c>
      <c r="E23" s="7">
        <v>157.91999999999999</v>
      </c>
      <c r="F23" s="7">
        <v>129.09</v>
      </c>
    </row>
    <row r="24" spans="1:6" s="9" customFormat="1" ht="15" customHeight="1" thickTop="1" thickBot="1">
      <c r="A24" s="30">
        <f t="shared" si="0"/>
        <v>36982</v>
      </c>
      <c r="B24" s="3" t="s">
        <v>3</v>
      </c>
      <c r="C24" s="7">
        <v>145.90939056525033</v>
      </c>
      <c r="D24" s="7">
        <v>150.12005322141101</v>
      </c>
      <c r="E24" s="7">
        <v>160.08000000000001</v>
      </c>
      <c r="F24" s="7">
        <v>130.82</v>
      </c>
    </row>
    <row r="25" spans="1:6" s="9" customFormat="1" ht="15" customHeight="1" thickTop="1" thickBot="1">
      <c r="A25" s="30">
        <f t="shared" si="0"/>
        <v>37012</v>
      </c>
      <c r="B25" s="3" t="s">
        <v>4</v>
      </c>
      <c r="C25" s="7">
        <v>145.52892565143347</v>
      </c>
      <c r="D25" s="7">
        <v>150.259354668751</v>
      </c>
      <c r="E25" s="7">
        <v>160.58000000000001</v>
      </c>
      <c r="F25" s="7">
        <v>130.29</v>
      </c>
    </row>
    <row r="26" spans="1:6" s="9" customFormat="1" ht="15" customHeight="1" thickTop="1" thickBot="1">
      <c r="A26" s="30">
        <f t="shared" si="0"/>
        <v>37043</v>
      </c>
      <c r="B26" s="3" t="s">
        <v>5</v>
      </c>
      <c r="C26" s="7">
        <v>148.08662185913261</v>
      </c>
      <c r="D26" s="7">
        <v>152.90085726980001</v>
      </c>
      <c r="E26" s="7">
        <v>163.56</v>
      </c>
      <c r="F26" s="7">
        <v>132.35</v>
      </c>
    </row>
    <row r="27" spans="1:6" s="9" customFormat="1" ht="15" customHeight="1" thickTop="1" thickBot="1">
      <c r="A27" s="30">
        <f t="shared" si="0"/>
        <v>37073</v>
      </c>
      <c r="B27" s="3" t="s">
        <v>6</v>
      </c>
      <c r="C27" s="7">
        <v>146.49660825673519</v>
      </c>
      <c r="D27" s="7">
        <v>151.047779651122</v>
      </c>
      <c r="E27" s="7">
        <v>161.43</v>
      </c>
      <c r="F27" s="7">
        <v>131.02000000000001</v>
      </c>
    </row>
    <row r="28" spans="1:6" s="9" customFormat="1" ht="15" customHeight="1" thickTop="1" thickBot="1">
      <c r="A28" s="30">
        <f t="shared" si="0"/>
        <v>37104</v>
      </c>
      <c r="B28" s="3" t="s">
        <v>7</v>
      </c>
      <c r="C28" s="7">
        <v>146.58192851162738</v>
      </c>
      <c r="D28" s="7">
        <v>151.6059633568</v>
      </c>
      <c r="E28" s="7">
        <v>161.83000000000001</v>
      </c>
      <c r="F28" s="7">
        <v>131.87</v>
      </c>
    </row>
    <row r="29" spans="1:6" s="9" customFormat="1" ht="15" customHeight="1" thickTop="1" thickBot="1">
      <c r="A29" s="30">
        <f t="shared" si="0"/>
        <v>37135</v>
      </c>
      <c r="B29" s="3" t="s">
        <v>8</v>
      </c>
      <c r="C29" s="7">
        <v>147.30091844743865</v>
      </c>
      <c r="D29" s="7">
        <v>152.410966087074</v>
      </c>
      <c r="E29" s="7">
        <v>162.63</v>
      </c>
      <c r="F29" s="7">
        <v>132.74</v>
      </c>
    </row>
    <row r="30" spans="1:6" s="9" customFormat="1" ht="15" customHeight="1" thickTop="1" thickBot="1">
      <c r="A30" s="30">
        <f t="shared" si="0"/>
        <v>37165</v>
      </c>
      <c r="B30" s="3" t="s">
        <v>9</v>
      </c>
      <c r="C30" s="7">
        <v>148.79205612524976</v>
      </c>
      <c r="D30" s="7">
        <v>152.99537198254001</v>
      </c>
      <c r="E30" s="7">
        <v>163.09</v>
      </c>
      <c r="F30" s="7">
        <v>133.55000000000001</v>
      </c>
    </row>
    <row r="31" spans="1:6" s="9" customFormat="1" ht="15" customHeight="1" thickTop="1" thickBot="1">
      <c r="A31" s="30">
        <f t="shared" si="0"/>
        <v>37196</v>
      </c>
      <c r="B31" s="3" t="s">
        <v>10</v>
      </c>
      <c r="C31" s="7">
        <v>148.69012627071356</v>
      </c>
      <c r="D31" s="7">
        <v>153.11039665073201</v>
      </c>
      <c r="E31" s="7">
        <v>163.06</v>
      </c>
      <c r="F31" s="7">
        <v>134</v>
      </c>
    </row>
    <row r="32" spans="1:6" s="9" customFormat="1" ht="15" customHeight="1" thickTop="1" thickBot="1">
      <c r="A32" s="30">
        <f t="shared" si="0"/>
        <v>37226</v>
      </c>
      <c r="B32" s="3" t="s">
        <v>11</v>
      </c>
      <c r="C32" s="7">
        <v>150.88399469681093</v>
      </c>
      <c r="D32" s="7">
        <v>155.54143347483199</v>
      </c>
      <c r="E32" s="7">
        <v>165.77</v>
      </c>
      <c r="F32" s="7">
        <v>135.94999999999999</v>
      </c>
    </row>
    <row r="33" spans="1:6" s="9" customFormat="1" ht="15" customHeight="1" thickTop="1" thickBot="1">
      <c r="A33" s="30" t="str">
        <f t="shared" si="0"/>
        <v/>
      </c>
      <c r="B33" s="4">
        <v>2002</v>
      </c>
      <c r="C33" s="8">
        <v>158.04069317191758</v>
      </c>
      <c r="D33" s="8">
        <v>163.19678262483112</v>
      </c>
      <c r="E33" s="8">
        <v>173.88500000000002</v>
      </c>
      <c r="F33" s="8">
        <v>142.69083333333336</v>
      </c>
    </row>
    <row r="34" spans="1:6" s="9" customFormat="1" ht="15" customHeight="1" thickTop="1" thickBot="1">
      <c r="A34" s="30">
        <f t="shared" si="0"/>
        <v>37257</v>
      </c>
      <c r="B34" s="3" t="s">
        <v>0</v>
      </c>
      <c r="C34" s="7">
        <v>157.05073202074757</v>
      </c>
      <c r="D34" s="7">
        <v>162.97040926607801</v>
      </c>
      <c r="E34" s="7">
        <v>173.95</v>
      </c>
      <c r="F34" s="7">
        <v>141.69</v>
      </c>
    </row>
    <row r="35" spans="1:6" s="9" customFormat="1" ht="15" customHeight="1" thickTop="1" thickBot="1">
      <c r="A35" s="30">
        <f t="shared" si="0"/>
        <v>37288</v>
      </c>
      <c r="B35" s="3" t="s">
        <v>1</v>
      </c>
      <c r="C35" s="7">
        <v>157.76630266385447</v>
      </c>
      <c r="D35" s="7">
        <v>162.347371966346</v>
      </c>
      <c r="E35" s="7">
        <v>173.15</v>
      </c>
      <c r="F35" s="7">
        <v>141.38</v>
      </c>
    </row>
    <row r="36" spans="1:6" s="9" customFormat="1" ht="15" customHeight="1" thickTop="1" thickBot="1">
      <c r="A36" s="30">
        <f t="shared" si="0"/>
        <v>37316</v>
      </c>
      <c r="B36" s="3" t="s">
        <v>2</v>
      </c>
      <c r="C36" s="7">
        <v>156.5353223162588</v>
      </c>
      <c r="D36" s="7">
        <v>161.18350910837299</v>
      </c>
      <c r="E36" s="7">
        <v>171.47</v>
      </c>
      <c r="F36" s="7">
        <v>141.34</v>
      </c>
    </row>
    <row r="37" spans="1:6" s="9" customFormat="1" ht="15" customHeight="1" thickTop="1" thickBot="1">
      <c r="A37" s="30">
        <f t="shared" si="0"/>
        <v>37347</v>
      </c>
      <c r="B37" s="3" t="s">
        <v>3</v>
      </c>
      <c r="C37" s="7">
        <v>155.97414959027429</v>
      </c>
      <c r="D37" s="7">
        <v>160.552692498027</v>
      </c>
      <c r="E37" s="7">
        <v>170.79</v>
      </c>
      <c r="F37" s="7">
        <v>140.80000000000001</v>
      </c>
    </row>
    <row r="38" spans="1:6" s="9" customFormat="1" ht="15" customHeight="1" thickTop="1" thickBot="1">
      <c r="A38" s="30">
        <f t="shared" si="0"/>
        <v>37377</v>
      </c>
      <c r="B38" s="3" t="s">
        <v>4</v>
      </c>
      <c r="C38" s="7">
        <v>158.16525230082084</v>
      </c>
      <c r="D38" s="7">
        <v>163.41625227386601</v>
      </c>
      <c r="E38" s="7">
        <v>174.22</v>
      </c>
      <c r="F38" s="7">
        <v>142.68</v>
      </c>
    </row>
    <row r="39" spans="1:6" s="9" customFormat="1" ht="15" customHeight="1" thickTop="1" thickBot="1">
      <c r="A39" s="30">
        <f t="shared" si="0"/>
        <v>37408</v>
      </c>
      <c r="B39" s="3" t="s">
        <v>5</v>
      </c>
      <c r="C39" s="7">
        <v>158.28137299506679</v>
      </c>
      <c r="D39" s="7">
        <v>163.46317629606301</v>
      </c>
      <c r="E39" s="7">
        <v>174.34</v>
      </c>
      <c r="F39" s="7">
        <v>142.65</v>
      </c>
    </row>
    <row r="40" spans="1:6" s="9" customFormat="1" ht="15" customHeight="1" thickTop="1" thickBot="1">
      <c r="A40" s="30">
        <f t="shared" si="0"/>
        <v>37438</v>
      </c>
      <c r="B40" s="3" t="s">
        <v>6</v>
      </c>
      <c r="C40" s="7">
        <v>158.76548535699669</v>
      </c>
      <c r="D40" s="7">
        <v>164.120958561235</v>
      </c>
      <c r="E40" s="7">
        <v>175.02</v>
      </c>
      <c r="F40" s="7">
        <v>143.21</v>
      </c>
    </row>
    <row r="41" spans="1:6" s="9" customFormat="1" ht="15" customHeight="1" thickTop="1" thickBot="1">
      <c r="A41" s="30">
        <f t="shared" si="0"/>
        <v>37469</v>
      </c>
      <c r="B41" s="3" t="s">
        <v>7</v>
      </c>
      <c r="C41" s="7">
        <v>158.53744848635017</v>
      </c>
      <c r="D41" s="7">
        <v>163.941124914949</v>
      </c>
      <c r="E41" s="7">
        <v>174.68</v>
      </c>
      <c r="F41" s="7">
        <v>143.33000000000001</v>
      </c>
    </row>
    <row r="42" spans="1:6" s="9" customFormat="1" ht="15" customHeight="1" thickTop="1" thickBot="1">
      <c r="A42" s="30">
        <f t="shared" si="0"/>
        <v>37500</v>
      </c>
      <c r="B42" s="3" t="s">
        <v>8</v>
      </c>
      <c r="C42" s="7">
        <v>158.52796203792724</v>
      </c>
      <c r="D42" s="7">
        <v>163.55210844260401</v>
      </c>
      <c r="E42" s="7">
        <v>174.19</v>
      </c>
      <c r="F42" s="7">
        <v>143.21</v>
      </c>
    </row>
    <row r="43" spans="1:6" s="9" customFormat="1" ht="15" customHeight="1" thickTop="1" thickBot="1">
      <c r="A43" s="30">
        <f t="shared" si="0"/>
        <v>37530</v>
      </c>
      <c r="B43" s="3" t="s">
        <v>9</v>
      </c>
      <c r="C43" s="7">
        <v>157.74225494048309</v>
      </c>
      <c r="D43" s="7">
        <v>162.95782716971601</v>
      </c>
      <c r="E43" s="7">
        <v>173.6</v>
      </c>
      <c r="F43" s="7">
        <v>142.69</v>
      </c>
    </row>
    <row r="44" spans="1:6" s="9" customFormat="1" ht="15" customHeight="1" thickTop="1" thickBot="1">
      <c r="A44" s="30">
        <f t="shared" si="0"/>
        <v>37561</v>
      </c>
      <c r="B44" s="3" t="s">
        <v>10</v>
      </c>
      <c r="C44" s="7">
        <v>159.18850667985222</v>
      </c>
      <c r="D44" s="7">
        <v>164.459905806113</v>
      </c>
      <c r="E44" s="7">
        <v>175.15</v>
      </c>
      <c r="F44" s="7">
        <v>144.16</v>
      </c>
    </row>
    <row r="45" spans="1:6" s="9" customFormat="1" ht="15" customHeight="1" thickTop="1" thickBot="1">
      <c r="A45" s="30">
        <f t="shared" si="0"/>
        <v>37591</v>
      </c>
      <c r="B45" s="3" t="s">
        <v>11</v>
      </c>
      <c r="C45" s="7">
        <v>159.91714555175582</v>
      </c>
      <c r="D45" s="7">
        <v>165.39605519460301</v>
      </c>
      <c r="E45" s="7">
        <v>176.06</v>
      </c>
      <c r="F45" s="7">
        <v>145.15</v>
      </c>
    </row>
    <row r="46" spans="1:6" s="9" customFormat="1" ht="15" customHeight="1" thickTop="1" thickBot="1">
      <c r="A46" s="30" t="str">
        <f t="shared" si="0"/>
        <v/>
      </c>
      <c r="B46" s="4">
        <v>2003</v>
      </c>
      <c r="C46" s="8">
        <v>168.36086614830006</v>
      </c>
      <c r="D46" s="8">
        <v>174.84905953962445</v>
      </c>
      <c r="E46" s="8">
        <v>185.95416666666668</v>
      </c>
      <c r="F46" s="8">
        <v>153.68833333333333</v>
      </c>
    </row>
    <row r="47" spans="1:6" s="9" customFormat="1" ht="15" customHeight="1" thickTop="1" thickBot="1">
      <c r="A47" s="30">
        <f t="shared" si="0"/>
        <v>37622</v>
      </c>
      <c r="B47" s="3" t="s">
        <v>0</v>
      </c>
      <c r="C47" s="7">
        <v>165.08368699667051</v>
      </c>
      <c r="D47" s="7">
        <v>172.55333505663501</v>
      </c>
      <c r="E47" s="7">
        <v>183.75</v>
      </c>
      <c r="F47" s="7">
        <v>151.07</v>
      </c>
    </row>
    <row r="48" spans="1:6" s="9" customFormat="1" ht="15" customHeight="1" thickTop="1" thickBot="1">
      <c r="A48" s="30">
        <f t="shared" si="0"/>
        <v>37653</v>
      </c>
      <c r="B48" s="3" t="s">
        <v>1</v>
      </c>
      <c r="C48" s="7">
        <v>166.37768303251153</v>
      </c>
      <c r="D48" s="7">
        <v>172.411856701407</v>
      </c>
      <c r="E48" s="7">
        <v>183.43</v>
      </c>
      <c r="F48" s="7">
        <v>151.24</v>
      </c>
    </row>
    <row r="49" spans="1:6" s="9" customFormat="1" ht="15" customHeight="1" thickTop="1" thickBot="1">
      <c r="A49" s="30">
        <f t="shared" si="0"/>
        <v>37681</v>
      </c>
      <c r="B49" s="3" t="s">
        <v>2</v>
      </c>
      <c r="C49" s="7">
        <v>166.02251744724421</v>
      </c>
      <c r="D49" s="7">
        <v>172.11916046984601</v>
      </c>
      <c r="E49" s="7">
        <v>182.69</v>
      </c>
      <c r="F49" s="7">
        <v>151.84</v>
      </c>
    </row>
    <row r="50" spans="1:6" s="9" customFormat="1" ht="15" customHeight="1" thickTop="1" thickBot="1">
      <c r="A50" s="30">
        <f t="shared" si="0"/>
        <v>37712</v>
      </c>
      <c r="B50" s="3" t="s">
        <v>3</v>
      </c>
      <c r="C50" s="7">
        <v>166.45143049917044</v>
      </c>
      <c r="D50" s="7">
        <v>172.34278969274101</v>
      </c>
      <c r="E50" s="7">
        <v>182.97</v>
      </c>
      <c r="F50" s="7">
        <v>152.01</v>
      </c>
    </row>
    <row r="51" spans="1:6" s="9" customFormat="1" ht="15" customHeight="1" thickTop="1" thickBot="1">
      <c r="A51" s="30">
        <f t="shared" si="0"/>
        <v>37742</v>
      </c>
      <c r="B51" s="3" t="s">
        <v>4</v>
      </c>
      <c r="C51" s="7">
        <v>168.44591373718683</v>
      </c>
      <c r="D51" s="7">
        <v>175.21518057839501</v>
      </c>
      <c r="E51" s="7">
        <v>186.43</v>
      </c>
      <c r="F51" s="7">
        <v>153.85</v>
      </c>
    </row>
    <row r="52" spans="1:6" s="9" customFormat="1" ht="15" customHeight="1" thickTop="1" thickBot="1">
      <c r="A52" s="30">
        <f t="shared" si="0"/>
        <v>37773</v>
      </c>
      <c r="B52" s="3" t="s">
        <v>5</v>
      </c>
      <c r="C52" s="7">
        <v>169.028272731915</v>
      </c>
      <c r="D52" s="7">
        <v>175.27240751414601</v>
      </c>
      <c r="E52" s="7">
        <v>186.45</v>
      </c>
      <c r="F52" s="7">
        <v>154</v>
      </c>
    </row>
    <row r="53" spans="1:6" s="9" customFormat="1" ht="15" customHeight="1" thickTop="1" thickBot="1">
      <c r="A53" s="30">
        <f t="shared" si="0"/>
        <v>37803</v>
      </c>
      <c r="B53" s="3" t="s">
        <v>6</v>
      </c>
      <c r="C53" s="7">
        <v>170.21913569482788</v>
      </c>
      <c r="D53" s="7">
        <v>176.98303072663199</v>
      </c>
      <c r="E53" s="7">
        <v>188.56</v>
      </c>
      <c r="F53" s="7">
        <v>154.9</v>
      </c>
    </row>
    <row r="54" spans="1:6" s="9" customFormat="1" ht="15" customHeight="1" thickTop="1" thickBot="1">
      <c r="A54" s="30">
        <f t="shared" si="0"/>
        <v>37834</v>
      </c>
      <c r="B54" s="3" t="s">
        <v>7</v>
      </c>
      <c r="C54" s="7">
        <v>170.35999552038291</v>
      </c>
      <c r="D54" s="7">
        <v>176.973444228777</v>
      </c>
      <c r="E54" s="7">
        <v>188.44</v>
      </c>
      <c r="F54" s="7">
        <v>155.11000000000001</v>
      </c>
    </row>
    <row r="55" spans="1:6" s="9" customFormat="1" ht="15" customHeight="1" thickTop="1" thickBot="1">
      <c r="A55" s="30">
        <f t="shared" si="0"/>
        <v>37865</v>
      </c>
      <c r="B55" s="3" t="s">
        <v>8</v>
      </c>
      <c r="C55" s="7">
        <v>169.20268005949012</v>
      </c>
      <c r="D55" s="7">
        <v>175.56994360858999</v>
      </c>
      <c r="E55" s="7">
        <v>186.65</v>
      </c>
      <c r="F55" s="7">
        <v>154.5</v>
      </c>
    </row>
    <row r="56" spans="1:6" s="9" customFormat="1" ht="15" customHeight="1" thickTop="1" thickBot="1">
      <c r="A56" s="30">
        <f t="shared" si="0"/>
        <v>37895</v>
      </c>
      <c r="B56" s="3" t="s">
        <v>9</v>
      </c>
      <c r="C56" s="7">
        <v>168.5795902929585</v>
      </c>
      <c r="D56" s="7">
        <v>174.90920095924201</v>
      </c>
      <c r="E56" s="7">
        <v>185.96</v>
      </c>
      <c r="F56" s="7">
        <v>153.97</v>
      </c>
    </row>
    <row r="57" spans="1:6" s="9" customFormat="1" ht="15" customHeight="1" thickTop="1" thickBot="1">
      <c r="A57" s="30">
        <f t="shared" si="0"/>
        <v>37926</v>
      </c>
      <c r="B57" s="3" t="s">
        <v>10</v>
      </c>
      <c r="C57" s="7">
        <v>170.14080836760479</v>
      </c>
      <c r="D57" s="7">
        <v>176.34649440351899</v>
      </c>
      <c r="E57" s="7">
        <v>187.54</v>
      </c>
      <c r="F57" s="7">
        <v>155.22</v>
      </c>
    </row>
    <row r="58" spans="1:6" s="9" customFormat="1" ht="15" customHeight="1" thickTop="1" thickBot="1">
      <c r="A58" s="30">
        <f t="shared" si="0"/>
        <v>37956</v>
      </c>
      <c r="B58" s="3" t="s">
        <v>11</v>
      </c>
      <c r="C58" s="7">
        <v>170.47833006633311</v>
      </c>
      <c r="D58" s="7">
        <v>177.49187053556301</v>
      </c>
      <c r="E58" s="7">
        <v>188.58</v>
      </c>
      <c r="F58" s="7">
        <v>156.55000000000001</v>
      </c>
    </row>
    <row r="59" spans="1:6" s="9" customFormat="1" ht="15" customHeight="1" thickTop="1" thickBot="1">
      <c r="A59" s="30" t="str">
        <f t="shared" si="0"/>
        <v/>
      </c>
      <c r="B59" s="4">
        <v>2004</v>
      </c>
      <c r="C59" s="8">
        <v>179.237887422798</v>
      </c>
      <c r="D59" s="8">
        <v>185.78358048454649</v>
      </c>
      <c r="E59" s="8">
        <v>197.52416666666667</v>
      </c>
      <c r="F59" s="8">
        <v>163.69749999999999</v>
      </c>
    </row>
    <row r="60" spans="1:6" s="9" customFormat="1" ht="15" customHeight="1" thickTop="1" thickBot="1">
      <c r="A60" s="30">
        <f t="shared" si="0"/>
        <v>37987</v>
      </c>
      <c r="B60" s="3" t="s">
        <v>0</v>
      </c>
      <c r="C60" s="7">
        <v>177.96520513630301</v>
      </c>
      <c r="D60" s="7">
        <v>184.55217636520999</v>
      </c>
      <c r="E60" s="7">
        <v>196.21</v>
      </c>
      <c r="F60" s="7">
        <v>162.35</v>
      </c>
    </row>
    <row r="61" spans="1:6" s="9" customFormat="1" ht="15" customHeight="1" thickTop="1" thickBot="1">
      <c r="A61" s="30">
        <f t="shared" si="0"/>
        <v>38018</v>
      </c>
      <c r="B61" s="3" t="s">
        <v>1</v>
      </c>
      <c r="C61" s="7">
        <v>177.768413423287</v>
      </c>
      <c r="D61" s="7">
        <v>184.295181259142</v>
      </c>
      <c r="E61" s="7">
        <v>195.91</v>
      </c>
      <c r="F61" s="7">
        <v>162.22</v>
      </c>
    </row>
    <row r="62" spans="1:6" s="9" customFormat="1" ht="15" customHeight="1" thickTop="1" thickBot="1">
      <c r="A62" s="30">
        <f t="shared" si="0"/>
        <v>38047</v>
      </c>
      <c r="B62" s="3" t="s">
        <v>2</v>
      </c>
      <c r="C62" s="7">
        <v>176.62173132634601</v>
      </c>
      <c r="D62" s="7">
        <v>182.87803473070801</v>
      </c>
      <c r="E62" s="7">
        <v>193.96</v>
      </c>
      <c r="F62" s="7">
        <v>161.86000000000001</v>
      </c>
    </row>
    <row r="63" spans="1:6" s="9" customFormat="1" ht="15" customHeight="1" thickTop="1" thickBot="1">
      <c r="A63" s="30">
        <f t="shared" si="0"/>
        <v>38078</v>
      </c>
      <c r="B63" s="3" t="s">
        <v>3</v>
      </c>
      <c r="C63" s="7">
        <v>176.79898184829801</v>
      </c>
      <c r="D63" s="7">
        <v>183.06166035658001</v>
      </c>
      <c r="E63" s="7">
        <v>194.31</v>
      </c>
      <c r="F63" s="7">
        <v>161.81</v>
      </c>
    </row>
    <row r="64" spans="1:6" s="9" customFormat="1" ht="15" customHeight="1" thickTop="1" thickBot="1">
      <c r="A64" s="30">
        <f t="shared" si="0"/>
        <v>38108</v>
      </c>
      <c r="B64" s="3" t="s">
        <v>4</v>
      </c>
      <c r="C64" s="7">
        <v>180.14633298885599</v>
      </c>
      <c r="D64" s="7">
        <v>186.56282813235299</v>
      </c>
      <c r="E64" s="7">
        <v>198.47</v>
      </c>
      <c r="F64" s="7">
        <v>164.17</v>
      </c>
    </row>
    <row r="65" spans="1:6" s="9" customFormat="1" ht="15" customHeight="1" thickTop="1" thickBot="1">
      <c r="A65" s="30">
        <f t="shared" si="0"/>
        <v>38139</v>
      </c>
      <c r="B65" s="3" t="s">
        <v>5</v>
      </c>
      <c r="C65" s="7">
        <v>179.71510215260801</v>
      </c>
      <c r="D65" s="7">
        <v>186.413854318331</v>
      </c>
      <c r="E65" s="7">
        <v>198.4</v>
      </c>
      <c r="F65" s="7">
        <v>163.93</v>
      </c>
    </row>
    <row r="66" spans="1:6" s="9" customFormat="1" ht="15" customHeight="1" thickTop="1" thickBot="1">
      <c r="A66" s="30">
        <f t="shared" si="0"/>
        <v>38169</v>
      </c>
      <c r="B66" s="3" t="s">
        <v>6</v>
      </c>
      <c r="C66" s="7">
        <v>181.55167647731099</v>
      </c>
      <c r="D66" s="7">
        <v>187.91079915458801</v>
      </c>
      <c r="E66" s="7">
        <v>199.97</v>
      </c>
      <c r="F66" s="7">
        <v>165.26</v>
      </c>
    </row>
    <row r="67" spans="1:6" s="9" customFormat="1" ht="15" customHeight="1" thickTop="1" thickBot="1">
      <c r="A67" s="30">
        <f t="shared" si="0"/>
        <v>38200</v>
      </c>
      <c r="B67" s="3" t="s">
        <v>7</v>
      </c>
      <c r="C67" s="7">
        <v>181.01941987352501</v>
      </c>
      <c r="D67" s="7">
        <v>187.622192792307</v>
      </c>
      <c r="E67" s="7">
        <v>199.54</v>
      </c>
      <c r="F67" s="7">
        <v>165.23</v>
      </c>
    </row>
    <row r="68" spans="1:6" s="9" customFormat="1" ht="15" customHeight="1" thickTop="1" thickBot="1">
      <c r="A68" s="30">
        <f t="shared" si="0"/>
        <v>38231</v>
      </c>
      <c r="B68" s="3" t="s">
        <v>8</v>
      </c>
      <c r="C68" s="7">
        <v>179.683304097009</v>
      </c>
      <c r="D68" s="7">
        <v>186.17187582995899</v>
      </c>
      <c r="E68" s="7">
        <v>198.07</v>
      </c>
      <c r="F68" s="7">
        <v>163.89</v>
      </c>
    </row>
    <row r="69" spans="1:6" s="9" customFormat="1" ht="15" customHeight="1" thickTop="1" thickBot="1">
      <c r="A69" s="30">
        <f t="shared" si="0"/>
        <v>38261</v>
      </c>
      <c r="B69" s="3" t="s">
        <v>9</v>
      </c>
      <c r="C69" s="7">
        <v>179.00583127468201</v>
      </c>
      <c r="D69" s="7">
        <v>185.667976398424</v>
      </c>
      <c r="E69" s="7">
        <v>197.57</v>
      </c>
      <c r="F69" s="7">
        <v>163.47</v>
      </c>
    </row>
    <row r="70" spans="1:6" s="9" customFormat="1" ht="15" customHeight="1" thickTop="1" thickBot="1">
      <c r="A70" s="30">
        <f t="shared" si="0"/>
        <v>38292</v>
      </c>
      <c r="B70" s="3" t="s">
        <v>10</v>
      </c>
      <c r="C70" s="7">
        <v>180.17171867079699</v>
      </c>
      <c r="D70" s="7">
        <v>186.62683583730399</v>
      </c>
      <c r="E70" s="7">
        <v>198.49</v>
      </c>
      <c r="F70" s="7">
        <v>164.48</v>
      </c>
    </row>
    <row r="71" spans="1:6" s="9" customFormat="1" ht="15" customHeight="1" thickTop="1" thickBot="1">
      <c r="A71" s="30">
        <f t="shared" si="0"/>
        <v>38322</v>
      </c>
      <c r="B71" s="3" t="s">
        <v>11</v>
      </c>
      <c r="C71" s="7">
        <v>180.13596961932799</v>
      </c>
      <c r="D71" s="7">
        <v>187.63955063965199</v>
      </c>
      <c r="E71" s="7">
        <v>199.39</v>
      </c>
      <c r="F71" s="7">
        <v>165.7</v>
      </c>
    </row>
    <row r="72" spans="1:6" s="9" customFormat="1" ht="15" customHeight="1" thickTop="1" thickBot="1">
      <c r="A72" s="30" t="str">
        <f t="shared" si="0"/>
        <v/>
      </c>
      <c r="B72" s="4">
        <v>2005</v>
      </c>
      <c r="C72" s="8">
        <v>189.96049334531401</v>
      </c>
      <c r="D72" s="8">
        <v>196.49846799238958</v>
      </c>
      <c r="E72" s="8">
        <v>208.89416666666668</v>
      </c>
      <c r="F72" s="8">
        <v>173.39500000000001</v>
      </c>
    </row>
    <row r="73" spans="1:6" s="9" customFormat="1" ht="15" customHeight="1" thickTop="1" thickBot="1">
      <c r="A73" s="30">
        <f t="shared" si="0"/>
        <v>38353</v>
      </c>
      <c r="B73" s="3" t="s">
        <v>0</v>
      </c>
      <c r="C73" s="7">
        <v>188.98110795330601</v>
      </c>
      <c r="D73" s="7">
        <v>195.158950565081</v>
      </c>
      <c r="E73" s="7">
        <v>207.52</v>
      </c>
      <c r="F73" s="7">
        <v>171.9</v>
      </c>
    </row>
    <row r="74" spans="1:6" s="9" customFormat="1" ht="15" customHeight="1" thickTop="1" thickBot="1">
      <c r="A74" s="30">
        <f t="shared" si="0"/>
        <v>38384</v>
      </c>
      <c r="B74" s="3" t="s">
        <v>1</v>
      </c>
      <c r="C74" s="7">
        <v>188.40920518250601</v>
      </c>
      <c r="D74" s="7">
        <v>194.62841268262301</v>
      </c>
      <c r="E74" s="7">
        <v>206.86</v>
      </c>
      <c r="F74" s="7">
        <v>171.62</v>
      </c>
    </row>
    <row r="75" spans="1:6" s="9" customFormat="1" ht="15" customHeight="1" thickTop="1" thickBot="1">
      <c r="A75" s="30">
        <f t="shared" si="0"/>
        <v>38412</v>
      </c>
      <c r="B75" s="3" t="s">
        <v>2</v>
      </c>
      <c r="C75" s="7">
        <v>188.08662732949301</v>
      </c>
      <c r="D75" s="7">
        <v>194.44717411628</v>
      </c>
      <c r="E75" s="7">
        <v>206.27</v>
      </c>
      <c r="F75" s="7">
        <v>172.29</v>
      </c>
    </row>
    <row r="76" spans="1:6" s="9" customFormat="1" ht="15" customHeight="1" thickTop="1" thickBot="1">
      <c r="A76" s="30">
        <f t="shared" si="0"/>
        <v>38443</v>
      </c>
      <c r="B76" s="3" t="s">
        <v>3</v>
      </c>
      <c r="C76" s="7">
        <v>188.02035284567</v>
      </c>
      <c r="D76" s="7">
        <v>194.32847905504701</v>
      </c>
      <c r="E76" s="7">
        <v>206.14</v>
      </c>
      <c r="F76" s="7">
        <v>172.22</v>
      </c>
    </row>
    <row r="77" spans="1:6" s="9" customFormat="1" ht="15" customHeight="1" thickTop="1" thickBot="1">
      <c r="A77" s="30">
        <f t="shared" si="0"/>
        <v>38473</v>
      </c>
      <c r="B77" s="3" t="s">
        <v>4</v>
      </c>
      <c r="C77" s="7">
        <v>190.753967632251</v>
      </c>
      <c r="D77" s="7">
        <v>197.06545999216101</v>
      </c>
      <c r="E77" s="7">
        <v>209.53</v>
      </c>
      <c r="F77" s="7">
        <v>173.76</v>
      </c>
    </row>
    <row r="78" spans="1:6" s="9" customFormat="1" ht="15" customHeight="1" thickTop="1" thickBot="1">
      <c r="A78" s="30">
        <f t="shared" si="0"/>
        <v>38504</v>
      </c>
      <c r="B78" s="3" t="s">
        <v>5</v>
      </c>
      <c r="C78" s="7">
        <v>190.308223964597</v>
      </c>
      <c r="D78" s="7">
        <v>196.88877164220801</v>
      </c>
      <c r="E78" s="7">
        <v>209.44</v>
      </c>
      <c r="F78" s="7">
        <v>173.51</v>
      </c>
    </row>
    <row r="79" spans="1:6" s="9" customFormat="1" ht="15" customHeight="1" thickTop="1" thickBot="1">
      <c r="A79" s="30">
        <f t="shared" si="0"/>
        <v>38534</v>
      </c>
      <c r="B79" s="3" t="s">
        <v>6</v>
      </c>
      <c r="C79" s="7">
        <v>192.22811792580299</v>
      </c>
      <c r="D79" s="7">
        <v>198.79685238435101</v>
      </c>
      <c r="E79" s="7">
        <v>211.69</v>
      </c>
      <c r="F79" s="7">
        <v>174.77</v>
      </c>
    </row>
    <row r="80" spans="1:6" s="9" customFormat="1" ht="15" customHeight="1" thickTop="1" thickBot="1">
      <c r="A80" s="30">
        <f t="shared" si="0"/>
        <v>38565</v>
      </c>
      <c r="B80" s="3" t="s">
        <v>7</v>
      </c>
      <c r="C80" s="7">
        <v>191.769429140445</v>
      </c>
      <c r="D80" s="7">
        <v>198.104200911075</v>
      </c>
      <c r="E80" s="7">
        <v>210.84</v>
      </c>
      <c r="F80" s="7">
        <v>174.37</v>
      </c>
    </row>
    <row r="81" spans="1:6" s="9" customFormat="1" ht="15" customHeight="1" thickTop="1" thickBot="1">
      <c r="A81" s="30">
        <f t="shared" si="0"/>
        <v>38596</v>
      </c>
      <c r="B81" s="3" t="s">
        <v>8</v>
      </c>
      <c r="C81" s="7">
        <v>190.23903304823099</v>
      </c>
      <c r="D81" s="7">
        <v>196.58772316275599</v>
      </c>
      <c r="E81" s="7">
        <v>209.09</v>
      </c>
      <c r="F81" s="7">
        <v>173.4</v>
      </c>
    </row>
    <row r="82" spans="1:6" s="9" customFormat="1" ht="15" customHeight="1" thickTop="1" thickBot="1">
      <c r="A82" s="30">
        <f t="shared" si="0"/>
        <v>38626</v>
      </c>
      <c r="B82" s="3" t="s">
        <v>9</v>
      </c>
      <c r="C82" s="7">
        <v>189.50269932939699</v>
      </c>
      <c r="D82" s="7">
        <v>195.723456536458</v>
      </c>
      <c r="E82" s="7">
        <v>208.19</v>
      </c>
      <c r="F82" s="7">
        <v>172.66</v>
      </c>
    </row>
    <row r="83" spans="1:6" s="9" customFormat="1" ht="15" customHeight="1" thickTop="1" thickBot="1">
      <c r="A83" s="30">
        <f t="shared" si="0"/>
        <v>38657</v>
      </c>
      <c r="B83" s="3" t="s">
        <v>10</v>
      </c>
      <c r="C83" s="7">
        <v>190.699115420417</v>
      </c>
      <c r="D83" s="7">
        <v>197.509583317888</v>
      </c>
      <c r="E83" s="7">
        <v>210.01</v>
      </c>
      <c r="F83" s="7">
        <v>174.42</v>
      </c>
    </row>
    <row r="84" spans="1:6" s="9" customFormat="1" ht="15" customHeight="1" thickTop="1" thickBot="1">
      <c r="A84" s="30">
        <f t="shared" si="0"/>
        <v>38687</v>
      </c>
      <c r="B84" s="3" t="s">
        <v>11</v>
      </c>
      <c r="C84" s="7">
        <v>190.23030116755899</v>
      </c>
      <c r="D84" s="7">
        <v>198.74255154274701</v>
      </c>
      <c r="E84" s="7">
        <v>211.15</v>
      </c>
      <c r="F84" s="7">
        <v>175.82</v>
      </c>
    </row>
    <row r="85" spans="1:6" s="2" customFormat="1" ht="15" customHeight="1" thickTop="1" thickBot="1">
      <c r="A85" s="30" t="str">
        <f t="shared" si="0"/>
        <v/>
      </c>
      <c r="B85" s="4">
        <v>2006</v>
      </c>
      <c r="C85" s="5">
        <v>200.067435277953</v>
      </c>
      <c r="D85" s="8">
        <v>207.14929673859729</v>
      </c>
      <c r="E85" s="8">
        <v>220.25166666666667</v>
      </c>
      <c r="F85" s="8">
        <v>183.07499999999996</v>
      </c>
    </row>
    <row r="86" spans="1:6" s="2" customFormat="1" ht="15" customHeight="1" thickTop="1" thickBot="1">
      <c r="A86" s="30">
        <f t="shared" ref="A86:A149" si="1">IF(A85="",VALUE(CONCATENATE("1/1/",YEAR(A84)+1)),IF(MONTH(A85)=12,"",VALUE(CONCATENATE("1/",MONTH(A85)+1,"/",YEAR(A85)))))</f>
        <v>38718</v>
      </c>
      <c r="B86" s="3" t="s">
        <v>0</v>
      </c>
      <c r="C86" s="6">
        <v>199.16133001348399</v>
      </c>
      <c r="D86" s="7">
        <v>206.798096847457</v>
      </c>
      <c r="E86" s="7">
        <v>219.61</v>
      </c>
      <c r="F86" s="7">
        <v>182.94</v>
      </c>
    </row>
    <row r="87" spans="1:6" s="2" customFormat="1" ht="15" customHeight="1" thickTop="1" thickBot="1">
      <c r="A87" s="30">
        <f t="shared" si="1"/>
        <v>38749</v>
      </c>
      <c r="B87" s="3" t="s">
        <v>1</v>
      </c>
      <c r="C87" s="6">
        <v>198.79625769810801</v>
      </c>
      <c r="D87" s="7">
        <v>206.347575969697</v>
      </c>
      <c r="E87" s="7">
        <v>219.04</v>
      </c>
      <c r="F87" s="7">
        <v>182.73</v>
      </c>
    </row>
    <row r="88" spans="1:6" s="2" customFormat="1" ht="15" customHeight="1" thickTop="1" thickBot="1">
      <c r="A88" s="30">
        <f t="shared" si="1"/>
        <v>38777</v>
      </c>
      <c r="B88" s="3" t="s">
        <v>2</v>
      </c>
      <c r="C88" s="6">
        <v>198.00591844252199</v>
      </c>
      <c r="D88" s="7">
        <v>204.876160533079</v>
      </c>
      <c r="E88" s="7">
        <v>217.25</v>
      </c>
      <c r="F88" s="7">
        <v>181.92</v>
      </c>
    </row>
    <row r="89" spans="1:6" s="2" customFormat="1" ht="15" customHeight="1" thickTop="1" thickBot="1">
      <c r="A89" s="30">
        <f t="shared" si="1"/>
        <v>38808</v>
      </c>
      <c r="B89" s="3" t="s">
        <v>3</v>
      </c>
      <c r="C89" s="6">
        <v>197.85985875012301</v>
      </c>
      <c r="D89" s="7">
        <v>205.19151083576099</v>
      </c>
      <c r="E89" s="7">
        <v>217.74</v>
      </c>
      <c r="F89" s="7">
        <v>182.03</v>
      </c>
    </row>
    <row r="90" spans="1:6" s="2" customFormat="1" ht="15" customHeight="1" thickTop="1" thickBot="1">
      <c r="A90" s="30">
        <f t="shared" si="1"/>
        <v>38838</v>
      </c>
      <c r="B90" s="3" t="s">
        <v>4</v>
      </c>
      <c r="C90" s="6">
        <v>200.836895438185</v>
      </c>
      <c r="D90" s="7">
        <v>207.682917179447</v>
      </c>
      <c r="E90" s="7">
        <v>221.02</v>
      </c>
      <c r="F90" s="7">
        <v>183.17</v>
      </c>
    </row>
    <row r="91" spans="1:6" s="2" customFormat="1" ht="15" customHeight="1" thickTop="1" thickBot="1">
      <c r="A91" s="30">
        <f t="shared" si="1"/>
        <v>38869</v>
      </c>
      <c r="B91" s="3" t="s">
        <v>5</v>
      </c>
      <c r="C91" s="6">
        <v>200.32416241743999</v>
      </c>
      <c r="D91" s="7">
        <v>207.09063801758899</v>
      </c>
      <c r="E91" s="7">
        <v>220.44</v>
      </c>
      <c r="F91" s="7">
        <v>182.62</v>
      </c>
    </row>
    <row r="92" spans="1:6" s="2" customFormat="1" ht="15" customHeight="1" thickTop="1" thickBot="1">
      <c r="A92" s="30">
        <f t="shared" si="1"/>
        <v>38899</v>
      </c>
      <c r="B92" s="3" t="s">
        <v>6</v>
      </c>
      <c r="C92" s="6">
        <v>202.421392755526</v>
      </c>
      <c r="D92" s="7">
        <v>209.163470942613</v>
      </c>
      <c r="E92" s="7">
        <v>222.8</v>
      </c>
      <c r="F92" s="7">
        <v>184.09</v>
      </c>
    </row>
    <row r="93" spans="1:6" s="2" customFormat="1" ht="15" customHeight="1" thickTop="1" thickBot="1">
      <c r="A93" s="30">
        <f t="shared" si="1"/>
        <v>38930</v>
      </c>
      <c r="B93" s="3" t="s">
        <v>7</v>
      </c>
      <c r="C93" s="6">
        <v>201.715470231127</v>
      </c>
      <c r="D93" s="7">
        <v>208.64568230831901</v>
      </c>
      <c r="E93" s="7">
        <v>222.07</v>
      </c>
      <c r="F93" s="7">
        <v>183.97</v>
      </c>
    </row>
    <row r="94" spans="1:6" s="2" customFormat="1" ht="15" customHeight="1" thickTop="1" thickBot="1">
      <c r="A94" s="30">
        <f t="shared" si="1"/>
        <v>38961</v>
      </c>
      <c r="B94" s="3" t="s">
        <v>8</v>
      </c>
      <c r="C94" s="6">
        <v>200.57471151509901</v>
      </c>
      <c r="D94" s="7">
        <v>207.11008976399299</v>
      </c>
      <c r="E94" s="7">
        <v>220.28</v>
      </c>
      <c r="F94" s="7">
        <v>183.01</v>
      </c>
    </row>
    <row r="95" spans="1:6" s="2" customFormat="1" ht="15" customHeight="1" thickTop="1" thickBot="1">
      <c r="A95" s="30">
        <f t="shared" si="1"/>
        <v>38991</v>
      </c>
      <c r="B95" s="3" t="s">
        <v>9</v>
      </c>
      <c r="C95" s="6">
        <v>199.56735215951099</v>
      </c>
      <c r="D95" s="7">
        <v>206.04714144515299</v>
      </c>
      <c r="E95" s="7">
        <v>219.23</v>
      </c>
      <c r="F95" s="7">
        <v>182.01</v>
      </c>
    </row>
    <row r="96" spans="1:6" s="2" customFormat="1" ht="15" customHeight="1" thickTop="1" thickBot="1">
      <c r="A96" s="30">
        <f t="shared" si="1"/>
        <v>39022</v>
      </c>
      <c r="B96" s="3" t="s">
        <v>10</v>
      </c>
      <c r="C96" s="6">
        <v>200.743290358688</v>
      </c>
      <c r="D96" s="7">
        <v>207.74633223436399</v>
      </c>
      <c r="E96" s="7">
        <v>221.12</v>
      </c>
      <c r="F96" s="7">
        <v>183.46</v>
      </c>
    </row>
    <row r="97" spans="1:6" s="2" customFormat="1" ht="15" customHeight="1" thickTop="1" thickBot="1">
      <c r="A97" s="30">
        <f t="shared" si="1"/>
        <v>39052</v>
      </c>
      <c r="B97" s="3" t="s">
        <v>11</v>
      </c>
      <c r="C97" s="6">
        <v>200.50155296852299</v>
      </c>
      <c r="D97" s="7">
        <v>209.09194478569501</v>
      </c>
      <c r="E97" s="7">
        <v>222.42</v>
      </c>
      <c r="F97" s="7">
        <v>184.95</v>
      </c>
    </row>
    <row r="98" spans="1:6" s="2" customFormat="1" ht="15" customHeight="1" thickTop="1" thickBot="1">
      <c r="A98" s="30" t="str">
        <f t="shared" si="1"/>
        <v/>
      </c>
      <c r="B98" s="4">
        <v>2007</v>
      </c>
      <c r="C98" s="5">
        <v>211.046987931616</v>
      </c>
      <c r="D98" s="8">
        <v>217.6826219103057</v>
      </c>
      <c r="E98" s="8">
        <v>231.42916666666667</v>
      </c>
      <c r="F98" s="8">
        <v>192.82166666666669</v>
      </c>
    </row>
    <row r="99" spans="1:6" s="2" customFormat="1" ht="15" customHeight="1" thickTop="1" thickBot="1">
      <c r="A99" s="30">
        <f t="shared" si="1"/>
        <v>39083</v>
      </c>
      <c r="B99" s="3" t="s">
        <v>0</v>
      </c>
      <c r="C99" s="6">
        <v>211.37334177306801</v>
      </c>
      <c r="D99" s="7">
        <v>217.59899776110399</v>
      </c>
      <c r="E99" s="7">
        <v>231.27</v>
      </c>
      <c r="F99" s="7">
        <v>192.59</v>
      </c>
    </row>
    <row r="100" spans="1:6" s="2" customFormat="1" ht="15" customHeight="1" thickTop="1" thickBot="1">
      <c r="A100" s="30">
        <f t="shared" si="1"/>
        <v>39114</v>
      </c>
      <c r="B100" s="3" t="s">
        <v>1</v>
      </c>
      <c r="C100" s="6">
        <v>210.52080977344701</v>
      </c>
      <c r="D100" s="7">
        <v>217.05582794193501</v>
      </c>
      <c r="E100" s="7">
        <v>230.57</v>
      </c>
      <c r="F100" s="7">
        <v>192.33</v>
      </c>
    </row>
    <row r="101" spans="1:6" s="2" customFormat="1" ht="15" customHeight="1" thickTop="1" thickBot="1">
      <c r="A101" s="30">
        <f t="shared" si="1"/>
        <v>39142</v>
      </c>
      <c r="B101" s="3" t="s">
        <v>2</v>
      </c>
      <c r="C101" s="6">
        <v>209.410687723612</v>
      </c>
      <c r="D101" s="7">
        <v>215.691748126909</v>
      </c>
      <c r="E101" s="7">
        <v>228.76</v>
      </c>
      <c r="F101" s="7">
        <v>191.87</v>
      </c>
    </row>
    <row r="102" spans="1:6" s="2" customFormat="1" ht="15" customHeight="1" thickTop="1" thickBot="1">
      <c r="A102" s="30">
        <f t="shared" si="1"/>
        <v>39173</v>
      </c>
      <c r="B102" s="3" t="s">
        <v>3</v>
      </c>
      <c r="C102" s="6">
        <v>209.57721540849201</v>
      </c>
      <c r="D102" s="7">
        <v>215.73063372334701</v>
      </c>
      <c r="E102" s="7">
        <v>228.8</v>
      </c>
      <c r="F102" s="7">
        <v>191.93</v>
      </c>
    </row>
    <row r="103" spans="1:6" s="2" customFormat="1" ht="15" customHeight="1" thickTop="1" thickBot="1">
      <c r="A103" s="30">
        <f t="shared" si="1"/>
        <v>39203</v>
      </c>
      <c r="B103" s="3" t="s">
        <v>4</v>
      </c>
      <c r="C103" s="6">
        <v>212.01929011588601</v>
      </c>
      <c r="D103" s="7">
        <v>218.182197297491</v>
      </c>
      <c r="E103" s="7">
        <v>232.06</v>
      </c>
      <c r="F103" s="7">
        <v>193.01</v>
      </c>
    </row>
    <row r="104" spans="1:6" s="2" customFormat="1" ht="15" customHeight="1" thickTop="1" thickBot="1">
      <c r="A104" s="30">
        <f t="shared" si="1"/>
        <v>39234</v>
      </c>
      <c r="B104" s="3" t="s">
        <v>5</v>
      </c>
      <c r="C104" s="6">
        <v>211.34252518362399</v>
      </c>
      <c r="D104" s="7">
        <v>217.92580303891799</v>
      </c>
      <c r="E104" s="7">
        <v>231.88</v>
      </c>
      <c r="F104" s="7">
        <v>192.7</v>
      </c>
    </row>
    <row r="105" spans="1:6" s="2" customFormat="1" ht="15" customHeight="1" thickTop="1" thickBot="1">
      <c r="A105" s="30">
        <f t="shared" si="1"/>
        <v>39264</v>
      </c>
      <c r="B105" s="3" t="s">
        <v>6</v>
      </c>
      <c r="C105" s="6">
        <v>213.21244876348601</v>
      </c>
      <c r="D105" s="7">
        <v>219.61444052358701</v>
      </c>
      <c r="E105" s="7">
        <v>233.86</v>
      </c>
      <c r="F105" s="7">
        <v>193.82</v>
      </c>
    </row>
    <row r="106" spans="1:6" s="2" customFormat="1" ht="15" customHeight="1" thickTop="1" thickBot="1">
      <c r="A106" s="30">
        <f t="shared" si="1"/>
        <v>39295</v>
      </c>
      <c r="B106" s="3" t="s">
        <v>7</v>
      </c>
      <c r="C106" s="6">
        <v>212.502057368799</v>
      </c>
      <c r="D106" s="7">
        <v>219.08035533536301</v>
      </c>
      <c r="E106" s="7">
        <v>233.12</v>
      </c>
      <c r="F106" s="7">
        <v>193.69</v>
      </c>
    </row>
    <row r="107" spans="1:6" s="2" customFormat="1" ht="15" customHeight="1" thickTop="1" thickBot="1">
      <c r="A107" s="30">
        <f t="shared" si="1"/>
        <v>39326</v>
      </c>
      <c r="B107" s="3" t="s">
        <v>8</v>
      </c>
      <c r="C107" s="6">
        <v>210.93620925336401</v>
      </c>
      <c r="D107" s="7">
        <v>217.45924856953499</v>
      </c>
      <c r="E107" s="7">
        <v>231.38</v>
      </c>
      <c r="F107" s="7">
        <v>192.4</v>
      </c>
    </row>
    <row r="108" spans="1:6" s="2" customFormat="1" ht="15" customHeight="1" thickTop="1" thickBot="1">
      <c r="A108" s="30">
        <f t="shared" si="1"/>
        <v>39356</v>
      </c>
      <c r="B108" s="3" t="s">
        <v>9</v>
      </c>
      <c r="C108" s="6">
        <v>209.80367404570501</v>
      </c>
      <c r="D108" s="7">
        <v>216.46563609326299</v>
      </c>
      <c r="E108" s="7">
        <v>230.2</v>
      </c>
      <c r="F108" s="7">
        <v>191.81</v>
      </c>
    </row>
    <row r="109" spans="1:6" s="2" customFormat="1" ht="15" customHeight="1" thickTop="1" thickBot="1">
      <c r="A109" s="30">
        <f t="shared" si="1"/>
        <v>39387</v>
      </c>
      <c r="B109" s="3" t="s">
        <v>10</v>
      </c>
      <c r="C109" s="6">
        <v>210.854024705618</v>
      </c>
      <c r="D109" s="7">
        <v>218.240873771624</v>
      </c>
      <c r="E109" s="7">
        <v>232.14</v>
      </c>
      <c r="F109" s="7">
        <v>193.42</v>
      </c>
    </row>
    <row r="110" spans="1:6" s="2" customFormat="1" ht="15" customHeight="1" thickTop="1" thickBot="1">
      <c r="A110" s="30">
        <f t="shared" si="1"/>
        <v>39417</v>
      </c>
      <c r="B110" s="3" t="s">
        <v>11</v>
      </c>
      <c r="C110" s="6">
        <v>210.90696388375</v>
      </c>
      <c r="D110" s="7">
        <v>219.14570074059199</v>
      </c>
      <c r="E110" s="7">
        <v>233.11</v>
      </c>
      <c r="F110" s="7">
        <v>194.29</v>
      </c>
    </row>
    <row r="111" spans="1:6" s="2" customFormat="1" ht="15" customHeight="1" thickTop="1" thickBot="1">
      <c r="A111" s="30" t="str">
        <f t="shared" si="1"/>
        <v/>
      </c>
      <c r="B111" s="4">
        <v>2008</v>
      </c>
      <c r="C111" s="5">
        <v>222.30180725745299</v>
      </c>
      <c r="D111" s="8">
        <v>229.58884500017157</v>
      </c>
      <c r="E111" s="8">
        <v>243.76833333333332</v>
      </c>
      <c r="F111" s="8">
        <v>204.22583333333333</v>
      </c>
    </row>
    <row r="112" spans="1:6" s="2" customFormat="1" ht="15" customHeight="1" thickTop="1" thickBot="1">
      <c r="A112" s="30">
        <f t="shared" si="1"/>
        <v>39448</v>
      </c>
      <c r="B112" s="3" t="s">
        <v>0</v>
      </c>
      <c r="C112" s="6">
        <v>220.67257181874001</v>
      </c>
      <c r="D112" s="7">
        <v>227.84191998809499</v>
      </c>
      <c r="E112" s="7">
        <v>241.89</v>
      </c>
      <c r="F112" s="7">
        <v>202.54</v>
      </c>
    </row>
    <row r="113" spans="1:6" s="2" customFormat="1" ht="15" customHeight="1" thickTop="1" thickBot="1">
      <c r="A113" s="30">
        <f t="shared" si="1"/>
        <v>39479</v>
      </c>
      <c r="B113" s="3" t="s">
        <v>1</v>
      </c>
      <c r="C113" s="6">
        <v>220.53950738013401</v>
      </c>
      <c r="D113" s="7">
        <v>227.45506235940999</v>
      </c>
      <c r="E113" s="7">
        <v>241.32</v>
      </c>
      <c r="F113" s="7">
        <v>202.46</v>
      </c>
    </row>
    <row r="114" spans="1:6" s="2" customFormat="1" ht="15" customHeight="1" thickTop="1" thickBot="1">
      <c r="A114" s="30">
        <f t="shared" si="1"/>
        <v>39508</v>
      </c>
      <c r="B114" s="3" t="s">
        <v>2</v>
      </c>
      <c r="C114" s="6">
        <v>220.74105516297499</v>
      </c>
      <c r="D114" s="7">
        <v>227.369979355471</v>
      </c>
      <c r="E114" s="7">
        <v>241.16</v>
      </c>
      <c r="F114" s="7">
        <v>202.6</v>
      </c>
    </row>
    <row r="115" spans="1:6" s="2" customFormat="1" ht="15" customHeight="1" thickTop="1" thickBot="1">
      <c r="A115" s="30">
        <f t="shared" si="1"/>
        <v>39539</v>
      </c>
      <c r="B115" s="3" t="s">
        <v>3</v>
      </c>
      <c r="C115" s="6">
        <v>220.49670173620899</v>
      </c>
      <c r="D115" s="7">
        <v>226.87098047279699</v>
      </c>
      <c r="E115" s="7">
        <v>240.49</v>
      </c>
      <c r="F115" s="7">
        <v>202.4</v>
      </c>
    </row>
    <row r="116" spans="1:6" s="2" customFormat="1" ht="15" customHeight="1" thickTop="1" thickBot="1">
      <c r="A116" s="30">
        <f t="shared" si="1"/>
        <v>39569</v>
      </c>
      <c r="B116" s="3" t="s">
        <v>4</v>
      </c>
      <c r="C116" s="6">
        <v>222.97360185793201</v>
      </c>
      <c r="D116" s="7">
        <v>229.745748198136</v>
      </c>
      <c r="E116" s="7">
        <v>244.34</v>
      </c>
      <c r="F116" s="7">
        <v>203.6</v>
      </c>
    </row>
    <row r="117" spans="1:6" s="2" customFormat="1" ht="15" customHeight="1" thickTop="1" thickBot="1">
      <c r="A117" s="30">
        <f t="shared" si="1"/>
        <v>39600</v>
      </c>
      <c r="B117" s="3" t="s">
        <v>5</v>
      </c>
      <c r="C117" s="6">
        <v>222.527510194961</v>
      </c>
      <c r="D117" s="7">
        <v>229.52165822249299</v>
      </c>
      <c r="E117" s="7">
        <v>244.15</v>
      </c>
      <c r="F117" s="7">
        <v>203.36</v>
      </c>
    </row>
    <row r="118" spans="1:6" s="2" customFormat="1" ht="15" customHeight="1" thickTop="1" thickBot="1">
      <c r="A118" s="30">
        <f t="shared" si="1"/>
        <v>39630</v>
      </c>
      <c r="B118" s="3" t="s">
        <v>6</v>
      </c>
      <c r="C118" s="6">
        <v>224.906921093931</v>
      </c>
      <c r="D118" s="7">
        <v>232.188381980271</v>
      </c>
      <c r="E118" s="7">
        <v>246.51</v>
      </c>
      <c r="F118" s="7">
        <v>206.49</v>
      </c>
    </row>
    <row r="119" spans="1:6" s="2" customFormat="1" ht="15" customHeight="1" thickTop="1" thickBot="1">
      <c r="A119" s="30">
        <f t="shared" si="1"/>
        <v>39661</v>
      </c>
      <c r="B119" s="3" t="s">
        <v>7</v>
      </c>
      <c r="C119" s="6">
        <v>224.344762665947</v>
      </c>
      <c r="D119" s="7">
        <v>231.92328449157</v>
      </c>
      <c r="E119" s="7">
        <v>246.09</v>
      </c>
      <c r="F119" s="7">
        <v>206.54</v>
      </c>
    </row>
    <row r="120" spans="1:6" s="2" customFormat="1" ht="15" customHeight="1" thickTop="1" thickBot="1">
      <c r="A120" s="30">
        <f t="shared" si="1"/>
        <v>39692</v>
      </c>
      <c r="B120" s="3" t="s">
        <v>8</v>
      </c>
      <c r="C120" s="6">
        <v>222.72523758654299</v>
      </c>
      <c r="D120" s="7">
        <v>229.91829913106</v>
      </c>
      <c r="E120" s="7">
        <v>244.21</v>
      </c>
      <c r="F120" s="7">
        <v>204.38</v>
      </c>
    </row>
    <row r="121" spans="1:6" s="2" customFormat="1" ht="15" customHeight="1" thickTop="1" thickBot="1">
      <c r="A121" s="30">
        <f t="shared" si="1"/>
        <v>39722</v>
      </c>
      <c r="B121" s="3" t="s">
        <v>9</v>
      </c>
      <c r="C121" s="6">
        <v>221.96358649196699</v>
      </c>
      <c r="D121" s="7">
        <v>229.444049281406</v>
      </c>
      <c r="E121" s="7">
        <v>243.64</v>
      </c>
      <c r="F121" s="7">
        <v>204.18</v>
      </c>
    </row>
    <row r="122" spans="1:6" s="2" customFormat="1" ht="15" customHeight="1" thickTop="1" thickBot="1">
      <c r="A122" s="30">
        <f t="shared" si="1"/>
        <v>39753</v>
      </c>
      <c r="B122" s="3" t="s">
        <v>10</v>
      </c>
      <c r="C122" s="6">
        <v>222.66827223747799</v>
      </c>
      <c r="D122" s="7">
        <v>230.75724187841499</v>
      </c>
      <c r="E122" s="7">
        <v>245.1</v>
      </c>
      <c r="F122" s="7">
        <v>205.36</v>
      </c>
    </row>
    <row r="123" spans="1:6" s="2" customFormat="1" ht="15" customHeight="1" thickTop="1" thickBot="1">
      <c r="A123" s="30">
        <f t="shared" si="1"/>
        <v>39783</v>
      </c>
      <c r="B123" s="3" t="s">
        <v>11</v>
      </c>
      <c r="C123" s="6">
        <v>222.83737625600801</v>
      </c>
      <c r="D123" s="7">
        <v>232.029534642935</v>
      </c>
      <c r="E123" s="7">
        <v>246.32</v>
      </c>
      <c r="F123" s="7">
        <v>206.8</v>
      </c>
    </row>
    <row r="124" spans="1:6" s="2" customFormat="1" ht="15" customHeight="1" thickTop="1" thickBot="1">
      <c r="A124" s="30" t="str">
        <f t="shared" si="1"/>
        <v/>
      </c>
      <c r="B124" s="4">
        <v>2009</v>
      </c>
      <c r="C124" s="5">
        <v>231.63189554248001</v>
      </c>
      <c r="D124" s="8">
        <v>239.98452288604824</v>
      </c>
      <c r="E124" s="8">
        <v>254.08083333333332</v>
      </c>
      <c r="F124" s="8">
        <v>215.17999999999998</v>
      </c>
    </row>
    <row r="125" spans="1:6" s="2" customFormat="1" ht="15" customHeight="1" thickTop="1" thickBot="1">
      <c r="A125" s="30">
        <f t="shared" si="1"/>
        <v>39814</v>
      </c>
      <c r="B125" s="3" t="s">
        <v>0</v>
      </c>
      <c r="C125" s="6">
        <v>233.17398567898499</v>
      </c>
      <c r="D125" s="7">
        <v>241.12216258303499</v>
      </c>
      <c r="E125" s="7">
        <v>255.76</v>
      </c>
      <c r="F125" s="7">
        <v>215.07</v>
      </c>
    </row>
    <row r="126" spans="1:6" s="2" customFormat="1" ht="15" customHeight="1" thickTop="1" thickBot="1">
      <c r="A126" s="30">
        <f t="shared" si="1"/>
        <v>39845</v>
      </c>
      <c r="B126" s="3" t="s">
        <v>1</v>
      </c>
      <c r="C126" s="6">
        <v>233.36558420133201</v>
      </c>
      <c r="D126" s="7">
        <v>241.48506643618401</v>
      </c>
      <c r="E126" s="7">
        <v>255.92</v>
      </c>
      <c r="F126" s="7">
        <v>215.74</v>
      </c>
    </row>
    <row r="127" spans="1:6" s="2" customFormat="1" ht="15" customHeight="1" thickTop="1" thickBot="1">
      <c r="A127" s="30">
        <f t="shared" si="1"/>
        <v>39873</v>
      </c>
      <c r="B127" s="3" t="s">
        <v>2</v>
      </c>
      <c r="C127" s="6">
        <v>230.483656959542</v>
      </c>
      <c r="D127" s="7">
        <v>238.087315277556</v>
      </c>
      <c r="E127" s="7">
        <v>251.83</v>
      </c>
      <c r="F127" s="7">
        <v>213.58</v>
      </c>
    </row>
    <row r="128" spans="1:6" s="2" customFormat="1" ht="15" customHeight="1" thickTop="1" thickBot="1">
      <c r="A128" s="30">
        <f t="shared" si="1"/>
        <v>39904</v>
      </c>
      <c r="B128" s="3" t="s">
        <v>3</v>
      </c>
      <c r="C128" s="6">
        <v>230.47028943175101</v>
      </c>
      <c r="D128" s="7">
        <v>238.23586798021</v>
      </c>
      <c r="E128" s="7">
        <v>251.93</v>
      </c>
      <c r="F128" s="7">
        <v>213.84</v>
      </c>
    </row>
    <row r="129" spans="1:6" s="2" customFormat="1" ht="15" customHeight="1" thickTop="1" thickBot="1">
      <c r="A129" s="30">
        <f t="shared" si="1"/>
        <v>39934</v>
      </c>
      <c r="B129" s="3" t="s">
        <v>4</v>
      </c>
      <c r="C129" s="6">
        <v>233.19083104023801</v>
      </c>
      <c r="D129" s="7">
        <v>241.32427044488799</v>
      </c>
      <c r="E129" s="7">
        <v>255.81</v>
      </c>
      <c r="F129" s="7">
        <v>215.67</v>
      </c>
    </row>
    <row r="130" spans="1:6" s="2" customFormat="1" ht="15" customHeight="1" thickTop="1" thickBot="1">
      <c r="A130" s="30">
        <f t="shared" si="1"/>
        <v>39965</v>
      </c>
      <c r="B130" s="3" t="s">
        <v>5</v>
      </c>
      <c r="C130" s="6">
        <v>232.699451728101</v>
      </c>
      <c r="D130" s="7">
        <v>240.89899335351399</v>
      </c>
      <c r="E130" s="7">
        <v>255.16</v>
      </c>
      <c r="F130" s="7">
        <v>215.6</v>
      </c>
    </row>
    <row r="131" spans="1:6" s="2" customFormat="1" ht="15" customHeight="1" thickTop="1" thickBot="1">
      <c r="A131" s="30">
        <f t="shared" si="1"/>
        <v>39995</v>
      </c>
      <c r="B131" s="3" t="s">
        <v>6</v>
      </c>
      <c r="C131" s="6">
        <v>234.016582016093</v>
      </c>
      <c r="D131" s="7">
        <v>242.25997845940901</v>
      </c>
      <c r="E131" s="7">
        <v>256.70999999999998</v>
      </c>
      <c r="F131" s="7">
        <v>216.94</v>
      </c>
    </row>
    <row r="132" spans="1:6" s="2" customFormat="1" ht="15" customHeight="1" thickTop="1" thickBot="1">
      <c r="A132" s="30">
        <f t="shared" si="1"/>
        <v>40026</v>
      </c>
      <c r="B132" s="3" t="s">
        <v>7</v>
      </c>
      <c r="C132" s="6">
        <v>233.16357452452201</v>
      </c>
      <c r="D132" s="7">
        <v>241.54567792044401</v>
      </c>
      <c r="E132" s="7">
        <v>255.88</v>
      </c>
      <c r="F132" s="7">
        <v>216.45</v>
      </c>
    </row>
    <row r="133" spans="1:6" s="2" customFormat="1" ht="15" customHeight="1" thickTop="1" thickBot="1">
      <c r="A133" s="30">
        <f t="shared" si="1"/>
        <v>40057</v>
      </c>
      <c r="B133" s="3" t="s">
        <v>8</v>
      </c>
      <c r="C133" s="6">
        <v>231.65376769696201</v>
      </c>
      <c r="D133" s="7">
        <v>239.661236071806</v>
      </c>
      <c r="E133" s="7">
        <v>253.79</v>
      </c>
      <c r="F133" s="7">
        <v>215</v>
      </c>
    </row>
    <row r="134" spans="1:6" s="2" customFormat="1" ht="15" customHeight="1" thickTop="1" thickBot="1">
      <c r="A134" s="30">
        <f t="shared" si="1"/>
        <v>40087</v>
      </c>
      <c r="B134" s="3" t="s">
        <v>9</v>
      </c>
      <c r="C134" s="6">
        <v>229.474152823689</v>
      </c>
      <c r="D134" s="7">
        <v>237.810910940117</v>
      </c>
      <c r="E134" s="7">
        <v>251.38</v>
      </c>
      <c r="F134" s="7">
        <v>214.29</v>
      </c>
    </row>
    <row r="135" spans="1:6" s="2" customFormat="1" ht="15" customHeight="1" thickTop="1" thickBot="1">
      <c r="A135" s="30">
        <f t="shared" si="1"/>
        <v>40118</v>
      </c>
      <c r="B135" s="3" t="s">
        <v>10</v>
      </c>
      <c r="C135" s="6">
        <v>229.402457316089</v>
      </c>
      <c r="D135" s="7">
        <v>238.43101698748401</v>
      </c>
      <c r="E135" s="7">
        <v>252.14</v>
      </c>
      <c r="F135" s="7">
        <v>214.72</v>
      </c>
    </row>
    <row r="136" spans="1:6" s="2" customFormat="1" ht="15" customHeight="1" thickTop="1" thickBot="1">
      <c r="A136" s="30">
        <f t="shared" si="1"/>
        <v>40148</v>
      </c>
      <c r="B136" s="3" t="s">
        <v>11</v>
      </c>
      <c r="C136" s="6">
        <v>228.694604737324</v>
      </c>
      <c r="D136" s="7">
        <v>238.951778177932</v>
      </c>
      <c r="E136" s="7">
        <v>252.66</v>
      </c>
      <c r="F136" s="7">
        <v>215.26</v>
      </c>
    </row>
    <row r="137" spans="1:6" s="2" customFormat="1" ht="15" customHeight="1" thickTop="1" thickBot="1">
      <c r="A137" s="30" t="str">
        <f t="shared" si="1"/>
        <v/>
      </c>
      <c r="B137" s="4">
        <v>2010</v>
      </c>
      <c r="C137" s="5">
        <v>239.15951898367501</v>
      </c>
      <c r="D137" s="8">
        <v>248.66638397655478</v>
      </c>
      <c r="E137" s="8">
        <v>262.56166666666667</v>
      </c>
      <c r="F137" s="8">
        <v>224.5108333333333</v>
      </c>
    </row>
    <row r="138" spans="1:6" s="2" customFormat="1" ht="15" customHeight="1" thickTop="1" thickBot="1">
      <c r="A138" s="30">
        <f t="shared" si="1"/>
        <v>40179</v>
      </c>
      <c r="B138" s="3" t="s">
        <v>0</v>
      </c>
      <c r="C138" s="6">
        <v>240.46255774562701</v>
      </c>
      <c r="D138" s="7">
        <v>249.32889202824401</v>
      </c>
      <c r="E138" s="7">
        <v>263.64</v>
      </c>
      <c r="F138" s="7">
        <v>224.43</v>
      </c>
    </row>
    <row r="139" spans="1:6" s="2" customFormat="1" ht="15" customHeight="1" thickTop="1" thickBot="1">
      <c r="A139" s="30">
        <f t="shared" si="1"/>
        <v>40210</v>
      </c>
      <c r="B139" s="3" t="s">
        <v>1</v>
      </c>
      <c r="C139" s="6">
        <v>239.783724294384</v>
      </c>
      <c r="D139" s="7">
        <v>248.704691067146</v>
      </c>
      <c r="E139" s="7">
        <v>262.81</v>
      </c>
      <c r="F139" s="7">
        <v>224.12</v>
      </c>
    </row>
    <row r="140" spans="1:6" s="2" customFormat="1" ht="15" customHeight="1" thickTop="1" thickBot="1">
      <c r="A140" s="30">
        <f t="shared" si="1"/>
        <v>40238</v>
      </c>
      <c r="B140" s="3" t="s">
        <v>2</v>
      </c>
      <c r="C140" s="6">
        <v>237.225632358393</v>
      </c>
      <c r="D140" s="7">
        <v>245.319810391347</v>
      </c>
      <c r="E140" s="7">
        <v>258.92</v>
      </c>
      <c r="F140" s="7">
        <v>221.61</v>
      </c>
    </row>
    <row r="141" spans="1:6" s="2" customFormat="1" ht="15" customHeight="1" thickTop="1" thickBot="1">
      <c r="A141" s="30">
        <f t="shared" si="1"/>
        <v>40269</v>
      </c>
      <c r="B141" s="3" t="s">
        <v>3</v>
      </c>
      <c r="C141" s="6">
        <v>236.870115139701</v>
      </c>
      <c r="D141" s="7">
        <v>245.159920914048</v>
      </c>
      <c r="E141" s="7">
        <v>258.72000000000003</v>
      </c>
      <c r="F141" s="7">
        <v>221.53</v>
      </c>
    </row>
    <row r="142" spans="1:6" s="2" customFormat="1" ht="15" customHeight="1" thickTop="1" thickBot="1">
      <c r="A142" s="30">
        <f t="shared" si="1"/>
        <v>40299</v>
      </c>
      <c r="B142" s="3" t="s">
        <v>4</v>
      </c>
      <c r="C142" s="6">
        <v>240.513830461754</v>
      </c>
      <c r="D142" s="7">
        <v>249.30996537143699</v>
      </c>
      <c r="E142" s="7">
        <v>263.74</v>
      </c>
      <c r="F142" s="7">
        <v>224.3</v>
      </c>
    </row>
    <row r="143" spans="1:6" s="2" customFormat="1" ht="15" customHeight="1" thickTop="1" thickBot="1">
      <c r="A143" s="30">
        <f t="shared" si="1"/>
        <v>40330</v>
      </c>
      <c r="B143" s="3" t="s">
        <v>5</v>
      </c>
      <c r="C143" s="6">
        <v>239.69205065700001</v>
      </c>
      <c r="D143" s="7">
        <v>248.56625811797801</v>
      </c>
      <c r="E143" s="7">
        <v>262.83999999999997</v>
      </c>
      <c r="F143" s="7">
        <v>223.8</v>
      </c>
    </row>
    <row r="144" spans="1:6" s="2" customFormat="1" ht="15" customHeight="1" thickTop="1" thickBot="1">
      <c r="A144" s="30">
        <f t="shared" si="1"/>
        <v>40360</v>
      </c>
      <c r="B144" s="3" t="s">
        <v>6</v>
      </c>
      <c r="C144" s="6">
        <v>241.98619900542599</v>
      </c>
      <c r="D144" s="7">
        <v>251.73908823509601</v>
      </c>
      <c r="E144" s="7">
        <v>266.13</v>
      </c>
      <c r="F144" s="7">
        <v>226.69</v>
      </c>
    </row>
    <row r="145" spans="1:6" s="2" customFormat="1" ht="15" customHeight="1" thickTop="1" thickBot="1">
      <c r="A145" s="30">
        <f t="shared" si="1"/>
        <v>40391</v>
      </c>
      <c r="B145" s="3" t="s">
        <v>7</v>
      </c>
      <c r="C145" s="6">
        <v>241.12147371734599</v>
      </c>
      <c r="D145" s="7">
        <v>251.580605980375</v>
      </c>
      <c r="E145" s="7">
        <v>265.42</v>
      </c>
      <c r="F145" s="7">
        <v>227.47</v>
      </c>
    </row>
    <row r="146" spans="1:6" s="2" customFormat="1" ht="15" customHeight="1" thickTop="1" thickBot="1">
      <c r="A146" s="30">
        <f t="shared" si="1"/>
        <v>40422</v>
      </c>
      <c r="B146" s="3" t="s">
        <v>8</v>
      </c>
      <c r="C146" s="6">
        <v>238.60285374599201</v>
      </c>
      <c r="D146" s="7">
        <v>248.582634342977</v>
      </c>
      <c r="E146" s="7">
        <v>262.10000000000002</v>
      </c>
      <c r="F146" s="7">
        <v>225.08</v>
      </c>
    </row>
    <row r="147" spans="1:6" s="2" customFormat="1" ht="15" customHeight="1" thickTop="1" thickBot="1">
      <c r="A147" s="30">
        <f t="shared" si="1"/>
        <v>40452</v>
      </c>
      <c r="B147" s="3" t="s">
        <v>9</v>
      </c>
      <c r="C147" s="6">
        <v>237.596696461813</v>
      </c>
      <c r="D147" s="7">
        <v>248.028986608503</v>
      </c>
      <c r="E147" s="7">
        <v>261.45</v>
      </c>
      <c r="F147" s="7">
        <v>224.73</v>
      </c>
    </row>
    <row r="148" spans="1:6" s="2" customFormat="1" ht="15" customHeight="1" thickTop="1" thickBot="1">
      <c r="A148" s="30">
        <f t="shared" si="1"/>
        <v>40483</v>
      </c>
      <c r="B148" s="3" t="s">
        <v>10</v>
      </c>
      <c r="C148" s="6">
        <v>238.25960325269401</v>
      </c>
      <c r="D148" s="7">
        <v>248.38927506570101</v>
      </c>
      <c r="E148" s="7">
        <v>262.02999999999997</v>
      </c>
      <c r="F148" s="7">
        <v>224.72</v>
      </c>
    </row>
    <row r="149" spans="1:6" s="2" customFormat="1" ht="15" customHeight="1" thickTop="1" thickBot="1">
      <c r="A149" s="30">
        <f t="shared" si="1"/>
        <v>40513</v>
      </c>
      <c r="B149" s="3" t="s">
        <v>11</v>
      </c>
      <c r="C149" s="6">
        <v>237.85746005438901</v>
      </c>
      <c r="D149" s="7">
        <v>249.28647959580499</v>
      </c>
      <c r="E149" s="7">
        <v>262.94</v>
      </c>
      <c r="F149" s="7">
        <v>225.65</v>
      </c>
    </row>
    <row r="150" spans="1:6" s="2" customFormat="1" ht="15" customHeight="1" thickTop="1" thickBot="1">
      <c r="A150" s="30" t="str">
        <f t="shared" ref="A150:A213" si="2">IF(A149="",VALUE(CONCATENATE("1/1/",YEAR(A148)+1)),IF(MONTH(A149)=12,"",VALUE(CONCATENATE("1/",MONTH(A149)+1,"/",YEAR(A149)))))</f>
        <v/>
      </c>
      <c r="B150" s="4">
        <v>2011</v>
      </c>
      <c r="C150" s="5">
        <v>249.31868575176901</v>
      </c>
      <c r="D150" s="8">
        <v>260.05412381712267</v>
      </c>
      <c r="E150" s="8">
        <v>273.75583333333333</v>
      </c>
      <c r="F150" s="8">
        <v>236.13666666666666</v>
      </c>
    </row>
    <row r="151" spans="1:6" s="2" customFormat="1" ht="15" customHeight="1" thickTop="1" thickBot="1">
      <c r="A151" s="30">
        <f t="shared" si="2"/>
        <v>40544</v>
      </c>
      <c r="B151" s="3" t="s">
        <v>0</v>
      </c>
      <c r="C151" s="6">
        <v>249.27384940456099</v>
      </c>
      <c r="D151" s="7">
        <v>260.876229655315</v>
      </c>
      <c r="E151" s="7">
        <v>274.64999999999998</v>
      </c>
      <c r="F151" s="7">
        <v>236.85</v>
      </c>
    </row>
    <row r="152" spans="1:6" s="2" customFormat="1" ht="15" customHeight="1" thickTop="1" thickBot="1">
      <c r="A152" s="30">
        <f t="shared" si="2"/>
        <v>40575</v>
      </c>
      <c r="B152" s="3" t="s">
        <v>1</v>
      </c>
      <c r="C152" s="6">
        <v>248.97934168564399</v>
      </c>
      <c r="D152" s="7">
        <v>259.47063034369199</v>
      </c>
      <c r="E152" s="7">
        <v>273.39999999999998</v>
      </c>
      <c r="F152" s="7">
        <v>235.15</v>
      </c>
    </row>
    <row r="153" spans="1:6" s="2" customFormat="1" ht="15" customHeight="1" thickTop="1" thickBot="1">
      <c r="A153" s="30">
        <f t="shared" si="2"/>
        <v>40603</v>
      </c>
      <c r="B153" s="3" t="s">
        <v>2</v>
      </c>
      <c r="C153" s="6">
        <v>248.261851070229</v>
      </c>
      <c r="D153" s="7">
        <v>258.09051106237899</v>
      </c>
      <c r="E153" s="7">
        <v>271.24</v>
      </c>
      <c r="F153" s="7">
        <v>235.12</v>
      </c>
    </row>
    <row r="154" spans="1:6" s="2" customFormat="1" ht="15" customHeight="1" thickTop="1" thickBot="1">
      <c r="A154" s="30">
        <f t="shared" si="2"/>
        <v>40634</v>
      </c>
      <c r="B154" s="3" t="s">
        <v>3</v>
      </c>
      <c r="C154" s="6">
        <v>248.04541806730401</v>
      </c>
      <c r="D154" s="7">
        <v>258.51887161140002</v>
      </c>
      <c r="E154" s="7">
        <v>271.83999999999997</v>
      </c>
      <c r="F154" s="7">
        <v>235.31</v>
      </c>
    </row>
    <row r="155" spans="1:6" s="2" customFormat="1" ht="15" customHeight="1" thickTop="1" thickBot="1">
      <c r="A155" s="30">
        <f t="shared" si="2"/>
        <v>40664</v>
      </c>
      <c r="B155" s="3" t="s">
        <v>4</v>
      </c>
      <c r="C155" s="6">
        <v>250.453535824325</v>
      </c>
      <c r="D155" s="7">
        <v>260.71182809922402</v>
      </c>
      <c r="E155" s="7">
        <v>275</v>
      </c>
      <c r="F155" s="7">
        <v>235.83</v>
      </c>
    </row>
    <row r="156" spans="1:6" s="2" customFormat="1" ht="15" customHeight="1" thickTop="1" thickBot="1">
      <c r="A156" s="30">
        <f t="shared" si="2"/>
        <v>40695</v>
      </c>
      <c r="B156" s="3" t="s">
        <v>5</v>
      </c>
      <c r="C156" s="6">
        <v>249.924155696009</v>
      </c>
      <c r="D156" s="7">
        <v>259.88878268172698</v>
      </c>
      <c r="E156" s="7">
        <v>274.08</v>
      </c>
      <c r="F156" s="7">
        <v>235.13</v>
      </c>
    </row>
    <row r="157" spans="1:6" s="2" customFormat="1" ht="15" customHeight="1" thickTop="1" thickBot="1">
      <c r="A157" s="30">
        <f t="shared" si="2"/>
        <v>40725</v>
      </c>
      <c r="B157" s="3" t="s">
        <v>6</v>
      </c>
      <c r="C157" s="6">
        <v>252.32075975901699</v>
      </c>
      <c r="D157" s="7">
        <v>262.73841195412001</v>
      </c>
      <c r="E157" s="7">
        <v>277.19</v>
      </c>
      <c r="F157" s="7">
        <v>237.49</v>
      </c>
    </row>
    <row r="158" spans="1:6" s="2" customFormat="1" ht="15" customHeight="1" thickTop="1" thickBot="1">
      <c r="A158" s="30">
        <f t="shared" si="2"/>
        <v>40756</v>
      </c>
      <c r="B158" s="3" t="s">
        <v>7</v>
      </c>
      <c r="C158" s="6">
        <v>251.48175442605401</v>
      </c>
      <c r="D158" s="7">
        <v>261.84984175065398</v>
      </c>
      <c r="E158" s="7">
        <v>275.94</v>
      </c>
      <c r="F158" s="7">
        <v>237.17</v>
      </c>
    </row>
    <row r="159" spans="1:6" s="2" customFormat="1" ht="15" customHeight="1" thickTop="1" thickBot="1">
      <c r="A159" s="30">
        <f t="shared" si="2"/>
        <v>40787</v>
      </c>
      <c r="B159" s="3" t="s">
        <v>8</v>
      </c>
      <c r="C159" s="6">
        <v>248.740293227395</v>
      </c>
      <c r="D159" s="7">
        <v>259.491360688226</v>
      </c>
      <c r="E159" s="7">
        <v>272.81</v>
      </c>
      <c r="F159" s="7">
        <v>236.18</v>
      </c>
    </row>
    <row r="160" spans="1:6" s="2" customFormat="1" ht="15" customHeight="1" thickTop="1" thickBot="1">
      <c r="A160" s="30">
        <f t="shared" si="2"/>
        <v>40817</v>
      </c>
      <c r="B160" s="3" t="s">
        <v>9</v>
      </c>
      <c r="C160" s="6">
        <v>247.62630678335299</v>
      </c>
      <c r="D160" s="7">
        <v>258.59643821933099</v>
      </c>
      <c r="E160" s="7">
        <v>271.72000000000003</v>
      </c>
      <c r="F160" s="7">
        <v>235.67</v>
      </c>
    </row>
    <row r="161" spans="1:6" s="2" customFormat="1" ht="15" customHeight="1" thickTop="1" thickBot="1">
      <c r="A161" s="30">
        <f t="shared" si="2"/>
        <v>40848</v>
      </c>
      <c r="B161" s="3" t="s">
        <v>10</v>
      </c>
      <c r="C161" s="6">
        <v>248.519887732493</v>
      </c>
      <c r="D161" s="7">
        <v>259.87686279489401</v>
      </c>
      <c r="E161" s="7">
        <v>273.27999999999997</v>
      </c>
      <c r="F161" s="7">
        <v>236.52</v>
      </c>
    </row>
    <row r="162" spans="1:6" s="2" customFormat="1" ht="15" customHeight="1" thickTop="1" thickBot="1">
      <c r="A162" s="30">
        <f t="shared" si="2"/>
        <v>40878</v>
      </c>
      <c r="B162" s="3" t="s">
        <v>11</v>
      </c>
      <c r="C162" s="6">
        <v>248.15514335224</v>
      </c>
      <c r="D162" s="10">
        <v>260.53971694451002</v>
      </c>
      <c r="E162" s="10">
        <v>273.92</v>
      </c>
      <c r="F162" s="10">
        <v>237.22</v>
      </c>
    </row>
    <row r="163" spans="1:6" s="2" customFormat="1" ht="15" customHeight="1" thickTop="1" thickBot="1">
      <c r="A163" s="30" t="str">
        <f t="shared" si="2"/>
        <v/>
      </c>
      <c r="B163" s="4">
        <v>2012</v>
      </c>
      <c r="C163" s="5">
        <v>260.06144934063701</v>
      </c>
      <c r="D163" s="8">
        <v>270.81980378334487</v>
      </c>
      <c r="E163" s="8">
        <v>284.75499999999994</v>
      </c>
      <c r="F163" s="8">
        <v>246.17999999999998</v>
      </c>
    </row>
    <row r="164" spans="1:6" s="2" customFormat="1" ht="15" customHeight="1" thickTop="1" thickBot="1">
      <c r="A164" s="30">
        <f t="shared" si="2"/>
        <v>40909</v>
      </c>
      <c r="B164" s="3" t="s">
        <v>0</v>
      </c>
      <c r="C164" s="6">
        <v>260.474890536001</v>
      </c>
      <c r="D164" s="7">
        <v>271.03331542259002</v>
      </c>
      <c r="E164" s="7">
        <v>285.08999999999997</v>
      </c>
      <c r="F164" s="7">
        <v>246.36</v>
      </c>
    </row>
    <row r="165" spans="1:6" s="2" customFormat="1" ht="15" customHeight="1" thickTop="1" thickBot="1">
      <c r="A165" s="30">
        <f t="shared" si="2"/>
        <v>40940</v>
      </c>
      <c r="B165" s="3" t="s">
        <v>1</v>
      </c>
      <c r="C165" s="6">
        <v>259.95038919636602</v>
      </c>
      <c r="D165" s="7">
        <v>270.57020842680299</v>
      </c>
      <c r="E165" s="7">
        <v>284.33</v>
      </c>
      <c r="F165" s="7">
        <v>246.39</v>
      </c>
    </row>
    <row r="166" spans="1:6" s="2" customFormat="1" ht="15" customHeight="1" thickTop="1" thickBot="1">
      <c r="A166" s="30">
        <f t="shared" si="2"/>
        <v>40969</v>
      </c>
      <c r="B166" s="3" t="s">
        <v>2</v>
      </c>
      <c r="C166" s="6">
        <v>258.36920055952902</v>
      </c>
      <c r="D166" s="7">
        <v>268.43329807789002</v>
      </c>
      <c r="E166" s="7">
        <v>281.63</v>
      </c>
      <c r="F166" s="7">
        <v>245.23</v>
      </c>
    </row>
    <row r="167" spans="1:6" s="2" customFormat="1" ht="15" customHeight="1" thickTop="1" thickBot="1">
      <c r="A167" s="30">
        <f t="shared" si="2"/>
        <v>41000</v>
      </c>
      <c r="B167" s="3" t="s">
        <v>3</v>
      </c>
      <c r="C167" s="6">
        <v>258.39251888829801</v>
      </c>
      <c r="D167" s="7">
        <v>268.75912154945701</v>
      </c>
      <c r="E167" s="7">
        <v>282.05</v>
      </c>
      <c r="F167" s="7">
        <v>245.43</v>
      </c>
    </row>
    <row r="168" spans="1:6" s="2" customFormat="1" ht="15" customHeight="1" thickTop="1" thickBot="1">
      <c r="A168" s="30">
        <f t="shared" si="2"/>
        <v>41030</v>
      </c>
      <c r="B168" s="3" t="s">
        <v>4</v>
      </c>
      <c r="C168" s="6">
        <v>261.21115417280902</v>
      </c>
      <c r="D168" s="7">
        <v>271.62809465614203</v>
      </c>
      <c r="E168" s="7">
        <v>286</v>
      </c>
      <c r="F168" s="7">
        <v>246.11</v>
      </c>
    </row>
    <row r="169" spans="1:6" s="2" customFormat="1" ht="15" customHeight="1" thickTop="1" thickBot="1">
      <c r="A169" s="30">
        <f t="shared" si="2"/>
        <v>41061</v>
      </c>
      <c r="B169" s="3" t="s">
        <v>5</v>
      </c>
      <c r="C169" s="6">
        <v>260.43854795497998</v>
      </c>
      <c r="D169" s="7">
        <v>270.667434837489</v>
      </c>
      <c r="E169" s="7">
        <v>285.10000000000002</v>
      </c>
      <c r="F169" s="7">
        <v>245.06</v>
      </c>
    </row>
    <row r="170" spans="1:6" s="2" customFormat="1" ht="15" customHeight="1" thickTop="1" thickBot="1">
      <c r="A170" s="30">
        <f t="shared" si="2"/>
        <v>41091</v>
      </c>
      <c r="B170" s="3" t="s">
        <v>6</v>
      </c>
      <c r="C170" s="6">
        <v>263.66417388025798</v>
      </c>
      <c r="D170" s="7">
        <v>274.23075134400699</v>
      </c>
      <c r="E170" s="7">
        <v>288.83999999999997</v>
      </c>
      <c r="F170" s="7">
        <v>248.2</v>
      </c>
    </row>
    <row r="171" spans="1:6" s="2" customFormat="1" ht="15" customHeight="1" thickTop="1" thickBot="1">
      <c r="A171" s="30">
        <f t="shared" si="2"/>
        <v>41122</v>
      </c>
      <c r="B171" s="3" t="s">
        <v>7</v>
      </c>
      <c r="C171" s="6">
        <v>262.78733089139001</v>
      </c>
      <c r="D171" s="7">
        <v>273.72791026287899</v>
      </c>
      <c r="E171" s="7">
        <v>287.91000000000003</v>
      </c>
      <c r="F171" s="7">
        <v>248.46</v>
      </c>
    </row>
    <row r="172" spans="1:6" s="2" customFormat="1" ht="15" customHeight="1" thickTop="1" thickBot="1">
      <c r="A172" s="30">
        <f t="shared" si="2"/>
        <v>41153</v>
      </c>
      <c r="B172" s="3" t="s">
        <v>8</v>
      </c>
      <c r="C172" s="6">
        <v>259.60503741809299</v>
      </c>
      <c r="D172" s="7">
        <v>270.12159315217201</v>
      </c>
      <c r="E172" s="7">
        <v>284.02999999999997</v>
      </c>
      <c r="F172" s="7">
        <v>245.41</v>
      </c>
    </row>
    <row r="173" spans="1:6" s="2" customFormat="1" ht="15" customHeight="1" thickTop="1" thickBot="1">
      <c r="A173" s="30">
        <f t="shared" si="2"/>
        <v>41183</v>
      </c>
      <c r="B173" s="3" t="s">
        <v>9</v>
      </c>
      <c r="C173" s="6">
        <v>258.33631878913701</v>
      </c>
      <c r="D173" s="7">
        <v>269.61255131762198</v>
      </c>
      <c r="E173" s="7">
        <v>283.13</v>
      </c>
      <c r="F173" s="7">
        <v>245.66</v>
      </c>
    </row>
    <row r="174" spans="1:6" s="2" customFormat="1" ht="15" customHeight="1" thickTop="1" thickBot="1">
      <c r="A174" s="30">
        <f t="shared" si="2"/>
        <v>41214</v>
      </c>
      <c r="B174" s="3" t="s">
        <v>10</v>
      </c>
      <c r="C174" s="6">
        <v>258.853721040035</v>
      </c>
      <c r="D174" s="10">
        <v>270.13863191055799</v>
      </c>
      <c r="E174" s="10">
        <v>283.95999999999998</v>
      </c>
      <c r="F174" s="10">
        <v>245.72</v>
      </c>
    </row>
    <row r="175" spans="1:6" s="2" customFormat="1" ht="15" customHeight="1" thickTop="1" thickBot="1">
      <c r="A175" s="30">
        <f t="shared" si="2"/>
        <v>41244</v>
      </c>
      <c r="B175" s="3" t="s">
        <v>11</v>
      </c>
      <c r="C175" s="6">
        <v>258.62271641139398</v>
      </c>
      <c r="D175" s="10">
        <v>270.91473444252898</v>
      </c>
      <c r="E175" s="10">
        <v>284.99</v>
      </c>
      <c r="F175" s="10">
        <v>246.13</v>
      </c>
    </row>
    <row r="176" spans="1:6" s="2" customFormat="1" ht="15" customHeight="1" thickTop="1" thickBot="1">
      <c r="A176" s="30" t="str">
        <f t="shared" si="2"/>
        <v/>
      </c>
      <c r="B176" s="4">
        <v>2013</v>
      </c>
      <c r="C176" s="5">
        <v>270.16640545667002</v>
      </c>
      <c r="D176" s="8">
        <v>281.52404326908766</v>
      </c>
      <c r="E176" s="8">
        <v>295.75583333333333</v>
      </c>
      <c r="F176" s="8">
        <v>256.69749999999999</v>
      </c>
    </row>
    <row r="177" spans="1:6" s="2" customFormat="1" ht="15" customHeight="1" thickTop="1" thickBot="1">
      <c r="A177" s="30">
        <f t="shared" si="2"/>
        <v>41275</v>
      </c>
      <c r="B177" s="3" t="s">
        <v>0</v>
      </c>
      <c r="C177" s="6">
        <v>271.84889493106198</v>
      </c>
      <c r="D177" s="10">
        <v>282.553751775671</v>
      </c>
      <c r="E177" s="10">
        <v>297.17</v>
      </c>
      <c r="F177" s="10">
        <v>256.69</v>
      </c>
    </row>
    <row r="178" spans="1:6" s="2" customFormat="1" ht="15" customHeight="1" thickTop="1" thickBot="1">
      <c r="A178" s="30">
        <f t="shared" si="2"/>
        <v>41306</v>
      </c>
      <c r="B178" s="3" t="s">
        <v>1</v>
      </c>
      <c r="C178" s="6">
        <v>271.13845885216602</v>
      </c>
      <c r="D178" s="10">
        <v>282.17876461538901</v>
      </c>
      <c r="E178" s="10">
        <v>296.52999999999997</v>
      </c>
      <c r="F178" s="10">
        <v>257.08</v>
      </c>
    </row>
    <row r="179" spans="1:6" s="2" customFormat="1" ht="15" customHeight="1" thickTop="1" thickBot="1">
      <c r="A179" s="30">
        <f t="shared" si="2"/>
        <v>41334</v>
      </c>
      <c r="B179" s="3" t="s">
        <v>2</v>
      </c>
      <c r="C179" s="6">
        <v>269.164879312474</v>
      </c>
      <c r="D179" s="10">
        <v>279.955157870802</v>
      </c>
      <c r="E179" s="10">
        <v>293.74</v>
      </c>
      <c r="F179" s="10">
        <v>255.93</v>
      </c>
    </row>
    <row r="180" spans="1:6" s="2" customFormat="1" ht="15" customHeight="1" thickTop="1" thickBot="1">
      <c r="A180" s="30">
        <f t="shared" si="2"/>
        <v>41365</v>
      </c>
      <c r="B180" s="3" t="s">
        <v>3</v>
      </c>
      <c r="C180" s="6">
        <v>269.13720848034097</v>
      </c>
      <c r="D180" s="10">
        <v>279.89795491073102</v>
      </c>
      <c r="E180" s="10">
        <v>293.48</v>
      </c>
      <c r="F180" s="10">
        <v>256.19</v>
      </c>
    </row>
    <row r="181" spans="1:6" s="2" customFormat="1" ht="15" customHeight="1" thickTop="1" thickBot="1">
      <c r="A181" s="30">
        <f t="shared" si="2"/>
        <v>41395</v>
      </c>
      <c r="B181" s="3" t="s">
        <v>4</v>
      </c>
      <c r="C181" s="6">
        <v>271.57583022649101</v>
      </c>
      <c r="D181" s="10">
        <v>282.07646120356299</v>
      </c>
      <c r="E181" s="10">
        <v>296.76</v>
      </c>
      <c r="F181" s="10">
        <v>256.51</v>
      </c>
    </row>
    <row r="182" spans="1:6" s="2" customFormat="1" ht="15" customHeight="1" thickTop="1" thickBot="1">
      <c r="A182" s="30">
        <f t="shared" si="2"/>
        <v>41426</v>
      </c>
      <c r="B182" s="3" t="s">
        <v>5</v>
      </c>
      <c r="C182" s="6">
        <v>270.85279617159802</v>
      </c>
      <c r="D182" s="10">
        <v>281.634878213018</v>
      </c>
      <c r="E182" s="10">
        <v>296.42</v>
      </c>
      <c r="F182" s="10">
        <v>255.97</v>
      </c>
    </row>
    <row r="183" spans="1:6" s="2" customFormat="1" ht="15" customHeight="1" thickTop="1" thickBot="1">
      <c r="A183" s="30">
        <f t="shared" si="2"/>
        <v>41456</v>
      </c>
      <c r="B183" s="3" t="s">
        <v>6</v>
      </c>
      <c r="C183" s="6">
        <v>272.86344429105498</v>
      </c>
      <c r="D183" s="10">
        <v>284.01963817524302</v>
      </c>
      <c r="E183" s="10">
        <v>298.75</v>
      </c>
      <c r="F183" s="10">
        <v>258.38</v>
      </c>
    </row>
    <row r="184" spans="1:6" s="2" customFormat="1" ht="15" customHeight="1" thickTop="1" thickBot="1">
      <c r="A184" s="30">
        <f t="shared" si="2"/>
        <v>41487</v>
      </c>
      <c r="B184" s="3" t="s">
        <v>7</v>
      </c>
      <c r="C184" s="6">
        <v>272.17325700827303</v>
      </c>
      <c r="D184" s="10">
        <v>283.66882338481201</v>
      </c>
      <c r="E184" s="10">
        <v>298.14999999999998</v>
      </c>
      <c r="F184" s="10">
        <v>258.5</v>
      </c>
    </row>
    <row r="185" spans="1:6" s="2" customFormat="1" ht="15" customHeight="1" thickTop="1" thickBot="1">
      <c r="A185" s="30">
        <f t="shared" si="2"/>
        <v>41518</v>
      </c>
      <c r="B185" s="3" t="s">
        <v>8</v>
      </c>
      <c r="C185" s="6">
        <v>269.12088910101602</v>
      </c>
      <c r="D185" s="10">
        <v>280.65633059940097</v>
      </c>
      <c r="E185" s="10">
        <v>294.68</v>
      </c>
      <c r="F185" s="10">
        <v>256.33</v>
      </c>
    </row>
    <row r="186" spans="1:6" s="2" customFormat="1" ht="15" customHeight="1" thickTop="1" thickBot="1">
      <c r="A186" s="30">
        <f t="shared" si="2"/>
        <v>41548</v>
      </c>
      <c r="B186" s="3" t="s">
        <v>9</v>
      </c>
      <c r="C186" s="6">
        <v>267.78959836007903</v>
      </c>
      <c r="D186" s="10">
        <v>279.52430805753102</v>
      </c>
      <c r="E186" s="10">
        <v>293.27</v>
      </c>
      <c r="F186" s="10">
        <v>255.66</v>
      </c>
    </row>
    <row r="187" spans="1:6" s="2" customFormat="1" ht="15" customHeight="1" thickTop="1" thickBot="1">
      <c r="A187" s="30">
        <f t="shared" si="2"/>
        <v>41579</v>
      </c>
      <c r="B187" s="3" t="s">
        <v>10</v>
      </c>
      <c r="C187" s="6">
        <v>268.39676887390698</v>
      </c>
      <c r="D187" s="10">
        <v>280.46473649592701</v>
      </c>
      <c r="E187" s="10">
        <v>294.45</v>
      </c>
      <c r="F187" s="10">
        <v>255.98</v>
      </c>
    </row>
    <row r="188" spans="1:6" s="2" customFormat="1" ht="15" customHeight="1" thickTop="1" thickBot="1">
      <c r="A188" s="30">
        <f t="shared" si="2"/>
        <v>41609</v>
      </c>
      <c r="B188" s="3" t="s">
        <v>11</v>
      </c>
      <c r="C188" s="6">
        <v>268.092665380472</v>
      </c>
      <c r="D188" s="10">
        <v>281.65771392696399</v>
      </c>
      <c r="E188" s="10">
        <v>295.67</v>
      </c>
      <c r="F188" s="10">
        <v>257.14999999999998</v>
      </c>
    </row>
    <row r="189" spans="1:6" s="2" customFormat="1" ht="15" customHeight="1" thickTop="1" thickBot="1">
      <c r="A189" s="30" t="str">
        <f t="shared" si="2"/>
        <v/>
      </c>
      <c r="B189" s="4">
        <v>2014</v>
      </c>
      <c r="C189" s="5">
        <v>282.09217129878198</v>
      </c>
      <c r="D189" s="8">
        <v>294.09841829292031</v>
      </c>
      <c r="E189" s="8">
        <v>308.565</v>
      </c>
      <c r="F189" s="8">
        <v>268.69500000000005</v>
      </c>
    </row>
    <row r="190" spans="1:6" s="2" customFormat="1" ht="15" customHeight="1" thickTop="1" thickBot="1">
      <c r="A190" s="30">
        <f t="shared" si="2"/>
        <v>41640</v>
      </c>
      <c r="B190" s="3" t="s">
        <v>0</v>
      </c>
      <c r="C190" s="6">
        <v>282.32371996872502</v>
      </c>
      <c r="D190" s="10">
        <v>293.89779280410198</v>
      </c>
      <c r="E190" s="10">
        <v>308.41000000000003</v>
      </c>
      <c r="F190" s="10">
        <v>268.39</v>
      </c>
    </row>
    <row r="191" spans="1:6" s="2" customFormat="1" ht="15" customHeight="1" thickTop="1" thickBot="1">
      <c r="A191" s="30">
        <f t="shared" si="2"/>
        <v>41671</v>
      </c>
      <c r="B191" s="3" t="s">
        <v>1</v>
      </c>
      <c r="C191" s="6">
        <v>281.953321087772</v>
      </c>
      <c r="D191" s="10">
        <v>293.86844321657702</v>
      </c>
      <c r="E191" s="10">
        <v>308.19</v>
      </c>
      <c r="F191" s="10">
        <v>268.7</v>
      </c>
    </row>
    <row r="192" spans="1:6" s="2" customFormat="1" ht="15" customHeight="1" thickTop="1" thickBot="1">
      <c r="A192" s="30">
        <f t="shared" si="2"/>
        <v>41699</v>
      </c>
      <c r="B192" s="3" t="s">
        <v>2</v>
      </c>
      <c r="C192" s="6">
        <v>280.10132391352101</v>
      </c>
      <c r="D192" s="10">
        <v>291.63870873128798</v>
      </c>
      <c r="E192" s="10">
        <v>305.56</v>
      </c>
      <c r="F192" s="10">
        <v>267.20999999999998</v>
      </c>
    </row>
    <row r="193" spans="1:6" s="2" customFormat="1" ht="15" customHeight="1" thickTop="1" thickBot="1">
      <c r="A193" s="30">
        <f t="shared" si="2"/>
        <v>41730</v>
      </c>
      <c r="B193" s="3" t="s">
        <v>3</v>
      </c>
      <c r="C193" s="6">
        <v>280.281294129316</v>
      </c>
      <c r="D193" s="10">
        <v>292.34848520697398</v>
      </c>
      <c r="E193" s="10">
        <v>306.26</v>
      </c>
      <c r="F193" s="10">
        <v>267.92</v>
      </c>
    </row>
    <row r="194" spans="1:6" s="2" customFormat="1" ht="15" customHeight="1" thickTop="1" thickBot="1">
      <c r="A194" s="30">
        <f t="shared" si="2"/>
        <v>41760</v>
      </c>
      <c r="B194" s="3" t="s">
        <v>4</v>
      </c>
      <c r="C194" s="6">
        <v>283.27455190237902</v>
      </c>
      <c r="D194" s="10">
        <v>294.62976842650397</v>
      </c>
      <c r="E194" s="10">
        <v>309.58999999999997</v>
      </c>
      <c r="F194" s="10">
        <v>268.37</v>
      </c>
    </row>
    <row r="195" spans="1:6" s="2" customFormat="1" ht="15" customHeight="1" thickTop="1" thickBot="1">
      <c r="A195" s="30">
        <f t="shared" si="2"/>
        <v>41791</v>
      </c>
      <c r="B195" s="3" t="s">
        <v>5</v>
      </c>
      <c r="C195" s="6">
        <v>282.59443053746497</v>
      </c>
      <c r="D195" s="10">
        <v>294.15610225210798</v>
      </c>
      <c r="E195" s="10">
        <v>309.14</v>
      </c>
      <c r="F195" s="10">
        <v>267.92</v>
      </c>
    </row>
    <row r="196" spans="1:6" s="2" customFormat="1" ht="15" customHeight="1" thickTop="1" thickBot="1">
      <c r="A196" s="30">
        <f t="shared" si="2"/>
        <v>41821</v>
      </c>
      <c r="B196" s="3" t="s">
        <v>6</v>
      </c>
      <c r="C196" s="6">
        <v>285.78195641916602</v>
      </c>
      <c r="D196" s="10">
        <v>297.71839194711202</v>
      </c>
      <c r="E196" s="10">
        <v>312.76</v>
      </c>
      <c r="F196" s="10">
        <v>271.25</v>
      </c>
    </row>
    <row r="197" spans="1:6" s="2" customFormat="1" ht="15" customHeight="1" thickTop="1" thickBot="1">
      <c r="A197" s="30">
        <f t="shared" si="2"/>
        <v>41852</v>
      </c>
      <c r="B197" s="3" t="s">
        <v>7</v>
      </c>
      <c r="C197" s="6">
        <v>284.76939110032299</v>
      </c>
      <c r="D197" s="10">
        <v>296.83625244986501</v>
      </c>
      <c r="E197" s="10">
        <v>311.69</v>
      </c>
      <c r="F197" s="10">
        <v>270.70999999999998</v>
      </c>
    </row>
    <row r="198" spans="1:6" s="2" customFormat="1" ht="15" customHeight="1" thickTop="1" thickBot="1">
      <c r="A198" s="30">
        <f t="shared" si="2"/>
        <v>41883</v>
      </c>
      <c r="B198" s="3" t="s">
        <v>8</v>
      </c>
      <c r="C198" s="6">
        <v>281.56467018879999</v>
      </c>
      <c r="D198" s="10">
        <v>293.41731498035898</v>
      </c>
      <c r="E198" s="10">
        <v>307.62</v>
      </c>
      <c r="F198" s="10">
        <v>268.45</v>
      </c>
    </row>
    <row r="199" spans="1:6" s="2" customFormat="1" ht="15" customHeight="1" thickTop="1" thickBot="1">
      <c r="A199" s="30">
        <f t="shared" si="2"/>
        <v>41913</v>
      </c>
      <c r="B199" s="3" t="s">
        <v>9</v>
      </c>
      <c r="C199" s="6">
        <v>280.036977846632</v>
      </c>
      <c r="D199" s="10">
        <v>291.93610598078197</v>
      </c>
      <c r="E199" s="10">
        <v>305.89999999999998</v>
      </c>
      <c r="F199" s="10">
        <v>267.36</v>
      </c>
    </row>
    <row r="200" spans="1:6" s="2" customFormat="1" ht="15" customHeight="1" thickTop="1" thickBot="1">
      <c r="A200" s="30">
        <f t="shared" si="2"/>
        <v>41944</v>
      </c>
      <c r="B200" s="3" t="s">
        <v>10</v>
      </c>
      <c r="C200" s="6">
        <v>281.46119529887301</v>
      </c>
      <c r="D200" s="10">
        <v>294.02999999999997</v>
      </c>
      <c r="E200" s="10">
        <v>308.45</v>
      </c>
      <c r="F200" s="10">
        <v>268.74</v>
      </c>
    </row>
    <row r="201" spans="1:6" s="2" customFormat="1" ht="15" customHeight="1" thickTop="1" thickBot="1">
      <c r="A201" s="30">
        <f t="shared" si="2"/>
        <v>41974</v>
      </c>
      <c r="B201" s="3" t="s">
        <v>11</v>
      </c>
      <c r="C201" s="6">
        <v>280.92591378990397</v>
      </c>
      <c r="D201" s="10">
        <v>294.70365351937301</v>
      </c>
      <c r="E201" s="10">
        <v>309.20999999999998</v>
      </c>
      <c r="F201" s="10">
        <v>269.32</v>
      </c>
    </row>
    <row r="202" spans="1:6" s="2" customFormat="1" ht="15" customHeight="1" thickTop="1" thickBot="1">
      <c r="A202" s="30" t="str">
        <f t="shared" si="2"/>
        <v/>
      </c>
      <c r="B202" s="4">
        <v>2015</v>
      </c>
      <c r="C202" s="5">
        <v>294.02089518454437</v>
      </c>
      <c r="D202" s="8">
        <v>306.39749670246221</v>
      </c>
      <c r="E202" s="8">
        <v>320.95999999999998</v>
      </c>
      <c r="F202" s="8">
        <v>280.87916666666666</v>
      </c>
    </row>
    <row r="203" spans="1:6" s="2" customFormat="1" ht="15" customHeight="1" thickTop="1" thickBot="1">
      <c r="A203" s="30">
        <f t="shared" si="2"/>
        <v>42005</v>
      </c>
      <c r="B203" s="3" t="s">
        <v>0</v>
      </c>
      <c r="C203" s="6">
        <v>294.45233292851498</v>
      </c>
      <c r="D203" s="10">
        <v>306.63065665337803</v>
      </c>
      <c r="E203" s="10">
        <v>321.05</v>
      </c>
      <c r="F203" s="10">
        <v>281.25</v>
      </c>
    </row>
    <row r="204" spans="1:6" s="2" customFormat="1" ht="15" customHeight="1" thickTop="1" thickBot="1">
      <c r="A204" s="30">
        <f t="shared" si="2"/>
        <v>42036</v>
      </c>
      <c r="B204" s="3" t="s">
        <v>1</v>
      </c>
      <c r="C204" s="6">
        <v>293.44635673498902</v>
      </c>
      <c r="D204" s="10">
        <v>306.13575271591998</v>
      </c>
      <c r="E204" s="10">
        <v>320.36</v>
      </c>
      <c r="F204" s="10">
        <v>281.07</v>
      </c>
    </row>
    <row r="205" spans="1:6" s="2" customFormat="1" ht="15" customHeight="1" thickTop="1" thickBot="1">
      <c r="A205" s="30">
        <f t="shared" si="2"/>
        <v>42064</v>
      </c>
      <c r="B205" s="3" t="s">
        <v>2</v>
      </c>
      <c r="C205" s="6">
        <v>292.34138811597802</v>
      </c>
      <c r="D205" s="10">
        <v>303.77577184676397</v>
      </c>
      <c r="E205" s="10">
        <v>317.81</v>
      </c>
      <c r="F205" s="10">
        <v>279.07</v>
      </c>
    </row>
    <row r="206" spans="1:6" s="2" customFormat="1" ht="15" customHeight="1" thickTop="1" thickBot="1">
      <c r="A206" s="30">
        <f t="shared" si="2"/>
        <v>42095</v>
      </c>
      <c r="B206" s="3" t="s">
        <v>3</v>
      </c>
      <c r="C206" s="6">
        <v>292.12410015008498</v>
      </c>
      <c r="D206" s="10">
        <v>304.02796282793003</v>
      </c>
      <c r="E206" s="10">
        <v>317.98</v>
      </c>
      <c r="F206" s="10">
        <v>279.48</v>
      </c>
    </row>
    <row r="207" spans="1:6" s="2" customFormat="1" ht="15" customHeight="1" thickTop="1" thickBot="1">
      <c r="A207" s="30">
        <f t="shared" si="2"/>
        <v>42125</v>
      </c>
      <c r="B207" s="3" t="s">
        <v>4</v>
      </c>
      <c r="C207" s="6">
        <v>295.87751190345801</v>
      </c>
      <c r="D207" s="10">
        <v>307.46814749108398</v>
      </c>
      <c r="E207" s="10">
        <v>322.64999999999998</v>
      </c>
      <c r="F207" s="10">
        <v>280.83</v>
      </c>
    </row>
    <row r="208" spans="1:6" s="2" customFormat="1" ht="15" customHeight="1" thickTop="1" thickBot="1">
      <c r="A208" s="30">
        <f t="shared" si="2"/>
        <v>42156</v>
      </c>
      <c r="B208" s="3" t="s">
        <v>5</v>
      </c>
      <c r="C208" s="6">
        <v>294.50731463093598</v>
      </c>
      <c r="D208" s="10">
        <v>306.28544181146299</v>
      </c>
      <c r="E208" s="10">
        <v>321.39</v>
      </c>
      <c r="F208" s="10">
        <v>279.8</v>
      </c>
    </row>
    <row r="209" spans="1:6" s="2" customFormat="1" ht="15" customHeight="1" thickTop="1" thickBot="1">
      <c r="A209" s="30">
        <f t="shared" si="2"/>
        <v>42186</v>
      </c>
      <c r="B209" s="3" t="s">
        <v>6</v>
      </c>
      <c r="C209" s="6">
        <v>298.32663600890203</v>
      </c>
      <c r="D209" s="10">
        <v>310.40892199101501</v>
      </c>
      <c r="E209" s="10">
        <v>325.49</v>
      </c>
      <c r="F209" s="10">
        <v>283.91000000000003</v>
      </c>
    </row>
    <row r="210" spans="1:6" s="2" customFormat="1" ht="15" customHeight="1" thickTop="1" thickBot="1">
      <c r="A210" s="30">
        <f t="shared" si="2"/>
        <v>42217</v>
      </c>
      <c r="B210" s="3" t="s">
        <v>7</v>
      </c>
      <c r="C210" s="6">
        <v>296.67850508368002</v>
      </c>
      <c r="D210" s="10">
        <v>309.86142191766498</v>
      </c>
      <c r="E210" s="10">
        <v>324.55</v>
      </c>
      <c r="F210" s="10">
        <v>284.08999999999997</v>
      </c>
    </row>
    <row r="211" spans="1:6" s="2" customFormat="1" ht="15" customHeight="1" thickTop="1" thickBot="1">
      <c r="A211" s="30">
        <f t="shared" si="2"/>
        <v>42248</v>
      </c>
      <c r="B211" s="3" t="s">
        <v>8</v>
      </c>
      <c r="C211" s="6">
        <v>293.552609963208</v>
      </c>
      <c r="D211" s="10">
        <v>305.28025092471597</v>
      </c>
      <c r="E211" s="10">
        <v>319.72000000000003</v>
      </c>
      <c r="F211" s="10">
        <v>280.02</v>
      </c>
    </row>
    <row r="212" spans="1:6" s="2" customFormat="1" ht="15" customHeight="1" thickTop="1" thickBot="1">
      <c r="A212" s="30">
        <f t="shared" si="2"/>
        <v>42278</v>
      </c>
      <c r="B212" s="3" t="s">
        <v>9</v>
      </c>
      <c r="C212" s="6">
        <v>291.61645424894101</v>
      </c>
      <c r="D212" s="10">
        <v>304.26125204374802</v>
      </c>
      <c r="E212" s="10">
        <v>318.54000000000002</v>
      </c>
      <c r="F212" s="10">
        <v>279.33999999999997</v>
      </c>
    </row>
    <row r="213" spans="1:6" s="2" customFormat="1" ht="15" customHeight="1" thickTop="1" thickBot="1">
      <c r="A213" s="30">
        <f t="shared" si="2"/>
        <v>42309</v>
      </c>
      <c r="B213" s="3" t="s">
        <v>10</v>
      </c>
      <c r="C213" s="6">
        <v>293.27966291601598</v>
      </c>
      <c r="D213" s="10">
        <v>305.94765975599603</v>
      </c>
      <c r="E213" s="10">
        <v>320.44</v>
      </c>
      <c r="F213" s="10">
        <v>280.73</v>
      </c>
    </row>
    <row r="214" spans="1:6" s="2" customFormat="1" ht="15" customHeight="1" thickTop="1" thickBot="1">
      <c r="A214" s="30">
        <f t="shared" ref="A214:A277" si="3">IF(A213="",VALUE(CONCATENATE("1/1/",YEAR(A212)+1)),IF(MONTH(A213)=12,"",VALUE(CONCATENATE("1/",MONTH(A213)+1,"/",YEAR(A213)))))</f>
        <v>42339</v>
      </c>
      <c r="B214" s="3" t="s">
        <v>11</v>
      </c>
      <c r="C214" s="6">
        <v>292.04786952982403</v>
      </c>
      <c r="D214" s="10">
        <v>306.68672044986698</v>
      </c>
      <c r="E214" s="10">
        <v>321.54000000000002</v>
      </c>
      <c r="F214" s="10">
        <v>280.95999999999998</v>
      </c>
    </row>
    <row r="215" spans="1:6" s="2" customFormat="1" ht="15" customHeight="1" thickTop="1" thickBot="1">
      <c r="A215" s="30" t="str">
        <f t="shared" si="3"/>
        <v/>
      </c>
      <c r="B215" s="4">
        <v>2016</v>
      </c>
      <c r="C215" s="11"/>
      <c r="D215" s="8">
        <v>317.92609721491289</v>
      </c>
      <c r="E215" s="8">
        <v>332.76942310546366</v>
      </c>
      <c r="F215" s="8">
        <v>292.2816960135641</v>
      </c>
    </row>
    <row r="216" spans="1:6" s="2" customFormat="1" ht="15" customHeight="1" thickTop="1" thickBot="1">
      <c r="A216" s="30">
        <f t="shared" si="3"/>
        <v>42370</v>
      </c>
      <c r="B216" s="3" t="s">
        <v>0</v>
      </c>
      <c r="C216" s="6"/>
      <c r="D216" s="10">
        <v>318.23217634950601</v>
      </c>
      <c r="E216" s="10">
        <v>333.27</v>
      </c>
      <c r="F216" s="10">
        <v>292</v>
      </c>
    </row>
    <row r="217" spans="1:6" s="2" customFormat="1" ht="15" customHeight="1" thickTop="1" thickBot="1">
      <c r="A217" s="30">
        <f t="shared" si="3"/>
        <v>42401</v>
      </c>
      <c r="B217" s="3" t="s">
        <v>1</v>
      </c>
      <c r="C217" s="6"/>
      <c r="D217" s="10">
        <v>317.69116503043102</v>
      </c>
      <c r="E217" s="10">
        <v>332.41</v>
      </c>
      <c r="F217" s="10">
        <v>292.02</v>
      </c>
    </row>
    <row r="218" spans="1:6" s="2" customFormat="1" ht="15" customHeight="1" thickTop="1" thickBot="1">
      <c r="A218" s="30">
        <f t="shared" si="3"/>
        <v>42430</v>
      </c>
      <c r="B218" s="3" t="s">
        <v>2</v>
      </c>
      <c r="C218" s="6"/>
      <c r="D218" s="10">
        <v>315.55301027084897</v>
      </c>
      <c r="E218" s="10">
        <v>329.88</v>
      </c>
      <c r="F218" s="10">
        <v>290.64</v>
      </c>
    </row>
    <row r="219" spans="1:6" s="2" customFormat="1" ht="15" customHeight="1" thickTop="1" thickBot="1">
      <c r="A219" s="30">
        <f t="shared" si="3"/>
        <v>42461</v>
      </c>
      <c r="B219" s="3" t="s">
        <v>3</v>
      </c>
      <c r="C219" s="6"/>
      <c r="D219" s="10">
        <v>314.76355544565899</v>
      </c>
      <c r="E219" s="10">
        <v>329</v>
      </c>
      <c r="F219" s="10">
        <v>290.05</v>
      </c>
    </row>
    <row r="220" spans="1:6" s="2" customFormat="1" ht="15" customHeight="1" thickTop="1" thickBot="1">
      <c r="A220" s="30">
        <f t="shared" si="3"/>
        <v>42491</v>
      </c>
      <c r="B220" s="3" t="s">
        <v>4</v>
      </c>
      <c r="C220" s="6"/>
      <c r="D220" s="10">
        <v>319.58629228046198</v>
      </c>
      <c r="E220" s="10">
        <v>334.69</v>
      </c>
      <c r="F220" s="10">
        <v>293.44</v>
      </c>
    </row>
    <row r="221" spans="1:6" s="2" customFormat="1" ht="15" customHeight="1" thickTop="1" thickBot="1">
      <c r="A221" s="30">
        <f t="shared" si="3"/>
        <v>42522</v>
      </c>
      <c r="B221" s="3" t="s">
        <v>5</v>
      </c>
      <c r="C221" s="6"/>
      <c r="D221" s="10">
        <v>318.80457533798898</v>
      </c>
      <c r="E221" s="10">
        <v>333.90918021214799</v>
      </c>
      <c r="F221" s="10">
        <v>292.71539989457398</v>
      </c>
    </row>
    <row r="222" spans="1:6" s="2" customFormat="1" ht="15" customHeight="1" thickTop="1" thickBot="1">
      <c r="A222" s="30">
        <f t="shared" si="3"/>
        <v>42552</v>
      </c>
      <c r="B222" s="3" t="s">
        <v>6</v>
      </c>
      <c r="C222" s="6"/>
      <c r="D222" s="10">
        <v>321.76556262966699</v>
      </c>
      <c r="E222" s="10">
        <v>337.194750821127</v>
      </c>
      <c r="F222" s="10">
        <v>295.08119758170602</v>
      </c>
    </row>
    <row r="223" spans="1:6" s="2" customFormat="1" ht="15" customHeight="1" thickTop="1" thickBot="1">
      <c r="A223" s="30">
        <f t="shared" si="3"/>
        <v>42583</v>
      </c>
      <c r="B223" s="3" t="s">
        <v>7</v>
      </c>
      <c r="C223" s="6"/>
      <c r="D223" s="10">
        <v>320.85231283383899</v>
      </c>
      <c r="E223" s="10">
        <v>335.831341265775</v>
      </c>
      <c r="F223" s="10">
        <v>294.95375641717698</v>
      </c>
    </row>
    <row r="224" spans="1:6" s="2" customFormat="1" ht="15" customHeight="1" thickTop="1" thickBot="1">
      <c r="A224" s="30">
        <f t="shared" si="3"/>
        <v>42614</v>
      </c>
      <c r="B224" s="3" t="s">
        <v>8</v>
      </c>
      <c r="C224" s="6"/>
      <c r="D224" s="10">
        <v>316.56668288688201</v>
      </c>
      <c r="E224" s="10">
        <v>331.25324319492398</v>
      </c>
      <c r="F224" s="10">
        <v>291.29214236903101</v>
      </c>
    </row>
    <row r="225" spans="1:6" s="2" customFormat="1" ht="15" customHeight="1" thickTop="1" thickBot="1">
      <c r="A225" s="30">
        <f t="shared" si="3"/>
        <v>42644</v>
      </c>
      <c r="B225" s="3" t="s">
        <v>9</v>
      </c>
      <c r="C225" s="6"/>
      <c r="D225" s="10">
        <v>315.265589530547</v>
      </c>
      <c r="E225" s="10">
        <v>329.88279615651197</v>
      </c>
      <c r="F225" s="10">
        <v>290.19613216441701</v>
      </c>
    </row>
    <row r="226" spans="1:6" s="2" customFormat="1" ht="15" customHeight="1" thickTop="1" thickBot="1">
      <c r="A226" s="30">
        <f t="shared" si="3"/>
        <v>42675</v>
      </c>
      <c r="B226" s="3" t="s">
        <v>10</v>
      </c>
      <c r="C226" s="6"/>
      <c r="D226" s="10">
        <v>317.38504927634699</v>
      </c>
      <c r="E226" s="10">
        <v>332.15356207357797</v>
      </c>
      <c r="F226" s="10">
        <v>292.10756030350001</v>
      </c>
    </row>
    <row r="227" spans="1:6" s="2" customFormat="1" ht="15" customHeight="1" thickTop="1" thickBot="1">
      <c r="A227" s="30">
        <f t="shared" si="3"/>
        <v>42705</v>
      </c>
      <c r="B227" s="3" t="s">
        <v>11</v>
      </c>
      <c r="C227" s="6"/>
      <c r="D227" s="10">
        <v>318.64719470677699</v>
      </c>
      <c r="E227" s="10">
        <v>333.7582035415</v>
      </c>
      <c r="F227" s="10">
        <v>292.88416343236401</v>
      </c>
    </row>
    <row r="228" spans="1:6" s="2" customFormat="1" ht="15" customHeight="1" thickTop="1" thickBot="1">
      <c r="A228" s="30" t="str">
        <f t="shared" si="3"/>
        <v/>
      </c>
      <c r="B228" s="4">
        <v>2017</v>
      </c>
      <c r="C228" s="11"/>
      <c r="D228" s="8">
        <f>AVERAGE(D229:D240)</f>
        <v>333.23020429788806</v>
      </c>
      <c r="E228" s="8">
        <f>AVERAGE(E229:E240)</f>
        <v>349.11428652972035</v>
      </c>
      <c r="F228" s="8">
        <f>AVERAGE(F229:F240)</f>
        <v>306.19979056269057</v>
      </c>
    </row>
    <row r="229" spans="1:6" s="2" customFormat="1" ht="15" customHeight="1" thickTop="1" thickBot="1">
      <c r="A229" s="30">
        <f t="shared" si="3"/>
        <v>42736</v>
      </c>
      <c r="B229" s="3" t="s">
        <v>0</v>
      </c>
      <c r="C229" s="6"/>
      <c r="D229" s="10">
        <v>331.138155256321</v>
      </c>
      <c r="E229" s="10">
        <v>346.51159065616298</v>
      </c>
      <c r="F229" s="10">
        <v>304.77571672415399</v>
      </c>
    </row>
    <row r="230" spans="1:6" s="2" customFormat="1" ht="15" customHeight="1" thickTop="1" thickBot="1">
      <c r="A230" s="30">
        <f t="shared" si="3"/>
        <v>42767</v>
      </c>
      <c r="B230" s="3" t="s">
        <v>1</v>
      </c>
      <c r="C230" s="6"/>
      <c r="D230" s="10">
        <v>331.43464680602699</v>
      </c>
      <c r="E230" s="10">
        <v>346.73893396590302</v>
      </c>
      <c r="F230" s="10">
        <v>305.18494387537999</v>
      </c>
    </row>
    <row r="231" spans="1:6" s="2" customFormat="1" ht="15" customHeight="1" thickTop="1" thickBot="1">
      <c r="A231" s="30">
        <f t="shared" si="3"/>
        <v>42795</v>
      </c>
      <c r="B231" s="3" t="s">
        <v>2</v>
      </c>
      <c r="C231" s="6"/>
      <c r="D231" s="10">
        <v>329.72536052013299</v>
      </c>
      <c r="E231" s="10">
        <v>344.880135220976</v>
      </c>
      <c r="F231" s="10">
        <v>303.77375917530702</v>
      </c>
    </row>
    <row r="232" spans="1:6" s="2" customFormat="1" ht="15" customHeight="1" thickTop="1" thickBot="1">
      <c r="A232" s="30">
        <f t="shared" si="3"/>
        <v>42826</v>
      </c>
      <c r="B232" s="3" t="s">
        <v>3</v>
      </c>
      <c r="C232" s="6"/>
      <c r="D232" s="10">
        <v>330.09780580405402</v>
      </c>
      <c r="E232" s="10">
        <v>345.40967618692201</v>
      </c>
      <c r="F232" s="10">
        <v>303.95813883204897</v>
      </c>
    </row>
    <row r="233" spans="1:6" s="2" customFormat="1" ht="15" customHeight="1" thickTop="1" thickBot="1">
      <c r="A233" s="30">
        <f t="shared" si="3"/>
        <v>42856</v>
      </c>
      <c r="B233" s="3" t="s">
        <v>4</v>
      </c>
      <c r="C233" s="6"/>
      <c r="D233" s="10">
        <v>335.59209659677401</v>
      </c>
      <c r="E233" s="10">
        <v>351.698253791252</v>
      </c>
      <c r="F233" s="10">
        <v>308.13954557713902</v>
      </c>
    </row>
    <row r="234" spans="1:6" s="2" customFormat="1" ht="15" customHeight="1" thickTop="1" thickBot="1">
      <c r="A234" s="30">
        <f t="shared" si="3"/>
        <v>42887</v>
      </c>
      <c r="B234" s="3" t="s">
        <v>5</v>
      </c>
      <c r="C234" s="6"/>
      <c r="D234" s="10">
        <v>334.21493691496244</v>
      </c>
      <c r="E234" s="10">
        <v>350.4871537507978</v>
      </c>
      <c r="F234" s="10">
        <v>306.54344547459942</v>
      </c>
    </row>
    <row r="235" spans="1:6" s="2" customFormat="1" ht="15" customHeight="1" thickTop="1" thickBot="1">
      <c r="A235" s="30">
        <f t="shared" si="3"/>
        <v>42917</v>
      </c>
      <c r="B235" s="3" t="s">
        <v>6</v>
      </c>
      <c r="C235" s="6"/>
      <c r="D235" s="10">
        <v>337.36716612242299</v>
      </c>
      <c r="E235" s="10">
        <v>354.104833178501</v>
      </c>
      <c r="F235" s="10">
        <v>308.85789350054301</v>
      </c>
    </row>
    <row r="236" spans="1:6" s="2" customFormat="1" ht="15" customHeight="1" thickTop="1" thickBot="1">
      <c r="A236" s="30">
        <f t="shared" si="3"/>
        <v>42948</v>
      </c>
      <c r="B236" s="3" t="s">
        <v>7</v>
      </c>
      <c r="C236" s="6"/>
      <c r="D236" s="10">
        <v>336.24179179204498</v>
      </c>
      <c r="E236" s="10">
        <v>352.75722553049798</v>
      </c>
      <c r="F236" s="10">
        <v>308.11708855589001</v>
      </c>
    </row>
    <row r="237" spans="1:6" s="2" customFormat="1" ht="15" customHeight="1" thickTop="1" thickBot="1">
      <c r="A237" s="30">
        <f t="shared" si="3"/>
        <v>42979</v>
      </c>
      <c r="B237" s="3" t="s">
        <v>8</v>
      </c>
      <c r="C237" s="6"/>
      <c r="D237" s="10">
        <v>332.38816597874899</v>
      </c>
      <c r="E237" s="10">
        <v>348.29223966399002</v>
      </c>
      <c r="F237" s="10">
        <v>305.418832358651</v>
      </c>
    </row>
    <row r="238" spans="1:6" s="2" customFormat="1" ht="15" customHeight="1" thickTop="1" thickBot="1">
      <c r="A238" s="30">
        <f t="shared" si="3"/>
        <v>43009</v>
      </c>
      <c r="B238" s="3" t="s">
        <v>9</v>
      </c>
      <c r="C238" s="6"/>
      <c r="D238" s="10">
        <v>331.29220858035097</v>
      </c>
      <c r="E238" s="10">
        <v>346.96784321849498</v>
      </c>
      <c r="F238" s="10">
        <v>304.73994093610901</v>
      </c>
    </row>
    <row r="239" spans="1:6" s="2" customFormat="1" ht="15" customHeight="1" thickTop="1" thickBot="1">
      <c r="A239" s="30">
        <f t="shared" si="3"/>
        <v>43040</v>
      </c>
      <c r="B239" s="3" t="s">
        <v>10</v>
      </c>
      <c r="C239" s="6"/>
      <c r="D239" s="10">
        <v>333.009612833701</v>
      </c>
      <c r="E239" s="10">
        <v>348.94985519312002</v>
      </c>
      <c r="F239" s="10">
        <v>306.07188983022297</v>
      </c>
    </row>
    <row r="240" spans="1:6" s="2" customFormat="1" ht="15" customHeight="1" thickTop="1" thickBot="1">
      <c r="A240" s="30">
        <f t="shared" si="3"/>
        <v>43070</v>
      </c>
      <c r="B240" s="3" t="s">
        <v>11</v>
      </c>
      <c r="C240" s="6"/>
      <c r="D240" s="10">
        <v>336.26050436911601</v>
      </c>
      <c r="E240" s="10">
        <v>352.57369800002601</v>
      </c>
      <c r="F240" s="10">
        <v>308.816291912243</v>
      </c>
    </row>
    <row r="241" spans="1:6" s="2" customFormat="1" ht="15" customHeight="1" thickTop="1" thickBot="1">
      <c r="A241" s="30" t="str">
        <f t="shared" si="3"/>
        <v/>
      </c>
      <c r="B241" s="4">
        <v>2018</v>
      </c>
      <c r="C241" s="11"/>
      <c r="D241" s="8">
        <v>352.20918838933341</v>
      </c>
      <c r="E241" s="8">
        <v>369.71894724562026</v>
      </c>
      <c r="F241" s="8">
        <v>322.87866390776901</v>
      </c>
    </row>
    <row r="242" spans="1:6" s="2" customFormat="1" ht="15" customHeight="1" thickTop="1" thickBot="1">
      <c r="A242" s="30">
        <f t="shared" si="3"/>
        <v>43101</v>
      </c>
      <c r="B242" s="3" t="s">
        <v>0</v>
      </c>
      <c r="C242" s="6"/>
      <c r="D242" s="10">
        <v>348.11041263343202</v>
      </c>
      <c r="E242" s="10">
        <v>364.66968023583797</v>
      </c>
      <c r="F242" s="10">
        <v>320.04885796040298</v>
      </c>
    </row>
    <row r="243" spans="1:6" s="2" customFormat="1" ht="15" customHeight="1" thickTop="1" thickBot="1">
      <c r="A243" s="30">
        <f t="shared" si="3"/>
        <v>43132</v>
      </c>
      <c r="B243" s="3" t="s">
        <v>1</v>
      </c>
      <c r="C243" s="6"/>
      <c r="D243" s="10">
        <v>349.38484355842701</v>
      </c>
      <c r="E243" s="10">
        <v>366.21219845416903</v>
      </c>
      <c r="F243" s="10">
        <v>320.880316163099</v>
      </c>
    </row>
    <row r="244" spans="1:6" s="2" customFormat="1" ht="15" customHeight="1" thickTop="1" thickBot="1">
      <c r="A244" s="30">
        <f t="shared" si="3"/>
        <v>43160</v>
      </c>
      <c r="B244" s="3" t="s">
        <v>2</v>
      </c>
      <c r="C244" s="6"/>
      <c r="D244" s="10">
        <v>349.31439838668803</v>
      </c>
      <c r="E244" s="10">
        <v>365.727713089632</v>
      </c>
      <c r="F244" s="10">
        <v>321.61649802396499</v>
      </c>
    </row>
    <row r="245" spans="1:6" s="2" customFormat="1" ht="15" customHeight="1" thickTop="1" thickBot="1">
      <c r="A245" s="30">
        <f t="shared" si="3"/>
        <v>43191</v>
      </c>
      <c r="B245" s="3" t="s">
        <v>3</v>
      </c>
      <c r="C245" s="6"/>
      <c r="D245" s="10">
        <v>349.36782990149402</v>
      </c>
      <c r="E245" s="10">
        <v>365.694973824925</v>
      </c>
      <c r="F245" s="10">
        <v>321.85326798106502</v>
      </c>
    </row>
    <row r="246" spans="1:6" s="2" customFormat="1" ht="15" customHeight="1" thickTop="1" thickBot="1">
      <c r="A246" s="30">
        <f t="shared" si="3"/>
        <v>43221</v>
      </c>
      <c r="B246" s="3" t="s">
        <v>4</v>
      </c>
      <c r="C246" s="6"/>
      <c r="D246" s="10">
        <v>353.82723575157502</v>
      </c>
      <c r="E246" s="10">
        <v>371.46902938863701</v>
      </c>
      <c r="F246" s="10">
        <v>324.17173060715999</v>
      </c>
    </row>
    <row r="247" spans="1:6" s="2" customFormat="1" ht="15" customHeight="1" thickTop="1" thickBot="1">
      <c r="A247" s="30">
        <f t="shared" si="3"/>
        <v>43252</v>
      </c>
      <c r="B247" s="3" t="s">
        <v>5</v>
      </c>
      <c r="C247" s="6"/>
      <c r="D247" s="10">
        <v>353.45329449350203</v>
      </c>
      <c r="E247" s="10">
        <v>371.44656204168302</v>
      </c>
      <c r="F247" s="10">
        <v>323.32906410053101</v>
      </c>
    </row>
    <row r="248" spans="1:6" s="2" customFormat="1" ht="15" customHeight="1" thickTop="1" thickBot="1">
      <c r="A248" s="30">
        <f t="shared" si="3"/>
        <v>43282</v>
      </c>
      <c r="B248" s="3" t="s">
        <v>6</v>
      </c>
      <c r="C248" s="6"/>
      <c r="D248" s="10">
        <v>357.43156116666802</v>
      </c>
      <c r="E248" s="10">
        <v>375.85039398563902</v>
      </c>
      <c r="F248" s="10">
        <v>326.52435050032398</v>
      </c>
    </row>
    <row r="249" spans="1:6" s="2" customFormat="1" ht="15" customHeight="1" thickTop="1" thickBot="1">
      <c r="A249" s="30">
        <f t="shared" si="3"/>
        <v>43313</v>
      </c>
      <c r="B249" s="3" t="s">
        <v>7</v>
      </c>
      <c r="C249" s="6"/>
      <c r="D249" s="10">
        <v>356.147868375396</v>
      </c>
      <c r="E249" s="10">
        <v>374.279160806844</v>
      </c>
      <c r="F249" s="10">
        <v>325.75885441292797</v>
      </c>
    </row>
    <row r="250" spans="1:6" s="2" customFormat="1" ht="15" customHeight="1" thickTop="1" thickBot="1">
      <c r="A250" s="30">
        <f t="shared" si="3"/>
        <v>43344</v>
      </c>
      <c r="B250" s="3" t="s">
        <v>8</v>
      </c>
      <c r="C250" s="6"/>
      <c r="D250" s="10">
        <v>351.80303031587601</v>
      </c>
      <c r="E250" s="10">
        <v>369.56312231594302</v>
      </c>
      <c r="F250" s="10">
        <v>322.15465684988902</v>
      </c>
    </row>
    <row r="251" spans="1:6" s="2" customFormat="1" ht="15" customHeight="1" thickTop="1" thickBot="1">
      <c r="A251" s="30">
        <f t="shared" si="3"/>
        <v>43374</v>
      </c>
      <c r="B251" s="3" t="s">
        <v>9</v>
      </c>
      <c r="C251" s="6"/>
      <c r="D251" s="10">
        <v>350.61843928579299</v>
      </c>
      <c r="E251" s="10">
        <v>368.26383669141802</v>
      </c>
      <c r="F251" s="10">
        <v>321.25574619771697</v>
      </c>
    </row>
    <row r="252" spans="1:6" s="2" customFormat="1" ht="15" customHeight="1" thickTop="1" thickBot="1">
      <c r="A252" s="30">
        <f t="shared" si="3"/>
        <v>43405</v>
      </c>
      <c r="B252" s="3" t="s">
        <v>10</v>
      </c>
      <c r="C252" s="6"/>
      <c r="D252" s="10">
        <v>352.70342458814702</v>
      </c>
      <c r="E252" s="10">
        <v>370.66197131468198</v>
      </c>
      <c r="F252" s="10">
        <v>322.97877255235699</v>
      </c>
    </row>
    <row r="253" spans="1:6" s="2" customFormat="1" ht="15" customHeight="1" thickTop="1" thickBot="1">
      <c r="A253" s="30">
        <f t="shared" si="3"/>
        <v>43435</v>
      </c>
      <c r="B253" s="3" t="s">
        <v>11</v>
      </c>
      <c r="C253" s="6"/>
      <c r="D253" s="10">
        <v>354.347922215003</v>
      </c>
      <c r="E253" s="10">
        <v>372.788724798033</v>
      </c>
      <c r="F253" s="10">
        <v>323.97185154379002</v>
      </c>
    </row>
    <row r="254" spans="1:6" s="2" customFormat="1" ht="15" customHeight="1" thickTop="1" thickBot="1">
      <c r="A254" s="30" t="str">
        <f t="shared" si="3"/>
        <v/>
      </c>
      <c r="B254" s="4">
        <v>2019</v>
      </c>
      <c r="C254" s="11"/>
      <c r="D254" s="8">
        <v>375.70934303245605</v>
      </c>
      <c r="E254" s="8">
        <v>395.13715527791754</v>
      </c>
      <c r="F254" s="8">
        <v>343.95779532383403</v>
      </c>
    </row>
    <row r="255" spans="1:6" s="2" customFormat="1" ht="15" customHeight="1" thickTop="1" thickBot="1">
      <c r="A255" s="30">
        <f t="shared" si="3"/>
        <v>43466</v>
      </c>
      <c r="B255" s="3" t="s">
        <v>0</v>
      </c>
      <c r="C255" s="6"/>
      <c r="D255" s="10">
        <v>372.27460204026403</v>
      </c>
      <c r="E255" s="10">
        <v>390.89291631500998</v>
      </c>
      <c r="F255" s="10">
        <v>341.40946990906002</v>
      </c>
    </row>
    <row r="256" spans="1:6" s="2" customFormat="1" ht="15" customHeight="1" thickTop="1" thickBot="1">
      <c r="A256" s="30">
        <f t="shared" si="3"/>
        <v>43497</v>
      </c>
      <c r="B256" s="3" t="s">
        <v>1</v>
      </c>
      <c r="C256" s="6"/>
      <c r="D256" s="10">
        <v>373.59996382427198</v>
      </c>
      <c r="E256" s="10">
        <v>392.34318716070197</v>
      </c>
      <c r="F256" s="10">
        <v>342.53717368910799</v>
      </c>
    </row>
    <row r="257" spans="1:6" s="2" customFormat="1" ht="15" customHeight="1" thickTop="1" thickBot="1">
      <c r="A257" s="30">
        <f t="shared" si="3"/>
        <v>43525</v>
      </c>
      <c r="B257" s="3" t="s">
        <v>2</v>
      </c>
      <c r="C257" s="6"/>
      <c r="D257" s="10">
        <v>372.832007304689</v>
      </c>
      <c r="E257" s="10">
        <v>391.10378995212398</v>
      </c>
      <c r="F257" s="10">
        <v>342.68895582513602</v>
      </c>
    </row>
    <row r="258" spans="1:6" s="2" customFormat="1" ht="15" customHeight="1" thickTop="1" thickBot="1">
      <c r="A258" s="30">
        <f t="shared" si="3"/>
        <v>43556</v>
      </c>
      <c r="B258" s="3" t="s">
        <v>3</v>
      </c>
      <c r="C258" s="6"/>
      <c r="D258" s="10">
        <v>373.70400707561799</v>
      </c>
      <c r="E258" s="10">
        <v>391.981975751628</v>
      </c>
      <c r="F258" s="10">
        <v>343.60696990131402</v>
      </c>
    </row>
    <row r="259" spans="1:6" s="2" customFormat="1" ht="15" customHeight="1" thickTop="1" thickBot="1">
      <c r="A259" s="30">
        <f t="shared" si="3"/>
        <v>43586</v>
      </c>
      <c r="B259" s="3" t="s">
        <v>4</v>
      </c>
      <c r="C259" s="6"/>
      <c r="D259" s="10">
        <v>377.490335969277</v>
      </c>
      <c r="E259" s="10">
        <v>397.05347546018203</v>
      </c>
      <c r="F259" s="10">
        <v>345.43546163009398</v>
      </c>
    </row>
    <row r="260" spans="1:6" s="2" customFormat="1" ht="15" customHeight="1" thickTop="1" thickBot="1">
      <c r="A260" s="30">
        <f t="shared" si="3"/>
        <v>43617</v>
      </c>
      <c r="B260" s="3" t="s">
        <v>5</v>
      </c>
      <c r="C260" s="6"/>
      <c r="D260" s="10">
        <v>376.62986050882699</v>
      </c>
      <c r="E260" s="10">
        <v>396.30085231931798</v>
      </c>
      <c r="F260" s="10">
        <v>344.47738194974102</v>
      </c>
    </row>
    <row r="261" spans="1:6" s="2" customFormat="1" ht="15" customHeight="1" thickTop="1" thickBot="1">
      <c r="A261" s="30">
        <f t="shared" si="3"/>
        <v>43647</v>
      </c>
      <c r="B261" s="3" t="s">
        <v>6</v>
      </c>
      <c r="C261" s="6"/>
      <c r="D261" s="10">
        <v>380.718209067869</v>
      </c>
      <c r="E261" s="10">
        <v>401.27463403284997</v>
      </c>
      <c r="F261" s="10">
        <v>347.07956052152002</v>
      </c>
    </row>
    <row r="262" spans="1:6" s="2" customFormat="1" ht="15" customHeight="1" thickTop="1" thickBot="1">
      <c r="A262" s="30">
        <f t="shared" si="3"/>
        <v>43678</v>
      </c>
      <c r="B262" s="3" t="s">
        <v>7</v>
      </c>
      <c r="C262" s="6"/>
      <c r="D262" s="10">
        <v>379.66940735245299</v>
      </c>
      <c r="E262" s="10">
        <v>400.22939661887398</v>
      </c>
      <c r="F262" s="10">
        <v>346.15839058398598</v>
      </c>
    </row>
    <row r="263" spans="1:6" s="2" customFormat="1" ht="15" customHeight="1" thickTop="1" thickBot="1">
      <c r="A263" s="30">
        <f t="shared" si="3"/>
        <v>43709</v>
      </c>
      <c r="B263" s="3" t="s">
        <v>8</v>
      </c>
      <c r="C263" s="6"/>
      <c r="D263" s="10">
        <v>374.45886863219403</v>
      </c>
      <c r="E263" s="10">
        <v>394.14840232129399</v>
      </c>
      <c r="F263" s="10">
        <v>342.46559553289001</v>
      </c>
    </row>
    <row r="264" spans="1:6" s="2" customFormat="1" ht="15" customHeight="1" thickTop="1" thickBot="1">
      <c r="A264" s="30">
        <f t="shared" si="3"/>
        <v>43739</v>
      </c>
      <c r="B264" s="3" t="s">
        <v>9</v>
      </c>
      <c r="C264" s="6"/>
      <c r="D264" s="10">
        <v>373.22382095768802</v>
      </c>
      <c r="E264" s="10">
        <v>392.67670681217101</v>
      </c>
      <c r="F264" s="10">
        <v>341.69094084164402</v>
      </c>
    </row>
    <row r="265" spans="1:6" s="2" customFormat="1" ht="15" customHeight="1" thickTop="1" thickBot="1">
      <c r="A265" s="30">
        <f t="shared" si="3"/>
        <v>43770</v>
      </c>
      <c r="B265" s="3" t="s">
        <v>10</v>
      </c>
      <c r="C265" s="6"/>
      <c r="D265" s="10">
        <v>375.776218050522</v>
      </c>
      <c r="E265" s="10">
        <v>395.42340721184502</v>
      </c>
      <c r="F265" s="10">
        <v>344.071161571191</v>
      </c>
    </row>
    <row r="266" spans="1:6" s="2" customFormat="1" ht="15" customHeight="1" thickTop="1" thickBot="1">
      <c r="A266" s="30">
        <f t="shared" si="3"/>
        <v>43800</v>
      </c>
      <c r="B266" s="3" t="s">
        <v>11</v>
      </c>
      <c r="C266" s="6"/>
      <c r="D266" s="10">
        <v>378.13481560579902</v>
      </c>
      <c r="E266" s="10">
        <v>398.21711937901301</v>
      </c>
      <c r="F266" s="10">
        <v>345.872481930324</v>
      </c>
    </row>
    <row r="267" spans="1:6" s="2" customFormat="1" ht="15" customHeight="1" thickTop="1" thickBot="1">
      <c r="A267" s="30" t="str">
        <f t="shared" si="3"/>
        <v/>
      </c>
      <c r="B267" s="4">
        <v>2020</v>
      </c>
      <c r="C267" s="11"/>
      <c r="D267" s="8">
        <v>403.29838533646216</v>
      </c>
      <c r="E267" s="8">
        <v>423.84115962412051</v>
      </c>
      <c r="F267" s="8">
        <v>370.40359565046725</v>
      </c>
    </row>
    <row r="268" spans="1:6" s="2" customFormat="1" ht="15" customHeight="1" thickTop="1" thickBot="1">
      <c r="A268" s="30">
        <f t="shared" si="3"/>
        <v>43831</v>
      </c>
      <c r="B268" s="3" t="s">
        <v>0</v>
      </c>
      <c r="C268" s="6"/>
      <c r="D268" s="10">
        <v>396.17892806483599</v>
      </c>
      <c r="E268" s="10">
        <v>416.40170760492902</v>
      </c>
      <c r="F268" s="10">
        <v>363.49936124867497</v>
      </c>
    </row>
    <row r="269" spans="1:6" s="2" customFormat="1" ht="15" customHeight="1" thickTop="1" thickBot="1">
      <c r="A269" s="30">
        <f t="shared" si="3"/>
        <v>43862</v>
      </c>
      <c r="B269" s="3" t="s">
        <v>1</v>
      </c>
      <c r="C269" s="6"/>
      <c r="D269" s="10">
        <v>397.62497652595903</v>
      </c>
      <c r="E269" s="10">
        <v>417.76994270893101</v>
      </c>
      <c r="F269" s="10">
        <v>365.08456192811298</v>
      </c>
    </row>
    <row r="270" spans="1:6" s="2" customFormat="1" ht="15" customHeight="1" thickTop="1" thickBot="1">
      <c r="A270" s="30">
        <f t="shared" si="3"/>
        <v>43891</v>
      </c>
      <c r="B270" s="3" t="s">
        <v>2</v>
      </c>
      <c r="C270" s="6"/>
      <c r="D270" s="10">
        <v>399.27501838217199</v>
      </c>
      <c r="E270" s="10">
        <v>419.37003855731501</v>
      </c>
      <c r="F270" s="10">
        <v>366.95213596447701</v>
      </c>
    </row>
    <row r="271" spans="1:6" s="2" customFormat="1" ht="15" customHeight="1" thickTop="1" thickBot="1">
      <c r="A271" s="30">
        <f t="shared" si="3"/>
        <v>43922</v>
      </c>
      <c r="B271" s="3" t="s">
        <v>3</v>
      </c>
      <c r="C271" s="6"/>
      <c r="D271" s="10">
        <v>403.620175300124</v>
      </c>
      <c r="E271" s="10">
        <v>424.69653400393599</v>
      </c>
      <c r="F271" s="10">
        <v>369.999886698213</v>
      </c>
    </row>
    <row r="272" spans="1:6" s="2" customFormat="1" ht="15" customHeight="1" thickTop="1" thickBot="1">
      <c r="A272" s="30">
        <f t="shared" si="3"/>
        <v>43952</v>
      </c>
      <c r="B272" s="3" t="s">
        <v>4</v>
      </c>
      <c r="C272" s="6"/>
      <c r="D272" s="10">
        <v>408.02133077650097</v>
      </c>
      <c r="E272" s="10">
        <v>429.73574262830402</v>
      </c>
      <c r="F272" s="10">
        <v>373.55757230330698</v>
      </c>
    </row>
    <row r="273" spans="1:6" s="2" customFormat="1" ht="15" customHeight="1" thickTop="1" thickBot="1">
      <c r="A273" s="30">
        <f t="shared" si="3"/>
        <v>43983</v>
      </c>
      <c r="B273" s="3" t="s">
        <v>5</v>
      </c>
      <c r="C273" s="6"/>
      <c r="D273" s="10">
        <v>407.27541498653801</v>
      </c>
      <c r="E273" s="10">
        <v>428.11164189044899</v>
      </c>
      <c r="F273" s="10">
        <v>373.9800703491</v>
      </c>
    </row>
    <row r="274" spans="1:6" s="2" customFormat="1" ht="15" customHeight="1" thickTop="1" thickBot="1">
      <c r="A274" s="30">
        <f t="shared" si="3"/>
        <v>44013</v>
      </c>
      <c r="B274" s="3" t="s">
        <v>6</v>
      </c>
      <c r="C274" s="6"/>
      <c r="D274" s="10">
        <v>405.19745618248197</v>
      </c>
      <c r="E274" s="10">
        <v>425.94189325790097</v>
      </c>
      <c r="F274" s="10">
        <v>371.95848635673599</v>
      </c>
    </row>
    <row r="275" spans="1:6" s="2" customFormat="1" ht="15" customHeight="1" thickTop="1" thickBot="1">
      <c r="A275" s="30">
        <f t="shared" si="3"/>
        <v>44044</v>
      </c>
      <c r="B275" s="3" t="s">
        <v>7</v>
      </c>
      <c r="C275" s="6"/>
      <c r="D275" s="10">
        <v>404.12786220559002</v>
      </c>
      <c r="E275" s="10">
        <v>424.45268386356503</v>
      </c>
      <c r="F275" s="10">
        <v>371.54771621536503</v>
      </c>
    </row>
    <row r="276" spans="1:6" s="2" customFormat="1" ht="15" customHeight="1" thickTop="1" thickBot="1">
      <c r="A276" s="30">
        <f t="shared" si="3"/>
        <v>44075</v>
      </c>
      <c r="B276" s="3" t="s">
        <v>8</v>
      </c>
      <c r="C276" s="6"/>
      <c r="D276" s="10">
        <v>402.81637249645399</v>
      </c>
      <c r="E276" s="10">
        <v>423.13776852715301</v>
      </c>
      <c r="F276" s="10">
        <v>370.266548661321</v>
      </c>
    </row>
    <row r="277" spans="1:6" s="2" customFormat="1" ht="15" customHeight="1" thickTop="1" thickBot="1">
      <c r="A277" s="30">
        <f t="shared" si="3"/>
        <v>44105</v>
      </c>
      <c r="B277" s="3" t="s">
        <v>9</v>
      </c>
      <c r="C277" s="6"/>
      <c r="D277" s="10">
        <v>401.83969444452498</v>
      </c>
      <c r="E277" s="10">
        <v>421.85971227546401</v>
      </c>
      <c r="F277" s="10">
        <v>369.83383901340602</v>
      </c>
    </row>
    <row r="278" spans="1:6" s="2" customFormat="1" ht="15" customHeight="1" thickTop="1" thickBot="1">
      <c r="A278" s="30">
        <f t="shared" ref="A278:A286" si="4">IF(A277="",VALUE(CONCATENATE("1/1/",YEAR(A276)+1)),IF(MONTH(A277)=12,"",VALUE(CONCATENATE("1/",MONTH(A277)+1,"/",YEAR(A277)))))</f>
        <v>44136</v>
      </c>
      <c r="B278" s="3" t="s">
        <v>10</v>
      </c>
      <c r="C278" s="6"/>
      <c r="D278" s="10">
        <v>405.59595927448299</v>
      </c>
      <c r="E278" s="10">
        <v>426.05532030146497</v>
      </c>
      <c r="F278" s="10">
        <v>372.91851679561802</v>
      </c>
    </row>
    <row r="279" spans="1:6" s="2" customFormat="1" ht="15" customHeight="1" thickTop="1" thickBot="1">
      <c r="A279" s="30">
        <f t="shared" si="4"/>
        <v>44166</v>
      </c>
      <c r="B279" s="3" t="s">
        <v>11</v>
      </c>
      <c r="C279" s="6"/>
      <c r="D279" s="10">
        <v>408.00743539788198</v>
      </c>
      <c r="E279" s="10">
        <v>428.56092987003399</v>
      </c>
      <c r="F279" s="10">
        <v>375.24445227127597</v>
      </c>
    </row>
    <row r="280" spans="1:6" s="2" customFormat="1" ht="15" customHeight="1" thickTop="1" thickBot="1">
      <c r="A280" s="30" t="str">
        <f t="shared" si="4"/>
        <v/>
      </c>
      <c r="B280" s="4">
        <v>2021</v>
      </c>
      <c r="C280" s="11"/>
      <c r="D280" s="8"/>
      <c r="E280" s="8"/>
      <c r="F280" s="8"/>
    </row>
    <row r="281" spans="1:6" s="2" customFormat="1" ht="15" customHeight="1" thickTop="1" thickBot="1">
      <c r="A281" s="30">
        <f t="shared" si="4"/>
        <v>44197</v>
      </c>
      <c r="B281" s="3" t="s">
        <v>0</v>
      </c>
      <c r="C281" s="6"/>
      <c r="D281" s="10">
        <v>428.77245579564402</v>
      </c>
      <c r="E281" s="10">
        <v>449.57066741567297</v>
      </c>
      <c r="F281" s="10">
        <v>395.48266621092802</v>
      </c>
    </row>
    <row r="282" spans="1:6" s="2" customFormat="1" ht="15" customHeight="1" thickTop="1" thickBot="1">
      <c r="A282" s="30">
        <f t="shared" si="4"/>
        <v>44228</v>
      </c>
      <c r="B282" s="3" t="s">
        <v>1</v>
      </c>
      <c r="C282" s="6"/>
      <c r="D282" s="10">
        <v>429.71527314704002</v>
      </c>
      <c r="E282" s="10">
        <v>450.48101889862198</v>
      </c>
      <c r="F282" s="10">
        <v>396.470735161405</v>
      </c>
    </row>
    <row r="283" spans="1:6" s="2" customFormat="1" ht="24.75" customHeight="1" thickTop="1" thickBot="1">
      <c r="A283" s="30">
        <f t="shared" si="4"/>
        <v>44256</v>
      </c>
      <c r="B283" s="13" t="s">
        <v>24</v>
      </c>
      <c r="C283" s="14"/>
      <c r="D283" s="14"/>
      <c r="E283" s="14"/>
      <c r="F283" s="15"/>
    </row>
    <row r="284" spans="1:6" s="2" customFormat="1" ht="39" customHeight="1" thickTop="1" thickBot="1">
      <c r="A284" s="30">
        <f t="shared" si="4"/>
        <v>44287</v>
      </c>
      <c r="B284" s="19" t="s">
        <v>19</v>
      </c>
      <c r="C284" s="20"/>
      <c r="D284" s="20"/>
      <c r="E284" s="20"/>
      <c r="F284" s="21"/>
    </row>
    <row r="285" spans="1:6" s="2" customFormat="1" ht="87.75" customHeight="1" thickTop="1" thickBot="1">
      <c r="A285" s="30">
        <f t="shared" si="4"/>
        <v>44317</v>
      </c>
      <c r="B285" s="19" t="s">
        <v>18</v>
      </c>
      <c r="C285" s="20"/>
      <c r="D285" s="20"/>
      <c r="E285" s="20"/>
      <c r="F285" s="21"/>
    </row>
    <row r="286" spans="1:6" ht="15" customHeight="1" thickTop="1" thickBot="1">
      <c r="A286" s="30">
        <f t="shared" si="4"/>
        <v>44348</v>
      </c>
      <c r="B286" s="13" t="s">
        <v>14</v>
      </c>
      <c r="C286" s="14"/>
      <c r="D286" s="14"/>
      <c r="E286" s="14"/>
      <c r="F286" s="15"/>
    </row>
    <row r="287" spans="1:6" ht="12" thickTop="1"/>
  </sheetData>
  <mergeCells count="10">
    <mergeCell ref="B286:F286"/>
    <mergeCell ref="B2:F2"/>
    <mergeCell ref="B3:F3"/>
    <mergeCell ref="B4:F4"/>
    <mergeCell ref="B283:F283"/>
    <mergeCell ref="B284:F284"/>
    <mergeCell ref="B285:F285"/>
    <mergeCell ref="B5:B6"/>
    <mergeCell ref="C5:C6"/>
    <mergeCell ref="D5:F5"/>
  </mergeCells>
  <phoneticPr fontId="4" type="noConversion"/>
  <hyperlinks>
    <hyperlink ref="C1" r:id="rId1"/>
  </hyperlinks>
  <pageMargins left="0.74803149606299213" right="0.74803149606299213" top="0.98425196850393704" bottom="0.98425196850393704" header="0" footer="0"/>
  <pageSetup orientation="landscape" horizontalDpi="300" verticalDpi="300"/>
  <headerFooter alignWithMargins="0"/>
  <webPublishItems count="1">
    <webPublishItem id="2614" divId="Capitulo03-Vin_2614" sourceType="range" sourceRef="B2:D286" destinationFile="G:\EstadInternet\SALARIOS\0075.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02"/>
  <sheetViews>
    <sheetView workbookViewId="0">
      <selection activeCell="C50" sqref="C50"/>
    </sheetView>
  </sheetViews>
  <sheetFormatPr baseColWidth="10" defaultRowHeight="13"/>
  <cols>
    <col min="1" max="1" width="13.42578125" style="28" customWidth="1"/>
    <col min="2" max="4" width="50.28515625" style="28" customWidth="1"/>
    <col min="5" max="256" width="7.5703125" style="28" customWidth="1"/>
    <col min="257" max="16384" width="10.7109375" style="28"/>
  </cols>
  <sheetData>
    <row r="1" spans="1:4">
      <c r="A1" s="28" t="s">
        <v>27</v>
      </c>
    </row>
    <row r="2" spans="1:4">
      <c r="A2" s="28" t="s">
        <v>28</v>
      </c>
    </row>
    <row r="3" spans="1:4" ht="56">
      <c r="A3" s="29" t="s">
        <v>12</v>
      </c>
      <c r="B3" s="29" t="s">
        <v>29</v>
      </c>
      <c r="C3" s="29" t="s">
        <v>30</v>
      </c>
      <c r="D3" s="29" t="s">
        <v>226</v>
      </c>
    </row>
    <row r="4" spans="1:4" ht="14">
      <c r="A4" s="29" t="s">
        <v>31</v>
      </c>
      <c r="B4" s="28">
        <v>3.6367550754510001</v>
      </c>
      <c r="C4" s="28">
        <v>4.1677353825120003</v>
      </c>
      <c r="D4" s="28">
        <v>3.361753278408</v>
      </c>
    </row>
    <row r="5" spans="1:4" ht="14">
      <c r="A5" s="29" t="s">
        <v>32</v>
      </c>
      <c r="B5" s="28">
        <v>3.5514073842289999</v>
      </c>
      <c r="C5" s="28">
        <v>4.056945620504</v>
      </c>
      <c r="D5" s="28">
        <v>3.23358216383</v>
      </c>
    </row>
    <row r="6" spans="1:4" ht="14">
      <c r="A6" s="29" t="s">
        <v>33</v>
      </c>
      <c r="B6" s="28">
        <v>3.6325628463439998</v>
      </c>
      <c r="C6" s="28">
        <v>4.148123533393</v>
      </c>
      <c r="D6" s="28">
        <v>3.3155538897149999</v>
      </c>
    </row>
    <row r="7" spans="1:4" ht="14">
      <c r="A7" s="29" t="s">
        <v>34</v>
      </c>
      <c r="B7" s="28">
        <v>3.566520086992</v>
      </c>
      <c r="C7" s="28">
        <v>3.9382562336250002</v>
      </c>
      <c r="D7" s="28">
        <v>3.3200669985669999</v>
      </c>
    </row>
    <row r="8" spans="1:4" ht="14">
      <c r="A8" s="29" t="s">
        <v>35</v>
      </c>
      <c r="B8" s="28">
        <v>3.6779176850019999</v>
      </c>
      <c r="C8" s="28">
        <v>3.9029458909889998</v>
      </c>
      <c r="D8" s="28">
        <v>3.567093209761</v>
      </c>
    </row>
    <row r="9" spans="1:4" ht="14">
      <c r="A9" s="29" t="s">
        <v>36</v>
      </c>
      <c r="B9" s="28">
        <v>3.7434989104179999</v>
      </c>
      <c r="C9" s="28">
        <v>3.7997541990850001</v>
      </c>
      <c r="D9" s="28">
        <v>3.7345871659630001</v>
      </c>
    </row>
    <row r="10" spans="1:4" ht="14">
      <c r="A10" s="29" t="s">
        <v>37</v>
      </c>
      <c r="B10" s="28">
        <v>3.5752318937249998</v>
      </c>
      <c r="C10" s="28">
        <v>4.0115618345520003</v>
      </c>
      <c r="D10" s="28">
        <v>3.3080146979829999</v>
      </c>
    </row>
    <row r="11" spans="1:4" ht="14">
      <c r="A11" s="29" t="s">
        <v>38</v>
      </c>
      <c r="B11" s="28">
        <v>3.4347883302439999</v>
      </c>
      <c r="C11" s="28">
        <v>3.8029103184430002</v>
      </c>
      <c r="D11" s="28">
        <v>3.1936160427489999</v>
      </c>
    </row>
    <row r="12" spans="1:4" ht="14">
      <c r="A12" s="29" t="s">
        <v>39</v>
      </c>
      <c r="B12" s="28">
        <v>3.3403626170980001</v>
      </c>
      <c r="C12" s="28">
        <v>3.5376394166049998</v>
      </c>
      <c r="D12" s="28">
        <v>3.2277502638910001</v>
      </c>
    </row>
    <row r="13" spans="1:4" ht="14">
      <c r="A13" s="29" t="s">
        <v>40</v>
      </c>
      <c r="B13" s="28">
        <v>3.2607346330690001</v>
      </c>
      <c r="C13" s="28">
        <v>3.7077276088289999</v>
      </c>
      <c r="D13" s="28">
        <v>2.9875922363940002</v>
      </c>
    </row>
    <row r="14" spans="1:4" ht="14">
      <c r="A14" s="29" t="s">
        <v>41</v>
      </c>
      <c r="B14" s="28">
        <v>3.1473025711410001</v>
      </c>
      <c r="C14" s="28">
        <v>3.4121105451060001</v>
      </c>
      <c r="D14" s="28">
        <v>3.0223184370179998</v>
      </c>
    </row>
    <row r="15" spans="1:4" ht="14">
      <c r="A15" s="29" t="s">
        <v>42</v>
      </c>
      <c r="B15" s="28">
        <v>3.1733270929040001</v>
      </c>
      <c r="C15" s="28">
        <v>3.5316118353619999</v>
      </c>
      <c r="D15" s="28">
        <v>2.995796326931</v>
      </c>
    </row>
    <row r="16" spans="1:4" ht="14">
      <c r="A16" s="29" t="s">
        <v>43</v>
      </c>
      <c r="B16" s="28">
        <v>3.2023347858669999</v>
      </c>
      <c r="C16" s="28">
        <v>3.4041881846719999</v>
      </c>
      <c r="D16" s="28">
        <v>3.0992032421819999</v>
      </c>
    </row>
    <row r="17" spans="1:4" ht="14">
      <c r="A17" s="29" t="s">
        <v>44</v>
      </c>
      <c r="B17" s="28">
        <v>3.5218073054139998</v>
      </c>
      <c r="C17" s="28">
        <v>3.602020588177</v>
      </c>
      <c r="D17" s="28">
        <v>3.440733329056</v>
      </c>
    </row>
    <row r="18" spans="1:4" ht="14">
      <c r="A18" s="29" t="s">
        <v>45</v>
      </c>
      <c r="B18" s="28">
        <v>3.335968550554</v>
      </c>
      <c r="C18" s="28">
        <v>3.5291396465839999</v>
      </c>
      <c r="D18" s="28">
        <v>3.2001521893809999</v>
      </c>
    </row>
    <row r="19" spans="1:4" ht="14">
      <c r="A19" s="29" t="s">
        <v>46</v>
      </c>
      <c r="B19" s="28">
        <v>3.3822899595989999</v>
      </c>
      <c r="C19" s="28">
        <v>3.7864749844509999</v>
      </c>
      <c r="D19" s="28">
        <v>3.103893297615</v>
      </c>
    </row>
    <row r="20" spans="1:4" ht="14">
      <c r="A20" s="29" t="s">
        <v>47</v>
      </c>
      <c r="B20" s="28">
        <v>3.146376340557</v>
      </c>
      <c r="C20" s="28">
        <v>3.6437610345940001</v>
      </c>
      <c r="D20" s="28">
        <v>2.883713791435</v>
      </c>
    </row>
    <row r="21" spans="1:4" ht="14">
      <c r="A21" s="29" t="s">
        <v>48</v>
      </c>
      <c r="B21" s="28">
        <v>3.5062695091829998</v>
      </c>
      <c r="C21" s="28">
        <v>3.8144570412559999</v>
      </c>
      <c r="D21" s="28">
        <v>3.3501373904979999</v>
      </c>
    </row>
    <row r="22" spans="1:4" ht="14">
      <c r="A22" s="29" t="s">
        <v>49</v>
      </c>
      <c r="B22" s="28">
        <v>3.66525914218</v>
      </c>
      <c r="C22" s="28">
        <v>4.2248865786309997</v>
      </c>
      <c r="D22" s="28">
        <v>3.2888989317220001</v>
      </c>
    </row>
    <row r="23" spans="1:4" ht="14">
      <c r="A23" s="29" t="s">
        <v>50</v>
      </c>
      <c r="B23" s="28">
        <v>3.616748951211</v>
      </c>
      <c r="C23" s="28">
        <v>3.8627374889419999</v>
      </c>
      <c r="D23" s="28">
        <v>3.4522883885920002</v>
      </c>
    </row>
    <row r="24" spans="1:4" ht="14">
      <c r="A24" s="29" t="s">
        <v>51</v>
      </c>
      <c r="B24" s="28">
        <v>3.7276257575209999</v>
      </c>
      <c r="C24" s="28">
        <v>3.9390255777140002</v>
      </c>
      <c r="D24" s="28">
        <v>3.59387712343</v>
      </c>
    </row>
    <row r="25" spans="1:4" ht="14">
      <c r="A25" s="29" t="s">
        <v>52</v>
      </c>
      <c r="B25" s="28">
        <v>3.677396772077</v>
      </c>
      <c r="C25" s="28">
        <v>4.172633394789</v>
      </c>
      <c r="D25" s="28">
        <v>3.369256144735</v>
      </c>
    </row>
    <row r="26" spans="1:4" ht="14">
      <c r="A26" s="29" t="s">
        <v>53</v>
      </c>
      <c r="B26" s="28">
        <v>3.7393304436619998</v>
      </c>
      <c r="C26" s="28">
        <v>4.0741010581500001</v>
      </c>
      <c r="D26" s="28">
        <v>3.5834901619589998</v>
      </c>
    </row>
    <row r="27" spans="1:4" ht="14">
      <c r="A27" s="29" t="s">
        <v>54</v>
      </c>
      <c r="B27" s="28">
        <v>3.7901835835409998</v>
      </c>
      <c r="C27" s="28">
        <v>4.0924150307040001</v>
      </c>
      <c r="D27" s="28">
        <v>3.6505411754520001</v>
      </c>
    </row>
    <row r="28" spans="1:4" ht="14">
      <c r="A28" s="29" t="s">
        <v>55</v>
      </c>
      <c r="B28" s="28">
        <v>3.7301089969999999</v>
      </c>
      <c r="C28" s="28">
        <v>4.1666465620790003</v>
      </c>
      <c r="D28" s="28">
        <v>3.4975835115230001</v>
      </c>
    </row>
    <row r="29" spans="1:4" ht="14">
      <c r="A29" s="29" t="s">
        <v>56</v>
      </c>
      <c r="B29" s="28">
        <v>3.8167468261819999</v>
      </c>
      <c r="C29" s="28">
        <v>4.2347699542260004</v>
      </c>
      <c r="D29" s="28">
        <v>3.5416792760260001</v>
      </c>
    </row>
    <row r="30" spans="1:4" ht="14">
      <c r="A30" s="29" t="s">
        <v>57</v>
      </c>
      <c r="B30" s="28">
        <v>3.8005490640300001</v>
      </c>
      <c r="C30" s="28">
        <v>4.2184360557279996</v>
      </c>
      <c r="D30" s="28">
        <v>3.5237353438449999</v>
      </c>
    </row>
    <row r="31" spans="1:4" ht="14">
      <c r="A31" s="29" t="s">
        <v>58</v>
      </c>
      <c r="B31" s="28">
        <v>3.688204571884</v>
      </c>
      <c r="C31" s="28">
        <v>3.974571067881</v>
      </c>
      <c r="D31" s="28">
        <v>3.4819490088260001</v>
      </c>
    </row>
    <row r="32" spans="1:4" ht="14">
      <c r="A32" s="29" t="s">
        <v>59</v>
      </c>
      <c r="B32" s="28">
        <v>3.4657873486740001</v>
      </c>
      <c r="C32" s="28">
        <v>3.8648823317929999</v>
      </c>
      <c r="D32" s="28">
        <v>3.255599905001</v>
      </c>
    </row>
    <row r="33" spans="1:4" ht="14">
      <c r="A33" s="29" t="s">
        <v>60</v>
      </c>
      <c r="B33" s="28">
        <v>3.5384555838080001</v>
      </c>
      <c r="C33" s="28">
        <v>3.888803810862</v>
      </c>
      <c r="D33" s="28">
        <v>3.3380029434040002</v>
      </c>
    </row>
    <row r="34" spans="1:4" ht="14">
      <c r="A34" s="29" t="s">
        <v>61</v>
      </c>
      <c r="B34" s="28">
        <v>3.4870169140849998</v>
      </c>
      <c r="C34" s="28">
        <v>3.6095199905330002</v>
      </c>
      <c r="D34" s="28">
        <v>3.4082182055130001</v>
      </c>
    </row>
    <row r="35" spans="1:4" ht="14">
      <c r="A35" s="29" t="s">
        <v>62</v>
      </c>
      <c r="B35" s="28">
        <v>3.576317514046</v>
      </c>
      <c r="C35" s="28">
        <v>3.946877102378</v>
      </c>
      <c r="D35" s="28">
        <v>3.3285693236429998</v>
      </c>
    </row>
    <row r="36" spans="1:4" ht="14">
      <c r="A36" s="29" t="s">
        <v>63</v>
      </c>
      <c r="B36" s="28">
        <v>3.5033648239219999</v>
      </c>
      <c r="C36" s="28">
        <v>3.9650725465019998</v>
      </c>
      <c r="D36" s="28">
        <v>3.2050803335119999</v>
      </c>
    </row>
    <row r="37" spans="1:4" ht="14">
      <c r="A37" s="29" t="s">
        <v>64</v>
      </c>
      <c r="B37" s="28">
        <v>3.631091459426</v>
      </c>
      <c r="C37" s="28">
        <v>3.8768855081639999</v>
      </c>
      <c r="D37" s="28">
        <v>3.4762700999640002</v>
      </c>
    </row>
    <row r="38" spans="1:4" ht="14">
      <c r="A38" s="29" t="s">
        <v>65</v>
      </c>
      <c r="B38" s="28">
        <v>3.5532485792299999</v>
      </c>
      <c r="C38" s="28">
        <v>4.1333449550430004</v>
      </c>
      <c r="D38" s="28">
        <v>3.2570763239959999</v>
      </c>
    </row>
    <row r="39" spans="1:4" ht="14">
      <c r="A39" s="29" t="s">
        <v>66</v>
      </c>
      <c r="B39" s="28">
        <v>3.5242552590549998</v>
      </c>
      <c r="C39" s="28">
        <v>3.7991878244119999</v>
      </c>
      <c r="D39" s="28">
        <v>3.4051170157540001</v>
      </c>
    </row>
    <row r="40" spans="1:4" ht="14">
      <c r="A40" s="29" t="s">
        <v>67</v>
      </c>
      <c r="B40" s="28">
        <v>3.8170625124550002</v>
      </c>
      <c r="C40" s="28">
        <v>3.9500599114489998</v>
      </c>
      <c r="D40" s="28">
        <v>3.7657482108329998</v>
      </c>
    </row>
    <row r="41" spans="1:4" ht="14">
      <c r="A41" s="29" t="s">
        <v>68</v>
      </c>
      <c r="B41" s="28">
        <v>3.6803103392279999</v>
      </c>
      <c r="C41" s="28">
        <v>3.966776477752</v>
      </c>
      <c r="D41" s="28">
        <v>3.4859125928500001</v>
      </c>
    </row>
    <row r="42" spans="1:4" ht="14">
      <c r="A42" s="29" t="s">
        <v>69</v>
      </c>
      <c r="B42" s="28">
        <v>3.7602751254269999</v>
      </c>
      <c r="C42" s="28">
        <v>4.0974648875690001</v>
      </c>
      <c r="D42" s="28">
        <v>3.5336409952180001</v>
      </c>
    </row>
    <row r="43" spans="1:4" ht="14">
      <c r="A43" s="29" t="s">
        <v>70</v>
      </c>
      <c r="B43" s="28">
        <v>3.6176641596239998</v>
      </c>
      <c r="C43" s="28">
        <v>4.0028113070330003</v>
      </c>
      <c r="D43" s="28">
        <v>3.3562254379529999</v>
      </c>
    </row>
    <row r="44" spans="1:4" ht="14">
      <c r="A44" s="29" t="s">
        <v>71</v>
      </c>
      <c r="B44" s="28">
        <v>3.576600983859</v>
      </c>
      <c r="C44" s="28">
        <v>3.9176373203389998</v>
      </c>
      <c r="D44" s="28">
        <v>3.3888555752679999</v>
      </c>
    </row>
    <row r="45" spans="1:4" ht="14">
      <c r="A45" s="29" t="s">
        <v>72</v>
      </c>
      <c r="B45" s="28">
        <v>3.6116672988079999</v>
      </c>
      <c r="C45" s="28">
        <v>4.00120438139</v>
      </c>
      <c r="D45" s="28">
        <v>3.3831515057870001</v>
      </c>
    </row>
    <row r="46" spans="1:4" ht="14">
      <c r="A46" s="29" t="s">
        <v>73</v>
      </c>
      <c r="B46" s="28">
        <v>3.8435562224569999</v>
      </c>
      <c r="C46" s="28">
        <v>3.9578087805490001</v>
      </c>
      <c r="D46" s="28">
        <v>3.7626180660270001</v>
      </c>
    </row>
    <row r="47" spans="1:4" ht="14">
      <c r="A47" s="29" t="s">
        <v>74</v>
      </c>
      <c r="B47" s="28">
        <v>3.7761137979649999</v>
      </c>
      <c r="C47" s="28">
        <v>3.5532812461269998</v>
      </c>
      <c r="D47" s="28">
        <v>3.916423720454</v>
      </c>
    </row>
    <row r="48" spans="1:4" ht="14">
      <c r="A48" s="29" t="s">
        <v>75</v>
      </c>
      <c r="B48" s="28">
        <v>3.8554764471779999</v>
      </c>
      <c r="C48" s="28">
        <v>4.0504194734899999</v>
      </c>
      <c r="D48" s="28">
        <v>3.71129243717</v>
      </c>
    </row>
    <row r="49" spans="1:4" ht="14">
      <c r="A49" s="29" t="s">
        <v>76</v>
      </c>
      <c r="B49" s="28">
        <v>4.0230805484749999</v>
      </c>
      <c r="C49" s="28">
        <v>3.7666297964550002</v>
      </c>
      <c r="D49" s="28">
        <v>4.1615461614199996</v>
      </c>
    </row>
    <row r="50" spans="1:4" ht="14">
      <c r="A50" s="29" t="s">
        <v>77</v>
      </c>
      <c r="B50" s="28">
        <v>4.5367405230360003</v>
      </c>
      <c r="C50" s="28">
        <v>4.2932216378910004</v>
      </c>
      <c r="D50" s="28">
        <v>4.7422475272479998</v>
      </c>
    </row>
    <row r="51" spans="1:4" ht="14">
      <c r="A51" s="29" t="s">
        <v>78</v>
      </c>
      <c r="B51" s="28">
        <v>4.5347912933670003</v>
      </c>
      <c r="C51" s="28">
        <v>5.0679776345040004</v>
      </c>
      <c r="D51" s="28">
        <v>4.2848922932700004</v>
      </c>
    </row>
    <row r="52" spans="1:4" ht="14">
      <c r="A52" s="29" t="s">
        <v>79</v>
      </c>
      <c r="B52" s="28">
        <v>4.6719968615290002</v>
      </c>
      <c r="C52" s="28">
        <v>5.086087980916</v>
      </c>
      <c r="D52" s="28">
        <v>4.4760026235600003</v>
      </c>
    </row>
    <row r="53" spans="1:4" ht="14">
      <c r="A53" s="29" t="s">
        <v>80</v>
      </c>
      <c r="B53" s="28">
        <v>5.0032116156589996</v>
      </c>
      <c r="C53" s="28">
        <v>4.8384734930319997</v>
      </c>
      <c r="D53" s="28">
        <v>5.0825719617920004</v>
      </c>
    </row>
    <row r="54" spans="1:4" ht="14">
      <c r="A54" s="29" t="s">
        <v>81</v>
      </c>
      <c r="B54" s="28">
        <v>4.9566731546009999</v>
      </c>
      <c r="C54" s="28">
        <v>4.7783666770069999</v>
      </c>
      <c r="D54" s="28">
        <v>5.031488759498</v>
      </c>
    </row>
    <row r="55" spans="1:4" ht="14">
      <c r="A55" s="29" t="s">
        <v>82</v>
      </c>
      <c r="B55" s="28">
        <v>5.1981180237600002</v>
      </c>
      <c r="C55" s="28">
        <v>4.7624207789859998</v>
      </c>
      <c r="D55" s="28">
        <v>5.4152885888329996</v>
      </c>
    </row>
    <row r="56" spans="1:4" ht="14">
      <c r="A56" s="29" t="s">
        <v>83</v>
      </c>
      <c r="B56" s="28">
        <v>5.5985313701920001</v>
      </c>
      <c r="C56" s="28">
        <v>5.2081391369130001</v>
      </c>
      <c r="D56" s="28">
        <v>5.8309747329789996</v>
      </c>
    </row>
    <row r="57" spans="1:4" ht="14">
      <c r="A57" s="29" t="s">
        <v>84</v>
      </c>
      <c r="B57" s="28">
        <v>5.2856556797780003</v>
      </c>
      <c r="C57" s="28">
        <v>4.9043334558799998</v>
      </c>
      <c r="D57" s="28">
        <v>5.5044141419630002</v>
      </c>
    </row>
    <row r="58" spans="1:4" ht="14">
      <c r="A58" s="29" t="s">
        <v>85</v>
      </c>
      <c r="B58" s="28">
        <v>5.4621309236320004</v>
      </c>
      <c r="C58" s="28">
        <v>5.4549117477040001</v>
      </c>
      <c r="D58" s="28">
        <v>5.4440539749130004</v>
      </c>
    </row>
    <row r="59" spans="1:4" ht="14">
      <c r="A59" s="29" t="s">
        <v>86</v>
      </c>
      <c r="B59" s="28">
        <v>5.7091132106520002</v>
      </c>
      <c r="C59" s="28">
        <v>6.1040161803170001</v>
      </c>
      <c r="D59" s="28">
        <v>5.3973421004129998</v>
      </c>
    </row>
    <row r="60" spans="1:4" ht="14">
      <c r="A60" s="29" t="s">
        <v>87</v>
      </c>
      <c r="B60" s="28">
        <v>5.9844299285740004</v>
      </c>
      <c r="C60" s="28">
        <v>6.3097050764390001</v>
      </c>
      <c r="D60" s="28">
        <v>5.730465995396</v>
      </c>
    </row>
    <row r="61" spans="1:4" ht="14">
      <c r="A61" s="29" t="s">
        <v>88</v>
      </c>
      <c r="B61" s="28">
        <v>5.4929095885799999</v>
      </c>
      <c r="C61" s="28">
        <v>5.526087431943</v>
      </c>
      <c r="D61" s="28">
        <v>5.4674065748820002</v>
      </c>
    </row>
    <row r="62" spans="1:4" ht="14">
      <c r="A62" s="29" t="s">
        <v>89</v>
      </c>
      <c r="B62" s="28">
        <v>5.2886077051699996</v>
      </c>
      <c r="C62" s="28">
        <v>5.1767737973010002</v>
      </c>
      <c r="D62" s="28">
        <v>5.4276641475579996</v>
      </c>
    </row>
    <row r="63" spans="1:4" ht="14">
      <c r="A63" s="29" t="s">
        <v>90</v>
      </c>
      <c r="B63" s="28">
        <v>5.2903743857789998</v>
      </c>
      <c r="C63" s="28">
        <v>5.3379422199280002</v>
      </c>
      <c r="D63" s="28">
        <v>5.3056206678500004</v>
      </c>
    </row>
    <row r="64" spans="1:4" ht="14">
      <c r="A64" s="29" t="s">
        <v>91</v>
      </c>
      <c r="B64" s="28">
        <v>5.4111095395089999</v>
      </c>
      <c r="C64" s="28">
        <v>5.281504953512</v>
      </c>
      <c r="D64" s="28">
        <v>5.5362162645449997</v>
      </c>
    </row>
    <row r="65" spans="1:4" ht="14">
      <c r="A65" s="29" t="s">
        <v>92</v>
      </c>
      <c r="B65" s="28">
        <v>5.1162373788769999</v>
      </c>
      <c r="C65" s="28">
        <v>5.0788079521749996</v>
      </c>
      <c r="D65" s="28">
        <v>5.1444484479829997</v>
      </c>
    </row>
    <row r="66" spans="1:4" ht="14">
      <c r="A66" s="29" t="s">
        <v>93</v>
      </c>
      <c r="B66" s="28">
        <v>5.1494849854159996</v>
      </c>
      <c r="C66" s="28">
        <v>5.2856391610099998</v>
      </c>
      <c r="D66" s="28">
        <v>5.0378245433310003</v>
      </c>
    </row>
    <row r="67" spans="1:4" ht="14">
      <c r="A67" s="29" t="s">
        <v>94</v>
      </c>
      <c r="B67" s="28">
        <v>5.4583910861109999</v>
      </c>
      <c r="C67" s="28">
        <v>5.4144761489270001</v>
      </c>
      <c r="D67" s="28">
        <v>5.440332122349</v>
      </c>
    </row>
    <row r="68" spans="1:4" ht="14">
      <c r="A68" s="29" t="s">
        <v>95</v>
      </c>
      <c r="B68" s="28">
        <v>5.2532508251019996</v>
      </c>
      <c r="C68" s="28">
        <v>5.4185676006210004</v>
      </c>
      <c r="D68" s="28">
        <v>5.1361891594360003</v>
      </c>
    </row>
    <row r="69" spans="1:4" ht="14">
      <c r="A69" s="29" t="s">
        <v>96</v>
      </c>
      <c r="B69" s="28">
        <v>5.135948733168</v>
      </c>
      <c r="C69" s="28">
        <v>4.8921435215480003</v>
      </c>
      <c r="D69" s="28">
        <v>5.3016264887220004</v>
      </c>
    </row>
    <row r="70" spans="1:4" ht="14">
      <c r="A70" s="29" t="s">
        <v>97</v>
      </c>
      <c r="B70" s="28">
        <v>5.2947785831149998</v>
      </c>
      <c r="C70" s="28">
        <v>5.1599147761430002</v>
      </c>
      <c r="D70" s="28">
        <v>5.3456980522680002</v>
      </c>
    </row>
    <row r="71" spans="1:4" ht="14">
      <c r="A71" s="29" t="s">
        <v>98</v>
      </c>
      <c r="B71" s="28">
        <v>5.0159234245390003</v>
      </c>
      <c r="C71" s="28">
        <v>5.0629748996239998</v>
      </c>
      <c r="D71" s="28">
        <v>4.9682867246409996</v>
      </c>
    </row>
    <row r="72" spans="1:4" ht="14">
      <c r="A72" s="29" t="s">
        <v>99</v>
      </c>
      <c r="B72" s="28">
        <v>5.2786180318830001</v>
      </c>
      <c r="C72" s="28">
        <v>5.004850957715</v>
      </c>
      <c r="D72" s="28">
        <v>5.4219075154469998</v>
      </c>
    </row>
    <row r="73" spans="1:4" ht="14">
      <c r="A73" s="29" t="s">
        <v>100</v>
      </c>
      <c r="B73" s="28">
        <v>5.3320002758309997</v>
      </c>
      <c r="C73" s="28">
        <v>4.9588214881199999</v>
      </c>
      <c r="D73" s="28">
        <v>5.5402462066349996</v>
      </c>
    </row>
    <row r="74" spans="1:4" ht="14">
      <c r="A74" s="29" t="s">
        <v>101</v>
      </c>
      <c r="B74" s="28">
        <v>5.3134595027350002</v>
      </c>
      <c r="C74" s="28">
        <v>4.936677249143</v>
      </c>
      <c r="D74" s="28">
        <v>5.5772051337019999</v>
      </c>
    </row>
    <row r="75" spans="1:4" ht="14">
      <c r="A75" s="29" t="s">
        <v>102</v>
      </c>
      <c r="B75" s="28">
        <v>5.5089877752580003</v>
      </c>
      <c r="C75" s="28">
        <v>5.2108294804220003</v>
      </c>
      <c r="D75" s="28">
        <v>5.6994735314070004</v>
      </c>
    </row>
    <row r="76" spans="1:4" ht="14">
      <c r="A76" s="29" t="s">
        <v>103</v>
      </c>
      <c r="B76" s="28">
        <v>5.0295563283430003</v>
      </c>
      <c r="C76" s="28">
        <v>4.9421192908220002</v>
      </c>
      <c r="D76" s="28">
        <v>5.1277433254040004</v>
      </c>
    </row>
    <row r="77" spans="1:4" ht="14">
      <c r="A77" s="29" t="s">
        <v>104</v>
      </c>
      <c r="B77" s="28">
        <v>5.2679670546309998</v>
      </c>
      <c r="C77" s="28">
        <v>5.1075053629709997</v>
      </c>
      <c r="D77" s="28">
        <v>5.3890431758839998</v>
      </c>
    </row>
    <row r="78" spans="1:4" ht="14">
      <c r="A78" s="29" t="s">
        <v>105</v>
      </c>
      <c r="B78" s="28">
        <v>5.1115920723619999</v>
      </c>
      <c r="C78" s="28">
        <v>4.860597950092</v>
      </c>
      <c r="D78" s="28">
        <v>5.2116696718049997</v>
      </c>
    </row>
    <row r="79" spans="1:4" ht="14">
      <c r="A79" s="29" t="s">
        <v>106</v>
      </c>
      <c r="B79" s="28">
        <v>5.1995839064349996</v>
      </c>
      <c r="C79" s="28">
        <v>5.2245776961840003</v>
      </c>
      <c r="D79" s="28">
        <v>5.1369802304599999</v>
      </c>
    </row>
    <row r="80" spans="1:4" ht="14">
      <c r="A80" s="29" t="s">
        <v>107</v>
      </c>
      <c r="B80" s="28">
        <v>5.3672330859460002</v>
      </c>
      <c r="C80" s="28">
        <v>5.1478313342230004</v>
      </c>
      <c r="D80" s="28">
        <v>5.475573841339</v>
      </c>
    </row>
    <row r="81" spans="1:4" ht="14">
      <c r="A81" s="29" t="s">
        <v>108</v>
      </c>
      <c r="B81" s="28">
        <v>5.5538380130830003</v>
      </c>
      <c r="C81" s="28">
        <v>5.7216655826940004</v>
      </c>
      <c r="D81" s="28">
        <v>5.4865210728419997</v>
      </c>
    </row>
    <row r="82" spans="1:4" ht="14">
      <c r="A82" s="29" t="s">
        <v>109</v>
      </c>
      <c r="B82" s="28">
        <v>5.2087955859940003</v>
      </c>
      <c r="C82" s="28">
        <v>5.1434071267709998</v>
      </c>
      <c r="D82" s="28">
        <v>5.2251439399289996</v>
      </c>
    </row>
    <row r="83" spans="1:4" ht="14">
      <c r="A83" s="29" t="s">
        <v>110</v>
      </c>
      <c r="B83" s="28">
        <v>5.2887836925020002</v>
      </c>
      <c r="C83" s="28">
        <v>5.3392923120260001</v>
      </c>
      <c r="D83" s="28">
        <v>5.2328169874529999</v>
      </c>
    </row>
    <row r="84" spans="1:4" ht="14">
      <c r="A84" s="29" t="s">
        <v>111</v>
      </c>
      <c r="B84" s="28">
        <v>5.069578502403</v>
      </c>
      <c r="C84" s="28">
        <v>5.2492242817269998</v>
      </c>
      <c r="D84" s="28">
        <v>4.9355181875709997</v>
      </c>
    </row>
    <row r="85" spans="1:4" ht="14">
      <c r="A85" s="29" t="s">
        <v>112</v>
      </c>
      <c r="B85" s="28">
        <v>4.873570411637</v>
      </c>
      <c r="C85" s="28">
        <v>4.7950455365959996</v>
      </c>
      <c r="D85" s="28">
        <v>4.936868511998</v>
      </c>
    </row>
    <row r="86" spans="1:4" ht="14">
      <c r="A86" s="29" t="s">
        <v>113</v>
      </c>
      <c r="B86" s="28">
        <v>5.0655828929490001</v>
      </c>
      <c r="C86" s="28">
        <v>5.1676354035200003</v>
      </c>
      <c r="D86" s="28">
        <v>5.0230342344630001</v>
      </c>
    </row>
    <row r="87" spans="1:4" ht="14">
      <c r="A87" s="29" t="s">
        <v>114</v>
      </c>
      <c r="B87" s="28">
        <v>5.0193652924589998</v>
      </c>
      <c r="C87" s="28">
        <v>4.9461589812920002</v>
      </c>
      <c r="D87" s="28">
        <v>5.0961929585450001</v>
      </c>
    </row>
    <row r="88" spans="1:4" ht="14">
      <c r="A88" s="29" t="s">
        <v>115</v>
      </c>
      <c r="B88" s="28">
        <v>4.6296495843430003</v>
      </c>
      <c r="C88" s="28">
        <v>4.7659091630630002</v>
      </c>
      <c r="D88" s="28">
        <v>4.597425111892</v>
      </c>
    </row>
    <row r="89" spans="1:4" ht="14">
      <c r="A89" s="29" t="s">
        <v>116</v>
      </c>
      <c r="B89" s="28">
        <v>5.2945387385830003</v>
      </c>
      <c r="C89" s="28">
        <v>4.8790683004469999</v>
      </c>
      <c r="D89" s="28">
        <v>5.5811340807759997</v>
      </c>
    </row>
    <row r="90" spans="1:4" ht="14">
      <c r="A90" s="29" t="s">
        <v>117</v>
      </c>
      <c r="B90" s="28">
        <v>5.0208944633619996</v>
      </c>
      <c r="C90" s="28">
        <v>4.7741517351690002</v>
      </c>
      <c r="D90" s="28">
        <v>5.112660029233</v>
      </c>
    </row>
    <row r="91" spans="1:4" ht="14">
      <c r="A91" s="29" t="s">
        <v>118</v>
      </c>
      <c r="B91" s="28">
        <v>4.9083649639539999</v>
      </c>
      <c r="C91" s="28">
        <v>4.947799961386</v>
      </c>
      <c r="D91" s="28">
        <v>4.8361329966340003</v>
      </c>
    </row>
    <row r="92" spans="1:4" ht="14">
      <c r="A92" s="29" t="s">
        <v>119</v>
      </c>
      <c r="B92" s="28">
        <v>4.7757838990510004</v>
      </c>
      <c r="C92" s="28">
        <v>4.8235649988200002</v>
      </c>
      <c r="D92" s="28">
        <v>4.7235673317469997</v>
      </c>
    </row>
    <row r="93" spans="1:4" ht="14">
      <c r="A93" s="29" t="s">
        <v>120</v>
      </c>
      <c r="B93" s="28">
        <v>4.8167910477489997</v>
      </c>
      <c r="C93" s="28">
        <v>4.8227430880529996</v>
      </c>
      <c r="D93" s="28">
        <v>4.8524941185669999</v>
      </c>
    </row>
    <row r="94" spans="1:4" ht="14">
      <c r="A94" s="29" t="s">
        <v>121</v>
      </c>
      <c r="B94" s="28">
        <v>4.7513288917869998</v>
      </c>
      <c r="C94" s="28">
        <v>4.7450666107970001</v>
      </c>
      <c r="D94" s="28">
        <v>4.7352034046050004</v>
      </c>
    </row>
    <row r="95" spans="1:4" ht="14">
      <c r="A95" s="29" t="s">
        <v>122</v>
      </c>
      <c r="B95" s="28">
        <v>4.9396368223350002</v>
      </c>
      <c r="C95" s="28">
        <v>4.8103084338280002</v>
      </c>
      <c r="D95" s="28">
        <v>4.9973790260220001</v>
      </c>
    </row>
    <row r="96" spans="1:4" ht="14">
      <c r="A96" s="29" t="s">
        <v>123</v>
      </c>
      <c r="B96" s="28">
        <v>4.5882105634299997</v>
      </c>
      <c r="C96" s="28">
        <v>4.7511155271270002</v>
      </c>
      <c r="D96" s="28">
        <v>4.4709142727310001</v>
      </c>
    </row>
    <row r="97" spans="1:4" ht="14">
      <c r="A97" s="29" t="s">
        <v>124</v>
      </c>
      <c r="B97" s="28">
        <v>4.90991886618</v>
      </c>
      <c r="C97" s="28">
        <v>5.0650042184049999</v>
      </c>
      <c r="D97" s="28">
        <v>4.8346959527670004</v>
      </c>
    </row>
    <row r="98" spans="1:4" ht="14">
      <c r="A98" s="29" t="s">
        <v>125</v>
      </c>
      <c r="B98" s="28">
        <v>5.1566445037120001</v>
      </c>
      <c r="C98" s="28">
        <v>5.2727501912679999</v>
      </c>
      <c r="D98" s="28">
        <v>5.0925839267119999</v>
      </c>
    </row>
    <row r="99" spans="1:4" ht="14">
      <c r="A99" s="29" t="s">
        <v>126</v>
      </c>
      <c r="B99" s="28">
        <v>4.8919079685979998</v>
      </c>
      <c r="C99" s="28">
        <v>4.9631807903440004</v>
      </c>
      <c r="D99" s="28">
        <v>4.8792676886880004</v>
      </c>
    </row>
    <row r="100" spans="1:4" ht="14">
      <c r="A100" s="29" t="s">
        <v>127</v>
      </c>
      <c r="B100" s="28">
        <v>5.1645866349689999</v>
      </c>
      <c r="C100" s="28">
        <v>5.1534176215240004</v>
      </c>
      <c r="D100" s="28">
        <v>5.2138376160700002</v>
      </c>
    </row>
    <row r="101" spans="1:4" ht="14">
      <c r="A101" s="29" t="s">
        <v>128</v>
      </c>
      <c r="B101" s="28">
        <v>4.8145138358670003</v>
      </c>
      <c r="C101" s="28">
        <v>5.0154280888659999</v>
      </c>
      <c r="D101" s="28">
        <v>4.7319844525269996</v>
      </c>
    </row>
    <row r="102" spans="1:4" ht="14">
      <c r="A102" s="29" t="s">
        <v>129</v>
      </c>
      <c r="B102" s="28">
        <v>4.9781543066129998</v>
      </c>
      <c r="C102" s="28">
        <v>5.1444316161249999</v>
      </c>
      <c r="D102" s="28">
        <v>4.8040274431550003</v>
      </c>
    </row>
    <row r="103" spans="1:4" ht="14">
      <c r="A103" s="29" t="s">
        <v>130</v>
      </c>
      <c r="B103" s="28">
        <v>5.0158818832550001</v>
      </c>
      <c r="C103" s="28">
        <v>4.8788481140769999</v>
      </c>
      <c r="D103" s="28">
        <v>5.0561309781799997</v>
      </c>
    </row>
    <row r="104" spans="1:4" ht="14">
      <c r="A104" s="29" t="s">
        <v>131</v>
      </c>
      <c r="B104" s="28">
        <v>4.9678716146479998</v>
      </c>
      <c r="C104" s="28">
        <v>4.8605775551040002</v>
      </c>
      <c r="D104" s="28">
        <v>5.0146115027110003</v>
      </c>
    </row>
    <row r="105" spans="1:4" ht="14">
      <c r="A105" s="29" t="s">
        <v>132</v>
      </c>
      <c r="B105" s="28">
        <v>5.0334437901909999</v>
      </c>
      <c r="C105" s="28">
        <v>5.3454476868220002</v>
      </c>
      <c r="D105" s="28">
        <v>4.8626249495460003</v>
      </c>
    </row>
    <row r="106" spans="1:4" ht="14">
      <c r="A106" s="29" t="s">
        <v>133</v>
      </c>
      <c r="B106" s="28">
        <v>4.8695073777960003</v>
      </c>
      <c r="C106" s="28">
        <v>4.9329462679559999</v>
      </c>
      <c r="D106" s="28">
        <v>4.8115666796790002</v>
      </c>
    </row>
    <row r="107" spans="1:4" ht="14">
      <c r="A107" s="29" t="s">
        <v>134</v>
      </c>
      <c r="B107" s="28">
        <v>4.8158806417909998</v>
      </c>
      <c r="C107" s="28">
        <v>4.7391655660029999</v>
      </c>
      <c r="D107" s="28">
        <v>4.8363800849649996</v>
      </c>
    </row>
    <row r="108" spans="1:4" ht="14">
      <c r="A108" s="29" t="s">
        <v>135</v>
      </c>
      <c r="B108" s="28">
        <v>4.9652278049260001</v>
      </c>
      <c r="C108" s="28">
        <v>5.1366494476859996</v>
      </c>
      <c r="D108" s="28">
        <v>4.8759646580349996</v>
      </c>
    </row>
    <row r="109" spans="1:4" ht="14">
      <c r="A109" s="29" t="s">
        <v>136</v>
      </c>
      <c r="B109" s="28">
        <v>4.892290914008</v>
      </c>
      <c r="C109" s="28">
        <v>4.927873895297</v>
      </c>
      <c r="D109" s="28">
        <v>4.8763991539029998</v>
      </c>
    </row>
    <row r="110" spans="1:4" ht="14">
      <c r="A110" s="29" t="s">
        <v>137</v>
      </c>
      <c r="B110" s="28">
        <v>4.5835962302280002</v>
      </c>
      <c r="C110" s="28">
        <v>4.5228277051749997</v>
      </c>
      <c r="D110" s="28">
        <v>4.6382579952520002</v>
      </c>
    </row>
    <row r="111" spans="1:4" ht="14">
      <c r="A111" s="29" t="s">
        <v>138</v>
      </c>
      <c r="B111" s="28">
        <v>4.7321633391019997</v>
      </c>
      <c r="C111" s="28">
        <v>5.0541122374720002</v>
      </c>
      <c r="D111" s="28">
        <v>4.5805179403720002</v>
      </c>
    </row>
    <row r="112" spans="1:4" ht="14">
      <c r="A112" s="29" t="s">
        <v>139</v>
      </c>
      <c r="B112" s="28">
        <v>4.8821382205199999</v>
      </c>
      <c r="C112" s="28">
        <v>5.0380297166589996</v>
      </c>
      <c r="D112" s="28">
        <v>4.8207993842130001</v>
      </c>
    </row>
    <row r="113" spans="1:4" ht="14">
      <c r="A113" s="29" t="s">
        <v>140</v>
      </c>
      <c r="B113" s="28">
        <v>4.758600296909</v>
      </c>
      <c r="C113" s="28">
        <v>4.9040417105919998</v>
      </c>
      <c r="D113" s="28">
        <v>4.6897897434119997</v>
      </c>
    </row>
    <row r="114" spans="1:4" ht="14">
      <c r="A114" s="29" t="s">
        <v>141</v>
      </c>
      <c r="B114" s="28">
        <v>5.3299971890429996</v>
      </c>
      <c r="C114" s="28">
        <v>5.583167044434</v>
      </c>
      <c r="D114" s="28">
        <v>5.0968904461250002</v>
      </c>
    </row>
    <row r="115" spans="1:4" ht="14">
      <c r="A115" s="29" t="s">
        <v>142</v>
      </c>
      <c r="B115" s="28">
        <v>4.9107736384890002</v>
      </c>
      <c r="C115" s="28">
        <v>4.5912553573629999</v>
      </c>
      <c r="D115" s="28">
        <v>5.0755120404119998</v>
      </c>
    </row>
    <row r="116" spans="1:4" ht="14">
      <c r="A116" s="29" t="s">
        <v>143</v>
      </c>
      <c r="B116" s="28">
        <v>4.9470927260459998</v>
      </c>
      <c r="C116" s="28">
        <v>5.1089437450280002</v>
      </c>
      <c r="D116" s="28">
        <v>4.8146936496980004</v>
      </c>
    </row>
    <row r="117" spans="1:4" ht="14">
      <c r="A117" s="29" t="s">
        <v>144</v>
      </c>
      <c r="B117" s="28">
        <v>4.8301824709670003</v>
      </c>
      <c r="C117" s="28">
        <v>4.7580551541569998</v>
      </c>
      <c r="D117" s="28">
        <v>4.9093347838219996</v>
      </c>
    </row>
    <row r="118" spans="1:4" ht="14">
      <c r="A118" s="29" t="s">
        <v>145</v>
      </c>
      <c r="B118" s="28">
        <v>5.1919146146889998</v>
      </c>
      <c r="C118" s="28">
        <v>4.935779334856</v>
      </c>
      <c r="D118" s="28">
        <v>5.3246612521119996</v>
      </c>
    </row>
    <row r="119" spans="1:4" ht="14">
      <c r="A119" s="29" t="s">
        <v>146</v>
      </c>
      <c r="B119" s="28">
        <v>4.8370691520809999</v>
      </c>
      <c r="C119" s="28">
        <v>4.9082796741920003</v>
      </c>
      <c r="D119" s="28">
        <v>4.7765844387490004</v>
      </c>
    </row>
    <row r="120" spans="1:4" ht="14">
      <c r="A120" s="29" t="s">
        <v>147</v>
      </c>
      <c r="B120" s="28">
        <v>4.7590573313620004</v>
      </c>
      <c r="C120" s="28">
        <v>4.6926948624609999</v>
      </c>
      <c r="D120" s="28">
        <v>4.8343160597789998</v>
      </c>
    </row>
    <row r="121" spans="1:4" ht="14">
      <c r="A121" s="29" t="s">
        <v>148</v>
      </c>
      <c r="B121" s="28">
        <v>4.6534154579339999</v>
      </c>
      <c r="C121" s="28">
        <v>4.7443210931399999</v>
      </c>
      <c r="D121" s="28">
        <v>4.5966453824200002</v>
      </c>
    </row>
    <row r="122" spans="1:4" ht="14">
      <c r="A122" s="29" t="s">
        <v>149</v>
      </c>
      <c r="B122" s="28">
        <v>4.642849127441</v>
      </c>
      <c r="C122" s="28">
        <v>4.7502356753399999</v>
      </c>
      <c r="D122" s="28">
        <v>4.640204157656</v>
      </c>
    </row>
    <row r="123" spans="1:4" ht="14">
      <c r="A123" s="29" t="s">
        <v>150</v>
      </c>
      <c r="B123" s="28">
        <v>4.1407628580539999</v>
      </c>
      <c r="C123" s="28">
        <v>4.2862086252080003</v>
      </c>
      <c r="D123" s="28">
        <v>4.0752159323799999</v>
      </c>
    </row>
    <row r="124" spans="1:4" ht="14">
      <c r="A124" s="29" t="s">
        <v>151</v>
      </c>
      <c r="B124" s="28">
        <v>4.3826783342890003</v>
      </c>
      <c r="C124" s="28">
        <v>4.3892751242379999</v>
      </c>
      <c r="D124" s="28">
        <v>4.385344117641</v>
      </c>
    </row>
    <row r="125" spans="1:4" ht="14">
      <c r="A125" s="29" t="s">
        <v>152</v>
      </c>
      <c r="B125" s="28">
        <v>4.4382927123579998</v>
      </c>
      <c r="C125" s="28">
        <v>4.4061475878429999</v>
      </c>
      <c r="D125" s="28">
        <v>4.4551641964339996</v>
      </c>
    </row>
    <row r="126" spans="1:4" ht="14">
      <c r="A126" s="29" t="s">
        <v>153</v>
      </c>
      <c r="B126" s="28">
        <v>4.2868889513920001</v>
      </c>
      <c r="C126" s="28">
        <v>4.4521750603679999</v>
      </c>
      <c r="D126" s="28">
        <v>4.1265429528280002</v>
      </c>
    </row>
    <row r="127" spans="1:4" ht="14">
      <c r="A127" s="29" t="s">
        <v>154</v>
      </c>
      <c r="B127" s="28">
        <v>4.3544003400189997</v>
      </c>
      <c r="C127" s="28">
        <v>4.5888816403970001</v>
      </c>
      <c r="D127" s="28">
        <v>4.2131677937700003</v>
      </c>
    </row>
    <row r="128" spans="1:4" ht="14">
      <c r="A128" s="29" t="s">
        <v>155</v>
      </c>
      <c r="B128" s="28">
        <v>4.4256081639679996</v>
      </c>
      <c r="C128" s="28">
        <v>4.5922735889909996</v>
      </c>
      <c r="D128" s="28">
        <v>4.2856633640609996</v>
      </c>
    </row>
    <row r="129" spans="1:4" ht="14">
      <c r="A129" s="29" t="s">
        <v>156</v>
      </c>
      <c r="B129" s="28">
        <v>4.4167256694130002</v>
      </c>
      <c r="C129" s="28">
        <v>4.897105977491</v>
      </c>
      <c r="D129" s="28">
        <v>4.1271757963709996</v>
      </c>
    </row>
    <row r="130" spans="1:4" ht="14">
      <c r="A130" s="29" t="s">
        <v>157</v>
      </c>
      <c r="B130" s="28">
        <v>4.4759848492729999</v>
      </c>
      <c r="C130" s="28">
        <v>4.6793605147020001</v>
      </c>
      <c r="D130" s="28">
        <v>4.3113290591400002</v>
      </c>
    </row>
    <row r="131" spans="1:4" ht="14">
      <c r="A131" s="29" t="s">
        <v>158</v>
      </c>
      <c r="B131" s="28">
        <v>4.3874495265649998</v>
      </c>
      <c r="C131" s="28">
        <v>4.4580676882830002</v>
      </c>
      <c r="D131" s="28">
        <v>4.3330355792080004</v>
      </c>
    </row>
    <row r="132" spans="1:4" ht="14">
      <c r="A132" s="29" t="s">
        <v>159</v>
      </c>
      <c r="B132" s="28">
        <v>4.1869089935590003</v>
      </c>
      <c r="C132" s="28">
        <v>4.3766275236130001</v>
      </c>
      <c r="D132" s="28">
        <v>4.1206926249420004</v>
      </c>
    </row>
    <row r="133" spans="1:4" ht="14">
      <c r="A133" s="29" t="s">
        <v>160</v>
      </c>
      <c r="B133" s="28">
        <v>4.440404296224</v>
      </c>
      <c r="C133" s="28">
        <v>4.7891837236150003</v>
      </c>
      <c r="D133" s="28">
        <v>4.2135424228089997</v>
      </c>
    </row>
    <row r="134" spans="1:4" ht="14">
      <c r="A134" s="29" t="s">
        <v>161</v>
      </c>
      <c r="B134" s="28">
        <v>4.0588921138140002</v>
      </c>
      <c r="C134" s="28">
        <v>4.2389504519759997</v>
      </c>
      <c r="D134" s="28">
        <v>4.0388047767130004</v>
      </c>
    </row>
    <row r="135" spans="1:4" ht="14">
      <c r="A135" s="29" t="s">
        <v>162</v>
      </c>
      <c r="B135" s="28">
        <v>4.3371221625540004</v>
      </c>
      <c r="C135" s="28">
        <v>4.4797001895059996</v>
      </c>
      <c r="D135" s="28">
        <v>4.2464577903379999</v>
      </c>
    </row>
    <row r="136" spans="1:4" ht="14">
      <c r="A136" s="29" t="s">
        <v>163</v>
      </c>
      <c r="B136" s="28">
        <v>4.1473710631560001</v>
      </c>
      <c r="C136" s="28">
        <v>4.2256082637369996</v>
      </c>
      <c r="D136" s="28">
        <v>4.0902175539350001</v>
      </c>
    </row>
    <row r="137" spans="1:4" ht="14">
      <c r="A137" s="29" t="s">
        <v>164</v>
      </c>
      <c r="B137" s="28">
        <v>4.2737887101069996</v>
      </c>
      <c r="C137" s="28">
        <v>4.4042338086950004</v>
      </c>
      <c r="D137" s="28">
        <v>4.1657355522039996</v>
      </c>
    </row>
    <row r="138" spans="1:4" ht="14">
      <c r="A138" s="29" t="s">
        <v>165</v>
      </c>
      <c r="B138" s="28">
        <v>4.14337792218</v>
      </c>
      <c r="C138" s="28">
        <v>3.98961286219</v>
      </c>
      <c r="D138" s="28">
        <v>4.1915815512650001</v>
      </c>
    </row>
    <row r="139" spans="1:4" ht="14">
      <c r="A139" s="29" t="s">
        <v>166</v>
      </c>
      <c r="B139" s="28">
        <v>3.8222171836140002</v>
      </c>
      <c r="C139" s="28">
        <v>3.8087211908710001</v>
      </c>
      <c r="D139" s="28">
        <v>3.8363626408489999</v>
      </c>
    </row>
    <row r="140" spans="1:4" ht="14">
      <c r="A140" s="29" t="s">
        <v>167</v>
      </c>
      <c r="B140" s="28">
        <v>4.0059335391059996</v>
      </c>
      <c r="C140" s="28">
        <v>4.043724132595</v>
      </c>
      <c r="D140" s="28">
        <v>3.941249435429</v>
      </c>
    </row>
    <row r="141" spans="1:4" ht="14">
      <c r="A141" s="29" t="s">
        <v>168</v>
      </c>
      <c r="B141" s="28">
        <v>3.929109191137</v>
      </c>
      <c r="C141" s="28">
        <v>4.043556035041</v>
      </c>
      <c r="D141" s="28">
        <v>3.8768912536309998</v>
      </c>
    </row>
    <row r="142" spans="1:4" ht="14">
      <c r="A142" s="29" t="s">
        <v>169</v>
      </c>
      <c r="B142" s="28">
        <v>3.8055895292050002</v>
      </c>
      <c r="C142" s="28">
        <v>3.7976858195359999</v>
      </c>
      <c r="D142" s="28">
        <v>3.7769933408080001</v>
      </c>
    </row>
    <row r="143" spans="1:4" ht="14">
      <c r="A143" s="29" t="s">
        <v>170</v>
      </c>
      <c r="B143" s="28">
        <v>3.7683899413509998</v>
      </c>
      <c r="C143" s="28">
        <v>3.8669407895750001</v>
      </c>
      <c r="D143" s="28">
        <v>3.6978957502380001</v>
      </c>
    </row>
    <row r="144" spans="1:4" ht="14">
      <c r="A144" s="29" t="s">
        <v>171</v>
      </c>
      <c r="B144" s="28">
        <v>3.8456699299229999</v>
      </c>
      <c r="C144" s="28">
        <v>4.2263016826559996</v>
      </c>
      <c r="D144" s="28">
        <v>3.6688339937780001</v>
      </c>
    </row>
    <row r="145" spans="1:4" ht="14">
      <c r="A145" s="29" t="s">
        <v>172</v>
      </c>
      <c r="B145" s="28">
        <v>3.585906417481</v>
      </c>
      <c r="C145" s="28">
        <v>3.538720477904</v>
      </c>
      <c r="D145" s="28">
        <v>3.6125768087869998</v>
      </c>
    </row>
    <row r="146" spans="1:4" ht="14">
      <c r="A146" s="29" t="s">
        <v>173</v>
      </c>
      <c r="B146" s="28">
        <v>3.600546424524</v>
      </c>
      <c r="C146" s="28">
        <v>3.6540095851180001</v>
      </c>
      <c r="D146" s="28">
        <v>3.6941436730219999</v>
      </c>
    </row>
    <row r="147" spans="1:4" ht="14">
      <c r="A147" s="29" t="s">
        <v>174</v>
      </c>
      <c r="B147" s="28">
        <v>3.6814217327569998</v>
      </c>
      <c r="C147" s="28">
        <v>3.848956949912</v>
      </c>
      <c r="D147" s="28">
        <v>3.534248333346</v>
      </c>
    </row>
    <row r="148" spans="1:4" ht="14">
      <c r="A148" s="29" t="s">
        <v>175</v>
      </c>
      <c r="B148" s="28">
        <v>3.5252698274840002</v>
      </c>
      <c r="C148" s="28">
        <v>3.7885831426599998</v>
      </c>
      <c r="D148" s="28">
        <v>3.3440865015260002</v>
      </c>
    </row>
    <row r="149" spans="1:4" ht="14">
      <c r="A149" s="29" t="s">
        <v>176</v>
      </c>
      <c r="B149" s="28">
        <v>3.4796740592200002</v>
      </c>
      <c r="C149" s="28">
        <v>3.4495465125129998</v>
      </c>
      <c r="D149" s="28">
        <v>3.4653499248530002</v>
      </c>
    </row>
    <row r="150" spans="1:4" ht="14">
      <c r="A150" s="29" t="s">
        <v>177</v>
      </c>
      <c r="B150" s="28">
        <v>3.5314952461820002</v>
      </c>
      <c r="C150" s="28">
        <v>3.8371465355810002</v>
      </c>
      <c r="D150" s="28">
        <v>3.3302243323230001</v>
      </c>
    </row>
    <row r="151" spans="1:4" ht="14">
      <c r="A151" s="29" t="s">
        <v>178</v>
      </c>
      <c r="B151" s="28">
        <v>3.488041413715</v>
      </c>
      <c r="C151" s="28">
        <v>3.771218636295</v>
      </c>
      <c r="D151" s="28">
        <v>3.3110837920999998</v>
      </c>
    </row>
    <row r="152" spans="1:4" ht="14">
      <c r="A152" s="29" t="s">
        <v>179</v>
      </c>
      <c r="B152" s="28">
        <v>3.5481303983669998</v>
      </c>
      <c r="C152" s="28">
        <v>3.7471388581720002</v>
      </c>
      <c r="D152" s="28">
        <v>3.3874717191860002</v>
      </c>
    </row>
    <row r="153" spans="1:4" ht="14">
      <c r="A153" s="29" t="s">
        <v>180</v>
      </c>
      <c r="B153" s="28">
        <v>3.2472843471699999</v>
      </c>
      <c r="C153" s="28">
        <v>3.41884160122</v>
      </c>
      <c r="D153" s="28">
        <v>3.1512421615180002</v>
      </c>
    </row>
    <row r="154" spans="1:4" ht="14">
      <c r="A154" s="29" t="s">
        <v>181</v>
      </c>
      <c r="B154" s="28">
        <v>3.2336888871589999</v>
      </c>
      <c r="C154" s="28">
        <v>3.1526238880380002</v>
      </c>
      <c r="D154" s="28">
        <v>3.294791128255</v>
      </c>
    </row>
    <row r="155" spans="1:4" ht="14">
      <c r="A155" s="29" t="s">
        <v>182</v>
      </c>
      <c r="B155" s="28">
        <v>3.3198261618320002</v>
      </c>
      <c r="C155" s="28">
        <v>3.5585904365759999</v>
      </c>
      <c r="D155" s="28">
        <v>3.1581898989139998</v>
      </c>
    </row>
    <row r="156" spans="1:4" ht="14">
      <c r="A156" s="29" t="s">
        <v>183</v>
      </c>
      <c r="B156" s="28">
        <v>3.3351845809870002</v>
      </c>
      <c r="C156" s="28">
        <v>3.445995528968</v>
      </c>
      <c r="D156" s="28">
        <v>3.3212679888849999</v>
      </c>
    </row>
    <row r="157" spans="1:4" ht="14">
      <c r="A157" s="29" t="s">
        <v>184</v>
      </c>
      <c r="B157" s="28">
        <v>3.4366714380440002</v>
      </c>
      <c r="C157" s="28">
        <v>3.678087400366</v>
      </c>
      <c r="D157" s="28">
        <v>3.2863040219430002</v>
      </c>
    </row>
    <row r="158" spans="1:4" ht="14">
      <c r="A158" s="29" t="s">
        <v>185</v>
      </c>
      <c r="B158" s="28">
        <v>3.498808675082</v>
      </c>
      <c r="C158" s="28">
        <v>4.2450693224920002</v>
      </c>
      <c r="D158" s="28">
        <v>3.1718343846999999</v>
      </c>
    </row>
    <row r="159" spans="1:4" ht="14">
      <c r="A159" s="29" t="s">
        <v>186</v>
      </c>
      <c r="B159" s="28">
        <v>3.4403069766569998</v>
      </c>
      <c r="C159" s="28">
        <v>3.3852003071380001</v>
      </c>
      <c r="D159" s="28">
        <v>3.3651689718700002</v>
      </c>
    </row>
    <row r="160" spans="1:4" ht="14">
      <c r="A160" s="29" t="s">
        <v>187</v>
      </c>
      <c r="B160" s="28">
        <v>3.3053144756289998</v>
      </c>
      <c r="C160" s="28">
        <v>3.2555809236519999</v>
      </c>
      <c r="D160" s="28">
        <v>3.3127662380220002</v>
      </c>
    </row>
    <row r="161" spans="1:4" ht="14">
      <c r="A161" s="29" t="s">
        <v>188</v>
      </c>
      <c r="B161" s="28">
        <v>3.3172435172619998</v>
      </c>
      <c r="C161" s="28">
        <v>3.5477983398039998</v>
      </c>
      <c r="D161" s="28">
        <v>3.135024384566</v>
      </c>
    </row>
    <row r="162" spans="1:4" ht="14">
      <c r="A162" s="29" t="s">
        <v>189</v>
      </c>
      <c r="B162" s="28">
        <v>3.256450103018</v>
      </c>
      <c r="C162" s="28">
        <v>3.3258426771580001</v>
      </c>
      <c r="D162" s="28">
        <v>3.2223215939049998</v>
      </c>
    </row>
    <row r="163" spans="1:4" ht="14">
      <c r="A163" s="29" t="s">
        <v>190</v>
      </c>
      <c r="B163" s="28">
        <v>3.4287484154299999</v>
      </c>
      <c r="C163" s="28">
        <v>3.377364750396</v>
      </c>
      <c r="D163" s="28">
        <v>3.4119178802449999</v>
      </c>
    </row>
    <row r="164" spans="1:4" ht="14">
      <c r="A164" s="29" t="s">
        <v>191</v>
      </c>
      <c r="B164" s="28">
        <v>3.222450456902</v>
      </c>
      <c r="C164" s="28">
        <v>3.1830865899959999</v>
      </c>
      <c r="D164" s="28">
        <v>3.21942369874</v>
      </c>
    </row>
    <row r="165" spans="1:4" ht="14">
      <c r="A165" s="29" t="s">
        <v>192</v>
      </c>
      <c r="B165" s="28">
        <v>3.3366296487249998</v>
      </c>
      <c r="C165" s="28">
        <v>3.2631177900349999</v>
      </c>
      <c r="D165" s="28">
        <v>3.4078530668589999</v>
      </c>
    </row>
    <row r="166" spans="1:4" ht="14">
      <c r="A166" s="29" t="s">
        <v>193</v>
      </c>
      <c r="B166" s="28">
        <v>3.2889356250419999</v>
      </c>
      <c r="C166" s="28">
        <v>3.4936662228449999</v>
      </c>
      <c r="D166" s="28">
        <v>3.2077980466349998</v>
      </c>
    </row>
    <row r="167" spans="1:4" ht="14">
      <c r="A167" s="29" t="s">
        <v>194</v>
      </c>
      <c r="B167" s="28">
        <v>3.2632019378730002</v>
      </c>
      <c r="C167" s="28">
        <v>3.5638736150439998</v>
      </c>
      <c r="D167" s="28">
        <v>3.0599362723030001</v>
      </c>
    </row>
    <row r="168" spans="1:4" ht="14">
      <c r="A168" s="29" t="s">
        <v>195</v>
      </c>
      <c r="B168" s="28">
        <v>3.3350660607710001</v>
      </c>
      <c r="C168" s="28">
        <v>3.7266060653539999</v>
      </c>
      <c r="D168" s="28">
        <v>3.144470732821</v>
      </c>
    </row>
    <row r="169" spans="1:4" ht="14">
      <c r="A169" s="29" t="s">
        <v>196</v>
      </c>
      <c r="B169" s="28">
        <v>3.178546604848</v>
      </c>
      <c r="C169" s="28">
        <v>3.51734016266</v>
      </c>
      <c r="D169" s="28">
        <v>2.9747170298259999</v>
      </c>
    </row>
    <row r="170" spans="1:4" ht="14">
      <c r="A170" s="29" t="s">
        <v>197</v>
      </c>
      <c r="B170" s="28">
        <v>3.3439118941210002</v>
      </c>
      <c r="C170" s="28">
        <v>3.6452433828089998</v>
      </c>
      <c r="D170" s="28">
        <v>3.2844799675730001</v>
      </c>
    </row>
    <row r="171" spans="1:4" ht="14">
      <c r="A171" s="29" t="s">
        <v>198</v>
      </c>
      <c r="B171" s="28">
        <v>3.7471737062520001</v>
      </c>
      <c r="C171" s="28">
        <v>3.7260487845460002</v>
      </c>
      <c r="D171" s="28">
        <v>3.5909647742959998</v>
      </c>
    </row>
    <row r="172" spans="1:4" ht="14">
      <c r="A172" s="29" t="s">
        <v>199</v>
      </c>
      <c r="B172" s="28">
        <v>3.4432830461089998</v>
      </c>
      <c r="C172" s="28">
        <v>3.5955779897109998</v>
      </c>
      <c r="D172" s="28">
        <v>3.3229344267759999</v>
      </c>
    </row>
    <row r="173" spans="1:4" ht="14">
      <c r="A173" s="29" t="s">
        <v>200</v>
      </c>
      <c r="B173" s="28">
        <v>3.4125300272039998</v>
      </c>
      <c r="C173" s="28">
        <v>3.4940716859830001</v>
      </c>
      <c r="D173" s="28">
        <v>3.3294093257730002</v>
      </c>
    </row>
    <row r="174" spans="1:4" ht="14">
      <c r="A174" s="29" t="s">
        <v>201</v>
      </c>
      <c r="B174" s="28">
        <v>3.605424236178</v>
      </c>
      <c r="C174" s="28">
        <v>3.7674206599410001</v>
      </c>
      <c r="D174" s="28">
        <v>3.5283009980690001</v>
      </c>
    </row>
    <row r="175" spans="1:4" ht="14">
      <c r="A175" s="29" t="s">
        <v>202</v>
      </c>
      <c r="B175" s="28">
        <v>3.5442852541860002</v>
      </c>
      <c r="C175" s="28">
        <v>3.526642316662</v>
      </c>
      <c r="D175" s="28">
        <v>3.4472374021690002</v>
      </c>
    </row>
    <row r="176" spans="1:4" ht="14">
      <c r="A176" s="29" t="s">
        <v>203</v>
      </c>
      <c r="B176" s="28">
        <v>3.531811179145</v>
      </c>
      <c r="C176" s="28">
        <v>3.7092709682349998</v>
      </c>
      <c r="D176" s="28">
        <v>3.4149782904510002</v>
      </c>
    </row>
    <row r="177" spans="1:4" ht="14">
      <c r="A177" s="29" t="s">
        <v>204</v>
      </c>
      <c r="B177" s="28">
        <v>3.4813438368799998</v>
      </c>
      <c r="C177" s="28">
        <v>3.6121978912650001</v>
      </c>
      <c r="D177" s="28">
        <v>3.4395739620989998</v>
      </c>
    </row>
    <row r="178" spans="1:4" ht="14">
      <c r="A178" s="29" t="s">
        <v>205</v>
      </c>
      <c r="B178" s="28">
        <v>3.4884341170700002</v>
      </c>
      <c r="C178" s="28">
        <v>3.626598493555</v>
      </c>
      <c r="D178" s="28">
        <v>3.506823694545</v>
      </c>
    </row>
    <row r="179" spans="1:4" ht="14">
      <c r="A179" s="29" t="s">
        <v>206</v>
      </c>
      <c r="B179" s="28">
        <v>3.5059902248560002</v>
      </c>
      <c r="C179" s="28">
        <v>3.224628782051</v>
      </c>
      <c r="D179" s="28">
        <v>3.6909808122259999</v>
      </c>
    </row>
    <row r="180" spans="1:4" ht="14">
      <c r="A180" s="29" t="s">
        <v>207</v>
      </c>
      <c r="B180" s="28">
        <v>3.518185903889</v>
      </c>
      <c r="C180" s="28">
        <v>3.6086291502710002</v>
      </c>
      <c r="D180" s="28">
        <v>3.5050785814780001</v>
      </c>
    </row>
    <row r="181" spans="1:4" ht="14">
      <c r="A181" s="29" t="s">
        <v>208</v>
      </c>
      <c r="B181" s="28">
        <v>3.5892630759130002</v>
      </c>
      <c r="C181" s="28">
        <v>3.52983027899</v>
      </c>
      <c r="D181" s="28">
        <v>3.6476766010100001</v>
      </c>
    </row>
    <row r="182" spans="1:4" ht="14">
      <c r="A182" s="29" t="s">
        <v>209</v>
      </c>
      <c r="B182" s="28">
        <v>3.5371781362910002</v>
      </c>
      <c r="C182" s="28">
        <v>3.888704331355</v>
      </c>
      <c r="D182" s="28">
        <v>3.4136702921589999</v>
      </c>
    </row>
    <row r="183" spans="1:4" ht="14">
      <c r="A183" s="29" t="s">
        <v>210</v>
      </c>
      <c r="B183" s="28">
        <v>3.306722209428</v>
      </c>
      <c r="C183" s="28">
        <v>3.147025241708</v>
      </c>
      <c r="D183" s="28">
        <v>3.2108748898580002</v>
      </c>
    </row>
    <row r="184" spans="1:4" ht="14">
      <c r="A184" s="29" t="s">
        <v>211</v>
      </c>
      <c r="B184" s="28">
        <v>3.620080203888</v>
      </c>
      <c r="C184" s="28">
        <v>3.7418309146230002</v>
      </c>
      <c r="D184" s="28">
        <v>3.5212439083980001</v>
      </c>
    </row>
    <row r="185" spans="1:4" ht="14">
      <c r="A185" s="29" t="s">
        <v>212</v>
      </c>
      <c r="B185" s="28">
        <v>3.685131244491</v>
      </c>
      <c r="C185" s="28">
        <v>3.6631674085579999</v>
      </c>
      <c r="D185" s="28">
        <v>3.678950258915</v>
      </c>
    </row>
    <row r="186" spans="1:4" ht="14">
      <c r="A186" s="29" t="s">
        <v>213</v>
      </c>
      <c r="B186" s="28">
        <v>3.270919273084</v>
      </c>
      <c r="C186" s="28">
        <v>3.34364759229</v>
      </c>
      <c r="D186" s="28">
        <v>3.2496738538629999</v>
      </c>
    </row>
    <row r="187" spans="1:4" ht="14">
      <c r="A187" s="29" t="s">
        <v>214</v>
      </c>
      <c r="B187" s="28">
        <v>4.7529615375679999</v>
      </c>
      <c r="C187" s="28">
        <v>4.1007518890729999</v>
      </c>
      <c r="D187" s="28">
        <v>4.9623575173620003</v>
      </c>
    </row>
    <row r="188" spans="1:4" ht="14">
      <c r="A188" s="29" t="s">
        <v>215</v>
      </c>
      <c r="B188" s="28">
        <v>4.2298229075569997</v>
      </c>
      <c r="C188" s="28">
        <v>2.8426607357570002</v>
      </c>
      <c r="D188" s="28">
        <v>5.1052667878060003</v>
      </c>
    </row>
    <row r="189" spans="1:4" ht="14">
      <c r="A189" s="29" t="s">
        <v>216</v>
      </c>
      <c r="B189" s="28">
        <v>5.3208345140960001</v>
      </c>
      <c r="C189" s="28">
        <v>4.855894181199</v>
      </c>
      <c r="D189" s="28">
        <v>5.6933129363620001</v>
      </c>
    </row>
    <row r="190" spans="1:4" ht="14">
      <c r="A190" s="29" t="s">
        <v>217</v>
      </c>
      <c r="B190" s="28">
        <v>5.0326999143320004</v>
      </c>
      <c r="C190" s="28">
        <v>5.7343543707239997</v>
      </c>
      <c r="D190" s="28">
        <v>4.8086549434970003</v>
      </c>
    </row>
    <row r="191" spans="1:4" ht="14">
      <c r="A191" s="29" t="s">
        <v>218</v>
      </c>
      <c r="B191" s="28">
        <v>4.9094744519119997</v>
      </c>
      <c r="C191" s="28">
        <v>4.7168819171210004</v>
      </c>
      <c r="D191" s="28">
        <v>5.030863638065</v>
      </c>
    </row>
    <row r="192" spans="1:4" ht="14">
      <c r="A192" s="29" t="s">
        <v>219</v>
      </c>
      <c r="B192" s="28">
        <v>4.7237301027580001</v>
      </c>
      <c r="C192" s="28">
        <v>4.329562969096</v>
      </c>
      <c r="D192" s="28">
        <v>4.993376001333</v>
      </c>
    </row>
    <row r="193" spans="1:4" ht="14">
      <c r="A193" s="29" t="s">
        <v>220</v>
      </c>
      <c r="B193" s="28">
        <v>4.6146525339559998</v>
      </c>
      <c r="C193" s="28">
        <v>4.4652977041249997</v>
      </c>
      <c r="D193" s="28">
        <v>4.7460513509739997</v>
      </c>
    </row>
    <row r="194" spans="1:4" ht="14">
      <c r="A194" s="29" t="s">
        <v>221</v>
      </c>
      <c r="B194" s="28">
        <v>4.5079344801349999</v>
      </c>
      <c r="C194" s="28">
        <v>4.0964750069990004</v>
      </c>
      <c r="D194" s="28">
        <v>4.8567522187880003</v>
      </c>
    </row>
    <row r="195" spans="1:4" ht="14">
      <c r="A195" s="29" t="s">
        <v>222</v>
      </c>
      <c r="B195" s="28">
        <v>4.3955036453270004</v>
      </c>
      <c r="C195" s="28">
        <v>4.3566057182559996</v>
      </c>
      <c r="D195" s="28">
        <v>4.1241321367139996</v>
      </c>
    </row>
    <row r="196" spans="1:4" ht="14">
      <c r="A196" s="29" t="s">
        <v>223</v>
      </c>
      <c r="B196" s="28">
        <v>4.4863282497819998</v>
      </c>
      <c r="C196" s="28">
        <v>4.3324495670529997</v>
      </c>
      <c r="D196" s="28">
        <v>4.5676300138480004</v>
      </c>
    </row>
    <row r="197" spans="1:4" ht="14">
      <c r="A197" s="29" t="s">
        <v>224</v>
      </c>
      <c r="B197" s="28">
        <v>4.4921746861349998</v>
      </c>
      <c r="C197" s="28">
        <v>4.2126542032890004</v>
      </c>
      <c r="D197" s="28">
        <v>4.6555835779250003</v>
      </c>
    </row>
    <row r="200" spans="1:4">
      <c r="A200" s="28" t="s">
        <v>225</v>
      </c>
    </row>
    <row r="202" spans="1:4">
      <c r="A202" s="28" t="s">
        <v>227</v>
      </c>
    </row>
  </sheetData>
  <pageMargins left="0.75" right="0.75" top="1" bottom="1"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3"/>
  <sheetViews>
    <sheetView workbookViewId="0"/>
  </sheetViews>
  <sheetFormatPr baseColWidth="10" defaultRowHeight="13"/>
  <cols>
    <col min="1" max="1" width="13.42578125" style="28" customWidth="1"/>
    <col min="2" max="2" width="50.28515625" style="28" customWidth="1"/>
    <col min="3" max="256" width="7.5703125" style="28" customWidth="1"/>
    <col min="257" max="16384" width="10.7109375" style="28"/>
  </cols>
  <sheetData>
    <row r="1" spans="1:2">
      <c r="A1" s="28" t="s">
        <v>233</v>
      </c>
    </row>
    <row r="2" spans="1:2">
      <c r="A2" s="28" t="s">
        <v>234</v>
      </c>
    </row>
    <row r="3" spans="1:2">
      <c r="A3" s="28" t="s">
        <v>28</v>
      </c>
    </row>
    <row r="4" spans="1:2" ht="14">
      <c r="A4" s="29" t="s">
        <v>12</v>
      </c>
      <c r="B4" s="29" t="s">
        <v>235</v>
      </c>
    </row>
    <row r="5" spans="1:2" ht="14">
      <c r="A5" s="29" t="s">
        <v>31</v>
      </c>
      <c r="B5" s="40">
        <v>4.54</v>
      </c>
    </row>
    <row r="6" spans="1:2" ht="14">
      <c r="A6" s="29" t="s">
        <v>32</v>
      </c>
      <c r="B6" s="40">
        <v>4.2699999999999996</v>
      </c>
    </row>
    <row r="7" spans="1:2" ht="14">
      <c r="A7" s="29" t="s">
        <v>33</v>
      </c>
      <c r="B7" s="40">
        <v>4.3899999999999997</v>
      </c>
    </row>
    <row r="8" spans="1:2" ht="14">
      <c r="A8" s="29" t="s">
        <v>34</v>
      </c>
      <c r="B8" s="40">
        <v>4.5999999999999996</v>
      </c>
    </row>
    <row r="9" spans="1:2" ht="14">
      <c r="A9" s="29" t="s">
        <v>35</v>
      </c>
      <c r="B9" s="40">
        <v>4.5999999999999996</v>
      </c>
    </row>
    <row r="10" spans="1:2" ht="14">
      <c r="A10" s="29" t="s">
        <v>36</v>
      </c>
      <c r="B10" s="40">
        <v>4.33</v>
      </c>
    </row>
    <row r="11" spans="1:2" ht="14">
      <c r="A11" s="29" t="s">
        <v>37</v>
      </c>
      <c r="B11" s="40">
        <v>4.47</v>
      </c>
    </row>
    <row r="12" spans="1:2" ht="14">
      <c r="A12" s="29" t="s">
        <v>38</v>
      </c>
      <c r="B12" s="40">
        <v>3.95</v>
      </c>
    </row>
    <row r="13" spans="1:2" ht="14">
      <c r="A13" s="29" t="s">
        <v>39</v>
      </c>
      <c r="B13" s="40">
        <v>3.51</v>
      </c>
    </row>
    <row r="14" spans="1:2" ht="14">
      <c r="A14" s="29" t="s">
        <v>40</v>
      </c>
      <c r="B14" s="40">
        <v>3.05</v>
      </c>
    </row>
    <row r="15" spans="1:2" ht="14">
      <c r="A15" s="29" t="s">
        <v>41</v>
      </c>
      <c r="B15" s="40">
        <v>2.91</v>
      </c>
    </row>
    <row r="16" spans="1:2" ht="14">
      <c r="A16" s="29" t="s">
        <v>42</v>
      </c>
      <c r="B16" s="40">
        <v>3.33</v>
      </c>
    </row>
    <row r="17" spans="1:2" ht="14">
      <c r="A17" s="29" t="s">
        <v>43</v>
      </c>
      <c r="B17" s="40">
        <v>3.94</v>
      </c>
    </row>
    <row r="18" spans="1:2" ht="14">
      <c r="A18" s="29" t="s">
        <v>44</v>
      </c>
      <c r="B18" s="40">
        <v>3.75</v>
      </c>
    </row>
    <row r="19" spans="1:2" ht="14">
      <c r="A19" s="29" t="s">
        <v>45</v>
      </c>
      <c r="B19" s="40">
        <v>3.41</v>
      </c>
    </row>
    <row r="20" spans="1:2" ht="14">
      <c r="A20" s="29" t="s">
        <v>46</v>
      </c>
      <c r="B20" s="40">
        <v>3.2</v>
      </c>
    </row>
    <row r="21" spans="1:2" ht="14">
      <c r="A21" s="29" t="s">
        <v>47</v>
      </c>
      <c r="B21" s="28">
        <v>3</v>
      </c>
    </row>
    <row r="22" spans="1:2" ht="14">
      <c r="A22" s="29" t="s">
        <v>48</v>
      </c>
      <c r="B22" s="40">
        <v>3.18</v>
      </c>
    </row>
    <row r="23" spans="1:2" ht="14">
      <c r="A23" s="29" t="s">
        <v>49</v>
      </c>
      <c r="B23" s="40">
        <v>3.06</v>
      </c>
    </row>
    <row r="24" spans="1:2" ht="14">
      <c r="A24" s="29" t="s">
        <v>50</v>
      </c>
      <c r="B24" s="40">
        <v>3.47</v>
      </c>
    </row>
    <row r="25" spans="1:2" ht="14">
      <c r="A25" s="29" t="s">
        <v>51</v>
      </c>
      <c r="B25" s="40">
        <v>4.09</v>
      </c>
    </row>
    <row r="26" spans="1:2" ht="14">
      <c r="A26" s="29" t="s">
        <v>52</v>
      </c>
      <c r="B26" s="40">
        <v>4.29</v>
      </c>
    </row>
    <row r="27" spans="1:2" ht="14">
      <c r="A27" s="29" t="s">
        <v>53</v>
      </c>
      <c r="B27" s="40">
        <v>4.09</v>
      </c>
    </row>
    <row r="28" spans="1:2" ht="14">
      <c r="A28" s="29" t="s">
        <v>54</v>
      </c>
      <c r="B28" s="40">
        <v>4.05</v>
      </c>
    </row>
    <row r="29" spans="1:2" ht="14">
      <c r="A29" s="29" t="s">
        <v>55</v>
      </c>
      <c r="B29" s="40">
        <v>3.98</v>
      </c>
    </row>
    <row r="30" spans="1:2" ht="14">
      <c r="A30" s="29" t="s">
        <v>56</v>
      </c>
      <c r="B30" s="40">
        <v>4.1100000000000003</v>
      </c>
    </row>
    <row r="31" spans="1:2" ht="14">
      <c r="A31" s="29" t="s">
        <v>57</v>
      </c>
      <c r="B31" s="40">
        <v>4.21</v>
      </c>
    </row>
    <row r="32" spans="1:2" ht="14">
      <c r="A32" s="29" t="s">
        <v>58</v>
      </c>
      <c r="B32" s="40">
        <v>3.99</v>
      </c>
    </row>
    <row r="33" spans="1:2" ht="14">
      <c r="A33" s="29" t="s">
        <v>59</v>
      </c>
      <c r="B33" s="40">
        <v>3.95</v>
      </c>
    </row>
    <row r="34" spans="1:2" ht="14">
      <c r="A34" s="29" t="s">
        <v>60</v>
      </c>
      <c r="B34" s="40">
        <v>3.98</v>
      </c>
    </row>
    <row r="35" spans="1:2" ht="14">
      <c r="A35" s="29" t="s">
        <v>61</v>
      </c>
      <c r="B35" s="40">
        <v>4.1399999999999997</v>
      </c>
    </row>
    <row r="36" spans="1:2" ht="14">
      <c r="A36" s="29" t="s">
        <v>62</v>
      </c>
      <c r="B36" s="40">
        <v>4.03</v>
      </c>
    </row>
    <row r="37" spans="1:2" ht="14">
      <c r="A37" s="29" t="s">
        <v>63</v>
      </c>
      <c r="B37" s="40">
        <v>3.79</v>
      </c>
    </row>
    <row r="38" spans="1:2" ht="14">
      <c r="A38" s="29" t="s">
        <v>64</v>
      </c>
      <c r="B38" s="40">
        <v>3.74</v>
      </c>
    </row>
    <row r="39" spans="1:2" ht="14">
      <c r="A39" s="29" t="s">
        <v>65</v>
      </c>
      <c r="B39" s="40">
        <v>3.93</v>
      </c>
    </row>
    <row r="40" spans="1:2" ht="14">
      <c r="A40" s="29" t="s">
        <v>66</v>
      </c>
      <c r="B40" s="40">
        <v>3.76</v>
      </c>
    </row>
    <row r="41" spans="1:2" ht="14">
      <c r="A41" s="29" t="s">
        <v>67</v>
      </c>
      <c r="B41" s="40">
        <v>3.7</v>
      </c>
    </row>
    <row r="42" spans="1:2" ht="14">
      <c r="A42" s="29" t="s">
        <v>68</v>
      </c>
      <c r="B42" s="40">
        <v>3.72</v>
      </c>
    </row>
    <row r="43" spans="1:2" ht="14">
      <c r="A43" s="29" t="s">
        <v>69</v>
      </c>
      <c r="B43" s="40">
        <v>4.25</v>
      </c>
    </row>
    <row r="44" spans="1:2" ht="14">
      <c r="A44" s="29" t="s">
        <v>70</v>
      </c>
      <c r="B44" s="40">
        <v>4.55</v>
      </c>
    </row>
    <row r="45" spans="1:2" ht="14">
      <c r="A45" s="29" t="s">
        <v>71</v>
      </c>
      <c r="B45" s="40">
        <v>4.95</v>
      </c>
    </row>
    <row r="46" spans="1:2" ht="14">
      <c r="A46" s="29" t="s">
        <v>72</v>
      </c>
      <c r="B46" s="40">
        <v>5.26</v>
      </c>
    </row>
    <row r="47" spans="1:2" ht="14">
      <c r="A47" s="29" t="s">
        <v>73</v>
      </c>
      <c r="B47" s="40">
        <v>5.39</v>
      </c>
    </row>
    <row r="48" spans="1:2" ht="14">
      <c r="A48" s="29" t="s">
        <v>74</v>
      </c>
      <c r="B48" s="40">
        <v>5.57</v>
      </c>
    </row>
    <row r="49" spans="1:2" ht="14">
      <c r="A49" s="29" t="s">
        <v>75</v>
      </c>
      <c r="B49" s="40">
        <v>5.47</v>
      </c>
    </row>
    <row r="50" spans="1:2" ht="14">
      <c r="A50" s="29" t="s">
        <v>76</v>
      </c>
      <c r="B50" s="40">
        <v>5.78</v>
      </c>
    </row>
    <row r="51" spans="1:2" ht="14">
      <c r="A51" s="29" t="s">
        <v>77</v>
      </c>
      <c r="B51" s="40">
        <v>6.23</v>
      </c>
    </row>
    <row r="52" spans="1:2" ht="14">
      <c r="A52" s="29" t="s">
        <v>78</v>
      </c>
      <c r="B52" s="40">
        <v>6.53</v>
      </c>
    </row>
    <row r="53" spans="1:2" ht="14">
      <c r="A53" s="29" t="s">
        <v>79</v>
      </c>
      <c r="B53" s="40">
        <v>6.28</v>
      </c>
    </row>
    <row r="54" spans="1:2" ht="14">
      <c r="A54" s="29" t="s">
        <v>80</v>
      </c>
      <c r="B54" s="40">
        <v>6.2</v>
      </c>
    </row>
    <row r="55" spans="1:2" ht="14">
      <c r="A55" s="29" t="s">
        <v>81</v>
      </c>
      <c r="B55" s="40">
        <v>6.04</v>
      </c>
    </row>
    <row r="56" spans="1:2" ht="14">
      <c r="A56" s="29" t="s">
        <v>82</v>
      </c>
      <c r="B56" s="40">
        <v>6.17</v>
      </c>
    </row>
    <row r="57" spans="1:2" ht="14">
      <c r="A57" s="29" t="s">
        <v>83</v>
      </c>
      <c r="B57" s="40">
        <v>5.98</v>
      </c>
    </row>
    <row r="58" spans="1:2" ht="14">
      <c r="A58" s="29" t="s">
        <v>84</v>
      </c>
      <c r="B58" s="40">
        <v>5.74</v>
      </c>
    </row>
    <row r="59" spans="1:2" ht="14">
      <c r="A59" s="29" t="s">
        <v>85</v>
      </c>
      <c r="B59" s="40">
        <v>5.44</v>
      </c>
    </row>
    <row r="60" spans="1:2" ht="14">
      <c r="A60" s="29" t="s">
        <v>86</v>
      </c>
      <c r="B60" s="40">
        <v>5.08</v>
      </c>
    </row>
    <row r="61" spans="1:2" ht="14">
      <c r="A61" s="29" t="s">
        <v>87</v>
      </c>
      <c r="B61" s="40">
        <v>4.8899999999999997</v>
      </c>
    </row>
    <row r="62" spans="1:2" ht="14">
      <c r="A62" s="29" t="s">
        <v>88</v>
      </c>
      <c r="B62" s="40">
        <v>4.5</v>
      </c>
    </row>
    <row r="63" spans="1:2" ht="14">
      <c r="A63" s="29" t="s">
        <v>89</v>
      </c>
      <c r="B63" s="40">
        <v>3.86</v>
      </c>
    </row>
    <row r="64" spans="1:2" ht="14">
      <c r="A64" s="29" t="s">
        <v>90</v>
      </c>
      <c r="B64" s="40">
        <v>3.57</v>
      </c>
    </row>
    <row r="65" spans="1:2" ht="14">
      <c r="A65" s="29" t="s">
        <v>91</v>
      </c>
      <c r="B65" s="40">
        <v>4.46</v>
      </c>
    </row>
    <row r="66" spans="1:2" ht="14">
      <c r="A66" s="29" t="s">
        <v>92</v>
      </c>
      <c r="B66" s="40">
        <v>4.83</v>
      </c>
    </row>
    <row r="67" spans="1:2" ht="14">
      <c r="A67" s="29" t="s">
        <v>93</v>
      </c>
      <c r="B67" s="40">
        <v>4.97</v>
      </c>
    </row>
    <row r="68" spans="1:2" ht="14">
      <c r="A68" s="29" t="s">
        <v>94</v>
      </c>
      <c r="B68" s="40">
        <v>4.2699999999999996</v>
      </c>
    </row>
    <row r="69" spans="1:2" ht="14">
      <c r="A69" s="29" t="s">
        <v>95</v>
      </c>
      <c r="B69" s="40">
        <v>3.92</v>
      </c>
    </row>
    <row r="70" spans="1:2" ht="14">
      <c r="A70" s="29" t="s">
        <v>96</v>
      </c>
      <c r="B70" s="40">
        <v>3.69</v>
      </c>
    </row>
    <row r="71" spans="1:2" ht="14">
      <c r="A71" s="29" t="s">
        <v>97</v>
      </c>
      <c r="B71" s="40">
        <v>3.64</v>
      </c>
    </row>
    <row r="72" spans="1:2" ht="14">
      <c r="A72" s="29" t="s">
        <v>98</v>
      </c>
      <c r="B72" s="40">
        <v>3.68</v>
      </c>
    </row>
    <row r="73" spans="1:2" ht="14">
      <c r="A73" s="29" t="s">
        <v>99</v>
      </c>
      <c r="B73" s="40">
        <v>3.7</v>
      </c>
    </row>
    <row r="74" spans="1:2" ht="14">
      <c r="A74" s="29" t="s">
        <v>100</v>
      </c>
      <c r="B74" s="40">
        <v>4.0199999999999996</v>
      </c>
    </row>
    <row r="75" spans="1:2" ht="14">
      <c r="A75" s="29" t="s">
        <v>101</v>
      </c>
      <c r="B75" s="40">
        <v>4.32</v>
      </c>
    </row>
    <row r="76" spans="1:2" ht="14">
      <c r="A76" s="29" t="s">
        <v>102</v>
      </c>
      <c r="B76" s="40">
        <v>4.4000000000000004</v>
      </c>
    </row>
    <row r="77" spans="1:2" ht="14">
      <c r="A77" s="29" t="s">
        <v>103</v>
      </c>
      <c r="B77" s="40">
        <v>3.78</v>
      </c>
    </row>
    <row r="78" spans="1:2" ht="14">
      <c r="A78" s="29" t="s">
        <v>104</v>
      </c>
      <c r="B78" s="40">
        <v>3.57</v>
      </c>
    </row>
    <row r="79" spans="1:2" ht="14">
      <c r="A79" s="29" t="s">
        <v>105</v>
      </c>
      <c r="B79" s="40">
        <v>3.04</v>
      </c>
    </row>
    <row r="80" spans="1:2" ht="14">
      <c r="A80" s="29" t="s">
        <v>106</v>
      </c>
      <c r="B80" s="40">
        <v>3.36</v>
      </c>
    </row>
    <row r="81" spans="1:2" ht="14">
      <c r="A81" s="29" t="s">
        <v>107</v>
      </c>
      <c r="B81" s="40">
        <v>3.25</v>
      </c>
    </row>
    <row r="82" spans="1:2" ht="14">
      <c r="A82" s="29" t="s">
        <v>108</v>
      </c>
      <c r="B82" s="40">
        <v>3.28</v>
      </c>
    </row>
    <row r="83" spans="1:2" ht="14">
      <c r="A83" s="29" t="s">
        <v>109</v>
      </c>
      <c r="B83" s="40">
        <v>3.55</v>
      </c>
    </row>
    <row r="84" spans="1:2" ht="14">
      <c r="A84" s="29" t="s">
        <v>110</v>
      </c>
      <c r="B84" s="40">
        <v>3.42</v>
      </c>
    </row>
    <row r="85" spans="1:2" ht="14">
      <c r="A85" s="29" t="s">
        <v>111</v>
      </c>
      <c r="B85" s="40">
        <v>3.14</v>
      </c>
    </row>
    <row r="86" spans="1:2" ht="14">
      <c r="A86" s="29" t="s">
        <v>112</v>
      </c>
      <c r="B86" s="40">
        <v>3.2</v>
      </c>
    </row>
    <row r="87" spans="1:2" ht="14">
      <c r="A87" s="29" t="s">
        <v>113</v>
      </c>
      <c r="B87" s="40">
        <v>3.48</v>
      </c>
    </row>
    <row r="88" spans="1:2" ht="14">
      <c r="A88" s="29" t="s">
        <v>114</v>
      </c>
      <c r="B88" s="40">
        <v>3.82</v>
      </c>
    </row>
    <row r="89" spans="1:2" ht="14">
      <c r="A89" s="29" t="s">
        <v>115</v>
      </c>
      <c r="B89" s="40">
        <v>4.05</v>
      </c>
    </row>
    <row r="90" spans="1:2" ht="14">
      <c r="A90" s="29" t="s">
        <v>116</v>
      </c>
      <c r="B90" s="40">
        <v>3.87</v>
      </c>
    </row>
    <row r="91" spans="1:2" ht="14">
      <c r="A91" s="29" t="s">
        <v>117</v>
      </c>
      <c r="B91" s="40">
        <v>3.73</v>
      </c>
    </row>
    <row r="92" spans="1:2" ht="14">
      <c r="A92" s="29" t="s">
        <v>118</v>
      </c>
      <c r="B92" s="40">
        <v>3.41</v>
      </c>
    </row>
    <row r="93" spans="1:2" ht="14">
      <c r="A93" s="29" t="s">
        <v>119</v>
      </c>
      <c r="B93" s="40">
        <v>3.85</v>
      </c>
    </row>
    <row r="94" spans="1:2" ht="14">
      <c r="A94" s="29" t="s">
        <v>120</v>
      </c>
      <c r="B94" s="40">
        <v>4.34</v>
      </c>
    </row>
    <row r="95" spans="1:2" ht="14">
      <c r="A95" s="29" t="s">
        <v>121</v>
      </c>
      <c r="B95" s="40">
        <v>4.42</v>
      </c>
    </row>
    <row r="96" spans="1:2" ht="14">
      <c r="A96" s="29" t="s">
        <v>122</v>
      </c>
      <c r="B96" s="40">
        <v>4.57</v>
      </c>
    </row>
    <row r="97" spans="1:2" ht="14">
      <c r="A97" s="29" t="s">
        <v>123</v>
      </c>
      <c r="B97" s="40">
        <v>4.7699999999999996</v>
      </c>
    </row>
    <row r="98" spans="1:2" ht="14">
      <c r="A98" s="29" t="s">
        <v>124</v>
      </c>
      <c r="B98" s="40">
        <v>4.5999999999999996</v>
      </c>
    </row>
    <row r="99" spans="1:2" ht="14">
      <c r="A99" s="29" t="s">
        <v>125</v>
      </c>
      <c r="B99" s="40">
        <v>4.18</v>
      </c>
    </row>
    <row r="100" spans="1:2" ht="14">
      <c r="A100" s="29" t="s">
        <v>126</v>
      </c>
      <c r="B100" s="40">
        <v>3.57</v>
      </c>
    </row>
    <row r="101" spans="1:2" ht="14">
      <c r="A101" s="29" t="s">
        <v>127</v>
      </c>
      <c r="B101" s="40">
        <v>3.25</v>
      </c>
    </row>
    <row r="102" spans="1:2" ht="14">
      <c r="A102" s="29" t="s">
        <v>128</v>
      </c>
      <c r="B102" s="40">
        <v>3.55</v>
      </c>
    </row>
    <row r="103" spans="1:2" ht="14">
      <c r="A103" s="29" t="s">
        <v>129</v>
      </c>
      <c r="B103" s="40">
        <v>4.25</v>
      </c>
    </row>
    <row r="104" spans="1:2" ht="14">
      <c r="A104" s="29" t="s">
        <v>130</v>
      </c>
      <c r="B104" s="40">
        <v>4.6500000000000004</v>
      </c>
    </row>
    <row r="105" spans="1:2" ht="14">
      <c r="A105" s="29" t="s">
        <v>131</v>
      </c>
      <c r="B105" s="40">
        <v>4.63</v>
      </c>
    </row>
    <row r="106" spans="1:2" ht="14">
      <c r="A106" s="29" t="s">
        <v>132</v>
      </c>
      <c r="B106" s="40">
        <v>4.09</v>
      </c>
    </row>
    <row r="107" spans="1:2" ht="14">
      <c r="A107" s="29" t="s">
        <v>133</v>
      </c>
      <c r="B107" s="40">
        <v>3.47</v>
      </c>
    </row>
    <row r="108" spans="1:2" ht="14">
      <c r="A108" s="29" t="s">
        <v>134</v>
      </c>
      <c r="B108" s="40">
        <v>3.46</v>
      </c>
    </row>
    <row r="109" spans="1:2" ht="14">
      <c r="A109" s="29" t="s">
        <v>135</v>
      </c>
      <c r="B109" s="40">
        <v>3.39</v>
      </c>
    </row>
    <row r="110" spans="1:2" ht="14">
      <c r="A110" s="29" t="s">
        <v>136</v>
      </c>
      <c r="B110" s="40">
        <v>3.36</v>
      </c>
    </row>
    <row r="111" spans="1:2" ht="14">
      <c r="A111" s="29" t="s">
        <v>137</v>
      </c>
      <c r="B111" s="40">
        <v>3.62</v>
      </c>
    </row>
    <row r="112" spans="1:2" ht="14">
      <c r="A112" s="29" t="s">
        <v>138</v>
      </c>
      <c r="B112" s="40">
        <v>3.97</v>
      </c>
    </row>
    <row r="113" spans="1:2" ht="14">
      <c r="A113" s="29" t="s">
        <v>139</v>
      </c>
      <c r="B113" s="40">
        <v>4.4800000000000004</v>
      </c>
    </row>
    <row r="114" spans="1:2" ht="14">
      <c r="A114" s="29" t="s">
        <v>140</v>
      </c>
      <c r="B114" s="40">
        <v>4.2300000000000004</v>
      </c>
    </row>
    <row r="115" spans="1:2" ht="14">
      <c r="A115" s="29" t="s">
        <v>141</v>
      </c>
      <c r="B115" s="40">
        <v>3.76</v>
      </c>
    </row>
    <row r="116" spans="1:2" ht="14">
      <c r="A116" s="29" t="s">
        <v>142</v>
      </c>
      <c r="B116" s="40">
        <v>3.5</v>
      </c>
    </row>
    <row r="117" spans="1:2" ht="14">
      <c r="A117" s="29" t="s">
        <v>143</v>
      </c>
      <c r="B117" s="40">
        <v>3.51</v>
      </c>
    </row>
    <row r="118" spans="1:2" ht="14">
      <c r="A118" s="29" t="s">
        <v>144</v>
      </c>
      <c r="B118" s="40">
        <v>3.75</v>
      </c>
    </row>
    <row r="119" spans="1:2" ht="14">
      <c r="A119" s="29" t="s">
        <v>145</v>
      </c>
      <c r="B119" s="40">
        <v>4.07</v>
      </c>
    </row>
    <row r="120" spans="1:2" ht="14">
      <c r="A120" s="29" t="s">
        <v>146</v>
      </c>
      <c r="B120" s="40">
        <v>4.1500000000000004</v>
      </c>
    </row>
    <row r="121" spans="1:2" ht="14">
      <c r="A121" s="29" t="s">
        <v>147</v>
      </c>
      <c r="B121" s="40">
        <v>4.22</v>
      </c>
    </row>
    <row r="122" spans="1:2" ht="14">
      <c r="A122" s="29" t="s">
        <v>148</v>
      </c>
      <c r="B122" s="40">
        <v>4.3</v>
      </c>
    </row>
    <row r="123" spans="1:2" ht="14">
      <c r="A123" s="29" t="s">
        <v>149</v>
      </c>
      <c r="B123" s="40">
        <v>4.17</v>
      </c>
    </row>
    <row r="124" spans="1:2" ht="14">
      <c r="A124" s="29" t="s">
        <v>150</v>
      </c>
      <c r="B124" s="40">
        <v>4.08</v>
      </c>
    </row>
    <row r="125" spans="1:2" ht="14">
      <c r="A125" s="29" t="s">
        <v>151</v>
      </c>
      <c r="B125" s="40">
        <v>3.07</v>
      </c>
    </row>
    <row r="126" spans="1:2" ht="14">
      <c r="A126" s="29" t="s">
        <v>152</v>
      </c>
      <c r="B126" s="28">
        <v>3</v>
      </c>
    </row>
    <row r="127" spans="1:2" ht="14">
      <c r="A127" s="29" t="s">
        <v>153</v>
      </c>
      <c r="B127" s="40">
        <v>3.14</v>
      </c>
    </row>
    <row r="128" spans="1:2" ht="14">
      <c r="A128" s="29" t="s">
        <v>154</v>
      </c>
      <c r="B128" s="40">
        <v>3.06</v>
      </c>
    </row>
    <row r="129" spans="1:2" ht="14">
      <c r="A129" s="29" t="s">
        <v>155</v>
      </c>
      <c r="B129" s="40">
        <v>2.88</v>
      </c>
    </row>
    <row r="130" spans="1:2" ht="14">
      <c r="A130" s="29" t="s">
        <v>156</v>
      </c>
      <c r="B130" s="40">
        <v>2.87</v>
      </c>
    </row>
    <row r="131" spans="1:2" ht="14">
      <c r="A131" s="29" t="s">
        <v>157</v>
      </c>
      <c r="B131" s="40">
        <v>2.74</v>
      </c>
    </row>
    <row r="132" spans="1:2" ht="14">
      <c r="A132" s="29" t="s">
        <v>158</v>
      </c>
      <c r="B132" s="40">
        <v>2.59</v>
      </c>
    </row>
    <row r="133" spans="1:2" ht="14">
      <c r="A133" s="29" t="s">
        <v>159</v>
      </c>
      <c r="B133" s="40">
        <v>2.52</v>
      </c>
    </row>
    <row r="134" spans="1:2" ht="14">
      <c r="A134" s="29" t="s">
        <v>160</v>
      </c>
      <c r="B134" s="40">
        <v>2.48</v>
      </c>
    </row>
    <row r="135" spans="1:2" ht="14">
      <c r="A135" s="29" t="s">
        <v>161</v>
      </c>
      <c r="B135" s="40">
        <v>2.21</v>
      </c>
    </row>
    <row r="136" spans="1:2" ht="14">
      <c r="A136" s="29" t="s">
        <v>162</v>
      </c>
      <c r="B136" s="40">
        <v>2.13</v>
      </c>
    </row>
    <row r="137" spans="1:2" ht="14">
      <c r="A137" s="29" t="s">
        <v>163</v>
      </c>
      <c r="B137" s="40">
        <v>2.61</v>
      </c>
    </row>
    <row r="138" spans="1:2" ht="14">
      <c r="A138" s="29" t="s">
        <v>164</v>
      </c>
      <c r="B138" s="40">
        <v>2.87</v>
      </c>
    </row>
    <row r="139" spans="1:2" ht="14">
      <c r="A139" s="29" t="s">
        <v>165</v>
      </c>
      <c r="B139" s="40">
        <v>2.6</v>
      </c>
    </row>
    <row r="140" spans="1:2" ht="14">
      <c r="A140" s="29" t="s">
        <v>166</v>
      </c>
      <c r="B140" s="40">
        <v>2.54</v>
      </c>
    </row>
    <row r="141" spans="1:2" ht="14">
      <c r="A141" s="29" t="s">
        <v>167</v>
      </c>
      <c r="B141" s="40">
        <v>2.6</v>
      </c>
    </row>
    <row r="142" spans="1:2" ht="14">
      <c r="A142" s="29" t="s">
        <v>168</v>
      </c>
      <c r="B142" s="40">
        <v>2.54</v>
      </c>
    </row>
    <row r="143" spans="1:2" ht="14">
      <c r="A143" s="29" t="s">
        <v>169</v>
      </c>
      <c r="B143" s="40">
        <v>2.65</v>
      </c>
    </row>
    <row r="144" spans="1:2" ht="14">
      <c r="A144" s="29" t="s">
        <v>170</v>
      </c>
      <c r="B144" s="40">
        <v>2.73</v>
      </c>
    </row>
    <row r="145" spans="1:2" ht="14">
      <c r="A145" s="29" t="s">
        <v>171</v>
      </c>
      <c r="B145" s="40">
        <v>2.97</v>
      </c>
    </row>
    <row r="146" spans="1:2" ht="14">
      <c r="A146" s="29" t="s">
        <v>172</v>
      </c>
      <c r="B146" s="40">
        <v>3.06</v>
      </c>
    </row>
    <row r="147" spans="1:2" ht="14">
      <c r="A147" s="29" t="s">
        <v>173</v>
      </c>
      <c r="B147" s="40">
        <v>3.31</v>
      </c>
    </row>
    <row r="148" spans="1:2" ht="14">
      <c r="A148" s="29" t="s">
        <v>174</v>
      </c>
      <c r="B148" s="40">
        <v>3.36</v>
      </c>
    </row>
    <row r="149" spans="1:2" ht="14">
      <c r="A149" s="29" t="s">
        <v>175</v>
      </c>
      <c r="B149" s="40">
        <v>4.72</v>
      </c>
    </row>
    <row r="150" spans="1:2" ht="14">
      <c r="A150" s="29" t="s">
        <v>176</v>
      </c>
      <c r="B150" s="40">
        <v>4.8600000000000003</v>
      </c>
    </row>
    <row r="151" spans="1:2" ht="14">
      <c r="A151" s="29" t="s">
        <v>177</v>
      </c>
      <c r="B151" s="40">
        <v>5.35</v>
      </c>
    </row>
    <row r="152" spans="1:2" ht="14">
      <c r="A152" s="29" t="s">
        <v>178</v>
      </c>
      <c r="B152" s="40">
        <v>5.82</v>
      </c>
    </row>
    <row r="153" spans="1:2" ht="14">
      <c r="A153" s="29" t="s">
        <v>179</v>
      </c>
      <c r="B153" s="40">
        <v>6.16</v>
      </c>
    </row>
    <row r="154" spans="1:2" ht="14">
      <c r="A154" s="29" t="s">
        <v>180</v>
      </c>
      <c r="B154" s="40">
        <v>6.31</v>
      </c>
    </row>
    <row r="155" spans="1:2" ht="14">
      <c r="A155" s="29" t="s">
        <v>181</v>
      </c>
      <c r="B155" s="40">
        <v>6.44</v>
      </c>
    </row>
    <row r="156" spans="1:2" ht="14">
      <c r="A156" s="29" t="s">
        <v>182</v>
      </c>
      <c r="B156" s="40">
        <v>6.66</v>
      </c>
    </row>
    <row r="157" spans="1:2" ht="14">
      <c r="A157" s="29" t="s">
        <v>183</v>
      </c>
      <c r="B157" s="40">
        <v>6.35</v>
      </c>
    </row>
    <row r="158" spans="1:2" ht="14">
      <c r="A158" s="29" t="s">
        <v>184</v>
      </c>
      <c r="B158" s="40">
        <v>6.37</v>
      </c>
    </row>
    <row r="159" spans="1:2" ht="14">
      <c r="A159" s="29" t="s">
        <v>185</v>
      </c>
      <c r="B159" s="40">
        <v>6.63</v>
      </c>
    </row>
    <row r="160" spans="1:2" ht="14">
      <c r="A160" s="29" t="s">
        <v>186</v>
      </c>
      <c r="B160" s="40">
        <v>6.77</v>
      </c>
    </row>
    <row r="161" spans="1:2" ht="14">
      <c r="A161" s="29" t="s">
        <v>187</v>
      </c>
      <c r="B161" s="40">
        <v>5.55</v>
      </c>
    </row>
    <row r="162" spans="1:2" ht="14">
      <c r="A162" s="29" t="s">
        <v>188</v>
      </c>
      <c r="B162" s="40">
        <v>5.34</v>
      </c>
    </row>
    <row r="163" spans="1:2" ht="14">
      <c r="A163" s="29" t="s">
        <v>189</v>
      </c>
      <c r="B163" s="40">
        <v>5.04</v>
      </c>
    </row>
    <row r="164" spans="1:2" ht="14">
      <c r="A164" s="29" t="s">
        <v>190</v>
      </c>
      <c r="B164" s="40">
        <v>4.55</v>
      </c>
    </row>
    <row r="165" spans="1:2" ht="14">
      <c r="A165" s="29" t="s">
        <v>191</v>
      </c>
      <c r="B165" s="40">
        <v>4.51</v>
      </c>
    </row>
    <row r="166" spans="1:2" ht="14">
      <c r="A166" s="29" t="s">
        <v>192</v>
      </c>
      <c r="B166" s="40">
        <v>4.6500000000000004</v>
      </c>
    </row>
    <row r="167" spans="1:2" ht="14">
      <c r="A167" s="29" t="s">
        <v>193</v>
      </c>
      <c r="B167" s="40">
        <v>4.8099999999999996</v>
      </c>
    </row>
    <row r="168" spans="1:2" ht="14">
      <c r="A168" s="29" t="s">
        <v>194</v>
      </c>
      <c r="B168" s="40">
        <v>4.9000000000000004</v>
      </c>
    </row>
    <row r="169" spans="1:2" ht="14">
      <c r="A169" s="29" t="s">
        <v>195</v>
      </c>
      <c r="B169" s="40">
        <v>5.0199999999999996</v>
      </c>
    </row>
    <row r="170" spans="1:2" ht="14">
      <c r="A170" s="29" t="s">
        <v>196</v>
      </c>
      <c r="B170" s="40">
        <v>4.9000000000000004</v>
      </c>
    </row>
    <row r="171" spans="1:2" ht="14">
      <c r="A171" s="29" t="s">
        <v>197</v>
      </c>
      <c r="B171" s="40">
        <v>4.72</v>
      </c>
    </row>
    <row r="172" spans="1:2" ht="14">
      <c r="A172" s="29" t="s">
        <v>198</v>
      </c>
      <c r="B172" s="40">
        <v>4.83</v>
      </c>
    </row>
    <row r="173" spans="1:2" ht="14">
      <c r="A173" s="29" t="s">
        <v>199</v>
      </c>
      <c r="B173" s="40">
        <v>4.37</v>
      </c>
    </row>
    <row r="174" spans="1:2" ht="14">
      <c r="A174" s="29" t="s">
        <v>200</v>
      </c>
      <c r="B174" s="40">
        <v>3.94</v>
      </c>
    </row>
    <row r="175" spans="1:2" ht="14">
      <c r="A175" s="29" t="s">
        <v>201</v>
      </c>
      <c r="B175" s="28">
        <v>4</v>
      </c>
    </row>
    <row r="176" spans="1:2" ht="14">
      <c r="A176" s="29" t="s">
        <v>202</v>
      </c>
      <c r="B176" s="40">
        <v>4.41</v>
      </c>
    </row>
    <row r="177" spans="1:2" ht="14">
      <c r="A177" s="29" t="s">
        <v>203</v>
      </c>
      <c r="B177" s="40">
        <v>4.28</v>
      </c>
    </row>
    <row r="178" spans="1:2" ht="14">
      <c r="A178" s="29" t="s">
        <v>204</v>
      </c>
      <c r="B178" s="40">
        <v>3.95</v>
      </c>
    </row>
    <row r="179" spans="1:2" ht="14">
      <c r="A179" s="29" t="s">
        <v>205</v>
      </c>
      <c r="B179" s="40">
        <v>3.78</v>
      </c>
    </row>
    <row r="180" spans="1:2" ht="14">
      <c r="A180" s="29" t="s">
        <v>206</v>
      </c>
      <c r="B180" s="40">
        <v>3.16</v>
      </c>
    </row>
    <row r="181" spans="1:2" ht="14">
      <c r="A181" s="29" t="s">
        <v>207</v>
      </c>
      <c r="B181" s="28">
        <v>3</v>
      </c>
    </row>
    <row r="182" spans="1:2" ht="14">
      <c r="A182" s="29" t="s">
        <v>208</v>
      </c>
      <c r="B182" s="40">
        <v>3.02</v>
      </c>
    </row>
    <row r="183" spans="1:2" ht="14">
      <c r="A183" s="29" t="s">
        <v>209</v>
      </c>
      <c r="B183" s="40">
        <v>2.97</v>
      </c>
    </row>
    <row r="184" spans="1:2" ht="14">
      <c r="A184" s="29" t="s">
        <v>210</v>
      </c>
      <c r="B184" s="40">
        <v>2.83</v>
      </c>
    </row>
    <row r="185" spans="1:2" ht="14">
      <c r="A185" s="29" t="s">
        <v>211</v>
      </c>
      <c r="B185" s="40">
        <v>3.24</v>
      </c>
    </row>
    <row r="186" spans="1:2" ht="14">
      <c r="A186" s="29" t="s">
        <v>212</v>
      </c>
      <c r="B186" s="40">
        <v>3.7</v>
      </c>
    </row>
    <row r="187" spans="1:2" ht="14">
      <c r="A187" s="29" t="s">
        <v>213</v>
      </c>
      <c r="B187" s="40">
        <v>3.25</v>
      </c>
    </row>
    <row r="188" spans="1:2" ht="14">
      <c r="A188" s="29" t="s">
        <v>214</v>
      </c>
      <c r="B188" s="40">
        <v>2.15</v>
      </c>
    </row>
    <row r="189" spans="1:2" ht="14">
      <c r="A189" s="29" t="s">
        <v>215</v>
      </c>
      <c r="B189" s="40">
        <v>2.84</v>
      </c>
    </row>
    <row r="190" spans="1:2" ht="14">
      <c r="A190" s="29" t="s">
        <v>216</v>
      </c>
      <c r="B190" s="40">
        <v>3.33</v>
      </c>
    </row>
    <row r="191" spans="1:2" ht="14">
      <c r="A191" s="29" t="s">
        <v>217</v>
      </c>
      <c r="B191" s="40">
        <v>3.62</v>
      </c>
    </row>
    <row r="192" spans="1:2" ht="14">
      <c r="A192" s="29" t="s">
        <v>218</v>
      </c>
      <c r="B192" s="40">
        <v>4.05</v>
      </c>
    </row>
    <row r="193" spans="1:2" ht="14">
      <c r="A193" s="29" t="s">
        <v>219</v>
      </c>
      <c r="B193" s="40">
        <v>4.01</v>
      </c>
    </row>
    <row r="194" spans="1:2" ht="14">
      <c r="A194" s="29" t="s">
        <v>220</v>
      </c>
      <c r="B194" s="40">
        <v>4.09</v>
      </c>
    </row>
    <row r="195" spans="1:2" ht="14">
      <c r="A195" s="29" t="s">
        <v>221</v>
      </c>
      <c r="B195" s="40">
        <v>3.33</v>
      </c>
    </row>
    <row r="196" spans="1:2" ht="14">
      <c r="A196" s="29" t="s">
        <v>222</v>
      </c>
      <c r="B196" s="40">
        <v>3.15</v>
      </c>
    </row>
    <row r="197" spans="1:2" ht="14">
      <c r="A197" s="29" t="s">
        <v>223</v>
      </c>
      <c r="B197" s="40">
        <v>3.54</v>
      </c>
    </row>
    <row r="198" spans="1:2" ht="14">
      <c r="A198" s="29" t="s">
        <v>224</v>
      </c>
      <c r="B198" s="40">
        <v>3.76</v>
      </c>
    </row>
    <row r="201" spans="1:2">
      <c r="A201" s="28" t="s">
        <v>236</v>
      </c>
    </row>
    <row r="203" spans="1:2">
      <c r="A203" s="28" t="s">
        <v>237</v>
      </c>
    </row>
  </sheetData>
  <pageMargins left="0.75" right="0.75" top="1" bottom="1" header="0.5" footer="0.5"/>
  <pageSetup orientation="portrait" horizontalDpi="300" verticalDpi="300" copies="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CurvaDePhillipsModificada</vt:lpstr>
      <vt:lpstr>CurvaDePhillipsOriginal</vt:lpstr>
      <vt:lpstr>SalarioMedioDeCotizacionIMSS</vt:lpstr>
      <vt:lpstr>TasaDeDesempleo_Total_H_y_M</vt:lpstr>
      <vt:lpstr>Inflación</vt:lpstr>
      <vt:lpstr>SalarioMedioDeCotizacionIMSS!Print_Area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C.G.P.E.E.T.</dc:creator>
  <cp:lastModifiedBy>Microsoft Office User</cp:lastModifiedBy>
  <cp:lastPrinted>2012-02-15T01:45:30Z</cp:lastPrinted>
  <dcterms:created xsi:type="dcterms:W3CDTF">1997-07-31T00:22:07Z</dcterms:created>
  <dcterms:modified xsi:type="dcterms:W3CDTF">2021-04-02T10:09:44Z</dcterms:modified>
</cp:coreProperties>
</file>