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casillasolvera/Desktop/"/>
    </mc:Choice>
  </mc:AlternateContent>
  <xr:revisionPtr revIDLastSave="0" documentId="13_ncr:40009_{76FF5B5A-C894-DB48-9CD7-DBD328544212}" xr6:coauthVersionLast="46" xr6:coauthVersionMax="46" xr10:uidLastSave="{00000000-0000-0000-0000-000000000000}"/>
  <bookViews>
    <workbookView xWindow="2300" yWindow="4100" windowWidth="37960" windowHeight="20140"/>
  </bookViews>
  <sheets>
    <sheet name="Págin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8" i="1"/>
  <c r="G8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I3" i="1" l="1"/>
  <c r="I4" i="1"/>
  <c r="I64" i="1" l="1"/>
  <c r="K64" i="1" s="1"/>
  <c r="I81" i="1"/>
  <c r="K81" i="1" s="1"/>
  <c r="I48" i="1"/>
  <c r="K48" i="1" s="1"/>
  <c r="I119" i="1"/>
  <c r="K119" i="1" s="1"/>
  <c r="I84" i="1"/>
  <c r="K84" i="1" s="1"/>
  <c r="I57" i="1"/>
  <c r="K57" i="1" s="1"/>
  <c r="I15" i="1"/>
  <c r="K15" i="1" s="1"/>
  <c r="I24" i="1"/>
  <c r="K24" i="1" s="1"/>
  <c r="I72" i="1"/>
  <c r="K72" i="1" s="1"/>
  <c r="I131" i="1"/>
  <c r="K131" i="1" s="1"/>
  <c r="I35" i="1"/>
  <c r="K35" i="1" s="1"/>
  <c r="I110" i="1"/>
  <c r="K110" i="1" s="1"/>
  <c r="I26" i="1"/>
  <c r="K26" i="1" s="1"/>
  <c r="I149" i="1"/>
  <c r="K149" i="1" s="1"/>
  <c r="I32" i="1"/>
  <c r="K32" i="1" s="1"/>
  <c r="I92" i="1"/>
  <c r="K92" i="1" s="1"/>
  <c r="I145" i="1"/>
  <c r="K145" i="1" s="1"/>
  <c r="I83" i="1"/>
  <c r="K83" i="1" s="1"/>
  <c r="I28" i="1"/>
  <c r="K28" i="1" s="1"/>
  <c r="I137" i="1"/>
  <c r="K137" i="1" s="1"/>
  <c r="I147" i="1"/>
  <c r="K147" i="1" s="1"/>
  <c r="I121" i="1"/>
  <c r="K121" i="1" s="1"/>
  <c r="I59" i="1"/>
  <c r="K59" i="1" s="1"/>
  <c r="I27" i="1"/>
  <c r="K27" i="1" s="1"/>
  <c r="I146" i="1"/>
  <c r="K146" i="1" s="1"/>
  <c r="I106" i="1"/>
  <c r="K106" i="1" s="1"/>
  <c r="I62" i="1"/>
  <c r="K62" i="1" s="1"/>
  <c r="I18" i="1"/>
  <c r="K18" i="1" s="1"/>
  <c r="I160" i="1"/>
  <c r="K160" i="1" s="1"/>
  <c r="I60" i="1"/>
  <c r="K60" i="1" s="1"/>
  <c r="I33" i="1"/>
  <c r="K33" i="1" s="1"/>
  <c r="I125" i="1"/>
  <c r="K125" i="1" s="1"/>
  <c r="I77" i="1"/>
  <c r="K77" i="1" s="1"/>
  <c r="I13" i="1"/>
  <c r="K13" i="1" s="1"/>
  <c r="I123" i="1"/>
  <c r="K123" i="1" s="1"/>
  <c r="I126" i="1"/>
  <c r="K126" i="1" s="1"/>
  <c r="I82" i="1"/>
  <c r="K82" i="1" s="1"/>
  <c r="I42" i="1"/>
  <c r="K42" i="1" s="1"/>
  <c r="I75" i="1"/>
  <c r="K75" i="1" s="1"/>
  <c r="I140" i="1"/>
  <c r="K140" i="1" s="1"/>
  <c r="I157" i="1"/>
  <c r="K157" i="1" s="1"/>
  <c r="I127" i="1"/>
  <c r="K127" i="1" s="1"/>
  <c r="I100" i="1"/>
  <c r="K100" i="1" s="1"/>
  <c r="I154" i="1"/>
  <c r="K154" i="1" s="1"/>
  <c r="I66" i="1"/>
  <c r="K66" i="1" s="1"/>
  <c r="I55" i="1"/>
  <c r="K55" i="1" s="1"/>
  <c r="I113" i="1"/>
  <c r="K113" i="1" s="1"/>
  <c r="I9" i="1"/>
  <c r="K9" i="1" s="1"/>
  <c r="I115" i="1"/>
  <c r="K115" i="1" s="1"/>
  <c r="I73" i="1"/>
  <c r="K73" i="1" s="1"/>
  <c r="I56" i="1"/>
  <c r="K56" i="1" s="1"/>
  <c r="I47" i="1"/>
  <c r="K47" i="1" s="1"/>
  <c r="I159" i="1"/>
  <c r="K159" i="1" s="1"/>
  <c r="I101" i="1"/>
  <c r="K101" i="1" s="1"/>
  <c r="I23" i="1"/>
  <c r="K23" i="1" s="1"/>
  <c r="I130" i="1"/>
  <c r="K130" i="1" s="1"/>
  <c r="I90" i="1"/>
  <c r="K90" i="1" s="1"/>
  <c r="I46" i="1"/>
  <c r="K46" i="1" s="1"/>
  <c r="I139" i="1"/>
  <c r="K139" i="1" s="1"/>
  <c r="I39" i="1"/>
  <c r="K39" i="1" s="1"/>
  <c r="I71" i="1"/>
  <c r="K71" i="1" s="1"/>
  <c r="I97" i="1"/>
  <c r="K97" i="1" s="1"/>
  <c r="I124" i="1"/>
  <c r="K124" i="1" s="1"/>
  <c r="I156" i="1"/>
  <c r="K156" i="1" s="1"/>
  <c r="I45" i="1"/>
  <c r="K45" i="1" s="1"/>
  <c r="I88" i="1"/>
  <c r="K88" i="1" s="1"/>
  <c r="I141" i="1"/>
  <c r="K141" i="1" s="1"/>
  <c r="I41" i="1"/>
  <c r="K41" i="1" s="1"/>
  <c r="I95" i="1"/>
  <c r="K95" i="1" s="1"/>
  <c r="I25" i="1"/>
  <c r="K25" i="1" s="1"/>
  <c r="I93" i="1"/>
  <c r="K93" i="1" s="1"/>
  <c r="I163" i="1"/>
  <c r="K163" i="1" s="1"/>
  <c r="I79" i="1"/>
  <c r="K79" i="1" s="1"/>
  <c r="I132" i="1"/>
  <c r="K132" i="1" s="1"/>
  <c r="I21" i="1"/>
  <c r="K21" i="1" s="1"/>
  <c r="M9" i="1" s="1"/>
  <c r="N9" i="1" s="1"/>
  <c r="I80" i="1"/>
  <c r="K80" i="1" s="1"/>
  <c r="I133" i="1"/>
  <c r="K133" i="1" s="1"/>
  <c r="I19" i="1"/>
  <c r="K19" i="1" s="1"/>
  <c r="I162" i="1"/>
  <c r="K162" i="1" s="1"/>
  <c r="I142" i="1"/>
  <c r="K142" i="1" s="1"/>
  <c r="I122" i="1"/>
  <c r="K122" i="1" s="1"/>
  <c r="I98" i="1"/>
  <c r="K98" i="1" s="1"/>
  <c r="I78" i="1"/>
  <c r="K78" i="1" s="1"/>
  <c r="I58" i="1"/>
  <c r="K58" i="1" s="1"/>
  <c r="I34" i="1"/>
  <c r="K34" i="1" s="1"/>
  <c r="I14" i="1"/>
  <c r="K14" i="1" s="1"/>
  <c r="I107" i="1"/>
  <c r="K107" i="1" s="1"/>
  <c r="I8" i="1"/>
  <c r="K8" i="1" s="1"/>
  <c r="I49" i="1"/>
  <c r="K49" i="1" s="1"/>
  <c r="I76" i="1"/>
  <c r="K76" i="1" s="1"/>
  <c r="I103" i="1"/>
  <c r="K103" i="1" s="1"/>
  <c r="I135" i="1"/>
  <c r="K135" i="1" s="1"/>
  <c r="I161" i="1"/>
  <c r="K161" i="1" s="1"/>
  <c r="I51" i="1"/>
  <c r="K51" i="1" s="1"/>
  <c r="I109" i="1"/>
  <c r="K109" i="1" s="1"/>
  <c r="I152" i="1"/>
  <c r="K152" i="1" s="1"/>
  <c r="I52" i="1"/>
  <c r="K52" i="1" s="1"/>
  <c r="I116" i="1"/>
  <c r="K116" i="1" s="1"/>
  <c r="I40" i="1"/>
  <c r="K40" i="1" s="1"/>
  <c r="I104" i="1"/>
  <c r="K104" i="1" s="1"/>
  <c r="I36" i="1"/>
  <c r="K36" i="1" s="1"/>
  <c r="I89" i="1"/>
  <c r="K89" i="1" s="1"/>
  <c r="I143" i="1"/>
  <c r="K143" i="1" s="1"/>
  <c r="I43" i="1"/>
  <c r="K43" i="1" s="1"/>
  <c r="I91" i="1"/>
  <c r="K91" i="1" s="1"/>
  <c r="I144" i="1"/>
  <c r="K144" i="1" s="1"/>
  <c r="I31" i="1"/>
  <c r="K31" i="1" s="1"/>
  <c r="I158" i="1"/>
  <c r="K158" i="1" s="1"/>
  <c r="I138" i="1"/>
  <c r="K138" i="1" s="1"/>
  <c r="I114" i="1"/>
  <c r="K114" i="1" s="1"/>
  <c r="I94" i="1"/>
  <c r="K94" i="1" s="1"/>
  <c r="I74" i="1"/>
  <c r="K74" i="1" s="1"/>
  <c r="I50" i="1"/>
  <c r="K50" i="1" s="1"/>
  <c r="I30" i="1"/>
  <c r="K30" i="1" s="1"/>
  <c r="I10" i="1"/>
  <c r="K10" i="1" s="1"/>
  <c r="I117" i="1"/>
  <c r="K117" i="1" s="1"/>
  <c r="I85" i="1"/>
  <c r="K85" i="1" s="1"/>
  <c r="I128" i="1"/>
  <c r="K128" i="1" s="1"/>
  <c r="I16" i="1"/>
  <c r="K16" i="1" s="1"/>
  <c r="I44" i="1"/>
  <c r="K44" i="1" s="1"/>
  <c r="I65" i="1"/>
  <c r="K65" i="1" s="1"/>
  <c r="I87" i="1"/>
  <c r="K87" i="1" s="1"/>
  <c r="I108" i="1"/>
  <c r="K108" i="1" s="1"/>
  <c r="I129" i="1"/>
  <c r="K129" i="1" s="1"/>
  <c r="I151" i="1"/>
  <c r="K151" i="1" s="1"/>
  <c r="I17" i="1"/>
  <c r="K17" i="1" s="1"/>
  <c r="I61" i="1"/>
  <c r="K61" i="1" s="1"/>
  <c r="I99" i="1"/>
  <c r="K99" i="1" s="1"/>
  <c r="I136" i="1"/>
  <c r="K136" i="1" s="1"/>
  <c r="I12" i="1"/>
  <c r="K12" i="1" s="1"/>
  <c r="I63" i="1"/>
  <c r="K63" i="1" s="1"/>
  <c r="I105" i="1"/>
  <c r="K105" i="1" s="1"/>
  <c r="I148" i="1"/>
  <c r="K148" i="1" s="1"/>
  <c r="I67" i="1"/>
  <c r="K67" i="1" s="1"/>
  <c r="I120" i="1"/>
  <c r="K120" i="1" s="1"/>
  <c r="I20" i="1"/>
  <c r="K20" i="1" s="1"/>
  <c r="I68" i="1"/>
  <c r="K68" i="1" s="1"/>
  <c r="I111" i="1"/>
  <c r="K111" i="1" s="1"/>
  <c r="I153" i="1"/>
  <c r="K153" i="1" s="1"/>
  <c r="I37" i="1"/>
  <c r="K37" i="1" s="1"/>
  <c r="I69" i="1"/>
  <c r="K69" i="1" s="1"/>
  <c r="I112" i="1"/>
  <c r="K112" i="1" s="1"/>
  <c r="I155" i="1"/>
  <c r="K155" i="1" s="1"/>
  <c r="I7" i="1"/>
  <c r="K7" i="1" s="1"/>
  <c r="I11" i="1"/>
  <c r="K11" i="1" s="1"/>
  <c r="I150" i="1"/>
  <c r="K150" i="1" s="1"/>
  <c r="I134" i="1"/>
  <c r="K134" i="1" s="1"/>
  <c r="I118" i="1"/>
  <c r="K118" i="1" s="1"/>
  <c r="I102" i="1"/>
  <c r="K102" i="1" s="1"/>
  <c r="I86" i="1"/>
  <c r="K86" i="1" s="1"/>
  <c r="I70" i="1"/>
  <c r="K70" i="1" s="1"/>
  <c r="I54" i="1"/>
  <c r="K54" i="1" s="1"/>
  <c r="I38" i="1"/>
  <c r="K38" i="1" s="1"/>
  <c r="I22" i="1"/>
  <c r="K22" i="1" s="1"/>
  <c r="I53" i="1"/>
  <c r="K53" i="1" s="1"/>
  <c r="I96" i="1"/>
  <c r="K96" i="1" s="1"/>
  <c r="I29" i="1"/>
  <c r="K29" i="1" s="1"/>
  <c r="M18" i="1" l="1"/>
  <c r="N18" i="1" s="1"/>
  <c r="M13" i="1"/>
  <c r="N13" i="1" s="1"/>
  <c r="M30" i="1"/>
  <c r="N30" i="1" s="1"/>
  <c r="M78" i="1"/>
  <c r="N78" i="1" s="1"/>
  <c r="M126" i="1"/>
  <c r="N126" i="1" s="1"/>
  <c r="M138" i="1"/>
  <c r="N138" i="1" s="1"/>
  <c r="M66" i="1"/>
  <c r="N66" i="1" s="1"/>
  <c r="M114" i="1"/>
  <c r="N114" i="1" s="1"/>
  <c r="M162" i="1"/>
  <c r="N162" i="1" s="1"/>
  <c r="M54" i="1"/>
  <c r="N54" i="1" s="1"/>
  <c r="M150" i="1"/>
  <c r="N150" i="1" s="1"/>
  <c r="M42" i="1"/>
  <c r="N42" i="1" s="1"/>
  <c r="M102" i="1"/>
  <c r="N102" i="1" s="1"/>
  <c r="M90" i="1"/>
  <c r="N90" i="1" s="1"/>
  <c r="M43" i="1"/>
  <c r="N43" i="1" s="1"/>
  <c r="M103" i="1"/>
  <c r="N103" i="1" s="1"/>
  <c r="M139" i="1"/>
  <c r="N139" i="1" s="1"/>
  <c r="M67" i="1"/>
  <c r="N67" i="1" s="1"/>
  <c r="M31" i="1"/>
  <c r="N31" i="1" s="1"/>
  <c r="M19" i="1"/>
  <c r="N19" i="1" s="1"/>
  <c r="M127" i="1"/>
  <c r="N127" i="1" s="1"/>
  <c r="M163" i="1"/>
  <c r="N163" i="1" s="1"/>
  <c r="M91" i="1"/>
  <c r="N91" i="1" s="1"/>
  <c r="M55" i="1"/>
  <c r="N55" i="1" s="1"/>
  <c r="M115" i="1"/>
  <c r="N115" i="1" s="1"/>
  <c r="M79" i="1"/>
  <c r="N79" i="1" s="1"/>
  <c r="M151" i="1"/>
  <c r="N151" i="1" s="1"/>
  <c r="M44" i="1"/>
  <c r="N44" i="1" s="1"/>
  <c r="M92" i="1"/>
  <c r="N92" i="1" s="1"/>
  <c r="M140" i="1"/>
  <c r="N140" i="1" s="1"/>
  <c r="M32" i="1"/>
  <c r="N32" i="1" s="1"/>
  <c r="M80" i="1"/>
  <c r="N80" i="1" s="1"/>
  <c r="M128" i="1"/>
  <c r="N128" i="1" s="1"/>
  <c r="M116" i="1"/>
  <c r="N116" i="1" s="1"/>
  <c r="M56" i="1"/>
  <c r="N56" i="1" s="1"/>
  <c r="M152" i="1"/>
  <c r="N152" i="1" s="1"/>
  <c r="M20" i="1"/>
  <c r="N20" i="1" s="1"/>
  <c r="M68" i="1"/>
  <c r="N68" i="1" s="1"/>
  <c r="M104" i="1"/>
  <c r="N104" i="1" s="1"/>
  <c r="M123" i="1"/>
  <c r="N123" i="1" s="1"/>
  <c r="M39" i="1"/>
  <c r="N39" i="1" s="1"/>
  <c r="M87" i="1"/>
  <c r="N87" i="1" s="1"/>
  <c r="M51" i="1"/>
  <c r="N51" i="1" s="1"/>
  <c r="M111" i="1"/>
  <c r="N111" i="1" s="1"/>
  <c r="M75" i="1"/>
  <c r="N75" i="1" s="1"/>
  <c r="M159" i="1"/>
  <c r="N159" i="1" s="1"/>
  <c r="M147" i="1"/>
  <c r="N147" i="1" s="1"/>
  <c r="M135" i="1"/>
  <c r="N135" i="1" s="1"/>
  <c r="M99" i="1"/>
  <c r="N99" i="1" s="1"/>
  <c r="M27" i="1"/>
  <c r="N27" i="1" s="1"/>
  <c r="M63" i="1"/>
  <c r="N63" i="1" s="1"/>
  <c r="M60" i="1"/>
  <c r="N60" i="1" s="1"/>
  <c r="M108" i="1"/>
  <c r="N108" i="1" s="1"/>
  <c r="M156" i="1"/>
  <c r="N156" i="1" s="1"/>
  <c r="M24" i="1"/>
  <c r="N24" i="1" s="1"/>
  <c r="M72" i="1"/>
  <c r="N72" i="1" s="1"/>
  <c r="M120" i="1"/>
  <c r="N120" i="1" s="1"/>
  <c r="M48" i="1"/>
  <c r="N48" i="1" s="1"/>
  <c r="M96" i="1"/>
  <c r="N96" i="1" s="1"/>
  <c r="M144" i="1"/>
  <c r="N144" i="1" s="1"/>
  <c r="M84" i="1"/>
  <c r="N84" i="1" s="1"/>
  <c r="M132" i="1"/>
  <c r="N132" i="1" s="1"/>
  <c r="M36" i="1"/>
  <c r="N36" i="1" s="1"/>
  <c r="M125" i="1"/>
  <c r="N125" i="1" s="1"/>
  <c r="M77" i="1"/>
  <c r="N77" i="1" s="1"/>
  <c r="M29" i="1"/>
  <c r="N29" i="1" s="1"/>
  <c r="M137" i="1"/>
  <c r="N137" i="1" s="1"/>
  <c r="M89" i="1"/>
  <c r="N89" i="1" s="1"/>
  <c r="M41" i="1"/>
  <c r="N41" i="1" s="1"/>
  <c r="M149" i="1"/>
  <c r="N149" i="1" s="1"/>
  <c r="M101" i="1"/>
  <c r="N101" i="1" s="1"/>
  <c r="M53" i="1"/>
  <c r="N53" i="1" s="1"/>
  <c r="M161" i="1"/>
  <c r="N161" i="1" s="1"/>
  <c r="M113" i="1"/>
  <c r="N113" i="1" s="1"/>
  <c r="M65" i="1"/>
  <c r="N65" i="1" s="1"/>
  <c r="M62" i="1"/>
  <c r="N62" i="1" s="1"/>
  <c r="M110" i="1"/>
  <c r="N110" i="1" s="1"/>
  <c r="M158" i="1"/>
  <c r="N158" i="1" s="1"/>
  <c r="M26" i="1"/>
  <c r="N26" i="1" s="1"/>
  <c r="M74" i="1"/>
  <c r="N74" i="1" s="1"/>
  <c r="M50" i="1"/>
  <c r="N50" i="1" s="1"/>
  <c r="M98" i="1"/>
  <c r="N98" i="1" s="1"/>
  <c r="M146" i="1"/>
  <c r="N146" i="1" s="1"/>
  <c r="M86" i="1"/>
  <c r="N86" i="1" s="1"/>
  <c r="M122" i="1"/>
  <c r="N122" i="1" s="1"/>
  <c r="M38" i="1"/>
  <c r="N38" i="1" s="1"/>
  <c r="M134" i="1"/>
  <c r="N134" i="1" s="1"/>
  <c r="M107" i="1"/>
  <c r="N107" i="1" s="1"/>
  <c r="M155" i="1"/>
  <c r="N155" i="1" s="1"/>
  <c r="M35" i="1"/>
  <c r="N35" i="1" s="1"/>
  <c r="M83" i="1"/>
  <c r="N83" i="1" s="1"/>
  <c r="M47" i="1"/>
  <c r="N47" i="1" s="1"/>
  <c r="M143" i="1"/>
  <c r="N143" i="1" s="1"/>
  <c r="M71" i="1"/>
  <c r="N71" i="1" s="1"/>
  <c r="M131" i="1"/>
  <c r="N131" i="1" s="1"/>
  <c r="M23" i="1"/>
  <c r="N23" i="1" s="1"/>
  <c r="M95" i="1"/>
  <c r="N95" i="1" s="1"/>
  <c r="M119" i="1"/>
  <c r="N119" i="1" s="1"/>
  <c r="M59" i="1"/>
  <c r="N59" i="1" s="1"/>
  <c r="M129" i="1"/>
  <c r="N129" i="1" s="1"/>
  <c r="M81" i="1"/>
  <c r="N81" i="1" s="1"/>
  <c r="M33" i="1"/>
  <c r="N33" i="1" s="1"/>
  <c r="M141" i="1"/>
  <c r="N141" i="1" s="1"/>
  <c r="M93" i="1"/>
  <c r="N93" i="1" s="1"/>
  <c r="M45" i="1"/>
  <c r="N45" i="1" s="1"/>
  <c r="M153" i="1"/>
  <c r="N153" i="1" s="1"/>
  <c r="M105" i="1"/>
  <c r="N105" i="1" s="1"/>
  <c r="M57" i="1"/>
  <c r="N57" i="1" s="1"/>
  <c r="M117" i="1"/>
  <c r="N117" i="1" s="1"/>
  <c r="M69" i="1"/>
  <c r="N69" i="1" s="1"/>
  <c r="M21" i="1"/>
  <c r="N21" i="1" s="1"/>
  <c r="M16" i="1"/>
  <c r="N16" i="1" s="1"/>
  <c r="M28" i="1"/>
  <c r="N28" i="1" s="1"/>
  <c r="M76" i="1"/>
  <c r="N76" i="1" s="1"/>
  <c r="M124" i="1"/>
  <c r="N124" i="1" s="1"/>
  <c r="M64" i="1"/>
  <c r="N64" i="1" s="1"/>
  <c r="M112" i="1"/>
  <c r="N112" i="1" s="1"/>
  <c r="M160" i="1"/>
  <c r="N160" i="1" s="1"/>
  <c r="M52" i="1"/>
  <c r="N52" i="1" s="1"/>
  <c r="M88" i="1"/>
  <c r="N88" i="1" s="1"/>
  <c r="M100" i="1"/>
  <c r="N100" i="1" s="1"/>
  <c r="M148" i="1"/>
  <c r="N148" i="1" s="1"/>
  <c r="M40" i="1"/>
  <c r="N40" i="1" s="1"/>
  <c r="M136" i="1"/>
  <c r="N136" i="1" s="1"/>
  <c r="M46" i="1"/>
  <c r="N46" i="1" s="1"/>
  <c r="M94" i="1"/>
  <c r="N94" i="1" s="1"/>
  <c r="M142" i="1"/>
  <c r="N142" i="1" s="1"/>
  <c r="M34" i="1"/>
  <c r="N34" i="1" s="1"/>
  <c r="M82" i="1"/>
  <c r="N82" i="1" s="1"/>
  <c r="M130" i="1"/>
  <c r="N130" i="1" s="1"/>
  <c r="M22" i="1"/>
  <c r="N22" i="1" s="1"/>
  <c r="M118" i="1"/>
  <c r="N118" i="1" s="1"/>
  <c r="M106" i="1"/>
  <c r="N106" i="1" s="1"/>
  <c r="M70" i="1"/>
  <c r="N70" i="1" s="1"/>
  <c r="M58" i="1"/>
  <c r="N58" i="1" s="1"/>
  <c r="M154" i="1"/>
  <c r="N154" i="1" s="1"/>
  <c r="M157" i="1"/>
  <c r="N157" i="1" s="1"/>
  <c r="M109" i="1"/>
  <c r="N109" i="1" s="1"/>
  <c r="M61" i="1"/>
  <c r="N61" i="1" s="1"/>
  <c r="M121" i="1"/>
  <c r="N121" i="1" s="1"/>
  <c r="M73" i="1"/>
  <c r="N73" i="1" s="1"/>
  <c r="M25" i="1"/>
  <c r="N25" i="1" s="1"/>
  <c r="M133" i="1"/>
  <c r="N133" i="1" s="1"/>
  <c r="M85" i="1"/>
  <c r="N85" i="1" s="1"/>
  <c r="M37" i="1"/>
  <c r="N37" i="1" s="1"/>
  <c r="M97" i="1"/>
  <c r="N97" i="1" s="1"/>
  <c r="M49" i="1"/>
  <c r="N49" i="1" s="1"/>
  <c r="M145" i="1"/>
  <c r="N145" i="1" s="1"/>
  <c r="M7" i="1"/>
  <c r="N7" i="1" s="1"/>
  <c r="M8" i="1"/>
  <c r="N8" i="1" s="1"/>
  <c r="M15" i="1"/>
  <c r="N15" i="1" s="1"/>
  <c r="M10" i="1"/>
  <c r="N10" i="1" s="1"/>
  <c r="M12" i="1"/>
  <c r="N12" i="1" s="1"/>
  <c r="M17" i="1"/>
  <c r="N17" i="1" s="1"/>
  <c r="M14" i="1"/>
  <c r="N14" i="1" s="1"/>
  <c r="M11" i="1"/>
  <c r="N11" i="1" s="1"/>
</calcChain>
</file>

<file path=xl/sharedStrings.xml><?xml version="1.0" encoding="utf-8"?>
<sst xmlns="http://schemas.openxmlformats.org/spreadsheetml/2006/main" count="216" uniqueCount="205">
  <si>
    <t>Instituto Nacional de Estadística y Geografía (INEGI)</t>
  </si>
  <si>
    <t>Banco de Información Económica (BIE)</t>
  </si>
  <si>
    <t>Fecha de consulta: 21/04/2021 16:41:11</t>
  </si>
  <si>
    <t>Periodos</t>
  </si>
  <si>
    <t>654025  (Índice base 2013=100)  Mensual</t>
  </si>
  <si>
    <t>654453  (Índice base 2013=100)  Mensual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</si>
  <si>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</si>
  <si>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</si>
  <si>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</si>
  <si>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</si>
  <si>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</si>
  <si>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</si>
  <si>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</si>
  <si>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</si>
  <si>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</si>
  <si>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</si>
  <si>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</si>
  <si>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</si>
  <si>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</si>
  <si>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</si>
  <si>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</si>
  <si>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</si>
  <si>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</si>
  <si>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</si>
  <si>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</si>
  <si>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</si>
  <si>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</si>
  <si>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</si>
  <si>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</si>
  <si>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</si>
  <si>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</si>
  <si>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</si>
  <si>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</si>
  <si>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</si>
  <si>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</si>
  <si>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</si>
  <si>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</si>
  <si>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</si>
  <si>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</si>
  <si>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</si>
  <si>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</si>
  <si>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</si>
  <si>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</si>
  <si>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</si>
  <si>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</si>
  <si>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</si>
  <si>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</si>
  <si>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</si>
  <si>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</si>
  <si>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</si>
  <si>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</si>
  <si>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</si>
  <si>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</si>
  <si>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</si>
  <si>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</si>
  <si>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</si>
  <si>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</si>
  <si>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</si>
  <si>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</si>
  <si>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</si>
  <si>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</si>
  <si>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</si>
  <si>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</si>
  <si>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</si>
  <si>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</si>
  <si>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</si>
  <si>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</si>
  <si>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</si>
  <si>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</si>
  <si>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</si>
  <si>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</si>
  <si>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</si>
  <si>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</si>
  <si>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</si>
  <si>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</si>
  <si>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</si>
  <si>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</si>
  <si>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</si>
  <si>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</si>
  <si>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</si>
  <si>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</si>
  <si>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</si>
  <si>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</si>
  <si>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</si>
  <si>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</si>
  <si>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</si>
  <si>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</si>
  <si>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</si>
  <si>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</si>
  <si>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</si>
  <si>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</si>
  <si>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</si>
  <si>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</si>
  <si>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</si>
  <si>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</si>
  <si>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</si>
  <si>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</si>
  <si>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</si>
  <si>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</si>
  <si>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</si>
  <si>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</si>
  <si>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</si>
  <si>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</si>
  <si>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</si>
  <si>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</si>
  <si>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</si>
  <si>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</si>
  <si>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</si>
  <si>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</si>
  <si>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</si>
  <si>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</si>
  <si>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</si>
  <si>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</si>
  <si>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</si>
  <si>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</si>
  <si>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</si>
  <si>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</si>
  <si>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</si>
  <si>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</si>
  <si>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</si>
  <si>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</si>
  <si>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</si>
  <si>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</si>
  <si>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</si>
  <si>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</si>
  <si>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</si>
  <si>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</si>
  <si>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</si>
  <si>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</si>
  <si>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</si>
  <si>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</si>
  <si>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</si>
  <si>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</si>
  <si>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</si>
  <si>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</si>
  <si>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</si>
  <si>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</si>
  <si>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</si>
  <si>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</si>
  <si>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</si>
  <si>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</si>
  <si>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</si>
  <si>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</si>
  <si>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</si>
  <si>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</si>
  <si>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</si>
  <si>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</si>
  <si>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</si>
  <si>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</si>
  <si>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</si>
  <si>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</si>
  <si>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</si>
  <si>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</si>
  <si>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</si>
  <si>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</si>
  <si>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</si>
  <si>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</si>
  <si>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</si>
  <si>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</si>
  <si>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</si>
  <si>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</si>
  <si>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</si>
  <si>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</si>
  <si>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 xml:space="preserve">Cifras Preliminares: </t>
  </si>
  <si>
    <t>/p1 A partir de 2020/01</t>
  </si>
  <si>
    <t>Fuentes:</t>
  </si>
  <si>
    <t>/f1 INEGI. Encuesta Mensual sobre Empresas Comerciales.</t>
  </si>
  <si>
    <t>/f2 INEGI. Series calculadas por métodos econométricos a partir de la Encuesta Mensual Sobre Empresas Comerciales.</t>
  </si>
  <si>
    <t>Original</t>
  </si>
  <si>
    <t>Ventas al Menudeo</t>
  </si>
  <si>
    <t>Índice (2013=100)</t>
  </si>
  <si>
    <t>Fuente: Elaboración propia con datos del INEGI</t>
  </si>
  <si>
    <t>Índice (2013=100). Serie sin ajuste estacional</t>
  </si>
  <si>
    <t>Índice (2013=100). Serie ajustada por estacionalidad</t>
  </si>
  <si>
    <t>¿Cómo desestacionalizar una serie?</t>
  </si>
  <si>
    <t>(1) Obtener la tendencia de la serie</t>
  </si>
  <si>
    <t>(2) Calcular los componentes estacionales de cada mes</t>
  </si>
  <si>
    <r>
      <t>(3) Obtener el promedio de estos componentes estacionales por mes (</t>
    </r>
    <r>
      <rPr>
        <i/>
        <sz val="10"/>
        <rFont val="Arial"/>
        <family val="2"/>
      </rPr>
      <t xml:space="preserve">e.g. </t>
    </r>
    <r>
      <rPr>
        <sz val="10"/>
        <rFont val="Arial"/>
        <family val="2"/>
      </rPr>
      <t>enero, enero, enero, …, febrero, febrero, febrero, …)</t>
    </r>
  </si>
  <si>
    <t>(4) Aplicar el factor estacional a la serie original, para obtener la serie desestacionalizada</t>
  </si>
  <si>
    <t>Nota: Este proceso básico no corrije efecto 'Semana Santa', ni 'Año Bisiesto', ni número de fines de semana en un mes dado</t>
  </si>
  <si>
    <t>Algunas notas sobre el ajuste estacional</t>
  </si>
  <si>
    <t>(1) En teoría, se deben de respetar los cambios anuales (i.e. las tasas a/a entre series 'originales' y 'desestacionalizadas' no debe ser muy distinto)</t>
  </si>
  <si>
    <t>(2) Cada vez que se publica la serie, se debe 'correr' el procedimiento de ajuste estacional</t>
  </si>
  <si>
    <t>Tendencia</t>
  </si>
  <si>
    <t>t</t>
  </si>
  <si>
    <t>a</t>
  </si>
  <si>
    <t>b</t>
  </si>
  <si>
    <t>=INTERCEPT($C$7:$C$163,$E$7:$E$163)</t>
  </si>
  <si>
    <t>=SLOPE($C$7:$C$163,$E$7:$E$163)</t>
  </si>
  <si>
    <t>Índice (2013=100).</t>
  </si>
  <si>
    <r>
      <rPr>
        <i/>
        <sz val="10"/>
        <rFont val="Times New Roman"/>
        <family val="1"/>
      </rPr>
      <t>Serie original =</t>
    </r>
    <r>
      <rPr>
        <i/>
        <sz val="10"/>
        <rFont val="Sumbol"/>
      </rPr>
      <t xml:space="preserve"> a</t>
    </r>
    <r>
      <rPr>
        <i/>
        <sz val="10"/>
        <rFont val="Times New Roman"/>
        <family val="1"/>
      </rPr>
      <t xml:space="preserve"> +</t>
    </r>
    <r>
      <rPr>
        <i/>
        <sz val="10"/>
        <rFont val="Symbol"/>
        <charset val="2"/>
      </rPr>
      <t xml:space="preserve"> b</t>
    </r>
    <r>
      <rPr>
        <i/>
        <sz val="10"/>
        <rFont val="Times New Roman"/>
        <family val="1"/>
      </rPr>
      <t xml:space="preserve"> t</t>
    </r>
  </si>
  <si>
    <t>=$F$3+($F$4*E7)</t>
  </si>
  <si>
    <t>Componentes estacionales</t>
  </si>
  <si>
    <t>=C7-F7</t>
  </si>
  <si>
    <t>S = Serie original - Tendencia</t>
  </si>
  <si>
    <t>Factor estacional</t>
  </si>
  <si>
    <t>Mes</t>
  </si>
  <si>
    <t>=AVERAGEIF($A$7:$A$163,A7,$I$7:$I$163)</t>
  </si>
  <si>
    <t>Método Aditivo</t>
  </si>
  <si>
    <t>=D7-K7</t>
  </si>
  <si>
    <t>Índice (2013=100). Serie ajustada por estacionalidad (Método Tec CCM)</t>
  </si>
  <si>
    <t>Desestacionalizada INEGI</t>
  </si>
  <si>
    <t>Desestacionalizada TEC</t>
  </si>
  <si>
    <r>
      <rPr>
        <sz val="10"/>
        <color rgb="FF000000"/>
        <rFont val="Symbol"/>
        <charset val="2"/>
      </rPr>
      <t>D</t>
    </r>
    <r>
      <rPr>
        <sz val="10"/>
        <color indexed="8"/>
        <rFont val="Arial"/>
        <family val="2"/>
      </rPr>
      <t>% m/m nsa</t>
    </r>
  </si>
  <si>
    <r>
      <rPr>
        <sz val="10"/>
        <color rgb="FF000000"/>
        <rFont val="Symbol"/>
        <charset val="2"/>
      </rPr>
      <t>D</t>
    </r>
    <r>
      <rPr>
        <sz val="10"/>
        <color indexed="8"/>
        <rFont val="Arial"/>
        <family val="2"/>
      </rPr>
      <t>% m/m 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</si>
</sst>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6" formatCode="[$-C0A]mmm\-yy;@"/>
    <numFmt numFmtId="170" formatCode="0.0"/>
  </numFmts>
  <fonts count="15">
    <font>
      <sz val="10"/>
      <name val="Arial"/>
    </font>
    <font>
      <sz val="10"/>
      <color indexed="8"/>
      <name val="Arial"/>
    </font>
    <font>
      <b/>
      <sz val="12"/>
      <name val="Arial"/>
    </font>
    <font>
      <b/>
      <sz val="9"/>
      <name val="Arial"/>
    </font>
    <font>
      <sz val="9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10"/>
      <name val="Symbol"/>
      <charset val="2"/>
    </font>
    <font>
      <i/>
      <sz val="10"/>
      <name val="Sumbol"/>
    </font>
    <font>
      <i/>
      <sz val="10"/>
      <name val="Arial"/>
      <family val="1"/>
    </font>
    <font>
      <sz val="10"/>
      <color indexed="8"/>
      <name val="Arial"/>
      <family val="2"/>
    </font>
    <font>
      <sz val="10"/>
      <color rgb="FF000000"/>
      <name val="Symbol"/>
      <charset val="2"/>
    </font>
    <font>
      <sz val="10"/>
      <color indexed="8"/>
      <name val="Arial"/>
      <family val="2"/>
      <charset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2" xfId="0" applyBorder="1"/>
    <xf numFmtId="0" fontId="5" fillId="0" borderId="2" xfId="0" applyFont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8" fillId="0" borderId="3" xfId="0" applyFont="1" applyBorder="1" applyAlignment="1">
      <alignment horizontal="center"/>
    </xf>
    <xf numFmtId="0" fontId="6" fillId="0" borderId="3" xfId="0" applyFont="1" applyBorder="1"/>
    <xf numFmtId="0" fontId="9" fillId="0" borderId="0" xfId="0" applyFont="1" applyAlignment="1">
      <alignment horizontal="center"/>
    </xf>
    <xf numFmtId="170" fontId="5" fillId="0" borderId="0" xfId="0" quotePrefix="1" applyNumberFormat="1" applyFont="1" applyAlignment="1">
      <alignment horizontal="center"/>
    </xf>
    <xf numFmtId="170" fontId="5" fillId="0" borderId="0" xfId="0" quotePrefix="1" applyNumberFormat="1" applyFont="1" applyAlignment="1">
      <alignment horizontal="left"/>
    </xf>
    <xf numFmtId="2" fontId="5" fillId="0" borderId="0" xfId="0" quotePrefix="1" applyNumberFormat="1" applyFont="1" applyAlignment="1">
      <alignment horizontal="center"/>
    </xf>
    <xf numFmtId="2" fontId="5" fillId="0" borderId="0" xfId="0" quotePrefix="1" applyNumberFormat="1" applyFont="1" applyAlignment="1">
      <alignment horizontal="left"/>
    </xf>
    <xf numFmtId="170" fontId="5" fillId="0" borderId="0" xfId="0" applyNumberFormat="1" applyFont="1" applyAlignment="1">
      <alignment horizontal="center"/>
    </xf>
    <xf numFmtId="0" fontId="11" fillId="0" borderId="0" xfId="0" applyFont="1"/>
    <xf numFmtId="0" fontId="0" fillId="0" borderId="3" xfId="0" applyBorder="1"/>
    <xf numFmtId="0" fontId="6" fillId="0" borderId="3" xfId="0" applyFont="1" applyBorder="1" applyAlignment="1">
      <alignment horizontal="center" wrapText="1"/>
    </xf>
    <xf numFmtId="164" fontId="5" fillId="0" borderId="0" xfId="0" quotePrefix="1" applyNumberFormat="1" applyFont="1" applyAlignment="1">
      <alignment horizontal="center"/>
    </xf>
    <xf numFmtId="164" fontId="5" fillId="0" borderId="0" xfId="0" quotePrefix="1" applyNumberFormat="1" applyFont="1" applyAlignment="1">
      <alignment horizontal="left"/>
    </xf>
    <xf numFmtId="0" fontId="6" fillId="0" borderId="0" xfId="0" applyFont="1" applyBorder="1" applyAlignment="1">
      <alignment horizontal="center" wrapText="1"/>
    </xf>
    <xf numFmtId="170" fontId="5" fillId="3" borderId="0" xfId="0" quotePrefix="1" applyNumberFormat="1" applyFont="1" applyFill="1" applyAlignment="1">
      <alignment horizontal="center"/>
    </xf>
    <xf numFmtId="170" fontId="5" fillId="4" borderId="0" xfId="0" quotePrefix="1" applyNumberFormat="1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164" fontId="0" fillId="5" borderId="0" xfId="0" applyNumberFormat="1" applyFill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'Página 1'!$D$6</c:f>
              <c:strCache>
                <c:ptCount val="1"/>
                <c:pt idx="0">
                  <c:v>Original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'Página 1'!$B$7:$B$163</c:f>
              <c:numCache>
                <c:formatCode>[$-C0A]mmm\-yy;@</c:formatCode>
                <c:ptCount val="15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</c:numCache>
            </c:numRef>
          </c:cat>
          <c:val>
            <c:numRef>
              <c:f>'Página 1'!$D$7:$D$163</c:f>
              <c:numCache>
                <c:formatCode>#,##0.0</c:formatCode>
                <c:ptCount val="157"/>
                <c:pt idx="0">
                  <c:v>98.865827490000001</c:v>
                </c:pt>
                <c:pt idx="1">
                  <c:v>91.844926169999994</c:v>
                </c:pt>
                <c:pt idx="2">
                  <c:v>93.189387710000005</c:v>
                </c:pt>
                <c:pt idx="3">
                  <c:v>94.631848860000005</c:v>
                </c:pt>
                <c:pt idx="4">
                  <c:v>96.978463300000001</c:v>
                </c:pt>
                <c:pt idx="5">
                  <c:v>95.732347529999998</c:v>
                </c:pt>
                <c:pt idx="6">
                  <c:v>97.799039609999994</c:v>
                </c:pt>
                <c:pt idx="7">
                  <c:v>97.212462759999994</c:v>
                </c:pt>
                <c:pt idx="8">
                  <c:v>91.285289169999999</c:v>
                </c:pt>
                <c:pt idx="9">
                  <c:v>95.806419860000005</c:v>
                </c:pt>
                <c:pt idx="10">
                  <c:v>97.130554329999995</c:v>
                </c:pt>
                <c:pt idx="11">
                  <c:v>121.45017224999999</c:v>
                </c:pt>
                <c:pt idx="12">
                  <c:v>95.276055479999997</c:v>
                </c:pt>
                <c:pt idx="13">
                  <c:v>85.775829470000005</c:v>
                </c:pt>
                <c:pt idx="14">
                  <c:v>93.280110879999995</c:v>
                </c:pt>
                <c:pt idx="15">
                  <c:v>88.678427150000005</c:v>
                </c:pt>
                <c:pt idx="16">
                  <c:v>91.825864190000004</c:v>
                </c:pt>
                <c:pt idx="17">
                  <c:v>91.528790069999999</c:v>
                </c:pt>
                <c:pt idx="18">
                  <c:v>93.733639640000007</c:v>
                </c:pt>
                <c:pt idx="19">
                  <c:v>93.778334479999998</c:v>
                </c:pt>
                <c:pt idx="20">
                  <c:v>88.341322550000001</c:v>
                </c:pt>
                <c:pt idx="21">
                  <c:v>92.940626399999999</c:v>
                </c:pt>
                <c:pt idx="22">
                  <c:v>95.371983639999996</c:v>
                </c:pt>
                <c:pt idx="23">
                  <c:v>120.24692697</c:v>
                </c:pt>
                <c:pt idx="24">
                  <c:v>92.319619029999998</c:v>
                </c:pt>
                <c:pt idx="25">
                  <c:v>84.420045459999997</c:v>
                </c:pt>
                <c:pt idx="26">
                  <c:v>91.761857320000004</c:v>
                </c:pt>
                <c:pt idx="27">
                  <c:v>88.177712170000007</c:v>
                </c:pt>
                <c:pt idx="28">
                  <c:v>93.302521470000002</c:v>
                </c:pt>
                <c:pt idx="29">
                  <c:v>91.747128329999995</c:v>
                </c:pt>
                <c:pt idx="30">
                  <c:v>94.263747890000005</c:v>
                </c:pt>
                <c:pt idx="31">
                  <c:v>95.338562210000006</c:v>
                </c:pt>
                <c:pt idx="32">
                  <c:v>89.376420359999997</c:v>
                </c:pt>
                <c:pt idx="33">
                  <c:v>94.01535973</c:v>
                </c:pt>
                <c:pt idx="34">
                  <c:v>94.800990880000001</c:v>
                </c:pt>
                <c:pt idx="35">
                  <c:v>120.69827376000001</c:v>
                </c:pt>
                <c:pt idx="36">
                  <c:v>94.917778639999995</c:v>
                </c:pt>
                <c:pt idx="37">
                  <c:v>83.987136140000004</c:v>
                </c:pt>
                <c:pt idx="38">
                  <c:v>91.666488099999995</c:v>
                </c:pt>
                <c:pt idx="39">
                  <c:v>89.604964260000003</c:v>
                </c:pt>
                <c:pt idx="40">
                  <c:v>94.353148809999993</c:v>
                </c:pt>
                <c:pt idx="41">
                  <c:v>93.230806790000003</c:v>
                </c:pt>
                <c:pt idx="42">
                  <c:v>94.07400561</c:v>
                </c:pt>
                <c:pt idx="43">
                  <c:v>95.789470289999997</c:v>
                </c:pt>
                <c:pt idx="44">
                  <c:v>91.436136750000003</c:v>
                </c:pt>
                <c:pt idx="45">
                  <c:v>95.961022839999998</c:v>
                </c:pt>
                <c:pt idx="46">
                  <c:v>100.16465829000001</c:v>
                </c:pt>
                <c:pt idx="47">
                  <c:v>124.62334867</c:v>
                </c:pt>
                <c:pt idx="48">
                  <c:v>97.005664469999999</c:v>
                </c:pt>
                <c:pt idx="49">
                  <c:v>91.631237240000004</c:v>
                </c:pt>
                <c:pt idx="50">
                  <c:v>96.929752449999995</c:v>
                </c:pt>
                <c:pt idx="51">
                  <c:v>92.59130863</c:v>
                </c:pt>
                <c:pt idx="52">
                  <c:v>98.884499939999998</c:v>
                </c:pt>
                <c:pt idx="53">
                  <c:v>97.579271059999996</c:v>
                </c:pt>
                <c:pt idx="54">
                  <c:v>97.975677360000006</c:v>
                </c:pt>
                <c:pt idx="55">
                  <c:v>100.63364524000001</c:v>
                </c:pt>
                <c:pt idx="56">
                  <c:v>95.260977350000005</c:v>
                </c:pt>
                <c:pt idx="57">
                  <c:v>100.73781871</c:v>
                </c:pt>
                <c:pt idx="58">
                  <c:v>105.68042674</c:v>
                </c:pt>
                <c:pt idx="59">
                  <c:v>122.08151459</c:v>
                </c:pt>
                <c:pt idx="60">
                  <c:v>99.320027899999999</c:v>
                </c:pt>
                <c:pt idx="61">
                  <c:v>90.235267519999994</c:v>
                </c:pt>
                <c:pt idx="62">
                  <c:v>95.429150840000005</c:v>
                </c:pt>
                <c:pt idx="63">
                  <c:v>95.022284839999998</c:v>
                </c:pt>
                <c:pt idx="64">
                  <c:v>99.805626540000006</c:v>
                </c:pt>
                <c:pt idx="65">
                  <c:v>97.694941279999995</c:v>
                </c:pt>
                <c:pt idx="66">
                  <c:v>101.06820767000001</c:v>
                </c:pt>
                <c:pt idx="67">
                  <c:v>100.02927105000001</c:v>
                </c:pt>
                <c:pt idx="68">
                  <c:v>93.709663509999999</c:v>
                </c:pt>
                <c:pt idx="69">
                  <c:v>99.240106699999998</c:v>
                </c:pt>
                <c:pt idx="70">
                  <c:v>105.37794064000001</c:v>
                </c:pt>
                <c:pt idx="71">
                  <c:v>123.06751151</c:v>
                </c:pt>
                <c:pt idx="72">
                  <c:v>97.42741753</c:v>
                </c:pt>
                <c:pt idx="73">
                  <c:v>89.714408449999993</c:v>
                </c:pt>
                <c:pt idx="74">
                  <c:v>96.392272790000007</c:v>
                </c:pt>
                <c:pt idx="75">
                  <c:v>94.683404929999995</c:v>
                </c:pt>
                <c:pt idx="76">
                  <c:v>100.23796007</c:v>
                </c:pt>
                <c:pt idx="77">
                  <c:v>98.749903619999998</c:v>
                </c:pt>
                <c:pt idx="78">
                  <c:v>101.71214936</c:v>
                </c:pt>
                <c:pt idx="79">
                  <c:v>102.0421759</c:v>
                </c:pt>
                <c:pt idx="80">
                  <c:v>95.303492239999997</c:v>
                </c:pt>
                <c:pt idx="81">
                  <c:v>101.56850023</c:v>
                </c:pt>
                <c:pt idx="82">
                  <c:v>108.05882554999999</c:v>
                </c:pt>
                <c:pt idx="83">
                  <c:v>126.70734903</c:v>
                </c:pt>
                <c:pt idx="84">
                  <c:v>102.63503138999999</c:v>
                </c:pt>
                <c:pt idx="85">
                  <c:v>93.709635860000006</c:v>
                </c:pt>
                <c:pt idx="86">
                  <c:v>101.40296701</c:v>
                </c:pt>
                <c:pt idx="87">
                  <c:v>98.066995199999994</c:v>
                </c:pt>
                <c:pt idx="88">
                  <c:v>103.91860309</c:v>
                </c:pt>
                <c:pt idx="89">
                  <c:v>104.292888</c:v>
                </c:pt>
                <c:pt idx="90">
                  <c:v>107.34156874</c:v>
                </c:pt>
                <c:pt idx="91">
                  <c:v>107.64608703</c:v>
                </c:pt>
                <c:pt idx="92">
                  <c:v>101.08041165</c:v>
                </c:pt>
                <c:pt idx="93">
                  <c:v>107.04457375</c:v>
                </c:pt>
                <c:pt idx="94">
                  <c:v>112.80318189</c:v>
                </c:pt>
                <c:pt idx="95">
                  <c:v>133.10354609000001</c:v>
                </c:pt>
                <c:pt idx="96">
                  <c:v>107.02966017999999</c:v>
                </c:pt>
                <c:pt idx="97">
                  <c:v>100.26047613999999</c:v>
                </c:pt>
                <c:pt idx="98">
                  <c:v>104.64394458</c:v>
                </c:pt>
                <c:pt idx="99">
                  <c:v>104.73275382999999</c:v>
                </c:pt>
                <c:pt idx="100">
                  <c:v>108.88456769</c:v>
                </c:pt>
                <c:pt idx="101">
                  <c:v>110.11982611000001</c:v>
                </c:pt>
                <c:pt idx="102">
                  <c:v>111.36036433</c:v>
                </c:pt>
                <c:pt idx="103">
                  <c:v>112.74191999</c:v>
                </c:pt>
                <c:pt idx="104">
                  <c:v>106.70510494</c:v>
                </c:pt>
                <c:pt idx="105">
                  <c:v>113.71772147</c:v>
                </c:pt>
                <c:pt idx="106">
                  <c:v>120.40448519</c:v>
                </c:pt>
                <c:pt idx="107">
                  <c:v>140.08266710999999</c:v>
                </c:pt>
                <c:pt idx="108">
                  <c:v>109.89636207</c:v>
                </c:pt>
                <c:pt idx="109">
                  <c:v>100.24538887</c:v>
                </c:pt>
                <c:pt idx="110">
                  <c:v>108.21073887</c:v>
                </c:pt>
                <c:pt idx="111">
                  <c:v>104.04958474</c:v>
                </c:pt>
                <c:pt idx="112">
                  <c:v>110.79149379</c:v>
                </c:pt>
                <c:pt idx="113">
                  <c:v>109.80567593000001</c:v>
                </c:pt>
                <c:pt idx="114">
                  <c:v>111.35353635</c:v>
                </c:pt>
                <c:pt idx="115">
                  <c:v>111.29458175000001</c:v>
                </c:pt>
                <c:pt idx="116">
                  <c:v>104.76930126000001</c:v>
                </c:pt>
                <c:pt idx="117">
                  <c:v>111.10278683</c:v>
                </c:pt>
                <c:pt idx="118">
                  <c:v>118.2611971</c:v>
                </c:pt>
                <c:pt idx="119">
                  <c:v>137.26505838</c:v>
                </c:pt>
                <c:pt idx="120">
                  <c:v>109.7446379</c:v>
                </c:pt>
                <c:pt idx="121">
                  <c:v>100.09334214</c:v>
                </c:pt>
                <c:pt idx="122">
                  <c:v>109.11081430999999</c:v>
                </c:pt>
                <c:pt idx="123">
                  <c:v>106.74266107</c:v>
                </c:pt>
                <c:pt idx="124">
                  <c:v>112.74428561000001</c:v>
                </c:pt>
                <c:pt idx="125">
                  <c:v>112.31532761</c:v>
                </c:pt>
                <c:pt idx="126">
                  <c:v>113.63951958</c:v>
                </c:pt>
                <c:pt idx="127">
                  <c:v>113.36940731</c:v>
                </c:pt>
                <c:pt idx="128">
                  <c:v>107.67345184</c:v>
                </c:pt>
                <c:pt idx="129">
                  <c:v>113.97377806</c:v>
                </c:pt>
                <c:pt idx="130">
                  <c:v>122.67431436</c:v>
                </c:pt>
                <c:pt idx="131">
                  <c:v>136.35559658</c:v>
                </c:pt>
                <c:pt idx="132">
                  <c:v>112.04407119</c:v>
                </c:pt>
                <c:pt idx="133">
                  <c:v>103.22615757</c:v>
                </c:pt>
                <c:pt idx="134">
                  <c:v>111.456968</c:v>
                </c:pt>
                <c:pt idx="135">
                  <c:v>108.39019982000001</c:v>
                </c:pt>
                <c:pt idx="136">
                  <c:v>115.87474218</c:v>
                </c:pt>
                <c:pt idx="137">
                  <c:v>113.45209872</c:v>
                </c:pt>
                <c:pt idx="138">
                  <c:v>116.02080970999999</c:v>
                </c:pt>
                <c:pt idx="139">
                  <c:v>116.17846547000001</c:v>
                </c:pt>
                <c:pt idx="140">
                  <c:v>110.28604667</c:v>
                </c:pt>
                <c:pt idx="141">
                  <c:v>114.35715148</c:v>
                </c:pt>
                <c:pt idx="142">
                  <c:v>125.47047221</c:v>
                </c:pt>
                <c:pt idx="143">
                  <c:v>140.45142332</c:v>
                </c:pt>
                <c:pt idx="144">
                  <c:v>113.48453969000001</c:v>
                </c:pt>
                <c:pt idx="145">
                  <c:v>105.07278298</c:v>
                </c:pt>
                <c:pt idx="146">
                  <c:v>109.27486179</c:v>
                </c:pt>
                <c:pt idx="147">
                  <c:v>82.5576863</c:v>
                </c:pt>
                <c:pt idx="148">
                  <c:v>88.320624429999995</c:v>
                </c:pt>
                <c:pt idx="149">
                  <c:v>94.530547479999996</c:v>
                </c:pt>
                <c:pt idx="150">
                  <c:v>101.43871586</c:v>
                </c:pt>
                <c:pt idx="151">
                  <c:v>103.66880712</c:v>
                </c:pt>
                <c:pt idx="152">
                  <c:v>102.4639804</c:v>
                </c:pt>
                <c:pt idx="153">
                  <c:v>106.22509458</c:v>
                </c:pt>
                <c:pt idx="154">
                  <c:v>119.08655026</c:v>
                </c:pt>
                <c:pt idx="155">
                  <c:v>132.10621914000001</c:v>
                </c:pt>
                <c:pt idx="156">
                  <c:v>104.89848856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0-7C43-AB09-90280FE11DE2}"/>
            </c:ext>
          </c:extLst>
        </c:ser>
        <c:ser>
          <c:idx val="1"/>
          <c:order val="1"/>
          <c:tx>
            <c:strRef>
              <c:f>'Página 1'!$E$6</c:f>
              <c:strCache>
                <c:ptCount val="1"/>
                <c:pt idx="0">
                  <c:v>Desestacionalizada INEGI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'Página 1'!$B$7:$B$163</c:f>
              <c:numCache>
                <c:formatCode>[$-C0A]mmm\-yy;@</c:formatCode>
                <c:ptCount val="15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</c:numCache>
            </c:numRef>
          </c:cat>
          <c:val>
            <c:numRef>
              <c:f>'Página 1'!$E$7:$E$163</c:f>
              <c:numCache>
                <c:formatCode>#,##0.0</c:formatCode>
                <c:ptCount val="157"/>
                <c:pt idx="0">
                  <c:v>99.344128476354996</c:v>
                </c:pt>
                <c:pt idx="1">
                  <c:v>98.815097445090004</c:v>
                </c:pt>
                <c:pt idx="2">
                  <c:v>97.997448925761006</c:v>
                </c:pt>
                <c:pt idx="3">
                  <c:v>99.129594618593998</c:v>
                </c:pt>
                <c:pt idx="4">
                  <c:v>97.871973574034996</c:v>
                </c:pt>
                <c:pt idx="5">
                  <c:v>98.672652831096002</c:v>
                </c:pt>
                <c:pt idx="6">
                  <c:v>98.082115375658006</c:v>
                </c:pt>
                <c:pt idx="7">
                  <c:v>97.005245567429995</c:v>
                </c:pt>
                <c:pt idx="8">
                  <c:v>96.500800448904002</c:v>
                </c:pt>
                <c:pt idx="9">
                  <c:v>96.281199174389997</c:v>
                </c:pt>
                <c:pt idx="10">
                  <c:v>95.153485196027006</c:v>
                </c:pt>
                <c:pt idx="11">
                  <c:v>95.660361039319994</c:v>
                </c:pt>
                <c:pt idx="12">
                  <c:v>95.652022678774003</c:v>
                </c:pt>
                <c:pt idx="13">
                  <c:v>95.222854870679001</c:v>
                </c:pt>
                <c:pt idx="14">
                  <c:v>96.512575891712999</c:v>
                </c:pt>
                <c:pt idx="15">
                  <c:v>94.424968089394994</c:v>
                </c:pt>
                <c:pt idx="16">
                  <c:v>93.176644646116003</c:v>
                </c:pt>
                <c:pt idx="17">
                  <c:v>93.647683233061002</c:v>
                </c:pt>
                <c:pt idx="18">
                  <c:v>94.060398668939996</c:v>
                </c:pt>
                <c:pt idx="19">
                  <c:v>93.768820298093004</c:v>
                </c:pt>
                <c:pt idx="20">
                  <c:v>93.454152656559003</c:v>
                </c:pt>
                <c:pt idx="21">
                  <c:v>93.190274498091</c:v>
                </c:pt>
                <c:pt idx="22">
                  <c:v>93.320788867786007</c:v>
                </c:pt>
                <c:pt idx="23">
                  <c:v>94.765889566425997</c:v>
                </c:pt>
                <c:pt idx="24">
                  <c:v>93.359976092097995</c:v>
                </c:pt>
                <c:pt idx="25">
                  <c:v>93.736006272886996</c:v>
                </c:pt>
                <c:pt idx="26">
                  <c:v>94.522227086948007</c:v>
                </c:pt>
                <c:pt idx="27">
                  <c:v>93.725456253960004</c:v>
                </c:pt>
                <c:pt idx="28">
                  <c:v>94.700356956364004</c:v>
                </c:pt>
                <c:pt idx="29">
                  <c:v>94.005254806148997</c:v>
                </c:pt>
                <c:pt idx="30">
                  <c:v>94.410189825599005</c:v>
                </c:pt>
                <c:pt idx="31">
                  <c:v>95.273262159008993</c:v>
                </c:pt>
                <c:pt idx="32">
                  <c:v>94.590350920478002</c:v>
                </c:pt>
                <c:pt idx="33">
                  <c:v>94.781488362904</c:v>
                </c:pt>
                <c:pt idx="34">
                  <c:v>91.728117378096997</c:v>
                </c:pt>
                <c:pt idx="35">
                  <c:v>95.386300718854997</c:v>
                </c:pt>
                <c:pt idx="36">
                  <c:v>96.341387660085999</c:v>
                </c:pt>
                <c:pt idx="37">
                  <c:v>93.297119814870001</c:v>
                </c:pt>
                <c:pt idx="38">
                  <c:v>94.352532222139004</c:v>
                </c:pt>
                <c:pt idx="39">
                  <c:v>95.371186347296003</c:v>
                </c:pt>
                <c:pt idx="40">
                  <c:v>95.503908062779999</c:v>
                </c:pt>
                <c:pt idx="41">
                  <c:v>95.615599747128002</c:v>
                </c:pt>
                <c:pt idx="42">
                  <c:v>94.704249749333002</c:v>
                </c:pt>
                <c:pt idx="43">
                  <c:v>95.387622493654007</c:v>
                </c:pt>
                <c:pt idx="44">
                  <c:v>96.455992406261998</c:v>
                </c:pt>
                <c:pt idx="45">
                  <c:v>96.850552863106003</c:v>
                </c:pt>
                <c:pt idx="46">
                  <c:v>96.492009319150995</c:v>
                </c:pt>
                <c:pt idx="47">
                  <c:v>98.750552478019998</c:v>
                </c:pt>
                <c:pt idx="48">
                  <c:v>98.507679880642996</c:v>
                </c:pt>
                <c:pt idx="49">
                  <c:v>99.002852830004997</c:v>
                </c:pt>
                <c:pt idx="50">
                  <c:v>99.651788666486993</c:v>
                </c:pt>
                <c:pt idx="51">
                  <c:v>99.370285217184005</c:v>
                </c:pt>
                <c:pt idx="52">
                  <c:v>99.574551443578002</c:v>
                </c:pt>
                <c:pt idx="53">
                  <c:v>99.663329776013001</c:v>
                </c:pt>
                <c:pt idx="54">
                  <c:v>98.469921299614001</c:v>
                </c:pt>
                <c:pt idx="55">
                  <c:v>100.238211919319</c:v>
                </c:pt>
                <c:pt idx="56">
                  <c:v>101.21021900988499</c:v>
                </c:pt>
                <c:pt idx="57">
                  <c:v>101.085714857892</c:v>
                </c:pt>
                <c:pt idx="58">
                  <c:v>101.013194728165</c:v>
                </c:pt>
                <c:pt idx="59">
                  <c:v>97.994729260428997</c:v>
                </c:pt>
                <c:pt idx="60">
                  <c:v>100.530369548682</c:v>
                </c:pt>
                <c:pt idx="61">
                  <c:v>100.37543479094001</c:v>
                </c:pt>
                <c:pt idx="62">
                  <c:v>100.20001974541501</c:v>
                </c:pt>
                <c:pt idx="63">
                  <c:v>99.792156963202999</c:v>
                </c:pt>
                <c:pt idx="64">
                  <c:v>100.57147189246101</c:v>
                </c:pt>
                <c:pt idx="65">
                  <c:v>100.300545680667</c:v>
                </c:pt>
                <c:pt idx="66">
                  <c:v>100.973403067669</c:v>
                </c:pt>
                <c:pt idx="67">
                  <c:v>99.448740300197997</c:v>
                </c:pt>
                <c:pt idx="68">
                  <c:v>99.647663495016999</c:v>
                </c:pt>
                <c:pt idx="69">
                  <c:v>99.468466711950001</c:v>
                </c:pt>
                <c:pt idx="70">
                  <c:v>100.154946920757</c:v>
                </c:pt>
                <c:pt idx="71">
                  <c:v>99.206556758952004</c:v>
                </c:pt>
                <c:pt idx="72">
                  <c:v>98.714565222459996</c:v>
                </c:pt>
                <c:pt idx="73">
                  <c:v>99.906640796149006</c:v>
                </c:pt>
                <c:pt idx="74">
                  <c:v>99.929314011198997</c:v>
                </c:pt>
                <c:pt idx="75">
                  <c:v>101.098923387201</c:v>
                </c:pt>
                <c:pt idx="76">
                  <c:v>100.89813773786599</c:v>
                </c:pt>
                <c:pt idx="77">
                  <c:v>101.23139347943101</c:v>
                </c:pt>
                <c:pt idx="78">
                  <c:v>101.327605911967</c:v>
                </c:pt>
                <c:pt idx="79">
                  <c:v>102.053860569695</c:v>
                </c:pt>
                <c:pt idx="80">
                  <c:v>100.692712525574</c:v>
                </c:pt>
                <c:pt idx="81">
                  <c:v>101.731918698966</c:v>
                </c:pt>
                <c:pt idx="82">
                  <c:v>102.917873920331</c:v>
                </c:pt>
                <c:pt idx="83">
                  <c:v>102.196999419937</c:v>
                </c:pt>
                <c:pt idx="84">
                  <c:v>103.91048524645301</c:v>
                </c:pt>
                <c:pt idx="85">
                  <c:v>104.517705675678</c:v>
                </c:pt>
                <c:pt idx="86">
                  <c:v>104.992020101309</c:v>
                </c:pt>
                <c:pt idx="87">
                  <c:v>104.862234708144</c:v>
                </c:pt>
                <c:pt idx="88">
                  <c:v>105.27120269883901</c:v>
                </c:pt>
                <c:pt idx="89">
                  <c:v>105.989687428886</c:v>
                </c:pt>
                <c:pt idx="90">
                  <c:v>106.848377368887</c:v>
                </c:pt>
                <c:pt idx="91">
                  <c:v>107.818899768215</c:v>
                </c:pt>
                <c:pt idx="92">
                  <c:v>107.003911858115</c:v>
                </c:pt>
                <c:pt idx="93">
                  <c:v>106.89838621447799</c:v>
                </c:pt>
                <c:pt idx="94">
                  <c:v>106.993220106843</c:v>
                </c:pt>
                <c:pt idx="95">
                  <c:v>107.65715438163799</c:v>
                </c:pt>
                <c:pt idx="96">
                  <c:v>109.153712751154</c:v>
                </c:pt>
                <c:pt idx="97">
                  <c:v>108.680332033365</c:v>
                </c:pt>
                <c:pt idx="98">
                  <c:v>109.531995726814</c:v>
                </c:pt>
                <c:pt idx="99">
                  <c:v>110.083605863263</c:v>
                </c:pt>
                <c:pt idx="100">
                  <c:v>110.274589002456</c:v>
                </c:pt>
                <c:pt idx="101">
                  <c:v>112.121733168868</c:v>
                </c:pt>
                <c:pt idx="102">
                  <c:v>111.310485780707</c:v>
                </c:pt>
                <c:pt idx="103">
                  <c:v>112.406934562602</c:v>
                </c:pt>
                <c:pt idx="104">
                  <c:v>112.645291949309</c:v>
                </c:pt>
                <c:pt idx="105">
                  <c:v>114.34348594638899</c:v>
                </c:pt>
                <c:pt idx="106">
                  <c:v>113.09227949522899</c:v>
                </c:pt>
                <c:pt idx="107">
                  <c:v>113.313791887505</c:v>
                </c:pt>
                <c:pt idx="108">
                  <c:v>112.232116909784</c:v>
                </c:pt>
                <c:pt idx="109">
                  <c:v>112.06794850677601</c:v>
                </c:pt>
                <c:pt idx="110">
                  <c:v>111.71244846821</c:v>
                </c:pt>
                <c:pt idx="111">
                  <c:v>111.82557793048601</c:v>
                </c:pt>
                <c:pt idx="112">
                  <c:v>111.68676200607401</c:v>
                </c:pt>
                <c:pt idx="113">
                  <c:v>111.466024640893</c:v>
                </c:pt>
                <c:pt idx="114">
                  <c:v>111.645957996086</c:v>
                </c:pt>
                <c:pt idx="115">
                  <c:v>111.103062369629</c:v>
                </c:pt>
                <c:pt idx="116">
                  <c:v>110.290045829132</c:v>
                </c:pt>
                <c:pt idx="117">
                  <c:v>111.540745686265</c:v>
                </c:pt>
                <c:pt idx="118">
                  <c:v>110.68065097842501</c:v>
                </c:pt>
                <c:pt idx="119">
                  <c:v>111.806767018264</c:v>
                </c:pt>
                <c:pt idx="120">
                  <c:v>111.812834624251</c:v>
                </c:pt>
                <c:pt idx="121">
                  <c:v>111.97196099913501</c:v>
                </c:pt>
                <c:pt idx="122">
                  <c:v>114.24782441400799</c:v>
                </c:pt>
                <c:pt idx="123">
                  <c:v>113.186815165626</c:v>
                </c:pt>
                <c:pt idx="124">
                  <c:v>113.467311584329</c:v>
                </c:pt>
                <c:pt idx="125">
                  <c:v>114.130780783432</c:v>
                </c:pt>
                <c:pt idx="126">
                  <c:v>113.95158504379999</c:v>
                </c:pt>
                <c:pt idx="127">
                  <c:v>113.440966702346</c:v>
                </c:pt>
                <c:pt idx="128">
                  <c:v>113.69331873449001</c:v>
                </c:pt>
                <c:pt idx="129">
                  <c:v>114.084250649403</c:v>
                </c:pt>
                <c:pt idx="130">
                  <c:v>113.843916675793</c:v>
                </c:pt>
                <c:pt idx="131">
                  <c:v>111.332623677973</c:v>
                </c:pt>
                <c:pt idx="132">
                  <c:v>114.255149573876</c:v>
                </c:pt>
                <c:pt idx="133">
                  <c:v>115.53697034704901</c:v>
                </c:pt>
                <c:pt idx="134">
                  <c:v>115.828653386382</c:v>
                </c:pt>
                <c:pt idx="135">
                  <c:v>115.873209173475</c:v>
                </c:pt>
                <c:pt idx="136">
                  <c:v>116.53792985392001</c:v>
                </c:pt>
                <c:pt idx="137">
                  <c:v>116.211271809545</c:v>
                </c:pt>
                <c:pt idx="138">
                  <c:v>116.083203045399</c:v>
                </c:pt>
                <c:pt idx="139">
                  <c:v>116.247165854893</c:v>
                </c:pt>
                <c:pt idx="140">
                  <c:v>116.033235433331</c:v>
                </c:pt>
                <c:pt idx="141">
                  <c:v>114.577613985978</c:v>
                </c:pt>
                <c:pt idx="142">
                  <c:v>115.87391665665299</c:v>
                </c:pt>
                <c:pt idx="143">
                  <c:v>114.642995223529</c:v>
                </c:pt>
                <c:pt idx="144">
                  <c:v>115.86146768955101</c:v>
                </c:pt>
                <c:pt idx="145">
                  <c:v>114.12068198806899</c:v>
                </c:pt>
                <c:pt idx="146">
                  <c:v>113.67177264826699</c:v>
                </c:pt>
                <c:pt idx="147">
                  <c:v>88.568489348075005</c:v>
                </c:pt>
                <c:pt idx="148">
                  <c:v>89.137303791541001</c:v>
                </c:pt>
                <c:pt idx="149">
                  <c:v>96.263470858481</c:v>
                </c:pt>
                <c:pt idx="150">
                  <c:v>101.599887406734</c:v>
                </c:pt>
                <c:pt idx="151">
                  <c:v>104.60216730663601</c:v>
                </c:pt>
                <c:pt idx="152">
                  <c:v>106.843938496484</c:v>
                </c:pt>
                <c:pt idx="153">
                  <c:v>106.453938938452</c:v>
                </c:pt>
                <c:pt idx="154">
                  <c:v>110.395016507649</c:v>
                </c:pt>
                <c:pt idx="155">
                  <c:v>107.46869883273899</c:v>
                </c:pt>
                <c:pt idx="156">
                  <c:v>107.549152057383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0-7C43-AB09-90280FE11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945583"/>
        <c:axId val="305068095"/>
      </c:lineChart>
      <c:dateAx>
        <c:axId val="331945583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05068095"/>
        <c:crosses val="autoZero"/>
        <c:auto val="1"/>
        <c:lblOffset val="100"/>
        <c:baseTimeUnit val="months"/>
      </c:dateAx>
      <c:valAx>
        <c:axId val="305068095"/>
        <c:scaling>
          <c:orientation val="minMax"/>
          <c:min val="8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31945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'Página 1'!$D$6</c:f>
              <c:strCache>
                <c:ptCount val="1"/>
                <c:pt idx="0">
                  <c:v>Original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'Página 1'!$B$7:$B$163</c:f>
              <c:numCache>
                <c:formatCode>[$-C0A]mmm\-yy;@</c:formatCode>
                <c:ptCount val="15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</c:numCache>
            </c:numRef>
          </c:cat>
          <c:val>
            <c:numRef>
              <c:f>'Página 1'!$D$7:$D$163</c:f>
              <c:numCache>
                <c:formatCode>#,##0.0</c:formatCode>
                <c:ptCount val="157"/>
                <c:pt idx="0">
                  <c:v>98.865827490000001</c:v>
                </c:pt>
                <c:pt idx="1">
                  <c:v>91.844926169999994</c:v>
                </c:pt>
                <c:pt idx="2">
                  <c:v>93.189387710000005</c:v>
                </c:pt>
                <c:pt idx="3">
                  <c:v>94.631848860000005</c:v>
                </c:pt>
                <c:pt idx="4">
                  <c:v>96.978463300000001</c:v>
                </c:pt>
                <c:pt idx="5">
                  <c:v>95.732347529999998</c:v>
                </c:pt>
                <c:pt idx="6">
                  <c:v>97.799039609999994</c:v>
                </c:pt>
                <c:pt idx="7">
                  <c:v>97.212462759999994</c:v>
                </c:pt>
                <c:pt idx="8">
                  <c:v>91.285289169999999</c:v>
                </c:pt>
                <c:pt idx="9">
                  <c:v>95.806419860000005</c:v>
                </c:pt>
                <c:pt idx="10">
                  <c:v>97.130554329999995</c:v>
                </c:pt>
                <c:pt idx="11">
                  <c:v>121.45017224999999</c:v>
                </c:pt>
                <c:pt idx="12">
                  <c:v>95.276055479999997</c:v>
                </c:pt>
                <c:pt idx="13">
                  <c:v>85.775829470000005</c:v>
                </c:pt>
                <c:pt idx="14">
                  <c:v>93.280110879999995</c:v>
                </c:pt>
                <c:pt idx="15">
                  <c:v>88.678427150000005</c:v>
                </c:pt>
                <c:pt idx="16">
                  <c:v>91.825864190000004</c:v>
                </c:pt>
                <c:pt idx="17">
                  <c:v>91.528790069999999</c:v>
                </c:pt>
                <c:pt idx="18">
                  <c:v>93.733639640000007</c:v>
                </c:pt>
                <c:pt idx="19">
                  <c:v>93.778334479999998</c:v>
                </c:pt>
                <c:pt idx="20">
                  <c:v>88.341322550000001</c:v>
                </c:pt>
                <c:pt idx="21">
                  <c:v>92.940626399999999</c:v>
                </c:pt>
                <c:pt idx="22">
                  <c:v>95.371983639999996</c:v>
                </c:pt>
                <c:pt idx="23">
                  <c:v>120.24692697</c:v>
                </c:pt>
                <c:pt idx="24">
                  <c:v>92.319619029999998</c:v>
                </c:pt>
                <c:pt idx="25">
                  <c:v>84.420045459999997</c:v>
                </c:pt>
                <c:pt idx="26">
                  <c:v>91.761857320000004</c:v>
                </c:pt>
                <c:pt idx="27">
                  <c:v>88.177712170000007</c:v>
                </c:pt>
                <c:pt idx="28">
                  <c:v>93.302521470000002</c:v>
                </c:pt>
                <c:pt idx="29">
                  <c:v>91.747128329999995</c:v>
                </c:pt>
                <c:pt idx="30">
                  <c:v>94.263747890000005</c:v>
                </c:pt>
                <c:pt idx="31">
                  <c:v>95.338562210000006</c:v>
                </c:pt>
                <c:pt idx="32">
                  <c:v>89.376420359999997</c:v>
                </c:pt>
                <c:pt idx="33">
                  <c:v>94.01535973</c:v>
                </c:pt>
                <c:pt idx="34">
                  <c:v>94.800990880000001</c:v>
                </c:pt>
                <c:pt idx="35">
                  <c:v>120.69827376000001</c:v>
                </c:pt>
                <c:pt idx="36">
                  <c:v>94.917778639999995</c:v>
                </c:pt>
                <c:pt idx="37">
                  <c:v>83.987136140000004</c:v>
                </c:pt>
                <c:pt idx="38">
                  <c:v>91.666488099999995</c:v>
                </c:pt>
                <c:pt idx="39">
                  <c:v>89.604964260000003</c:v>
                </c:pt>
                <c:pt idx="40">
                  <c:v>94.353148809999993</c:v>
                </c:pt>
                <c:pt idx="41">
                  <c:v>93.230806790000003</c:v>
                </c:pt>
                <c:pt idx="42">
                  <c:v>94.07400561</c:v>
                </c:pt>
                <c:pt idx="43">
                  <c:v>95.789470289999997</c:v>
                </c:pt>
                <c:pt idx="44">
                  <c:v>91.436136750000003</c:v>
                </c:pt>
                <c:pt idx="45">
                  <c:v>95.961022839999998</c:v>
                </c:pt>
                <c:pt idx="46">
                  <c:v>100.16465829000001</c:v>
                </c:pt>
                <c:pt idx="47">
                  <c:v>124.62334867</c:v>
                </c:pt>
                <c:pt idx="48">
                  <c:v>97.005664469999999</c:v>
                </c:pt>
                <c:pt idx="49">
                  <c:v>91.631237240000004</c:v>
                </c:pt>
                <c:pt idx="50">
                  <c:v>96.929752449999995</c:v>
                </c:pt>
                <c:pt idx="51">
                  <c:v>92.59130863</c:v>
                </c:pt>
                <c:pt idx="52">
                  <c:v>98.884499939999998</c:v>
                </c:pt>
                <c:pt idx="53">
                  <c:v>97.579271059999996</c:v>
                </c:pt>
                <c:pt idx="54">
                  <c:v>97.975677360000006</c:v>
                </c:pt>
                <c:pt idx="55">
                  <c:v>100.63364524000001</c:v>
                </c:pt>
                <c:pt idx="56">
                  <c:v>95.260977350000005</c:v>
                </c:pt>
                <c:pt idx="57">
                  <c:v>100.73781871</c:v>
                </c:pt>
                <c:pt idx="58">
                  <c:v>105.68042674</c:v>
                </c:pt>
                <c:pt idx="59">
                  <c:v>122.08151459</c:v>
                </c:pt>
                <c:pt idx="60">
                  <c:v>99.320027899999999</c:v>
                </c:pt>
                <c:pt idx="61">
                  <c:v>90.235267519999994</c:v>
                </c:pt>
                <c:pt idx="62">
                  <c:v>95.429150840000005</c:v>
                </c:pt>
                <c:pt idx="63">
                  <c:v>95.022284839999998</c:v>
                </c:pt>
                <c:pt idx="64">
                  <c:v>99.805626540000006</c:v>
                </c:pt>
                <c:pt idx="65">
                  <c:v>97.694941279999995</c:v>
                </c:pt>
                <c:pt idx="66">
                  <c:v>101.06820767000001</c:v>
                </c:pt>
                <c:pt idx="67">
                  <c:v>100.02927105000001</c:v>
                </c:pt>
                <c:pt idx="68">
                  <c:v>93.709663509999999</c:v>
                </c:pt>
                <c:pt idx="69">
                  <c:v>99.240106699999998</c:v>
                </c:pt>
                <c:pt idx="70">
                  <c:v>105.37794064000001</c:v>
                </c:pt>
                <c:pt idx="71">
                  <c:v>123.06751151</c:v>
                </c:pt>
                <c:pt idx="72">
                  <c:v>97.42741753</c:v>
                </c:pt>
                <c:pt idx="73">
                  <c:v>89.714408449999993</c:v>
                </c:pt>
                <c:pt idx="74">
                  <c:v>96.392272790000007</c:v>
                </c:pt>
                <c:pt idx="75">
                  <c:v>94.683404929999995</c:v>
                </c:pt>
                <c:pt idx="76">
                  <c:v>100.23796007</c:v>
                </c:pt>
                <c:pt idx="77">
                  <c:v>98.749903619999998</c:v>
                </c:pt>
                <c:pt idx="78">
                  <c:v>101.71214936</c:v>
                </c:pt>
                <c:pt idx="79">
                  <c:v>102.0421759</c:v>
                </c:pt>
                <c:pt idx="80">
                  <c:v>95.303492239999997</c:v>
                </c:pt>
                <c:pt idx="81">
                  <c:v>101.56850023</c:v>
                </c:pt>
                <c:pt idx="82">
                  <c:v>108.05882554999999</c:v>
                </c:pt>
                <c:pt idx="83">
                  <c:v>126.70734903</c:v>
                </c:pt>
                <c:pt idx="84">
                  <c:v>102.63503138999999</c:v>
                </c:pt>
                <c:pt idx="85">
                  <c:v>93.709635860000006</c:v>
                </c:pt>
                <c:pt idx="86">
                  <c:v>101.40296701</c:v>
                </c:pt>
                <c:pt idx="87">
                  <c:v>98.066995199999994</c:v>
                </c:pt>
                <c:pt idx="88">
                  <c:v>103.91860309</c:v>
                </c:pt>
                <c:pt idx="89">
                  <c:v>104.292888</c:v>
                </c:pt>
                <c:pt idx="90">
                  <c:v>107.34156874</c:v>
                </c:pt>
                <c:pt idx="91">
                  <c:v>107.64608703</c:v>
                </c:pt>
                <c:pt idx="92">
                  <c:v>101.08041165</c:v>
                </c:pt>
                <c:pt idx="93">
                  <c:v>107.04457375</c:v>
                </c:pt>
                <c:pt idx="94">
                  <c:v>112.80318189</c:v>
                </c:pt>
                <c:pt idx="95">
                  <c:v>133.10354609000001</c:v>
                </c:pt>
                <c:pt idx="96">
                  <c:v>107.02966017999999</c:v>
                </c:pt>
                <c:pt idx="97">
                  <c:v>100.26047613999999</c:v>
                </c:pt>
                <c:pt idx="98">
                  <c:v>104.64394458</c:v>
                </c:pt>
                <c:pt idx="99">
                  <c:v>104.73275382999999</c:v>
                </c:pt>
                <c:pt idx="100">
                  <c:v>108.88456769</c:v>
                </c:pt>
                <c:pt idx="101">
                  <c:v>110.11982611000001</c:v>
                </c:pt>
                <c:pt idx="102">
                  <c:v>111.36036433</c:v>
                </c:pt>
                <c:pt idx="103">
                  <c:v>112.74191999</c:v>
                </c:pt>
                <c:pt idx="104">
                  <c:v>106.70510494</c:v>
                </c:pt>
                <c:pt idx="105">
                  <c:v>113.71772147</c:v>
                </c:pt>
                <c:pt idx="106">
                  <c:v>120.40448519</c:v>
                </c:pt>
                <c:pt idx="107">
                  <c:v>140.08266710999999</c:v>
                </c:pt>
                <c:pt idx="108">
                  <c:v>109.89636207</c:v>
                </c:pt>
                <c:pt idx="109">
                  <c:v>100.24538887</c:v>
                </c:pt>
                <c:pt idx="110">
                  <c:v>108.21073887</c:v>
                </c:pt>
                <c:pt idx="111">
                  <c:v>104.04958474</c:v>
                </c:pt>
                <c:pt idx="112">
                  <c:v>110.79149379</c:v>
                </c:pt>
                <c:pt idx="113">
                  <c:v>109.80567593000001</c:v>
                </c:pt>
                <c:pt idx="114">
                  <c:v>111.35353635</c:v>
                </c:pt>
                <c:pt idx="115">
                  <c:v>111.29458175000001</c:v>
                </c:pt>
                <c:pt idx="116">
                  <c:v>104.76930126000001</c:v>
                </c:pt>
                <c:pt idx="117">
                  <c:v>111.10278683</c:v>
                </c:pt>
                <c:pt idx="118">
                  <c:v>118.2611971</c:v>
                </c:pt>
                <c:pt idx="119">
                  <c:v>137.26505838</c:v>
                </c:pt>
                <c:pt idx="120">
                  <c:v>109.7446379</c:v>
                </c:pt>
                <c:pt idx="121">
                  <c:v>100.09334214</c:v>
                </c:pt>
                <c:pt idx="122">
                  <c:v>109.11081430999999</c:v>
                </c:pt>
                <c:pt idx="123">
                  <c:v>106.74266107</c:v>
                </c:pt>
                <c:pt idx="124">
                  <c:v>112.74428561000001</c:v>
                </c:pt>
                <c:pt idx="125">
                  <c:v>112.31532761</c:v>
                </c:pt>
                <c:pt idx="126">
                  <c:v>113.63951958</c:v>
                </c:pt>
                <c:pt idx="127">
                  <c:v>113.36940731</c:v>
                </c:pt>
                <c:pt idx="128">
                  <c:v>107.67345184</c:v>
                </c:pt>
                <c:pt idx="129">
                  <c:v>113.97377806</c:v>
                </c:pt>
                <c:pt idx="130">
                  <c:v>122.67431436</c:v>
                </c:pt>
                <c:pt idx="131">
                  <c:v>136.35559658</c:v>
                </c:pt>
                <c:pt idx="132">
                  <c:v>112.04407119</c:v>
                </c:pt>
                <c:pt idx="133">
                  <c:v>103.22615757</c:v>
                </c:pt>
                <c:pt idx="134">
                  <c:v>111.456968</c:v>
                </c:pt>
                <c:pt idx="135">
                  <c:v>108.39019982000001</c:v>
                </c:pt>
                <c:pt idx="136">
                  <c:v>115.87474218</c:v>
                </c:pt>
                <c:pt idx="137">
                  <c:v>113.45209872</c:v>
                </c:pt>
                <c:pt idx="138">
                  <c:v>116.02080970999999</c:v>
                </c:pt>
                <c:pt idx="139">
                  <c:v>116.17846547000001</c:v>
                </c:pt>
                <c:pt idx="140">
                  <c:v>110.28604667</c:v>
                </c:pt>
                <c:pt idx="141">
                  <c:v>114.35715148</c:v>
                </c:pt>
                <c:pt idx="142">
                  <c:v>125.47047221</c:v>
                </c:pt>
                <c:pt idx="143">
                  <c:v>140.45142332</c:v>
                </c:pt>
                <c:pt idx="144">
                  <c:v>113.48453969000001</c:v>
                </c:pt>
                <c:pt idx="145">
                  <c:v>105.07278298</c:v>
                </c:pt>
                <c:pt idx="146">
                  <c:v>109.27486179</c:v>
                </c:pt>
                <c:pt idx="147">
                  <c:v>82.5576863</c:v>
                </c:pt>
                <c:pt idx="148">
                  <c:v>88.320624429999995</c:v>
                </c:pt>
                <c:pt idx="149">
                  <c:v>94.530547479999996</c:v>
                </c:pt>
                <c:pt idx="150">
                  <c:v>101.43871586</c:v>
                </c:pt>
                <c:pt idx="151">
                  <c:v>103.66880712</c:v>
                </c:pt>
                <c:pt idx="152">
                  <c:v>102.4639804</c:v>
                </c:pt>
                <c:pt idx="153">
                  <c:v>106.22509458</c:v>
                </c:pt>
                <c:pt idx="154">
                  <c:v>119.08655026</c:v>
                </c:pt>
                <c:pt idx="155">
                  <c:v>132.10621914000001</c:v>
                </c:pt>
                <c:pt idx="156">
                  <c:v>104.89848856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6-D14D-8C71-30DC6ED3F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945583"/>
        <c:axId val="305068095"/>
      </c:lineChart>
      <c:dateAx>
        <c:axId val="331945583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05068095"/>
        <c:crosses val="autoZero"/>
        <c:auto val="1"/>
        <c:lblOffset val="100"/>
        <c:baseTimeUnit val="months"/>
      </c:dateAx>
      <c:valAx>
        <c:axId val="305068095"/>
        <c:scaling>
          <c:orientation val="minMax"/>
          <c:min val="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31945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'Página 1'!$E$6</c:f>
              <c:strCache>
                <c:ptCount val="1"/>
                <c:pt idx="0">
                  <c:v>Desestacionalizada INEGI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'Página 1'!$B$7:$B$163</c:f>
              <c:numCache>
                <c:formatCode>[$-C0A]mmm\-yy;@</c:formatCode>
                <c:ptCount val="15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</c:numCache>
            </c:numRef>
          </c:cat>
          <c:val>
            <c:numRef>
              <c:f>'Página 1'!$E$7:$E$163</c:f>
              <c:numCache>
                <c:formatCode>#,##0.0</c:formatCode>
                <c:ptCount val="157"/>
                <c:pt idx="0">
                  <c:v>99.344128476354996</c:v>
                </c:pt>
                <c:pt idx="1">
                  <c:v>98.815097445090004</c:v>
                </c:pt>
                <c:pt idx="2">
                  <c:v>97.997448925761006</c:v>
                </c:pt>
                <c:pt idx="3">
                  <c:v>99.129594618593998</c:v>
                </c:pt>
                <c:pt idx="4">
                  <c:v>97.871973574034996</c:v>
                </c:pt>
                <c:pt idx="5">
                  <c:v>98.672652831096002</c:v>
                </c:pt>
                <c:pt idx="6">
                  <c:v>98.082115375658006</c:v>
                </c:pt>
                <c:pt idx="7">
                  <c:v>97.005245567429995</c:v>
                </c:pt>
                <c:pt idx="8">
                  <c:v>96.500800448904002</c:v>
                </c:pt>
                <c:pt idx="9">
                  <c:v>96.281199174389997</c:v>
                </c:pt>
                <c:pt idx="10">
                  <c:v>95.153485196027006</c:v>
                </c:pt>
                <c:pt idx="11">
                  <c:v>95.660361039319994</c:v>
                </c:pt>
                <c:pt idx="12">
                  <c:v>95.652022678774003</c:v>
                </c:pt>
                <c:pt idx="13">
                  <c:v>95.222854870679001</c:v>
                </c:pt>
                <c:pt idx="14">
                  <c:v>96.512575891712999</c:v>
                </c:pt>
                <c:pt idx="15">
                  <c:v>94.424968089394994</c:v>
                </c:pt>
                <c:pt idx="16">
                  <c:v>93.176644646116003</c:v>
                </c:pt>
                <c:pt idx="17">
                  <c:v>93.647683233061002</c:v>
                </c:pt>
                <c:pt idx="18">
                  <c:v>94.060398668939996</c:v>
                </c:pt>
                <c:pt idx="19">
                  <c:v>93.768820298093004</c:v>
                </c:pt>
                <c:pt idx="20">
                  <c:v>93.454152656559003</c:v>
                </c:pt>
                <c:pt idx="21">
                  <c:v>93.190274498091</c:v>
                </c:pt>
                <c:pt idx="22">
                  <c:v>93.320788867786007</c:v>
                </c:pt>
                <c:pt idx="23">
                  <c:v>94.765889566425997</c:v>
                </c:pt>
                <c:pt idx="24">
                  <c:v>93.359976092097995</c:v>
                </c:pt>
                <c:pt idx="25">
                  <c:v>93.736006272886996</c:v>
                </c:pt>
                <c:pt idx="26">
                  <c:v>94.522227086948007</c:v>
                </c:pt>
                <c:pt idx="27">
                  <c:v>93.725456253960004</c:v>
                </c:pt>
                <c:pt idx="28">
                  <c:v>94.700356956364004</c:v>
                </c:pt>
                <c:pt idx="29">
                  <c:v>94.005254806148997</c:v>
                </c:pt>
                <c:pt idx="30">
                  <c:v>94.410189825599005</c:v>
                </c:pt>
                <c:pt idx="31">
                  <c:v>95.273262159008993</c:v>
                </c:pt>
                <c:pt idx="32">
                  <c:v>94.590350920478002</c:v>
                </c:pt>
                <c:pt idx="33">
                  <c:v>94.781488362904</c:v>
                </c:pt>
                <c:pt idx="34">
                  <c:v>91.728117378096997</c:v>
                </c:pt>
                <c:pt idx="35">
                  <c:v>95.386300718854997</c:v>
                </c:pt>
                <c:pt idx="36">
                  <c:v>96.341387660085999</c:v>
                </c:pt>
                <c:pt idx="37">
                  <c:v>93.297119814870001</c:v>
                </c:pt>
                <c:pt idx="38">
                  <c:v>94.352532222139004</c:v>
                </c:pt>
                <c:pt idx="39">
                  <c:v>95.371186347296003</c:v>
                </c:pt>
                <c:pt idx="40">
                  <c:v>95.503908062779999</c:v>
                </c:pt>
                <c:pt idx="41">
                  <c:v>95.615599747128002</c:v>
                </c:pt>
                <c:pt idx="42">
                  <c:v>94.704249749333002</c:v>
                </c:pt>
                <c:pt idx="43">
                  <c:v>95.387622493654007</c:v>
                </c:pt>
                <c:pt idx="44">
                  <c:v>96.455992406261998</c:v>
                </c:pt>
                <c:pt idx="45">
                  <c:v>96.850552863106003</c:v>
                </c:pt>
                <c:pt idx="46">
                  <c:v>96.492009319150995</c:v>
                </c:pt>
                <c:pt idx="47">
                  <c:v>98.750552478019998</c:v>
                </c:pt>
                <c:pt idx="48">
                  <c:v>98.507679880642996</c:v>
                </c:pt>
                <c:pt idx="49">
                  <c:v>99.002852830004997</c:v>
                </c:pt>
                <c:pt idx="50">
                  <c:v>99.651788666486993</c:v>
                </c:pt>
                <c:pt idx="51">
                  <c:v>99.370285217184005</c:v>
                </c:pt>
                <c:pt idx="52">
                  <c:v>99.574551443578002</c:v>
                </c:pt>
                <c:pt idx="53">
                  <c:v>99.663329776013001</c:v>
                </c:pt>
                <c:pt idx="54">
                  <c:v>98.469921299614001</c:v>
                </c:pt>
                <c:pt idx="55">
                  <c:v>100.238211919319</c:v>
                </c:pt>
                <c:pt idx="56">
                  <c:v>101.21021900988499</c:v>
                </c:pt>
                <c:pt idx="57">
                  <c:v>101.085714857892</c:v>
                </c:pt>
                <c:pt idx="58">
                  <c:v>101.013194728165</c:v>
                </c:pt>
                <c:pt idx="59">
                  <c:v>97.994729260428997</c:v>
                </c:pt>
                <c:pt idx="60">
                  <c:v>100.530369548682</c:v>
                </c:pt>
                <c:pt idx="61">
                  <c:v>100.37543479094001</c:v>
                </c:pt>
                <c:pt idx="62">
                  <c:v>100.20001974541501</c:v>
                </c:pt>
                <c:pt idx="63">
                  <c:v>99.792156963202999</c:v>
                </c:pt>
                <c:pt idx="64">
                  <c:v>100.57147189246101</c:v>
                </c:pt>
                <c:pt idx="65">
                  <c:v>100.300545680667</c:v>
                </c:pt>
                <c:pt idx="66">
                  <c:v>100.973403067669</c:v>
                </c:pt>
                <c:pt idx="67">
                  <c:v>99.448740300197997</c:v>
                </c:pt>
                <c:pt idx="68">
                  <c:v>99.647663495016999</c:v>
                </c:pt>
                <c:pt idx="69">
                  <c:v>99.468466711950001</c:v>
                </c:pt>
                <c:pt idx="70">
                  <c:v>100.154946920757</c:v>
                </c:pt>
                <c:pt idx="71">
                  <c:v>99.206556758952004</c:v>
                </c:pt>
                <c:pt idx="72">
                  <c:v>98.714565222459996</c:v>
                </c:pt>
                <c:pt idx="73">
                  <c:v>99.906640796149006</c:v>
                </c:pt>
                <c:pt idx="74">
                  <c:v>99.929314011198997</c:v>
                </c:pt>
                <c:pt idx="75">
                  <c:v>101.098923387201</c:v>
                </c:pt>
                <c:pt idx="76">
                  <c:v>100.89813773786599</c:v>
                </c:pt>
                <c:pt idx="77">
                  <c:v>101.23139347943101</c:v>
                </c:pt>
                <c:pt idx="78">
                  <c:v>101.327605911967</c:v>
                </c:pt>
                <c:pt idx="79">
                  <c:v>102.053860569695</c:v>
                </c:pt>
                <c:pt idx="80">
                  <c:v>100.692712525574</c:v>
                </c:pt>
                <c:pt idx="81">
                  <c:v>101.731918698966</c:v>
                </c:pt>
                <c:pt idx="82">
                  <c:v>102.917873920331</c:v>
                </c:pt>
                <c:pt idx="83">
                  <c:v>102.196999419937</c:v>
                </c:pt>
                <c:pt idx="84">
                  <c:v>103.91048524645301</c:v>
                </c:pt>
                <c:pt idx="85">
                  <c:v>104.517705675678</c:v>
                </c:pt>
                <c:pt idx="86">
                  <c:v>104.992020101309</c:v>
                </c:pt>
                <c:pt idx="87">
                  <c:v>104.862234708144</c:v>
                </c:pt>
                <c:pt idx="88">
                  <c:v>105.27120269883901</c:v>
                </c:pt>
                <c:pt idx="89">
                  <c:v>105.989687428886</c:v>
                </c:pt>
                <c:pt idx="90">
                  <c:v>106.848377368887</c:v>
                </c:pt>
                <c:pt idx="91">
                  <c:v>107.818899768215</c:v>
                </c:pt>
                <c:pt idx="92">
                  <c:v>107.003911858115</c:v>
                </c:pt>
                <c:pt idx="93">
                  <c:v>106.89838621447799</c:v>
                </c:pt>
                <c:pt idx="94">
                  <c:v>106.993220106843</c:v>
                </c:pt>
                <c:pt idx="95">
                  <c:v>107.65715438163799</c:v>
                </c:pt>
                <c:pt idx="96">
                  <c:v>109.153712751154</c:v>
                </c:pt>
                <c:pt idx="97">
                  <c:v>108.680332033365</c:v>
                </c:pt>
                <c:pt idx="98">
                  <c:v>109.531995726814</c:v>
                </c:pt>
                <c:pt idx="99">
                  <c:v>110.083605863263</c:v>
                </c:pt>
                <c:pt idx="100">
                  <c:v>110.274589002456</c:v>
                </c:pt>
                <c:pt idx="101">
                  <c:v>112.121733168868</c:v>
                </c:pt>
                <c:pt idx="102">
                  <c:v>111.310485780707</c:v>
                </c:pt>
                <c:pt idx="103">
                  <c:v>112.406934562602</c:v>
                </c:pt>
                <c:pt idx="104">
                  <c:v>112.645291949309</c:v>
                </c:pt>
                <c:pt idx="105">
                  <c:v>114.34348594638899</c:v>
                </c:pt>
                <c:pt idx="106">
                  <c:v>113.09227949522899</c:v>
                </c:pt>
                <c:pt idx="107">
                  <c:v>113.313791887505</c:v>
                </c:pt>
                <c:pt idx="108">
                  <c:v>112.232116909784</c:v>
                </c:pt>
                <c:pt idx="109">
                  <c:v>112.06794850677601</c:v>
                </c:pt>
                <c:pt idx="110">
                  <c:v>111.71244846821</c:v>
                </c:pt>
                <c:pt idx="111">
                  <c:v>111.82557793048601</c:v>
                </c:pt>
                <c:pt idx="112">
                  <c:v>111.68676200607401</c:v>
                </c:pt>
                <c:pt idx="113">
                  <c:v>111.466024640893</c:v>
                </c:pt>
                <c:pt idx="114">
                  <c:v>111.645957996086</c:v>
                </c:pt>
                <c:pt idx="115">
                  <c:v>111.103062369629</c:v>
                </c:pt>
                <c:pt idx="116">
                  <c:v>110.290045829132</c:v>
                </c:pt>
                <c:pt idx="117">
                  <c:v>111.540745686265</c:v>
                </c:pt>
                <c:pt idx="118">
                  <c:v>110.68065097842501</c:v>
                </c:pt>
                <c:pt idx="119">
                  <c:v>111.806767018264</c:v>
                </c:pt>
                <c:pt idx="120">
                  <c:v>111.812834624251</c:v>
                </c:pt>
                <c:pt idx="121">
                  <c:v>111.97196099913501</c:v>
                </c:pt>
                <c:pt idx="122">
                  <c:v>114.24782441400799</c:v>
                </c:pt>
                <c:pt idx="123">
                  <c:v>113.186815165626</c:v>
                </c:pt>
                <c:pt idx="124">
                  <c:v>113.467311584329</c:v>
                </c:pt>
                <c:pt idx="125">
                  <c:v>114.130780783432</c:v>
                </c:pt>
                <c:pt idx="126">
                  <c:v>113.95158504379999</c:v>
                </c:pt>
                <c:pt idx="127">
                  <c:v>113.440966702346</c:v>
                </c:pt>
                <c:pt idx="128">
                  <c:v>113.69331873449001</c:v>
                </c:pt>
                <c:pt idx="129">
                  <c:v>114.084250649403</c:v>
                </c:pt>
                <c:pt idx="130">
                  <c:v>113.843916675793</c:v>
                </c:pt>
                <c:pt idx="131">
                  <c:v>111.332623677973</c:v>
                </c:pt>
                <c:pt idx="132">
                  <c:v>114.255149573876</c:v>
                </c:pt>
                <c:pt idx="133">
                  <c:v>115.53697034704901</c:v>
                </c:pt>
                <c:pt idx="134">
                  <c:v>115.828653386382</c:v>
                </c:pt>
                <c:pt idx="135">
                  <c:v>115.873209173475</c:v>
                </c:pt>
                <c:pt idx="136">
                  <c:v>116.53792985392001</c:v>
                </c:pt>
                <c:pt idx="137">
                  <c:v>116.211271809545</c:v>
                </c:pt>
                <c:pt idx="138">
                  <c:v>116.083203045399</c:v>
                </c:pt>
                <c:pt idx="139">
                  <c:v>116.247165854893</c:v>
                </c:pt>
                <c:pt idx="140">
                  <c:v>116.033235433331</c:v>
                </c:pt>
                <c:pt idx="141">
                  <c:v>114.577613985978</c:v>
                </c:pt>
                <c:pt idx="142">
                  <c:v>115.87391665665299</c:v>
                </c:pt>
                <c:pt idx="143">
                  <c:v>114.642995223529</c:v>
                </c:pt>
                <c:pt idx="144">
                  <c:v>115.86146768955101</c:v>
                </c:pt>
                <c:pt idx="145">
                  <c:v>114.12068198806899</c:v>
                </c:pt>
                <c:pt idx="146">
                  <c:v>113.67177264826699</c:v>
                </c:pt>
                <c:pt idx="147">
                  <c:v>88.568489348075005</c:v>
                </c:pt>
                <c:pt idx="148">
                  <c:v>89.137303791541001</c:v>
                </c:pt>
                <c:pt idx="149">
                  <c:v>96.263470858481</c:v>
                </c:pt>
                <c:pt idx="150">
                  <c:v>101.599887406734</c:v>
                </c:pt>
                <c:pt idx="151">
                  <c:v>104.60216730663601</c:v>
                </c:pt>
                <c:pt idx="152">
                  <c:v>106.843938496484</c:v>
                </c:pt>
                <c:pt idx="153">
                  <c:v>106.453938938452</c:v>
                </c:pt>
                <c:pt idx="154">
                  <c:v>110.395016507649</c:v>
                </c:pt>
                <c:pt idx="155">
                  <c:v>107.46869883273899</c:v>
                </c:pt>
                <c:pt idx="156">
                  <c:v>107.549152057383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9D-274B-B995-AB3C016C2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945583"/>
        <c:axId val="305068095"/>
      </c:lineChart>
      <c:dateAx>
        <c:axId val="331945583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05068095"/>
        <c:crosses val="autoZero"/>
        <c:auto val="1"/>
        <c:lblOffset val="100"/>
        <c:baseTimeUnit val="months"/>
      </c:dateAx>
      <c:valAx>
        <c:axId val="305068095"/>
        <c:scaling>
          <c:orientation val="minMax"/>
          <c:min val="8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31945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'Página 1'!$D$6</c:f>
              <c:strCache>
                <c:ptCount val="1"/>
                <c:pt idx="0">
                  <c:v>Original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'Página 1'!$B$7:$B$163</c:f>
              <c:numCache>
                <c:formatCode>[$-C0A]mmm\-yy;@</c:formatCode>
                <c:ptCount val="15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</c:numCache>
            </c:numRef>
          </c:cat>
          <c:val>
            <c:numRef>
              <c:f>'Página 1'!$D$7:$D$163</c:f>
              <c:numCache>
                <c:formatCode>#,##0.0</c:formatCode>
                <c:ptCount val="157"/>
                <c:pt idx="0">
                  <c:v>98.865827490000001</c:v>
                </c:pt>
                <c:pt idx="1">
                  <c:v>91.844926169999994</c:v>
                </c:pt>
                <c:pt idx="2">
                  <c:v>93.189387710000005</c:v>
                </c:pt>
                <c:pt idx="3">
                  <c:v>94.631848860000005</c:v>
                </c:pt>
                <c:pt idx="4">
                  <c:v>96.978463300000001</c:v>
                </c:pt>
                <c:pt idx="5">
                  <c:v>95.732347529999998</c:v>
                </c:pt>
                <c:pt idx="6">
                  <c:v>97.799039609999994</c:v>
                </c:pt>
                <c:pt idx="7">
                  <c:v>97.212462759999994</c:v>
                </c:pt>
                <c:pt idx="8">
                  <c:v>91.285289169999999</c:v>
                </c:pt>
                <c:pt idx="9">
                  <c:v>95.806419860000005</c:v>
                </c:pt>
                <c:pt idx="10">
                  <c:v>97.130554329999995</c:v>
                </c:pt>
                <c:pt idx="11">
                  <c:v>121.45017224999999</c:v>
                </c:pt>
                <c:pt idx="12">
                  <c:v>95.276055479999997</c:v>
                </c:pt>
                <c:pt idx="13">
                  <c:v>85.775829470000005</c:v>
                </c:pt>
                <c:pt idx="14">
                  <c:v>93.280110879999995</c:v>
                </c:pt>
                <c:pt idx="15">
                  <c:v>88.678427150000005</c:v>
                </c:pt>
                <c:pt idx="16">
                  <c:v>91.825864190000004</c:v>
                </c:pt>
                <c:pt idx="17">
                  <c:v>91.528790069999999</c:v>
                </c:pt>
                <c:pt idx="18">
                  <c:v>93.733639640000007</c:v>
                </c:pt>
                <c:pt idx="19">
                  <c:v>93.778334479999998</c:v>
                </c:pt>
                <c:pt idx="20">
                  <c:v>88.341322550000001</c:v>
                </c:pt>
                <c:pt idx="21">
                  <c:v>92.940626399999999</c:v>
                </c:pt>
                <c:pt idx="22">
                  <c:v>95.371983639999996</c:v>
                </c:pt>
                <c:pt idx="23">
                  <c:v>120.24692697</c:v>
                </c:pt>
                <c:pt idx="24">
                  <c:v>92.319619029999998</c:v>
                </c:pt>
                <c:pt idx="25">
                  <c:v>84.420045459999997</c:v>
                </c:pt>
                <c:pt idx="26">
                  <c:v>91.761857320000004</c:v>
                </c:pt>
                <c:pt idx="27">
                  <c:v>88.177712170000007</c:v>
                </c:pt>
                <c:pt idx="28">
                  <c:v>93.302521470000002</c:v>
                </c:pt>
                <c:pt idx="29">
                  <c:v>91.747128329999995</c:v>
                </c:pt>
                <c:pt idx="30">
                  <c:v>94.263747890000005</c:v>
                </c:pt>
                <c:pt idx="31">
                  <c:v>95.338562210000006</c:v>
                </c:pt>
                <c:pt idx="32">
                  <c:v>89.376420359999997</c:v>
                </c:pt>
                <c:pt idx="33">
                  <c:v>94.01535973</c:v>
                </c:pt>
                <c:pt idx="34">
                  <c:v>94.800990880000001</c:v>
                </c:pt>
                <c:pt idx="35">
                  <c:v>120.69827376000001</c:v>
                </c:pt>
                <c:pt idx="36">
                  <c:v>94.917778639999995</c:v>
                </c:pt>
                <c:pt idx="37">
                  <c:v>83.987136140000004</c:v>
                </c:pt>
                <c:pt idx="38">
                  <c:v>91.666488099999995</c:v>
                </c:pt>
                <c:pt idx="39">
                  <c:v>89.604964260000003</c:v>
                </c:pt>
                <c:pt idx="40">
                  <c:v>94.353148809999993</c:v>
                </c:pt>
                <c:pt idx="41">
                  <c:v>93.230806790000003</c:v>
                </c:pt>
                <c:pt idx="42">
                  <c:v>94.07400561</c:v>
                </c:pt>
                <c:pt idx="43">
                  <c:v>95.789470289999997</c:v>
                </c:pt>
                <c:pt idx="44">
                  <c:v>91.436136750000003</c:v>
                </c:pt>
                <c:pt idx="45">
                  <c:v>95.961022839999998</c:v>
                </c:pt>
                <c:pt idx="46">
                  <c:v>100.16465829000001</c:v>
                </c:pt>
                <c:pt idx="47">
                  <c:v>124.62334867</c:v>
                </c:pt>
                <c:pt idx="48">
                  <c:v>97.005664469999999</c:v>
                </c:pt>
                <c:pt idx="49">
                  <c:v>91.631237240000004</c:v>
                </c:pt>
                <c:pt idx="50">
                  <c:v>96.929752449999995</c:v>
                </c:pt>
                <c:pt idx="51">
                  <c:v>92.59130863</c:v>
                </c:pt>
                <c:pt idx="52">
                  <c:v>98.884499939999998</c:v>
                </c:pt>
                <c:pt idx="53">
                  <c:v>97.579271059999996</c:v>
                </c:pt>
                <c:pt idx="54">
                  <c:v>97.975677360000006</c:v>
                </c:pt>
                <c:pt idx="55">
                  <c:v>100.63364524000001</c:v>
                </c:pt>
                <c:pt idx="56">
                  <c:v>95.260977350000005</c:v>
                </c:pt>
                <c:pt idx="57">
                  <c:v>100.73781871</c:v>
                </c:pt>
                <c:pt idx="58">
                  <c:v>105.68042674</c:v>
                </c:pt>
                <c:pt idx="59">
                  <c:v>122.08151459</c:v>
                </c:pt>
                <c:pt idx="60">
                  <c:v>99.320027899999999</c:v>
                </c:pt>
                <c:pt idx="61">
                  <c:v>90.235267519999994</c:v>
                </c:pt>
                <c:pt idx="62">
                  <c:v>95.429150840000005</c:v>
                </c:pt>
                <c:pt idx="63">
                  <c:v>95.022284839999998</c:v>
                </c:pt>
                <c:pt idx="64">
                  <c:v>99.805626540000006</c:v>
                </c:pt>
                <c:pt idx="65">
                  <c:v>97.694941279999995</c:v>
                </c:pt>
                <c:pt idx="66">
                  <c:v>101.06820767000001</c:v>
                </c:pt>
                <c:pt idx="67">
                  <c:v>100.02927105000001</c:v>
                </c:pt>
                <c:pt idx="68">
                  <c:v>93.709663509999999</c:v>
                </c:pt>
                <c:pt idx="69">
                  <c:v>99.240106699999998</c:v>
                </c:pt>
                <c:pt idx="70">
                  <c:v>105.37794064000001</c:v>
                </c:pt>
                <c:pt idx="71">
                  <c:v>123.06751151</c:v>
                </c:pt>
                <c:pt idx="72">
                  <c:v>97.42741753</c:v>
                </c:pt>
                <c:pt idx="73">
                  <c:v>89.714408449999993</c:v>
                </c:pt>
                <c:pt idx="74">
                  <c:v>96.392272790000007</c:v>
                </c:pt>
                <c:pt idx="75">
                  <c:v>94.683404929999995</c:v>
                </c:pt>
                <c:pt idx="76">
                  <c:v>100.23796007</c:v>
                </c:pt>
                <c:pt idx="77">
                  <c:v>98.749903619999998</c:v>
                </c:pt>
                <c:pt idx="78">
                  <c:v>101.71214936</c:v>
                </c:pt>
                <c:pt idx="79">
                  <c:v>102.0421759</c:v>
                </c:pt>
                <c:pt idx="80">
                  <c:v>95.303492239999997</c:v>
                </c:pt>
                <c:pt idx="81">
                  <c:v>101.56850023</c:v>
                </c:pt>
                <c:pt idx="82">
                  <c:v>108.05882554999999</c:v>
                </c:pt>
                <c:pt idx="83">
                  <c:v>126.70734903</c:v>
                </c:pt>
                <c:pt idx="84">
                  <c:v>102.63503138999999</c:v>
                </c:pt>
                <c:pt idx="85">
                  <c:v>93.709635860000006</c:v>
                </c:pt>
                <c:pt idx="86">
                  <c:v>101.40296701</c:v>
                </c:pt>
                <c:pt idx="87">
                  <c:v>98.066995199999994</c:v>
                </c:pt>
                <c:pt idx="88">
                  <c:v>103.91860309</c:v>
                </c:pt>
                <c:pt idx="89">
                  <c:v>104.292888</c:v>
                </c:pt>
                <c:pt idx="90">
                  <c:v>107.34156874</c:v>
                </c:pt>
                <c:pt idx="91">
                  <c:v>107.64608703</c:v>
                </c:pt>
                <c:pt idx="92">
                  <c:v>101.08041165</c:v>
                </c:pt>
                <c:pt idx="93">
                  <c:v>107.04457375</c:v>
                </c:pt>
                <c:pt idx="94">
                  <c:v>112.80318189</c:v>
                </c:pt>
                <c:pt idx="95">
                  <c:v>133.10354609000001</c:v>
                </c:pt>
                <c:pt idx="96">
                  <c:v>107.02966017999999</c:v>
                </c:pt>
                <c:pt idx="97">
                  <c:v>100.26047613999999</c:v>
                </c:pt>
                <c:pt idx="98">
                  <c:v>104.64394458</c:v>
                </c:pt>
                <c:pt idx="99">
                  <c:v>104.73275382999999</c:v>
                </c:pt>
                <c:pt idx="100">
                  <c:v>108.88456769</c:v>
                </c:pt>
                <c:pt idx="101">
                  <c:v>110.11982611000001</c:v>
                </c:pt>
                <c:pt idx="102">
                  <c:v>111.36036433</c:v>
                </c:pt>
                <c:pt idx="103">
                  <c:v>112.74191999</c:v>
                </c:pt>
                <c:pt idx="104">
                  <c:v>106.70510494</c:v>
                </c:pt>
                <c:pt idx="105">
                  <c:v>113.71772147</c:v>
                </c:pt>
                <c:pt idx="106">
                  <c:v>120.40448519</c:v>
                </c:pt>
                <c:pt idx="107">
                  <c:v>140.08266710999999</c:v>
                </c:pt>
                <c:pt idx="108">
                  <c:v>109.89636207</c:v>
                </c:pt>
                <c:pt idx="109">
                  <c:v>100.24538887</c:v>
                </c:pt>
                <c:pt idx="110">
                  <c:v>108.21073887</c:v>
                </c:pt>
                <c:pt idx="111">
                  <c:v>104.04958474</c:v>
                </c:pt>
                <c:pt idx="112">
                  <c:v>110.79149379</c:v>
                </c:pt>
                <c:pt idx="113">
                  <c:v>109.80567593000001</c:v>
                </c:pt>
                <c:pt idx="114">
                  <c:v>111.35353635</c:v>
                </c:pt>
                <c:pt idx="115">
                  <c:v>111.29458175000001</c:v>
                </c:pt>
                <c:pt idx="116">
                  <c:v>104.76930126000001</c:v>
                </c:pt>
                <c:pt idx="117">
                  <c:v>111.10278683</c:v>
                </c:pt>
                <c:pt idx="118">
                  <c:v>118.2611971</c:v>
                </c:pt>
                <c:pt idx="119">
                  <c:v>137.26505838</c:v>
                </c:pt>
                <c:pt idx="120">
                  <c:v>109.7446379</c:v>
                </c:pt>
                <c:pt idx="121">
                  <c:v>100.09334214</c:v>
                </c:pt>
                <c:pt idx="122">
                  <c:v>109.11081430999999</c:v>
                </c:pt>
                <c:pt idx="123">
                  <c:v>106.74266107</c:v>
                </c:pt>
                <c:pt idx="124">
                  <c:v>112.74428561000001</c:v>
                </c:pt>
                <c:pt idx="125">
                  <c:v>112.31532761</c:v>
                </c:pt>
                <c:pt idx="126">
                  <c:v>113.63951958</c:v>
                </c:pt>
                <c:pt idx="127">
                  <c:v>113.36940731</c:v>
                </c:pt>
                <c:pt idx="128">
                  <c:v>107.67345184</c:v>
                </c:pt>
                <c:pt idx="129">
                  <c:v>113.97377806</c:v>
                </c:pt>
                <c:pt idx="130">
                  <c:v>122.67431436</c:v>
                </c:pt>
                <c:pt idx="131">
                  <c:v>136.35559658</c:v>
                </c:pt>
                <c:pt idx="132">
                  <c:v>112.04407119</c:v>
                </c:pt>
                <c:pt idx="133">
                  <c:v>103.22615757</c:v>
                </c:pt>
                <c:pt idx="134">
                  <c:v>111.456968</c:v>
                </c:pt>
                <c:pt idx="135">
                  <c:v>108.39019982000001</c:v>
                </c:pt>
                <c:pt idx="136">
                  <c:v>115.87474218</c:v>
                </c:pt>
                <c:pt idx="137">
                  <c:v>113.45209872</c:v>
                </c:pt>
                <c:pt idx="138">
                  <c:v>116.02080970999999</c:v>
                </c:pt>
                <c:pt idx="139">
                  <c:v>116.17846547000001</c:v>
                </c:pt>
                <c:pt idx="140">
                  <c:v>110.28604667</c:v>
                </c:pt>
                <c:pt idx="141">
                  <c:v>114.35715148</c:v>
                </c:pt>
                <c:pt idx="142">
                  <c:v>125.47047221</c:v>
                </c:pt>
                <c:pt idx="143">
                  <c:v>140.45142332</c:v>
                </c:pt>
                <c:pt idx="144">
                  <c:v>113.48453969000001</c:v>
                </c:pt>
                <c:pt idx="145">
                  <c:v>105.07278298</c:v>
                </c:pt>
                <c:pt idx="146">
                  <c:v>109.27486179</c:v>
                </c:pt>
                <c:pt idx="147">
                  <c:v>82.5576863</c:v>
                </c:pt>
                <c:pt idx="148">
                  <c:v>88.320624429999995</c:v>
                </c:pt>
                <c:pt idx="149">
                  <c:v>94.530547479999996</c:v>
                </c:pt>
                <c:pt idx="150">
                  <c:v>101.43871586</c:v>
                </c:pt>
                <c:pt idx="151">
                  <c:v>103.66880712</c:v>
                </c:pt>
                <c:pt idx="152">
                  <c:v>102.4639804</c:v>
                </c:pt>
                <c:pt idx="153">
                  <c:v>106.22509458</c:v>
                </c:pt>
                <c:pt idx="154">
                  <c:v>119.08655026</c:v>
                </c:pt>
                <c:pt idx="155">
                  <c:v>132.10621914000001</c:v>
                </c:pt>
                <c:pt idx="156">
                  <c:v>104.89848856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5-3A43-8D50-04478831E1F0}"/>
            </c:ext>
          </c:extLst>
        </c:ser>
        <c:ser>
          <c:idx val="1"/>
          <c:order val="1"/>
          <c:tx>
            <c:strRef>
              <c:f>'Página 1'!$I$6</c:f>
              <c:strCache>
                <c:ptCount val="1"/>
                <c:pt idx="0">
                  <c:v>Tendencia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'Página 1'!$B$7:$B$163</c:f>
              <c:numCache>
                <c:formatCode>[$-C0A]mmm\-yy;@</c:formatCode>
                <c:ptCount val="15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</c:numCache>
            </c:numRef>
          </c:cat>
          <c:val>
            <c:numRef>
              <c:f>'Página 1'!$I$7:$I$163</c:f>
              <c:numCache>
                <c:formatCode>0.0</c:formatCode>
                <c:ptCount val="157"/>
                <c:pt idx="0">
                  <c:v>92.180530424832725</c:v>
                </c:pt>
                <c:pt idx="1">
                  <c:v>92.325845757107857</c:v>
                </c:pt>
                <c:pt idx="2">
                  <c:v>92.471161089382989</c:v>
                </c:pt>
                <c:pt idx="3">
                  <c:v>92.61647642165812</c:v>
                </c:pt>
                <c:pt idx="4">
                  <c:v>92.761791753933252</c:v>
                </c:pt>
                <c:pt idx="5">
                  <c:v>92.907107086208384</c:v>
                </c:pt>
                <c:pt idx="6">
                  <c:v>93.052422418483516</c:v>
                </c:pt>
                <c:pt idx="7">
                  <c:v>93.197737750758648</c:v>
                </c:pt>
                <c:pt idx="8">
                  <c:v>93.34305308303378</c:v>
                </c:pt>
                <c:pt idx="9">
                  <c:v>93.488368415308912</c:v>
                </c:pt>
                <c:pt idx="10">
                  <c:v>93.633683747584044</c:v>
                </c:pt>
                <c:pt idx="11">
                  <c:v>93.778999079859176</c:v>
                </c:pt>
                <c:pt idx="12">
                  <c:v>93.924314412134308</c:v>
                </c:pt>
                <c:pt idx="13">
                  <c:v>94.06962974440944</c:v>
                </c:pt>
                <c:pt idx="14">
                  <c:v>94.214945076684572</c:v>
                </c:pt>
                <c:pt idx="15">
                  <c:v>94.360260408959704</c:v>
                </c:pt>
                <c:pt idx="16">
                  <c:v>94.505575741234836</c:v>
                </c:pt>
                <c:pt idx="17">
                  <c:v>94.650891073509968</c:v>
                </c:pt>
                <c:pt idx="18">
                  <c:v>94.796206405785099</c:v>
                </c:pt>
                <c:pt idx="19">
                  <c:v>94.941521738060231</c:v>
                </c:pt>
                <c:pt idx="20">
                  <c:v>95.086837070335363</c:v>
                </c:pt>
                <c:pt idx="21">
                  <c:v>95.232152402610495</c:v>
                </c:pt>
                <c:pt idx="22">
                  <c:v>95.377467734885627</c:v>
                </c:pt>
                <c:pt idx="23">
                  <c:v>95.522783067160759</c:v>
                </c:pt>
                <c:pt idx="24">
                  <c:v>95.668098399435891</c:v>
                </c:pt>
                <c:pt idx="25">
                  <c:v>95.813413731711023</c:v>
                </c:pt>
                <c:pt idx="26">
                  <c:v>95.958729063986155</c:v>
                </c:pt>
                <c:pt idx="27">
                  <c:v>96.104044396261287</c:v>
                </c:pt>
                <c:pt idx="28">
                  <c:v>96.249359728536419</c:v>
                </c:pt>
                <c:pt idx="29">
                  <c:v>96.394675060811551</c:v>
                </c:pt>
                <c:pt idx="30">
                  <c:v>96.539990393086683</c:v>
                </c:pt>
                <c:pt idx="31">
                  <c:v>96.685305725361815</c:v>
                </c:pt>
                <c:pt idx="32">
                  <c:v>96.830621057636947</c:v>
                </c:pt>
                <c:pt idx="33">
                  <c:v>96.975936389912079</c:v>
                </c:pt>
                <c:pt idx="34">
                  <c:v>97.12125172218721</c:v>
                </c:pt>
                <c:pt idx="35">
                  <c:v>97.266567054462342</c:v>
                </c:pt>
                <c:pt idx="36">
                  <c:v>97.411882386737474</c:v>
                </c:pt>
                <c:pt idx="37">
                  <c:v>97.557197719012606</c:v>
                </c:pt>
                <c:pt idx="38">
                  <c:v>97.702513051287738</c:v>
                </c:pt>
                <c:pt idx="39">
                  <c:v>97.84782838356287</c:v>
                </c:pt>
                <c:pt idx="40">
                  <c:v>97.993143715838002</c:v>
                </c:pt>
                <c:pt idx="41">
                  <c:v>98.138459048113134</c:v>
                </c:pt>
                <c:pt idx="42">
                  <c:v>98.283774380388266</c:v>
                </c:pt>
                <c:pt idx="43">
                  <c:v>98.429089712663398</c:v>
                </c:pt>
                <c:pt idx="44">
                  <c:v>98.57440504493853</c:v>
                </c:pt>
                <c:pt idx="45">
                  <c:v>98.719720377213662</c:v>
                </c:pt>
                <c:pt idx="46">
                  <c:v>98.865035709488794</c:v>
                </c:pt>
                <c:pt idx="47">
                  <c:v>99.010351041763926</c:v>
                </c:pt>
                <c:pt idx="48">
                  <c:v>99.155666374039058</c:v>
                </c:pt>
                <c:pt idx="49">
                  <c:v>99.30098170631419</c:v>
                </c:pt>
                <c:pt idx="50">
                  <c:v>99.446297038589321</c:v>
                </c:pt>
                <c:pt idx="51">
                  <c:v>99.591612370864453</c:v>
                </c:pt>
                <c:pt idx="52">
                  <c:v>99.736927703139585</c:v>
                </c:pt>
                <c:pt idx="53">
                  <c:v>99.882243035414717</c:v>
                </c:pt>
                <c:pt idx="54">
                  <c:v>100.02755836768985</c:v>
                </c:pt>
                <c:pt idx="55">
                  <c:v>100.17287369996498</c:v>
                </c:pt>
                <c:pt idx="56">
                  <c:v>100.31818903224011</c:v>
                </c:pt>
                <c:pt idx="57">
                  <c:v>100.46350436451525</c:v>
                </c:pt>
                <c:pt idx="58">
                  <c:v>100.60881969679038</c:v>
                </c:pt>
                <c:pt idx="59">
                  <c:v>100.75413502906551</c:v>
                </c:pt>
                <c:pt idx="60">
                  <c:v>100.89945036134064</c:v>
                </c:pt>
                <c:pt idx="61">
                  <c:v>101.04476569361577</c:v>
                </c:pt>
                <c:pt idx="62">
                  <c:v>101.1900810258909</c:v>
                </c:pt>
                <c:pt idx="63">
                  <c:v>101.33539635816604</c:v>
                </c:pt>
                <c:pt idx="64">
                  <c:v>101.48071169044117</c:v>
                </c:pt>
                <c:pt idx="65">
                  <c:v>101.6260270227163</c:v>
                </c:pt>
                <c:pt idx="66">
                  <c:v>101.77134235499143</c:v>
                </c:pt>
                <c:pt idx="67">
                  <c:v>101.91665768726656</c:v>
                </c:pt>
                <c:pt idx="68">
                  <c:v>102.0619730195417</c:v>
                </c:pt>
                <c:pt idx="69">
                  <c:v>102.20728835181683</c:v>
                </c:pt>
                <c:pt idx="70">
                  <c:v>102.35260368409196</c:v>
                </c:pt>
                <c:pt idx="71">
                  <c:v>102.49791901636709</c:v>
                </c:pt>
                <c:pt idx="72">
                  <c:v>102.64323434864222</c:v>
                </c:pt>
                <c:pt idx="73">
                  <c:v>102.78854968091736</c:v>
                </c:pt>
                <c:pt idx="74">
                  <c:v>102.9338650131925</c:v>
                </c:pt>
                <c:pt idx="75">
                  <c:v>103.07918034546762</c:v>
                </c:pt>
                <c:pt idx="76">
                  <c:v>103.22449567774277</c:v>
                </c:pt>
                <c:pt idx="77">
                  <c:v>103.36981101001788</c:v>
                </c:pt>
                <c:pt idx="78">
                  <c:v>103.51512634229303</c:v>
                </c:pt>
                <c:pt idx="79">
                  <c:v>103.66044167456815</c:v>
                </c:pt>
                <c:pt idx="80">
                  <c:v>103.80575700684329</c:v>
                </c:pt>
                <c:pt idx="81">
                  <c:v>103.95107233911841</c:v>
                </c:pt>
                <c:pt idx="82">
                  <c:v>104.09638767139356</c:v>
                </c:pt>
                <c:pt idx="83">
                  <c:v>104.24170300366868</c:v>
                </c:pt>
                <c:pt idx="84">
                  <c:v>104.38701833594382</c:v>
                </c:pt>
                <c:pt idx="85">
                  <c:v>104.53233366821894</c:v>
                </c:pt>
                <c:pt idx="86">
                  <c:v>104.67764900049409</c:v>
                </c:pt>
                <c:pt idx="87">
                  <c:v>104.8229643327692</c:v>
                </c:pt>
                <c:pt idx="88">
                  <c:v>104.96827966504435</c:v>
                </c:pt>
                <c:pt idx="89">
                  <c:v>105.11359499731947</c:v>
                </c:pt>
                <c:pt idx="90">
                  <c:v>105.25891032959461</c:v>
                </c:pt>
                <c:pt idx="91">
                  <c:v>105.40422566186973</c:v>
                </c:pt>
                <c:pt idx="92">
                  <c:v>105.54954099414488</c:v>
                </c:pt>
                <c:pt idx="93">
                  <c:v>105.69485632641999</c:v>
                </c:pt>
                <c:pt idx="94">
                  <c:v>105.84017165869514</c:v>
                </c:pt>
                <c:pt idx="95">
                  <c:v>105.98548699097026</c:v>
                </c:pt>
                <c:pt idx="96">
                  <c:v>106.1308023232454</c:v>
                </c:pt>
                <c:pt idx="97">
                  <c:v>106.27611765552054</c:v>
                </c:pt>
                <c:pt idx="98">
                  <c:v>106.42143298779567</c:v>
                </c:pt>
                <c:pt idx="99">
                  <c:v>106.5667483200708</c:v>
                </c:pt>
                <c:pt idx="100">
                  <c:v>106.71206365234593</c:v>
                </c:pt>
                <c:pt idx="101">
                  <c:v>106.85737898462106</c:v>
                </c:pt>
                <c:pt idx="102">
                  <c:v>107.0026943168962</c:v>
                </c:pt>
                <c:pt idx="103">
                  <c:v>107.14800964917133</c:v>
                </c:pt>
                <c:pt idx="104">
                  <c:v>107.29332498144646</c:v>
                </c:pt>
                <c:pt idx="105">
                  <c:v>107.43864031372159</c:v>
                </c:pt>
                <c:pt idx="106">
                  <c:v>107.58395564599672</c:v>
                </c:pt>
                <c:pt idx="107">
                  <c:v>107.72927097827186</c:v>
                </c:pt>
                <c:pt idx="108">
                  <c:v>107.87458631054699</c:v>
                </c:pt>
                <c:pt idx="109">
                  <c:v>108.01990164282212</c:v>
                </c:pt>
                <c:pt idx="110">
                  <c:v>108.16521697509725</c:v>
                </c:pt>
                <c:pt idx="111">
                  <c:v>108.31053230737238</c:v>
                </c:pt>
                <c:pt idx="112">
                  <c:v>108.45584763964752</c:v>
                </c:pt>
                <c:pt idx="113">
                  <c:v>108.60116297192265</c:v>
                </c:pt>
                <c:pt idx="114">
                  <c:v>108.74647830419778</c:v>
                </c:pt>
                <c:pt idx="115">
                  <c:v>108.89179363647291</c:v>
                </c:pt>
                <c:pt idx="116">
                  <c:v>109.03710896874804</c:v>
                </c:pt>
                <c:pt idx="117">
                  <c:v>109.18242430102318</c:v>
                </c:pt>
                <c:pt idx="118">
                  <c:v>109.32773963329831</c:v>
                </c:pt>
                <c:pt idx="119">
                  <c:v>109.47305496557344</c:v>
                </c:pt>
                <c:pt idx="120">
                  <c:v>109.61837029784857</c:v>
                </c:pt>
                <c:pt idx="121">
                  <c:v>109.7636856301237</c:v>
                </c:pt>
                <c:pt idx="122">
                  <c:v>109.90900096239884</c:v>
                </c:pt>
                <c:pt idx="123">
                  <c:v>110.05431629467397</c:v>
                </c:pt>
                <c:pt idx="124">
                  <c:v>110.1996316269491</c:v>
                </c:pt>
                <c:pt idx="125">
                  <c:v>110.34494695922423</c:v>
                </c:pt>
                <c:pt idx="126">
                  <c:v>110.49026229149936</c:v>
                </c:pt>
                <c:pt idx="127">
                  <c:v>110.63557762377449</c:v>
                </c:pt>
                <c:pt idx="128">
                  <c:v>110.78089295604963</c:v>
                </c:pt>
                <c:pt idx="129">
                  <c:v>110.92620828832476</c:v>
                </c:pt>
                <c:pt idx="130">
                  <c:v>111.07152362059989</c:v>
                </c:pt>
                <c:pt idx="131">
                  <c:v>111.21683895287502</c:v>
                </c:pt>
                <c:pt idx="132">
                  <c:v>111.36215428515015</c:v>
                </c:pt>
                <c:pt idx="133">
                  <c:v>111.50746961742529</c:v>
                </c:pt>
                <c:pt idx="134">
                  <c:v>111.65278494970042</c:v>
                </c:pt>
                <c:pt idx="135">
                  <c:v>111.79810028197555</c:v>
                </c:pt>
                <c:pt idx="136">
                  <c:v>111.94341561425068</c:v>
                </c:pt>
                <c:pt idx="137">
                  <c:v>112.08873094652581</c:v>
                </c:pt>
                <c:pt idx="138">
                  <c:v>112.23404627880095</c:v>
                </c:pt>
                <c:pt idx="139">
                  <c:v>112.37936161107608</c:v>
                </c:pt>
                <c:pt idx="140">
                  <c:v>112.52467694335121</c:v>
                </c:pt>
                <c:pt idx="141">
                  <c:v>112.66999227562634</c:v>
                </c:pt>
                <c:pt idx="142">
                  <c:v>112.81530760790147</c:v>
                </c:pt>
                <c:pt idx="143">
                  <c:v>112.96062294017661</c:v>
                </c:pt>
                <c:pt idx="144">
                  <c:v>113.10593827245174</c:v>
                </c:pt>
                <c:pt idx="145">
                  <c:v>113.25125360472687</c:v>
                </c:pt>
                <c:pt idx="146">
                  <c:v>113.396568937002</c:v>
                </c:pt>
                <c:pt idx="147">
                  <c:v>113.54188426927713</c:v>
                </c:pt>
                <c:pt idx="148">
                  <c:v>113.68719960155227</c:v>
                </c:pt>
                <c:pt idx="149">
                  <c:v>113.8325149338274</c:v>
                </c:pt>
                <c:pt idx="150">
                  <c:v>113.97783026610253</c:v>
                </c:pt>
                <c:pt idx="151">
                  <c:v>114.12314559837766</c:v>
                </c:pt>
                <c:pt idx="152">
                  <c:v>114.26846093065279</c:v>
                </c:pt>
                <c:pt idx="153">
                  <c:v>114.41377626292793</c:v>
                </c:pt>
                <c:pt idx="154">
                  <c:v>114.55909159520306</c:v>
                </c:pt>
                <c:pt idx="155">
                  <c:v>114.70440692747819</c:v>
                </c:pt>
                <c:pt idx="156">
                  <c:v>114.84972225975332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5-3A43-8D50-04478831E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945583"/>
        <c:axId val="305068095"/>
      </c:lineChart>
      <c:dateAx>
        <c:axId val="331945583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05068095"/>
        <c:crosses val="autoZero"/>
        <c:auto val="1"/>
        <c:lblOffset val="100"/>
        <c:baseTimeUnit val="months"/>
      </c:dateAx>
      <c:valAx>
        <c:axId val="305068095"/>
        <c:scaling>
          <c:orientation val="minMax"/>
          <c:min val="8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31945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'Página 1'!$N$6</c:f>
              <c:strCache>
                <c:ptCount val="1"/>
                <c:pt idx="0">
                  <c:v>Desestacionalizada TEC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'Página 1'!$B$7:$B$163</c:f>
              <c:numCache>
                <c:formatCode>[$-C0A]mmm\-yy;@</c:formatCode>
                <c:ptCount val="15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</c:numCache>
            </c:numRef>
          </c:cat>
          <c:val>
            <c:numRef>
              <c:f>'Página 1'!$N$7:$N$163</c:f>
              <c:numCache>
                <c:formatCode>#,##0.0</c:formatCode>
                <c:ptCount val="157"/>
                <c:pt idx="0">
                  <c:v>99.890583723721591</c:v>
                </c:pt>
                <c:pt idx="1">
                  <c:v>100.77065785014813</c:v>
                </c:pt>
                <c:pt idx="2">
                  <c:v>95.911766980884806</c:v>
                </c:pt>
                <c:pt idx="3">
                  <c:v>101.71642675931379</c:v>
                </c:pt>
                <c:pt idx="4">
                  <c:v>98.978158892358138</c:v>
                </c:pt>
                <c:pt idx="5">
                  <c:v>98.272962191556346</c:v>
                </c:pt>
                <c:pt idx="6">
                  <c:v>98.100244282293019</c:v>
                </c:pt>
                <c:pt idx="7">
                  <c:v>97.048043619183531</c:v>
                </c:pt>
                <c:pt idx="8">
                  <c:v>96.80707704684329</c:v>
                </c:pt>
                <c:pt idx="9">
                  <c:v>96.165879842195352</c:v>
                </c:pt>
                <c:pt idx="10">
                  <c:v>91.589589610624316</c:v>
                </c:pt>
                <c:pt idx="11">
                  <c:v>96.596520838284064</c:v>
                </c:pt>
                <c:pt idx="12">
                  <c:v>96.300811713721586</c:v>
                </c:pt>
                <c:pt idx="13">
                  <c:v>94.701561150148137</c:v>
                </c:pt>
                <c:pt idx="14">
                  <c:v>96.002490150884796</c:v>
                </c:pt>
                <c:pt idx="15">
                  <c:v>95.76300504931379</c:v>
                </c:pt>
                <c:pt idx="16">
                  <c:v>93.825559782358141</c:v>
                </c:pt>
                <c:pt idx="17">
                  <c:v>94.069404731556347</c:v>
                </c:pt>
                <c:pt idx="18">
                  <c:v>94.034844312293032</c:v>
                </c:pt>
                <c:pt idx="19">
                  <c:v>93.613915339183535</c:v>
                </c:pt>
                <c:pt idx="20">
                  <c:v>93.863110426843292</c:v>
                </c:pt>
                <c:pt idx="21">
                  <c:v>93.300086382195346</c:v>
                </c:pt>
                <c:pt idx="22">
                  <c:v>89.831018920624317</c:v>
                </c:pt>
                <c:pt idx="23">
                  <c:v>95.393275558284074</c:v>
                </c:pt>
                <c:pt idx="24">
                  <c:v>93.344375263721588</c:v>
                </c:pt>
                <c:pt idx="25">
                  <c:v>93.34577714014813</c:v>
                </c:pt>
                <c:pt idx="26">
                  <c:v>94.484236590884805</c:v>
                </c:pt>
                <c:pt idx="27">
                  <c:v>95.262290069313792</c:v>
                </c:pt>
                <c:pt idx="28">
                  <c:v>95.302217062358139</c:v>
                </c:pt>
                <c:pt idx="29">
                  <c:v>94.287742991556343</c:v>
                </c:pt>
                <c:pt idx="30">
                  <c:v>94.56495256229303</c:v>
                </c:pt>
                <c:pt idx="31">
                  <c:v>95.174143069183543</c:v>
                </c:pt>
                <c:pt idx="32">
                  <c:v>94.898208236843288</c:v>
                </c:pt>
                <c:pt idx="33">
                  <c:v>94.374819712195347</c:v>
                </c:pt>
                <c:pt idx="34">
                  <c:v>89.260026160624321</c:v>
                </c:pt>
                <c:pt idx="35">
                  <c:v>95.844622348284076</c:v>
                </c:pt>
                <c:pt idx="36">
                  <c:v>95.942534873721584</c:v>
                </c:pt>
                <c:pt idx="37">
                  <c:v>92.912867820148136</c:v>
                </c:pt>
                <c:pt idx="38">
                  <c:v>94.388867370884796</c:v>
                </c:pt>
                <c:pt idx="39">
                  <c:v>96.689542159313788</c:v>
                </c:pt>
                <c:pt idx="40">
                  <c:v>96.35284440235813</c:v>
                </c:pt>
                <c:pt idx="41">
                  <c:v>95.77142145155635</c:v>
                </c:pt>
                <c:pt idx="42">
                  <c:v>94.375210282293025</c:v>
                </c:pt>
                <c:pt idx="43">
                  <c:v>95.625051149183534</c:v>
                </c:pt>
                <c:pt idx="44">
                  <c:v>96.957924626843294</c:v>
                </c:pt>
                <c:pt idx="45">
                  <c:v>96.320482822195345</c:v>
                </c:pt>
                <c:pt idx="46">
                  <c:v>94.623693570624326</c:v>
                </c:pt>
                <c:pt idx="47">
                  <c:v>99.769697258284069</c:v>
                </c:pt>
                <c:pt idx="48">
                  <c:v>98.030420703721589</c:v>
                </c:pt>
                <c:pt idx="49">
                  <c:v>100.55696892014814</c:v>
                </c:pt>
                <c:pt idx="50">
                  <c:v>99.652131720884796</c:v>
                </c:pt>
                <c:pt idx="51">
                  <c:v>99.675886529313786</c:v>
                </c:pt>
                <c:pt idx="52">
                  <c:v>100.88419553235813</c:v>
                </c:pt>
                <c:pt idx="53">
                  <c:v>100.11988572155634</c:v>
                </c:pt>
                <c:pt idx="54">
                  <c:v>98.276882032293031</c:v>
                </c:pt>
                <c:pt idx="55">
                  <c:v>100.46922609918354</c:v>
                </c:pt>
                <c:pt idx="56">
                  <c:v>100.7827652268433</c:v>
                </c:pt>
                <c:pt idx="57">
                  <c:v>101.09727869219535</c:v>
                </c:pt>
                <c:pt idx="58">
                  <c:v>100.13946202062432</c:v>
                </c:pt>
                <c:pt idx="59">
                  <c:v>97.227863178284068</c:v>
                </c:pt>
                <c:pt idx="60">
                  <c:v>100.34478413372159</c:v>
                </c:pt>
                <c:pt idx="61">
                  <c:v>99.160999200148126</c:v>
                </c:pt>
                <c:pt idx="62">
                  <c:v>98.151530110884806</c:v>
                </c:pt>
                <c:pt idx="63">
                  <c:v>102.10686273931378</c:v>
                </c:pt>
                <c:pt idx="64">
                  <c:v>101.80532213235814</c:v>
                </c:pt>
                <c:pt idx="65">
                  <c:v>100.23555594155634</c:v>
                </c:pt>
                <c:pt idx="66">
                  <c:v>101.36941234229303</c:v>
                </c:pt>
                <c:pt idx="67">
                  <c:v>99.864851909183542</c:v>
                </c:pt>
                <c:pt idx="68">
                  <c:v>99.23145138684329</c:v>
                </c:pt>
                <c:pt idx="69">
                  <c:v>99.599566682195345</c:v>
                </c:pt>
                <c:pt idx="70">
                  <c:v>99.836975920624326</c:v>
                </c:pt>
                <c:pt idx="71">
                  <c:v>98.213860098284073</c:v>
                </c:pt>
                <c:pt idx="72">
                  <c:v>98.452173763721589</c:v>
                </c:pt>
                <c:pt idx="73">
                  <c:v>98.640140130148126</c:v>
                </c:pt>
                <c:pt idx="74">
                  <c:v>99.114652060884808</c:v>
                </c:pt>
                <c:pt idx="75">
                  <c:v>101.76798282931378</c:v>
                </c:pt>
                <c:pt idx="76">
                  <c:v>102.23765566235814</c:v>
                </c:pt>
                <c:pt idx="77">
                  <c:v>101.29051828155634</c:v>
                </c:pt>
                <c:pt idx="78">
                  <c:v>102.01335403229302</c:v>
                </c:pt>
                <c:pt idx="79">
                  <c:v>101.87775675918354</c:v>
                </c:pt>
                <c:pt idx="80">
                  <c:v>100.82528011684329</c:v>
                </c:pt>
                <c:pt idx="81">
                  <c:v>101.92796021219534</c:v>
                </c:pt>
                <c:pt idx="82">
                  <c:v>102.51786083062431</c:v>
                </c:pt>
                <c:pt idx="83">
                  <c:v>101.85369761828407</c:v>
                </c:pt>
                <c:pt idx="84">
                  <c:v>103.65978762372158</c:v>
                </c:pt>
                <c:pt idx="85">
                  <c:v>102.63536754014814</c:v>
                </c:pt>
                <c:pt idx="86">
                  <c:v>104.1253462808848</c:v>
                </c:pt>
                <c:pt idx="87">
                  <c:v>105.15157309931378</c:v>
                </c:pt>
                <c:pt idx="88">
                  <c:v>105.91829868235814</c:v>
                </c:pt>
                <c:pt idx="89">
                  <c:v>106.83350266155635</c:v>
                </c:pt>
                <c:pt idx="90">
                  <c:v>107.64277341229302</c:v>
                </c:pt>
                <c:pt idx="91">
                  <c:v>107.48166788918354</c:v>
                </c:pt>
                <c:pt idx="92">
                  <c:v>106.60219952684329</c:v>
                </c:pt>
                <c:pt idx="93">
                  <c:v>107.40403373219534</c:v>
                </c:pt>
                <c:pt idx="94">
                  <c:v>107.26221717062433</c:v>
                </c:pt>
                <c:pt idx="95">
                  <c:v>108.24989467828408</c:v>
                </c:pt>
                <c:pt idx="96">
                  <c:v>108.05441641372158</c:v>
                </c:pt>
                <c:pt idx="97">
                  <c:v>109.18620782014813</c:v>
                </c:pt>
                <c:pt idx="98">
                  <c:v>107.3663238508848</c:v>
                </c:pt>
                <c:pt idx="99">
                  <c:v>111.81733172931378</c:v>
                </c:pt>
                <c:pt idx="100">
                  <c:v>110.88426328235813</c:v>
                </c:pt>
                <c:pt idx="101">
                  <c:v>112.66044077155635</c:v>
                </c:pt>
                <c:pt idx="102">
                  <c:v>111.66156900229302</c:v>
                </c:pt>
                <c:pt idx="103">
                  <c:v>112.57750084918354</c:v>
                </c:pt>
                <c:pt idx="104">
                  <c:v>112.22689281684329</c:v>
                </c:pt>
                <c:pt idx="105">
                  <c:v>114.07718145219535</c:v>
                </c:pt>
                <c:pt idx="106">
                  <c:v>114.86352047062432</c:v>
                </c:pt>
                <c:pt idx="107">
                  <c:v>115.22901569828406</c:v>
                </c:pt>
                <c:pt idx="108">
                  <c:v>110.92111830372158</c:v>
                </c:pt>
                <c:pt idx="109">
                  <c:v>109.17112055014813</c:v>
                </c:pt>
                <c:pt idx="110">
                  <c:v>110.9331181408848</c:v>
                </c:pt>
                <c:pt idx="111">
                  <c:v>111.13416263931379</c:v>
                </c:pt>
                <c:pt idx="112">
                  <c:v>112.79118938235814</c:v>
                </c:pt>
                <c:pt idx="113">
                  <c:v>112.34629059155635</c:v>
                </c:pt>
                <c:pt idx="114">
                  <c:v>111.65474102229302</c:v>
                </c:pt>
                <c:pt idx="115">
                  <c:v>111.13016260918354</c:v>
                </c:pt>
                <c:pt idx="116">
                  <c:v>110.2910891368433</c:v>
                </c:pt>
                <c:pt idx="117">
                  <c:v>111.46224681219535</c:v>
                </c:pt>
                <c:pt idx="118">
                  <c:v>112.72023238062432</c:v>
                </c:pt>
                <c:pt idx="119">
                  <c:v>112.41140696828407</c:v>
                </c:pt>
                <c:pt idx="120">
                  <c:v>110.76939413372159</c:v>
                </c:pt>
                <c:pt idx="121">
                  <c:v>109.01907382014814</c:v>
                </c:pt>
                <c:pt idx="122">
                  <c:v>111.8331935808848</c:v>
                </c:pt>
                <c:pt idx="123">
                  <c:v>113.82723896931378</c:v>
                </c:pt>
                <c:pt idx="124">
                  <c:v>114.74398120235814</c:v>
                </c:pt>
                <c:pt idx="125">
                  <c:v>114.85594227155634</c:v>
                </c:pt>
                <c:pt idx="126">
                  <c:v>113.94072425229302</c:v>
                </c:pt>
                <c:pt idx="127">
                  <c:v>113.20498816918354</c:v>
                </c:pt>
                <c:pt idx="128">
                  <c:v>113.19523971684329</c:v>
                </c:pt>
                <c:pt idx="129">
                  <c:v>114.33323804219535</c:v>
                </c:pt>
                <c:pt idx="130">
                  <c:v>117.13334964062432</c:v>
                </c:pt>
                <c:pt idx="131">
                  <c:v>111.50194516828407</c:v>
                </c:pt>
                <c:pt idx="132">
                  <c:v>113.06882742372159</c:v>
                </c:pt>
                <c:pt idx="133">
                  <c:v>112.15188925014813</c:v>
                </c:pt>
                <c:pt idx="134">
                  <c:v>114.1793472708848</c:v>
                </c:pt>
                <c:pt idx="135">
                  <c:v>115.47477771931379</c:v>
                </c:pt>
                <c:pt idx="136">
                  <c:v>117.87443777235814</c:v>
                </c:pt>
                <c:pt idx="137">
                  <c:v>115.99271338155634</c:v>
                </c:pt>
                <c:pt idx="138">
                  <c:v>116.32201438229302</c:v>
                </c:pt>
                <c:pt idx="139">
                  <c:v>116.01404632918354</c:v>
                </c:pt>
                <c:pt idx="140">
                  <c:v>115.8078345468433</c:v>
                </c:pt>
                <c:pt idx="141">
                  <c:v>114.71661146219535</c:v>
                </c:pt>
                <c:pt idx="142">
                  <c:v>119.92950749062432</c:v>
                </c:pt>
                <c:pt idx="143">
                  <c:v>115.59777190828407</c:v>
                </c:pt>
                <c:pt idx="144">
                  <c:v>114.5092959237216</c:v>
                </c:pt>
                <c:pt idx="145">
                  <c:v>113.99851466014813</c:v>
                </c:pt>
                <c:pt idx="146">
                  <c:v>111.9972410608848</c:v>
                </c:pt>
                <c:pt idx="147">
                  <c:v>89.642264199313786</c:v>
                </c:pt>
                <c:pt idx="148">
                  <c:v>90.320320022358132</c:v>
                </c:pt>
                <c:pt idx="149">
                  <c:v>97.071162141556343</c:v>
                </c:pt>
                <c:pt idx="150">
                  <c:v>101.73992053229303</c:v>
                </c:pt>
                <c:pt idx="151">
                  <c:v>103.50438797918353</c:v>
                </c:pt>
                <c:pt idx="152">
                  <c:v>107.98576827684329</c:v>
                </c:pt>
                <c:pt idx="153">
                  <c:v>106.58455456219535</c:v>
                </c:pt>
                <c:pt idx="154">
                  <c:v>113.54558554062432</c:v>
                </c:pt>
                <c:pt idx="155">
                  <c:v>107.25256772828408</c:v>
                </c:pt>
                <c:pt idx="156">
                  <c:v>105.92324479372159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8-2944-8499-917FE98EB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945583"/>
        <c:axId val="305068095"/>
      </c:lineChart>
      <c:dateAx>
        <c:axId val="331945583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05068095"/>
        <c:crosses val="autoZero"/>
        <c:auto val="1"/>
        <c:lblOffset val="100"/>
        <c:baseTimeUnit val="months"/>
      </c:dateAx>
      <c:valAx>
        <c:axId val="305068095"/>
        <c:scaling>
          <c:orientation val="minMax"/>
          <c:min val="8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31945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'Página 1'!$N$6</c:f>
              <c:strCache>
                <c:ptCount val="1"/>
                <c:pt idx="0">
                  <c:v>Desestacionalizada TEC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'Página 1'!$B$7:$B$163</c:f>
              <c:numCache>
                <c:formatCode>[$-C0A]mmm\-yy;@</c:formatCode>
                <c:ptCount val="15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</c:numCache>
            </c:numRef>
          </c:cat>
          <c:val>
            <c:numRef>
              <c:f>'Página 1'!$N$7:$N$163</c:f>
              <c:numCache>
                <c:formatCode>#,##0.0</c:formatCode>
                <c:ptCount val="157"/>
                <c:pt idx="0">
                  <c:v>99.890583723721591</c:v>
                </c:pt>
                <c:pt idx="1">
                  <c:v>100.77065785014813</c:v>
                </c:pt>
                <c:pt idx="2">
                  <c:v>95.911766980884806</c:v>
                </c:pt>
                <c:pt idx="3">
                  <c:v>101.71642675931379</c:v>
                </c:pt>
                <c:pt idx="4">
                  <c:v>98.978158892358138</c:v>
                </c:pt>
                <c:pt idx="5">
                  <c:v>98.272962191556346</c:v>
                </c:pt>
                <c:pt idx="6">
                  <c:v>98.100244282293019</c:v>
                </c:pt>
                <c:pt idx="7">
                  <c:v>97.048043619183531</c:v>
                </c:pt>
                <c:pt idx="8">
                  <c:v>96.80707704684329</c:v>
                </c:pt>
                <c:pt idx="9">
                  <c:v>96.165879842195352</c:v>
                </c:pt>
                <c:pt idx="10">
                  <c:v>91.589589610624316</c:v>
                </c:pt>
                <c:pt idx="11">
                  <c:v>96.596520838284064</c:v>
                </c:pt>
                <c:pt idx="12">
                  <c:v>96.300811713721586</c:v>
                </c:pt>
                <c:pt idx="13">
                  <c:v>94.701561150148137</c:v>
                </c:pt>
                <c:pt idx="14">
                  <c:v>96.002490150884796</c:v>
                </c:pt>
                <c:pt idx="15">
                  <c:v>95.76300504931379</c:v>
                </c:pt>
                <c:pt idx="16">
                  <c:v>93.825559782358141</c:v>
                </c:pt>
                <c:pt idx="17">
                  <c:v>94.069404731556347</c:v>
                </c:pt>
                <c:pt idx="18">
                  <c:v>94.034844312293032</c:v>
                </c:pt>
                <c:pt idx="19">
                  <c:v>93.613915339183535</c:v>
                </c:pt>
                <c:pt idx="20">
                  <c:v>93.863110426843292</c:v>
                </c:pt>
                <c:pt idx="21">
                  <c:v>93.300086382195346</c:v>
                </c:pt>
                <c:pt idx="22">
                  <c:v>89.831018920624317</c:v>
                </c:pt>
                <c:pt idx="23">
                  <c:v>95.393275558284074</c:v>
                </c:pt>
                <c:pt idx="24">
                  <c:v>93.344375263721588</c:v>
                </c:pt>
                <c:pt idx="25">
                  <c:v>93.34577714014813</c:v>
                </c:pt>
                <c:pt idx="26">
                  <c:v>94.484236590884805</c:v>
                </c:pt>
                <c:pt idx="27">
                  <c:v>95.262290069313792</c:v>
                </c:pt>
                <c:pt idx="28">
                  <c:v>95.302217062358139</c:v>
                </c:pt>
                <c:pt idx="29">
                  <c:v>94.287742991556343</c:v>
                </c:pt>
                <c:pt idx="30">
                  <c:v>94.56495256229303</c:v>
                </c:pt>
                <c:pt idx="31">
                  <c:v>95.174143069183543</c:v>
                </c:pt>
                <c:pt idx="32">
                  <c:v>94.898208236843288</c:v>
                </c:pt>
                <c:pt idx="33">
                  <c:v>94.374819712195347</c:v>
                </c:pt>
                <c:pt idx="34">
                  <c:v>89.260026160624321</c:v>
                </c:pt>
                <c:pt idx="35">
                  <c:v>95.844622348284076</c:v>
                </c:pt>
                <c:pt idx="36">
                  <c:v>95.942534873721584</c:v>
                </c:pt>
                <c:pt idx="37">
                  <c:v>92.912867820148136</c:v>
                </c:pt>
                <c:pt idx="38">
                  <c:v>94.388867370884796</c:v>
                </c:pt>
                <c:pt idx="39">
                  <c:v>96.689542159313788</c:v>
                </c:pt>
                <c:pt idx="40">
                  <c:v>96.35284440235813</c:v>
                </c:pt>
                <c:pt idx="41">
                  <c:v>95.77142145155635</c:v>
                </c:pt>
                <c:pt idx="42">
                  <c:v>94.375210282293025</c:v>
                </c:pt>
                <c:pt idx="43">
                  <c:v>95.625051149183534</c:v>
                </c:pt>
                <c:pt idx="44">
                  <c:v>96.957924626843294</c:v>
                </c:pt>
                <c:pt idx="45">
                  <c:v>96.320482822195345</c:v>
                </c:pt>
                <c:pt idx="46">
                  <c:v>94.623693570624326</c:v>
                </c:pt>
                <c:pt idx="47">
                  <c:v>99.769697258284069</c:v>
                </c:pt>
                <c:pt idx="48">
                  <c:v>98.030420703721589</c:v>
                </c:pt>
                <c:pt idx="49">
                  <c:v>100.55696892014814</c:v>
                </c:pt>
                <c:pt idx="50">
                  <c:v>99.652131720884796</c:v>
                </c:pt>
                <c:pt idx="51">
                  <c:v>99.675886529313786</c:v>
                </c:pt>
                <c:pt idx="52">
                  <c:v>100.88419553235813</c:v>
                </c:pt>
                <c:pt idx="53">
                  <c:v>100.11988572155634</c:v>
                </c:pt>
                <c:pt idx="54">
                  <c:v>98.276882032293031</c:v>
                </c:pt>
                <c:pt idx="55">
                  <c:v>100.46922609918354</c:v>
                </c:pt>
                <c:pt idx="56">
                  <c:v>100.7827652268433</c:v>
                </c:pt>
                <c:pt idx="57">
                  <c:v>101.09727869219535</c:v>
                </c:pt>
                <c:pt idx="58">
                  <c:v>100.13946202062432</c:v>
                </c:pt>
                <c:pt idx="59">
                  <c:v>97.227863178284068</c:v>
                </c:pt>
                <c:pt idx="60">
                  <c:v>100.34478413372159</c:v>
                </c:pt>
                <c:pt idx="61">
                  <c:v>99.160999200148126</c:v>
                </c:pt>
                <c:pt idx="62">
                  <c:v>98.151530110884806</c:v>
                </c:pt>
                <c:pt idx="63">
                  <c:v>102.10686273931378</c:v>
                </c:pt>
                <c:pt idx="64">
                  <c:v>101.80532213235814</c:v>
                </c:pt>
                <c:pt idx="65">
                  <c:v>100.23555594155634</c:v>
                </c:pt>
                <c:pt idx="66">
                  <c:v>101.36941234229303</c:v>
                </c:pt>
                <c:pt idx="67">
                  <c:v>99.864851909183542</c:v>
                </c:pt>
                <c:pt idx="68">
                  <c:v>99.23145138684329</c:v>
                </c:pt>
                <c:pt idx="69">
                  <c:v>99.599566682195345</c:v>
                </c:pt>
                <c:pt idx="70">
                  <c:v>99.836975920624326</c:v>
                </c:pt>
                <c:pt idx="71">
                  <c:v>98.213860098284073</c:v>
                </c:pt>
                <c:pt idx="72">
                  <c:v>98.452173763721589</c:v>
                </c:pt>
                <c:pt idx="73">
                  <c:v>98.640140130148126</c:v>
                </c:pt>
                <c:pt idx="74">
                  <c:v>99.114652060884808</c:v>
                </c:pt>
                <c:pt idx="75">
                  <c:v>101.76798282931378</c:v>
                </c:pt>
                <c:pt idx="76">
                  <c:v>102.23765566235814</c:v>
                </c:pt>
                <c:pt idx="77">
                  <c:v>101.29051828155634</c:v>
                </c:pt>
                <c:pt idx="78">
                  <c:v>102.01335403229302</c:v>
                </c:pt>
                <c:pt idx="79">
                  <c:v>101.87775675918354</c:v>
                </c:pt>
                <c:pt idx="80">
                  <c:v>100.82528011684329</c:v>
                </c:pt>
                <c:pt idx="81">
                  <c:v>101.92796021219534</c:v>
                </c:pt>
                <c:pt idx="82">
                  <c:v>102.51786083062431</c:v>
                </c:pt>
                <c:pt idx="83">
                  <c:v>101.85369761828407</c:v>
                </c:pt>
                <c:pt idx="84">
                  <c:v>103.65978762372158</c:v>
                </c:pt>
                <c:pt idx="85">
                  <c:v>102.63536754014814</c:v>
                </c:pt>
                <c:pt idx="86">
                  <c:v>104.1253462808848</c:v>
                </c:pt>
                <c:pt idx="87">
                  <c:v>105.15157309931378</c:v>
                </c:pt>
                <c:pt idx="88">
                  <c:v>105.91829868235814</c:v>
                </c:pt>
                <c:pt idx="89">
                  <c:v>106.83350266155635</c:v>
                </c:pt>
                <c:pt idx="90">
                  <c:v>107.64277341229302</c:v>
                </c:pt>
                <c:pt idx="91">
                  <c:v>107.48166788918354</c:v>
                </c:pt>
                <c:pt idx="92">
                  <c:v>106.60219952684329</c:v>
                </c:pt>
                <c:pt idx="93">
                  <c:v>107.40403373219534</c:v>
                </c:pt>
                <c:pt idx="94">
                  <c:v>107.26221717062433</c:v>
                </c:pt>
                <c:pt idx="95">
                  <c:v>108.24989467828408</c:v>
                </c:pt>
                <c:pt idx="96">
                  <c:v>108.05441641372158</c:v>
                </c:pt>
                <c:pt idx="97">
                  <c:v>109.18620782014813</c:v>
                </c:pt>
                <c:pt idx="98">
                  <c:v>107.3663238508848</c:v>
                </c:pt>
                <c:pt idx="99">
                  <c:v>111.81733172931378</c:v>
                </c:pt>
                <c:pt idx="100">
                  <c:v>110.88426328235813</c:v>
                </c:pt>
                <c:pt idx="101">
                  <c:v>112.66044077155635</c:v>
                </c:pt>
                <c:pt idx="102">
                  <c:v>111.66156900229302</c:v>
                </c:pt>
                <c:pt idx="103">
                  <c:v>112.57750084918354</c:v>
                </c:pt>
                <c:pt idx="104">
                  <c:v>112.22689281684329</c:v>
                </c:pt>
                <c:pt idx="105">
                  <c:v>114.07718145219535</c:v>
                </c:pt>
                <c:pt idx="106">
                  <c:v>114.86352047062432</c:v>
                </c:pt>
                <c:pt idx="107">
                  <c:v>115.22901569828406</c:v>
                </c:pt>
                <c:pt idx="108">
                  <c:v>110.92111830372158</c:v>
                </c:pt>
                <c:pt idx="109">
                  <c:v>109.17112055014813</c:v>
                </c:pt>
                <c:pt idx="110">
                  <c:v>110.9331181408848</c:v>
                </c:pt>
                <c:pt idx="111">
                  <c:v>111.13416263931379</c:v>
                </c:pt>
                <c:pt idx="112">
                  <c:v>112.79118938235814</c:v>
                </c:pt>
                <c:pt idx="113">
                  <c:v>112.34629059155635</c:v>
                </c:pt>
                <c:pt idx="114">
                  <c:v>111.65474102229302</c:v>
                </c:pt>
                <c:pt idx="115">
                  <c:v>111.13016260918354</c:v>
                </c:pt>
                <c:pt idx="116">
                  <c:v>110.2910891368433</c:v>
                </c:pt>
                <c:pt idx="117">
                  <c:v>111.46224681219535</c:v>
                </c:pt>
                <c:pt idx="118">
                  <c:v>112.72023238062432</c:v>
                </c:pt>
                <c:pt idx="119">
                  <c:v>112.41140696828407</c:v>
                </c:pt>
                <c:pt idx="120">
                  <c:v>110.76939413372159</c:v>
                </c:pt>
                <c:pt idx="121">
                  <c:v>109.01907382014814</c:v>
                </c:pt>
                <c:pt idx="122">
                  <c:v>111.8331935808848</c:v>
                </c:pt>
                <c:pt idx="123">
                  <c:v>113.82723896931378</c:v>
                </c:pt>
                <c:pt idx="124">
                  <c:v>114.74398120235814</c:v>
                </c:pt>
                <c:pt idx="125">
                  <c:v>114.85594227155634</c:v>
                </c:pt>
                <c:pt idx="126">
                  <c:v>113.94072425229302</c:v>
                </c:pt>
                <c:pt idx="127">
                  <c:v>113.20498816918354</c:v>
                </c:pt>
                <c:pt idx="128">
                  <c:v>113.19523971684329</c:v>
                </c:pt>
                <c:pt idx="129">
                  <c:v>114.33323804219535</c:v>
                </c:pt>
                <c:pt idx="130">
                  <c:v>117.13334964062432</c:v>
                </c:pt>
                <c:pt idx="131">
                  <c:v>111.50194516828407</c:v>
                </c:pt>
                <c:pt idx="132">
                  <c:v>113.06882742372159</c:v>
                </c:pt>
                <c:pt idx="133">
                  <c:v>112.15188925014813</c:v>
                </c:pt>
                <c:pt idx="134">
                  <c:v>114.1793472708848</c:v>
                </c:pt>
                <c:pt idx="135">
                  <c:v>115.47477771931379</c:v>
                </c:pt>
                <c:pt idx="136">
                  <c:v>117.87443777235814</c:v>
                </c:pt>
                <c:pt idx="137">
                  <c:v>115.99271338155634</c:v>
                </c:pt>
                <c:pt idx="138">
                  <c:v>116.32201438229302</c:v>
                </c:pt>
                <c:pt idx="139">
                  <c:v>116.01404632918354</c:v>
                </c:pt>
                <c:pt idx="140">
                  <c:v>115.8078345468433</c:v>
                </c:pt>
                <c:pt idx="141">
                  <c:v>114.71661146219535</c:v>
                </c:pt>
                <c:pt idx="142">
                  <c:v>119.92950749062432</c:v>
                </c:pt>
                <c:pt idx="143">
                  <c:v>115.59777190828407</c:v>
                </c:pt>
                <c:pt idx="144">
                  <c:v>114.5092959237216</c:v>
                </c:pt>
                <c:pt idx="145">
                  <c:v>113.99851466014813</c:v>
                </c:pt>
                <c:pt idx="146">
                  <c:v>111.9972410608848</c:v>
                </c:pt>
                <c:pt idx="147">
                  <c:v>89.642264199313786</c:v>
                </c:pt>
                <c:pt idx="148">
                  <c:v>90.320320022358132</c:v>
                </c:pt>
                <c:pt idx="149">
                  <c:v>97.071162141556343</c:v>
                </c:pt>
                <c:pt idx="150">
                  <c:v>101.73992053229303</c:v>
                </c:pt>
                <c:pt idx="151">
                  <c:v>103.50438797918353</c:v>
                </c:pt>
                <c:pt idx="152">
                  <c:v>107.98576827684329</c:v>
                </c:pt>
                <c:pt idx="153">
                  <c:v>106.58455456219535</c:v>
                </c:pt>
                <c:pt idx="154">
                  <c:v>113.54558554062432</c:v>
                </c:pt>
                <c:pt idx="155">
                  <c:v>107.25256772828408</c:v>
                </c:pt>
                <c:pt idx="156">
                  <c:v>105.92324479372159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D-E74F-949F-4979DCA67EFF}"/>
            </c:ext>
          </c:extLst>
        </c:ser>
        <c:ser>
          <c:idx val="1"/>
          <c:order val="1"/>
          <c:tx>
            <c:strRef>
              <c:f>'Página 1'!$E$6</c:f>
              <c:strCache>
                <c:ptCount val="1"/>
                <c:pt idx="0">
                  <c:v>Desestacionalizada INEGI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'Página 1'!$B$7:$B$163</c:f>
              <c:numCache>
                <c:formatCode>[$-C0A]mmm\-yy;@</c:formatCode>
                <c:ptCount val="15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</c:numCache>
            </c:numRef>
          </c:cat>
          <c:val>
            <c:numRef>
              <c:f>'Página 1'!$E$7:$E$163</c:f>
              <c:numCache>
                <c:formatCode>#,##0.0</c:formatCode>
                <c:ptCount val="157"/>
                <c:pt idx="0">
                  <c:v>99.344128476354996</c:v>
                </c:pt>
                <c:pt idx="1">
                  <c:v>98.815097445090004</c:v>
                </c:pt>
                <c:pt idx="2">
                  <c:v>97.997448925761006</c:v>
                </c:pt>
                <c:pt idx="3">
                  <c:v>99.129594618593998</c:v>
                </c:pt>
                <c:pt idx="4">
                  <c:v>97.871973574034996</c:v>
                </c:pt>
                <c:pt idx="5">
                  <c:v>98.672652831096002</c:v>
                </c:pt>
                <c:pt idx="6">
                  <c:v>98.082115375658006</c:v>
                </c:pt>
                <c:pt idx="7">
                  <c:v>97.005245567429995</c:v>
                </c:pt>
                <c:pt idx="8">
                  <c:v>96.500800448904002</c:v>
                </c:pt>
                <c:pt idx="9">
                  <c:v>96.281199174389997</c:v>
                </c:pt>
                <c:pt idx="10">
                  <c:v>95.153485196027006</c:v>
                </c:pt>
                <c:pt idx="11">
                  <c:v>95.660361039319994</c:v>
                </c:pt>
                <c:pt idx="12">
                  <c:v>95.652022678774003</c:v>
                </c:pt>
                <c:pt idx="13">
                  <c:v>95.222854870679001</c:v>
                </c:pt>
                <c:pt idx="14">
                  <c:v>96.512575891712999</c:v>
                </c:pt>
                <c:pt idx="15">
                  <c:v>94.424968089394994</c:v>
                </c:pt>
                <c:pt idx="16">
                  <c:v>93.176644646116003</c:v>
                </c:pt>
                <c:pt idx="17">
                  <c:v>93.647683233061002</c:v>
                </c:pt>
                <c:pt idx="18">
                  <c:v>94.060398668939996</c:v>
                </c:pt>
                <c:pt idx="19">
                  <c:v>93.768820298093004</c:v>
                </c:pt>
                <c:pt idx="20">
                  <c:v>93.454152656559003</c:v>
                </c:pt>
                <c:pt idx="21">
                  <c:v>93.190274498091</c:v>
                </c:pt>
                <c:pt idx="22">
                  <c:v>93.320788867786007</c:v>
                </c:pt>
                <c:pt idx="23">
                  <c:v>94.765889566425997</c:v>
                </c:pt>
                <c:pt idx="24">
                  <c:v>93.359976092097995</c:v>
                </c:pt>
                <c:pt idx="25">
                  <c:v>93.736006272886996</c:v>
                </c:pt>
                <c:pt idx="26">
                  <c:v>94.522227086948007</c:v>
                </c:pt>
                <c:pt idx="27">
                  <c:v>93.725456253960004</c:v>
                </c:pt>
                <c:pt idx="28">
                  <c:v>94.700356956364004</c:v>
                </c:pt>
                <c:pt idx="29">
                  <c:v>94.005254806148997</c:v>
                </c:pt>
                <c:pt idx="30">
                  <c:v>94.410189825599005</c:v>
                </c:pt>
                <c:pt idx="31">
                  <c:v>95.273262159008993</c:v>
                </c:pt>
                <c:pt idx="32">
                  <c:v>94.590350920478002</c:v>
                </c:pt>
                <c:pt idx="33">
                  <c:v>94.781488362904</c:v>
                </c:pt>
                <c:pt idx="34">
                  <c:v>91.728117378096997</c:v>
                </c:pt>
                <c:pt idx="35">
                  <c:v>95.386300718854997</c:v>
                </c:pt>
                <c:pt idx="36">
                  <c:v>96.341387660085999</c:v>
                </c:pt>
                <c:pt idx="37">
                  <c:v>93.297119814870001</c:v>
                </c:pt>
                <c:pt idx="38">
                  <c:v>94.352532222139004</c:v>
                </c:pt>
                <c:pt idx="39">
                  <c:v>95.371186347296003</c:v>
                </c:pt>
                <c:pt idx="40">
                  <c:v>95.503908062779999</c:v>
                </c:pt>
                <c:pt idx="41">
                  <c:v>95.615599747128002</c:v>
                </c:pt>
                <c:pt idx="42">
                  <c:v>94.704249749333002</c:v>
                </c:pt>
                <c:pt idx="43">
                  <c:v>95.387622493654007</c:v>
                </c:pt>
                <c:pt idx="44">
                  <c:v>96.455992406261998</c:v>
                </c:pt>
                <c:pt idx="45">
                  <c:v>96.850552863106003</c:v>
                </c:pt>
                <c:pt idx="46">
                  <c:v>96.492009319150995</c:v>
                </c:pt>
                <c:pt idx="47">
                  <c:v>98.750552478019998</c:v>
                </c:pt>
                <c:pt idx="48">
                  <c:v>98.507679880642996</c:v>
                </c:pt>
                <c:pt idx="49">
                  <c:v>99.002852830004997</c:v>
                </c:pt>
                <c:pt idx="50">
                  <c:v>99.651788666486993</c:v>
                </c:pt>
                <c:pt idx="51">
                  <c:v>99.370285217184005</c:v>
                </c:pt>
                <c:pt idx="52">
                  <c:v>99.574551443578002</c:v>
                </c:pt>
                <c:pt idx="53">
                  <c:v>99.663329776013001</c:v>
                </c:pt>
                <c:pt idx="54">
                  <c:v>98.469921299614001</c:v>
                </c:pt>
                <c:pt idx="55">
                  <c:v>100.238211919319</c:v>
                </c:pt>
                <c:pt idx="56">
                  <c:v>101.21021900988499</c:v>
                </c:pt>
                <c:pt idx="57">
                  <c:v>101.085714857892</c:v>
                </c:pt>
                <c:pt idx="58">
                  <c:v>101.013194728165</c:v>
                </c:pt>
                <c:pt idx="59">
                  <c:v>97.994729260428997</c:v>
                </c:pt>
                <c:pt idx="60">
                  <c:v>100.530369548682</c:v>
                </c:pt>
                <c:pt idx="61">
                  <c:v>100.37543479094001</c:v>
                </c:pt>
                <c:pt idx="62">
                  <c:v>100.20001974541501</c:v>
                </c:pt>
                <c:pt idx="63">
                  <c:v>99.792156963202999</c:v>
                </c:pt>
                <c:pt idx="64">
                  <c:v>100.57147189246101</c:v>
                </c:pt>
                <c:pt idx="65">
                  <c:v>100.300545680667</c:v>
                </c:pt>
                <c:pt idx="66">
                  <c:v>100.973403067669</c:v>
                </c:pt>
                <c:pt idx="67">
                  <c:v>99.448740300197997</c:v>
                </c:pt>
                <c:pt idx="68">
                  <c:v>99.647663495016999</c:v>
                </c:pt>
                <c:pt idx="69">
                  <c:v>99.468466711950001</c:v>
                </c:pt>
                <c:pt idx="70">
                  <c:v>100.154946920757</c:v>
                </c:pt>
                <c:pt idx="71">
                  <c:v>99.206556758952004</c:v>
                </c:pt>
                <c:pt idx="72">
                  <c:v>98.714565222459996</c:v>
                </c:pt>
                <c:pt idx="73">
                  <c:v>99.906640796149006</c:v>
                </c:pt>
                <c:pt idx="74">
                  <c:v>99.929314011198997</c:v>
                </c:pt>
                <c:pt idx="75">
                  <c:v>101.098923387201</c:v>
                </c:pt>
                <c:pt idx="76">
                  <c:v>100.89813773786599</c:v>
                </c:pt>
                <c:pt idx="77">
                  <c:v>101.23139347943101</c:v>
                </c:pt>
                <c:pt idx="78">
                  <c:v>101.327605911967</c:v>
                </c:pt>
                <c:pt idx="79">
                  <c:v>102.053860569695</c:v>
                </c:pt>
                <c:pt idx="80">
                  <c:v>100.692712525574</c:v>
                </c:pt>
                <c:pt idx="81">
                  <c:v>101.731918698966</c:v>
                </c:pt>
                <c:pt idx="82">
                  <c:v>102.917873920331</c:v>
                </c:pt>
                <c:pt idx="83">
                  <c:v>102.196999419937</c:v>
                </c:pt>
                <c:pt idx="84">
                  <c:v>103.91048524645301</c:v>
                </c:pt>
                <c:pt idx="85">
                  <c:v>104.517705675678</c:v>
                </c:pt>
                <c:pt idx="86">
                  <c:v>104.992020101309</c:v>
                </c:pt>
                <c:pt idx="87">
                  <c:v>104.862234708144</c:v>
                </c:pt>
                <c:pt idx="88">
                  <c:v>105.27120269883901</c:v>
                </c:pt>
                <c:pt idx="89">
                  <c:v>105.989687428886</c:v>
                </c:pt>
                <c:pt idx="90">
                  <c:v>106.848377368887</c:v>
                </c:pt>
                <c:pt idx="91">
                  <c:v>107.818899768215</c:v>
                </c:pt>
                <c:pt idx="92">
                  <c:v>107.003911858115</c:v>
                </c:pt>
                <c:pt idx="93">
                  <c:v>106.89838621447799</c:v>
                </c:pt>
                <c:pt idx="94">
                  <c:v>106.993220106843</c:v>
                </c:pt>
                <c:pt idx="95">
                  <c:v>107.65715438163799</c:v>
                </c:pt>
                <c:pt idx="96">
                  <c:v>109.153712751154</c:v>
                </c:pt>
                <c:pt idx="97">
                  <c:v>108.680332033365</c:v>
                </c:pt>
                <c:pt idx="98">
                  <c:v>109.531995726814</c:v>
                </c:pt>
                <c:pt idx="99">
                  <c:v>110.083605863263</c:v>
                </c:pt>
                <c:pt idx="100">
                  <c:v>110.274589002456</c:v>
                </c:pt>
                <c:pt idx="101">
                  <c:v>112.121733168868</c:v>
                </c:pt>
                <c:pt idx="102">
                  <c:v>111.310485780707</c:v>
                </c:pt>
                <c:pt idx="103">
                  <c:v>112.406934562602</c:v>
                </c:pt>
                <c:pt idx="104">
                  <c:v>112.645291949309</c:v>
                </c:pt>
                <c:pt idx="105">
                  <c:v>114.34348594638899</c:v>
                </c:pt>
                <c:pt idx="106">
                  <c:v>113.09227949522899</c:v>
                </c:pt>
                <c:pt idx="107">
                  <c:v>113.313791887505</c:v>
                </c:pt>
                <c:pt idx="108">
                  <c:v>112.232116909784</c:v>
                </c:pt>
                <c:pt idx="109">
                  <c:v>112.06794850677601</c:v>
                </c:pt>
                <c:pt idx="110">
                  <c:v>111.71244846821</c:v>
                </c:pt>
                <c:pt idx="111">
                  <c:v>111.82557793048601</c:v>
                </c:pt>
                <c:pt idx="112">
                  <c:v>111.68676200607401</c:v>
                </c:pt>
                <c:pt idx="113">
                  <c:v>111.466024640893</c:v>
                </c:pt>
                <c:pt idx="114">
                  <c:v>111.645957996086</c:v>
                </c:pt>
                <c:pt idx="115">
                  <c:v>111.103062369629</c:v>
                </c:pt>
                <c:pt idx="116">
                  <c:v>110.290045829132</c:v>
                </c:pt>
                <c:pt idx="117">
                  <c:v>111.540745686265</c:v>
                </c:pt>
                <c:pt idx="118">
                  <c:v>110.68065097842501</c:v>
                </c:pt>
                <c:pt idx="119">
                  <c:v>111.806767018264</c:v>
                </c:pt>
                <c:pt idx="120">
                  <c:v>111.812834624251</c:v>
                </c:pt>
                <c:pt idx="121">
                  <c:v>111.97196099913501</c:v>
                </c:pt>
                <c:pt idx="122">
                  <c:v>114.24782441400799</c:v>
                </c:pt>
                <c:pt idx="123">
                  <c:v>113.186815165626</c:v>
                </c:pt>
                <c:pt idx="124">
                  <c:v>113.467311584329</c:v>
                </c:pt>
                <c:pt idx="125">
                  <c:v>114.130780783432</c:v>
                </c:pt>
                <c:pt idx="126">
                  <c:v>113.95158504379999</c:v>
                </c:pt>
                <c:pt idx="127">
                  <c:v>113.440966702346</c:v>
                </c:pt>
                <c:pt idx="128">
                  <c:v>113.69331873449001</c:v>
                </c:pt>
                <c:pt idx="129">
                  <c:v>114.084250649403</c:v>
                </c:pt>
                <c:pt idx="130">
                  <c:v>113.843916675793</c:v>
                </c:pt>
                <c:pt idx="131">
                  <c:v>111.332623677973</c:v>
                </c:pt>
                <c:pt idx="132">
                  <c:v>114.255149573876</c:v>
                </c:pt>
                <c:pt idx="133">
                  <c:v>115.53697034704901</c:v>
                </c:pt>
                <c:pt idx="134">
                  <c:v>115.828653386382</c:v>
                </c:pt>
                <c:pt idx="135">
                  <c:v>115.873209173475</c:v>
                </c:pt>
                <c:pt idx="136">
                  <c:v>116.53792985392001</c:v>
                </c:pt>
                <c:pt idx="137">
                  <c:v>116.211271809545</c:v>
                </c:pt>
                <c:pt idx="138">
                  <c:v>116.083203045399</c:v>
                </c:pt>
                <c:pt idx="139">
                  <c:v>116.247165854893</c:v>
                </c:pt>
                <c:pt idx="140">
                  <c:v>116.033235433331</c:v>
                </c:pt>
                <c:pt idx="141">
                  <c:v>114.577613985978</c:v>
                </c:pt>
                <c:pt idx="142">
                  <c:v>115.87391665665299</c:v>
                </c:pt>
                <c:pt idx="143">
                  <c:v>114.642995223529</c:v>
                </c:pt>
                <c:pt idx="144">
                  <c:v>115.86146768955101</c:v>
                </c:pt>
                <c:pt idx="145">
                  <c:v>114.12068198806899</c:v>
                </c:pt>
                <c:pt idx="146">
                  <c:v>113.67177264826699</c:v>
                </c:pt>
                <c:pt idx="147">
                  <c:v>88.568489348075005</c:v>
                </c:pt>
                <c:pt idx="148">
                  <c:v>89.137303791541001</c:v>
                </c:pt>
                <c:pt idx="149">
                  <c:v>96.263470858481</c:v>
                </c:pt>
                <c:pt idx="150">
                  <c:v>101.599887406734</c:v>
                </c:pt>
                <c:pt idx="151">
                  <c:v>104.60216730663601</c:v>
                </c:pt>
                <c:pt idx="152">
                  <c:v>106.843938496484</c:v>
                </c:pt>
                <c:pt idx="153">
                  <c:v>106.453938938452</c:v>
                </c:pt>
                <c:pt idx="154">
                  <c:v>110.395016507649</c:v>
                </c:pt>
                <c:pt idx="155">
                  <c:v>107.46869883273899</c:v>
                </c:pt>
                <c:pt idx="156">
                  <c:v>107.549152057383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D-E74F-949F-4979DCA67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945583"/>
        <c:axId val="305068095"/>
      </c:lineChart>
      <c:dateAx>
        <c:axId val="331945583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05068095"/>
        <c:crosses val="autoZero"/>
        <c:auto val="1"/>
        <c:lblOffset val="100"/>
        <c:baseTimeUnit val="months"/>
      </c:dateAx>
      <c:valAx>
        <c:axId val="305068095"/>
        <c:scaling>
          <c:orientation val="minMax"/>
          <c:min val="8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31945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9774</xdr:colOff>
      <xdr:row>8</xdr:row>
      <xdr:rowOff>5862</xdr:rowOff>
    </xdr:from>
    <xdr:to>
      <xdr:col>23</xdr:col>
      <xdr:colOff>39077</xdr:colOff>
      <xdr:row>27</xdr:row>
      <xdr:rowOff>117231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9B655D-8D9E-6640-A1E3-9367BB10CD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9774</xdr:colOff>
      <xdr:row>32</xdr:row>
      <xdr:rowOff>5862</xdr:rowOff>
    </xdr:from>
    <xdr:to>
      <xdr:col>23</xdr:col>
      <xdr:colOff>39077</xdr:colOff>
      <xdr:row>51</xdr:row>
      <xdr:rowOff>117231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BD8C10-DB85-4F43-BF3B-28F61D61D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23</xdr:col>
      <xdr:colOff>29303</xdr:colOff>
      <xdr:row>75</xdr:row>
      <xdr:rowOff>111369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07EA67-5621-3C43-85BA-5A378E431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9774</xdr:colOff>
      <xdr:row>79</xdr:row>
      <xdr:rowOff>5862</xdr:rowOff>
    </xdr:from>
    <xdr:to>
      <xdr:col>23</xdr:col>
      <xdr:colOff>39077</xdr:colOff>
      <xdr:row>98</xdr:row>
      <xdr:rowOff>117231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AFAD124-1C61-804A-B27E-C6B24D64B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32</xdr:col>
      <xdr:colOff>29303</xdr:colOff>
      <xdr:row>75</xdr:row>
      <xdr:rowOff>111369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491B188-7BD6-C445-9039-009036D95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9774</xdr:colOff>
      <xdr:row>56</xdr:row>
      <xdr:rowOff>5862</xdr:rowOff>
    </xdr:from>
    <xdr:to>
      <xdr:col>41</xdr:col>
      <xdr:colOff>39077</xdr:colOff>
      <xdr:row>75</xdr:row>
      <xdr:rowOff>117231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7DEAFBE-3CB7-DB4D-BB81-B1CD27141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0"/>
  <sheetViews>
    <sheetView tabSelected="1" zoomScale="150" zoomScaleNormal="150" workbookViewId="0">
      <pane xSplit="3" ySplit="6" topLeftCell="D7" activePane="bottomRight" state="frozen"/>
      <selection pane="topRight" activeCell="B1" sqref="B1"/>
      <selection pane="bottomLeft" activeCell="A7" sqref="A7"/>
      <selection pane="bottomRight" activeCell="D7" sqref="D7"/>
    </sheetView>
  </sheetViews>
  <sheetFormatPr baseColWidth="10" defaultRowHeight="13"/>
  <cols>
    <col min="1" max="1" width="4.33203125" bestFit="1" customWidth="1"/>
    <col min="2" max="2" width="10" customWidth="1"/>
    <col min="3" max="3" width="15.6640625" customWidth="1"/>
    <col min="4" max="5" width="15.83203125" style="6" customWidth="1"/>
    <col min="6" max="7" width="13.1640625" style="6" customWidth="1"/>
    <col min="8" max="9" width="8.83203125" customWidth="1"/>
    <col min="10" max="10" width="14.1640625" customWidth="1"/>
    <col min="11" max="11" width="12.83203125" customWidth="1"/>
    <col min="12" max="12" width="8.83203125" customWidth="1"/>
    <col min="13" max="13" width="9.5" customWidth="1"/>
    <col min="14" max="14" width="15.6640625" customWidth="1"/>
    <col min="15" max="256" width="8.83203125" customWidth="1"/>
  </cols>
  <sheetData>
    <row r="1" spans="1:36" ht="16">
      <c r="C1" s="2" t="s">
        <v>0</v>
      </c>
    </row>
    <row r="2" spans="1:36">
      <c r="C2" s="3" t="s">
        <v>1</v>
      </c>
      <c r="H2" s="26" t="s">
        <v>190</v>
      </c>
    </row>
    <row r="3" spans="1:36">
      <c r="C3" s="4" t="s">
        <v>2</v>
      </c>
      <c r="H3" s="20" t="s">
        <v>185</v>
      </c>
      <c r="I3" s="21">
        <f>INTERCEPT($D$7:$D$163,$H$7:$H$163)</f>
        <v>92.035215092557593</v>
      </c>
      <c r="J3" s="22" t="s">
        <v>187</v>
      </c>
    </row>
    <row r="4" spans="1:36">
      <c r="H4" s="20" t="s">
        <v>186</v>
      </c>
      <c r="I4" s="23">
        <f>SLOPE($D$7:$D$163,$H$7:$H$163)</f>
        <v>0.14531533227513202</v>
      </c>
      <c r="J4" s="24" t="s">
        <v>188</v>
      </c>
    </row>
    <row r="5" spans="1:36" ht="42">
      <c r="C5" s="1" t="s">
        <v>3</v>
      </c>
      <c r="D5" s="7" t="s">
        <v>4</v>
      </c>
      <c r="E5" s="7" t="s">
        <v>5</v>
      </c>
      <c r="F5" s="8"/>
      <c r="G5" s="8"/>
      <c r="K5" s="16" t="s">
        <v>194</v>
      </c>
      <c r="M5" s="24" t="s">
        <v>197</v>
      </c>
    </row>
    <row r="6" spans="1:36" ht="31" customHeight="1">
      <c r="A6" s="11" t="s">
        <v>196</v>
      </c>
      <c r="C6" s="1"/>
      <c r="D6" s="8" t="s">
        <v>168</v>
      </c>
      <c r="E6" s="34" t="s">
        <v>201</v>
      </c>
      <c r="F6" s="36" t="s">
        <v>203</v>
      </c>
      <c r="G6" s="36" t="s">
        <v>204</v>
      </c>
      <c r="H6" s="18" t="s">
        <v>184</v>
      </c>
      <c r="I6" s="19" t="s">
        <v>183</v>
      </c>
      <c r="J6" s="27"/>
      <c r="K6" s="28" t="s">
        <v>192</v>
      </c>
      <c r="L6" s="28"/>
      <c r="M6" s="28" t="s">
        <v>195</v>
      </c>
      <c r="N6" s="31" t="s">
        <v>202</v>
      </c>
      <c r="O6" s="31"/>
    </row>
    <row r="7" spans="1:36" ht="14">
      <c r="A7" s="6">
        <f>MONTH(B7)</f>
        <v>1</v>
      </c>
      <c r="B7" s="10">
        <v>39448</v>
      </c>
      <c r="C7" s="1" t="s">
        <v>6</v>
      </c>
      <c r="D7" s="9">
        <v>98.865827490000001</v>
      </c>
      <c r="E7" s="9">
        <v>99.344128476354996</v>
      </c>
      <c r="F7" s="35"/>
      <c r="G7" s="35"/>
      <c r="H7" s="6">
        <v>1</v>
      </c>
      <c r="I7" s="21">
        <f>$I$3+($I$4*H7)</f>
        <v>92.180530424832725</v>
      </c>
      <c r="J7" s="22" t="s">
        <v>191</v>
      </c>
      <c r="K7" s="29">
        <f>D7-I7</f>
        <v>6.6852970651672763</v>
      </c>
      <c r="L7" s="30" t="s">
        <v>193</v>
      </c>
      <c r="M7" s="32">
        <f>AVERAGEIF($A$7:$A$163,A7,$K$7:$K$163)</f>
        <v>-1.0247562337215956</v>
      </c>
      <c r="N7" s="29">
        <f>D7-M7</f>
        <v>99.890583723721591</v>
      </c>
      <c r="O7" s="30" t="s">
        <v>199</v>
      </c>
      <c r="P7" s="12" t="s">
        <v>169</v>
      </c>
      <c r="Y7" s="17" t="s">
        <v>198</v>
      </c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6" ht="14">
      <c r="A8" s="6">
        <f t="shared" ref="A8:A71" si="0">MONTH(B8)</f>
        <v>2</v>
      </c>
      <c r="B8" s="10">
        <v>39479</v>
      </c>
      <c r="C8" s="1" t="s">
        <v>7</v>
      </c>
      <c r="D8" s="9">
        <v>91.844926169999994</v>
      </c>
      <c r="E8" s="9">
        <v>98.815097445090004</v>
      </c>
      <c r="F8" s="9">
        <f>((D8/D7)-1)*100</f>
        <v>-7.1014439450376887</v>
      </c>
      <c r="G8" s="9">
        <f>((E8/E7)-1)*100</f>
        <v>-0.53252370258691784</v>
      </c>
      <c r="H8" s="6">
        <f>H7+1</f>
        <v>2</v>
      </c>
      <c r="I8" s="25">
        <f t="shared" ref="I8:I71" si="1">$I$3+($I$4*H8)</f>
        <v>92.325845757107857</v>
      </c>
      <c r="K8" s="29">
        <f t="shared" ref="K8:K71" si="2">D8-I8</f>
        <v>-0.48091958710786287</v>
      </c>
      <c r="M8" s="33">
        <f t="shared" ref="M8:M71" si="3">AVERAGEIF($A$7:$A$163,A8,$K$7:$K$163)</f>
        <v>-8.9257316801481306</v>
      </c>
      <c r="N8" s="29">
        <f t="shared" ref="N8:N71" si="4">D8-M8</f>
        <v>100.77065785014813</v>
      </c>
      <c r="P8" s="11" t="s">
        <v>170</v>
      </c>
      <c r="Y8" s="12" t="s">
        <v>174</v>
      </c>
    </row>
    <row r="9" spans="1:36" ht="14">
      <c r="A9" s="6">
        <f t="shared" si="0"/>
        <v>3</v>
      </c>
      <c r="B9" s="10">
        <v>39508</v>
      </c>
      <c r="C9" s="1" t="s">
        <v>8</v>
      </c>
      <c r="D9" s="9">
        <v>93.189387710000005</v>
      </c>
      <c r="E9" s="9">
        <v>97.997448925761006</v>
      </c>
      <c r="F9" s="9">
        <f t="shared" ref="F9:F72" si="5">((D9/D8)-1)*100</f>
        <v>1.4638386637836565</v>
      </c>
      <c r="G9" s="9">
        <f t="shared" ref="G9:G72" si="6">((E9/E8)-1)*100</f>
        <v>-0.82745303143919591</v>
      </c>
      <c r="H9" s="6">
        <f t="shared" ref="H9:H72" si="7">H8+1</f>
        <v>3</v>
      </c>
      <c r="I9" s="25">
        <f t="shared" si="1"/>
        <v>92.471161089382989</v>
      </c>
      <c r="K9" s="29">
        <f t="shared" si="2"/>
        <v>0.71822662061701692</v>
      </c>
      <c r="M9" s="21">
        <f t="shared" si="3"/>
        <v>-2.7223792708848031</v>
      </c>
      <c r="N9" s="29">
        <f t="shared" si="4"/>
        <v>95.911766980884806</v>
      </c>
      <c r="Y9" s="11" t="s">
        <v>175</v>
      </c>
    </row>
    <row r="10" spans="1:36" ht="14">
      <c r="A10" s="6">
        <f t="shared" si="0"/>
        <v>4</v>
      </c>
      <c r="B10" s="10">
        <v>39539</v>
      </c>
      <c r="C10" s="1" t="s">
        <v>9</v>
      </c>
      <c r="D10" s="9">
        <v>94.631848860000005</v>
      </c>
      <c r="E10" s="9">
        <v>99.129594618593998</v>
      </c>
      <c r="F10" s="9">
        <f t="shared" si="5"/>
        <v>1.5478813472719288</v>
      </c>
      <c r="G10" s="9">
        <f t="shared" si="6"/>
        <v>1.1552807805136345</v>
      </c>
      <c r="H10" s="6">
        <f t="shared" si="7"/>
        <v>4</v>
      </c>
      <c r="I10" s="25">
        <f t="shared" si="1"/>
        <v>92.61647642165812</v>
      </c>
      <c r="K10" s="29">
        <f t="shared" si="2"/>
        <v>2.0153724383418847</v>
      </c>
      <c r="M10" s="21">
        <f t="shared" si="3"/>
        <v>-7.0845778993137793</v>
      </c>
      <c r="N10" s="29">
        <f t="shared" si="4"/>
        <v>101.71642675931379</v>
      </c>
      <c r="Y10" s="11" t="s">
        <v>176</v>
      </c>
    </row>
    <row r="11" spans="1:36" ht="14">
      <c r="A11" s="6">
        <f t="shared" si="0"/>
        <v>5</v>
      </c>
      <c r="B11" s="10">
        <v>39569</v>
      </c>
      <c r="C11" s="1" t="s">
        <v>10</v>
      </c>
      <c r="D11" s="9">
        <v>96.978463300000001</v>
      </c>
      <c r="E11" s="9">
        <v>97.871973574034996</v>
      </c>
      <c r="F11" s="9">
        <f t="shared" si="5"/>
        <v>2.4797300996111993</v>
      </c>
      <c r="G11" s="9">
        <f t="shared" si="6"/>
        <v>-1.2686635604611918</v>
      </c>
      <c r="H11" s="6">
        <f t="shared" si="7"/>
        <v>5</v>
      </c>
      <c r="I11" s="25">
        <f t="shared" si="1"/>
        <v>92.761791753933252</v>
      </c>
      <c r="K11" s="29">
        <f t="shared" si="2"/>
        <v>4.216671546066749</v>
      </c>
      <c r="M11" s="21">
        <f t="shared" si="3"/>
        <v>-1.9996955923581434</v>
      </c>
      <c r="N11" s="29">
        <f t="shared" si="4"/>
        <v>98.978158892358138</v>
      </c>
      <c r="Y11" s="11" t="s">
        <v>177</v>
      </c>
    </row>
    <row r="12" spans="1:36" ht="14">
      <c r="A12" s="6">
        <f t="shared" si="0"/>
        <v>6</v>
      </c>
      <c r="B12" s="10">
        <v>39600</v>
      </c>
      <c r="C12" s="1" t="s">
        <v>11</v>
      </c>
      <c r="D12" s="9">
        <v>95.732347529999998</v>
      </c>
      <c r="E12" s="9">
        <v>98.672652831096002</v>
      </c>
      <c r="F12" s="9">
        <f t="shared" si="5"/>
        <v>-1.2849407255971723</v>
      </c>
      <c r="G12" s="9">
        <f t="shared" si="6"/>
        <v>0.81808839427901514</v>
      </c>
      <c r="H12" s="6">
        <f t="shared" si="7"/>
        <v>6</v>
      </c>
      <c r="I12" s="25">
        <f t="shared" si="1"/>
        <v>92.907107086208384</v>
      </c>
      <c r="K12" s="29">
        <f t="shared" si="2"/>
        <v>2.8252404437916141</v>
      </c>
      <c r="M12" s="21">
        <f t="shared" si="3"/>
        <v>-2.5406146615563516</v>
      </c>
      <c r="N12" s="29">
        <f t="shared" si="4"/>
        <v>98.272962191556346</v>
      </c>
      <c r="Y12" s="14" t="s">
        <v>178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6" ht="14">
      <c r="A13" s="6">
        <f t="shared" si="0"/>
        <v>7</v>
      </c>
      <c r="B13" s="10">
        <v>39630</v>
      </c>
      <c r="C13" s="1" t="s">
        <v>12</v>
      </c>
      <c r="D13" s="9">
        <v>97.799039609999994</v>
      </c>
      <c r="E13" s="9">
        <v>98.082115375658006</v>
      </c>
      <c r="F13" s="9">
        <f t="shared" si="5"/>
        <v>2.1588231494608978</v>
      </c>
      <c r="G13" s="9">
        <f t="shared" si="6"/>
        <v>-0.59848138110653037</v>
      </c>
      <c r="H13" s="6">
        <f t="shared" si="7"/>
        <v>7</v>
      </c>
      <c r="I13" s="25">
        <f t="shared" si="1"/>
        <v>93.052422418483516</v>
      </c>
      <c r="K13" s="29">
        <f t="shared" si="2"/>
        <v>4.7466171915164779</v>
      </c>
      <c r="M13" s="21">
        <f t="shared" si="3"/>
        <v>-0.30120467229302289</v>
      </c>
      <c r="N13" s="29">
        <f t="shared" si="4"/>
        <v>98.100244282293019</v>
      </c>
      <c r="Y13" s="15" t="s">
        <v>179</v>
      </c>
    </row>
    <row r="14" spans="1:36" ht="14">
      <c r="A14" s="6">
        <f t="shared" si="0"/>
        <v>8</v>
      </c>
      <c r="B14" s="10">
        <v>39661</v>
      </c>
      <c r="C14" s="1" t="s">
        <v>13</v>
      </c>
      <c r="D14" s="9">
        <v>97.212462759999994</v>
      </c>
      <c r="E14" s="9">
        <v>97.005245567429995</v>
      </c>
      <c r="F14" s="9">
        <f t="shared" si="5"/>
        <v>-0.59977772004626839</v>
      </c>
      <c r="G14" s="9">
        <f t="shared" si="6"/>
        <v>-1.0979267770720114</v>
      </c>
      <c r="H14" s="6">
        <f t="shared" si="7"/>
        <v>8</v>
      </c>
      <c r="I14" s="25">
        <f t="shared" si="1"/>
        <v>93.197737750758648</v>
      </c>
      <c r="K14" s="29">
        <f t="shared" si="2"/>
        <v>4.0147250092413458</v>
      </c>
      <c r="M14" s="21">
        <f t="shared" si="3"/>
        <v>0.16441914081646411</v>
      </c>
      <c r="N14" s="29">
        <f t="shared" si="4"/>
        <v>97.048043619183531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14">
      <c r="A15" s="6">
        <f t="shared" si="0"/>
        <v>9</v>
      </c>
      <c r="B15" s="10">
        <v>39692</v>
      </c>
      <c r="C15" s="1" t="s">
        <v>14</v>
      </c>
      <c r="D15" s="9">
        <v>91.285289169999999</v>
      </c>
      <c r="E15" s="9">
        <v>96.500800448904002</v>
      </c>
      <c r="F15" s="9">
        <f t="shared" si="5"/>
        <v>-6.0971334556487067</v>
      </c>
      <c r="G15" s="9">
        <f t="shared" si="6"/>
        <v>-0.52001839238203784</v>
      </c>
      <c r="H15" s="6">
        <f t="shared" si="7"/>
        <v>9</v>
      </c>
      <c r="I15" s="25">
        <f t="shared" si="1"/>
        <v>93.34305308303378</v>
      </c>
      <c r="K15" s="29">
        <f t="shared" si="2"/>
        <v>-2.0577639130337815</v>
      </c>
      <c r="M15" s="21">
        <f t="shared" si="3"/>
        <v>-5.5217878768432866</v>
      </c>
      <c r="N15" s="29">
        <f t="shared" si="4"/>
        <v>96.80707704684329</v>
      </c>
      <c r="Y15" s="12" t="s">
        <v>180</v>
      </c>
    </row>
    <row r="16" spans="1:36" ht="14">
      <c r="A16" s="6">
        <f t="shared" si="0"/>
        <v>10</v>
      </c>
      <c r="B16" s="10">
        <v>39722</v>
      </c>
      <c r="C16" s="1" t="s">
        <v>15</v>
      </c>
      <c r="D16" s="9">
        <v>95.806419860000005</v>
      </c>
      <c r="E16" s="9">
        <v>96.281199174389997</v>
      </c>
      <c r="F16" s="9">
        <f t="shared" si="5"/>
        <v>4.952748390357109</v>
      </c>
      <c r="G16" s="9">
        <f t="shared" si="6"/>
        <v>-0.22756419997809196</v>
      </c>
      <c r="H16" s="6">
        <f t="shared" si="7"/>
        <v>10</v>
      </c>
      <c r="I16" s="25">
        <f t="shared" si="1"/>
        <v>93.488368415308912</v>
      </c>
      <c r="K16" s="29">
        <f t="shared" si="2"/>
        <v>2.3180514446910934</v>
      </c>
      <c r="M16" s="21">
        <f t="shared" si="3"/>
        <v>-0.35945998219534003</v>
      </c>
      <c r="N16" s="29">
        <f t="shared" si="4"/>
        <v>96.165879842195352</v>
      </c>
      <c r="Y16" s="11" t="s">
        <v>181</v>
      </c>
    </row>
    <row r="17" spans="1:36" ht="14">
      <c r="A17" s="6">
        <f t="shared" si="0"/>
        <v>11</v>
      </c>
      <c r="B17" s="10">
        <v>39753</v>
      </c>
      <c r="C17" s="1" t="s">
        <v>16</v>
      </c>
      <c r="D17" s="9">
        <v>97.130554329999995</v>
      </c>
      <c r="E17" s="9">
        <v>95.153485196027006</v>
      </c>
      <c r="F17" s="9">
        <f t="shared" si="5"/>
        <v>1.3820936759091129</v>
      </c>
      <c r="G17" s="9">
        <f t="shared" si="6"/>
        <v>-1.1712712222460064</v>
      </c>
      <c r="H17" s="6">
        <f t="shared" si="7"/>
        <v>11</v>
      </c>
      <c r="I17" s="25">
        <f t="shared" si="1"/>
        <v>93.633683747584044</v>
      </c>
      <c r="K17" s="29">
        <f t="shared" si="2"/>
        <v>3.4968705824159514</v>
      </c>
      <c r="M17" s="21">
        <f t="shared" si="3"/>
        <v>5.5409647193756797</v>
      </c>
      <c r="N17" s="29">
        <f t="shared" si="4"/>
        <v>91.589589610624316</v>
      </c>
      <c r="Y17" s="14" t="s">
        <v>182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14">
      <c r="A18" s="6">
        <f t="shared" si="0"/>
        <v>12</v>
      </c>
      <c r="B18" s="10">
        <v>39783</v>
      </c>
      <c r="C18" s="1" t="s">
        <v>17</v>
      </c>
      <c r="D18" s="9">
        <v>121.45017224999999</v>
      </c>
      <c r="E18" s="9">
        <v>95.660361039319994</v>
      </c>
      <c r="F18" s="9">
        <f t="shared" si="5"/>
        <v>25.038071786735983</v>
      </c>
      <c r="G18" s="9">
        <f t="shared" si="6"/>
        <v>0.53269288271340365</v>
      </c>
      <c r="H18" s="6">
        <f t="shared" si="7"/>
        <v>12</v>
      </c>
      <c r="I18" s="25">
        <f t="shared" si="1"/>
        <v>93.778999079859176</v>
      </c>
      <c r="K18" s="29">
        <f t="shared" si="2"/>
        <v>27.671173170140818</v>
      </c>
      <c r="M18" s="21">
        <f t="shared" si="3"/>
        <v>24.853651411715934</v>
      </c>
      <c r="N18" s="29">
        <f t="shared" si="4"/>
        <v>96.596520838284064</v>
      </c>
    </row>
    <row r="19" spans="1:36" ht="14">
      <c r="A19" s="6">
        <f t="shared" si="0"/>
        <v>1</v>
      </c>
      <c r="B19" s="10">
        <v>39814</v>
      </c>
      <c r="C19" s="1" t="s">
        <v>18</v>
      </c>
      <c r="D19" s="9">
        <v>95.276055479999997</v>
      </c>
      <c r="E19" s="9">
        <v>95.652022678774003</v>
      </c>
      <c r="F19" s="9">
        <f t="shared" si="5"/>
        <v>-21.551321241539036</v>
      </c>
      <c r="G19" s="9">
        <f t="shared" si="6"/>
        <v>-8.7166308546215987E-3</v>
      </c>
      <c r="H19" s="6">
        <f t="shared" si="7"/>
        <v>13</v>
      </c>
      <c r="I19" s="25">
        <f t="shared" si="1"/>
        <v>93.924314412134308</v>
      </c>
      <c r="K19" s="29">
        <f t="shared" si="2"/>
        <v>1.3517410678656887</v>
      </c>
      <c r="M19" s="32">
        <f t="shared" si="3"/>
        <v>-1.0247562337215956</v>
      </c>
      <c r="N19" s="29">
        <f t="shared" si="4"/>
        <v>96.300811713721586</v>
      </c>
    </row>
    <row r="20" spans="1:36" ht="14">
      <c r="A20" s="6">
        <f t="shared" si="0"/>
        <v>2</v>
      </c>
      <c r="B20" s="10">
        <v>39845</v>
      </c>
      <c r="C20" s="1" t="s">
        <v>19</v>
      </c>
      <c r="D20" s="9">
        <v>85.775829470000005</v>
      </c>
      <c r="E20" s="9">
        <v>95.222854870679001</v>
      </c>
      <c r="F20" s="9">
        <f t="shared" si="5"/>
        <v>-9.9712629391906837</v>
      </c>
      <c r="G20" s="9">
        <f t="shared" si="6"/>
        <v>-0.44867614513105503</v>
      </c>
      <c r="H20" s="6">
        <f t="shared" si="7"/>
        <v>14</v>
      </c>
      <c r="I20" s="25">
        <f t="shared" si="1"/>
        <v>94.06962974440944</v>
      </c>
      <c r="K20" s="29">
        <f t="shared" si="2"/>
        <v>-8.2938002744094348</v>
      </c>
      <c r="M20" s="33">
        <f t="shared" si="3"/>
        <v>-8.9257316801481306</v>
      </c>
      <c r="N20" s="29">
        <f t="shared" si="4"/>
        <v>94.701561150148137</v>
      </c>
    </row>
    <row r="21" spans="1:36" ht="14">
      <c r="A21" s="6">
        <f t="shared" si="0"/>
        <v>3</v>
      </c>
      <c r="B21" s="10">
        <v>39873</v>
      </c>
      <c r="C21" s="1" t="s">
        <v>20</v>
      </c>
      <c r="D21" s="9">
        <v>93.280110879999995</v>
      </c>
      <c r="E21" s="9">
        <v>96.512575891712999</v>
      </c>
      <c r="F21" s="9">
        <f t="shared" si="5"/>
        <v>8.7487133104607437</v>
      </c>
      <c r="G21" s="9">
        <f t="shared" si="6"/>
        <v>1.3544238122093155</v>
      </c>
      <c r="H21" s="6">
        <f t="shared" si="7"/>
        <v>15</v>
      </c>
      <c r="I21" s="25">
        <f t="shared" si="1"/>
        <v>94.214945076684572</v>
      </c>
      <c r="K21" s="29">
        <f t="shared" si="2"/>
        <v>-0.93483419668457657</v>
      </c>
      <c r="M21" s="21">
        <f t="shared" si="3"/>
        <v>-2.7223792708848031</v>
      </c>
      <c r="N21" s="29">
        <f t="shared" si="4"/>
        <v>96.002490150884796</v>
      </c>
    </row>
    <row r="22" spans="1:36" ht="14">
      <c r="A22" s="6">
        <f t="shared" si="0"/>
        <v>4</v>
      </c>
      <c r="B22" s="10">
        <v>39904</v>
      </c>
      <c r="C22" s="1" t="s">
        <v>21</v>
      </c>
      <c r="D22" s="9">
        <v>88.678427150000005</v>
      </c>
      <c r="E22" s="9">
        <v>94.424968089394994</v>
      </c>
      <c r="F22" s="9">
        <f t="shared" si="5"/>
        <v>-4.9331885292458688</v>
      </c>
      <c r="G22" s="9">
        <f t="shared" si="6"/>
        <v>-2.1630422595499854</v>
      </c>
      <c r="H22" s="6">
        <f t="shared" si="7"/>
        <v>16</v>
      </c>
      <c r="I22" s="25">
        <f t="shared" si="1"/>
        <v>94.360260408959704</v>
      </c>
      <c r="K22" s="29">
        <f t="shared" si="2"/>
        <v>-5.6818332589596992</v>
      </c>
      <c r="M22" s="21">
        <f t="shared" si="3"/>
        <v>-7.0845778993137793</v>
      </c>
      <c r="N22" s="29">
        <f t="shared" si="4"/>
        <v>95.76300504931379</v>
      </c>
    </row>
    <row r="23" spans="1:36" ht="14">
      <c r="A23" s="6">
        <f t="shared" si="0"/>
        <v>5</v>
      </c>
      <c r="B23" s="10">
        <v>39934</v>
      </c>
      <c r="C23" s="1" t="s">
        <v>22</v>
      </c>
      <c r="D23" s="9">
        <v>91.825864190000004</v>
      </c>
      <c r="E23" s="9">
        <v>93.176644646116003</v>
      </c>
      <c r="F23" s="9">
        <f t="shared" si="5"/>
        <v>3.5492702578904467</v>
      </c>
      <c r="G23" s="9">
        <f t="shared" si="6"/>
        <v>-1.3220268627437193</v>
      </c>
      <c r="H23" s="6">
        <f t="shared" si="7"/>
        <v>17</v>
      </c>
      <c r="I23" s="25">
        <f t="shared" si="1"/>
        <v>94.505575741234836</v>
      </c>
      <c r="K23" s="29">
        <f t="shared" si="2"/>
        <v>-2.6797115512348313</v>
      </c>
      <c r="M23" s="21">
        <f t="shared" si="3"/>
        <v>-1.9996955923581434</v>
      </c>
      <c r="N23" s="29">
        <f t="shared" si="4"/>
        <v>93.825559782358141</v>
      </c>
    </row>
    <row r="24" spans="1:36" ht="14">
      <c r="A24" s="6">
        <f t="shared" si="0"/>
        <v>6</v>
      </c>
      <c r="B24" s="10">
        <v>39965</v>
      </c>
      <c r="C24" s="1" t="s">
        <v>23</v>
      </c>
      <c r="D24" s="9">
        <v>91.528790069999999</v>
      </c>
      <c r="E24" s="9">
        <v>93.647683233061002</v>
      </c>
      <c r="F24" s="9">
        <f t="shared" si="5"/>
        <v>-0.32351900264757649</v>
      </c>
      <c r="G24" s="9">
        <f t="shared" si="6"/>
        <v>0.50553289264063661</v>
      </c>
      <c r="H24" s="6">
        <f t="shared" si="7"/>
        <v>18</v>
      </c>
      <c r="I24" s="25">
        <f t="shared" si="1"/>
        <v>94.650891073509968</v>
      </c>
      <c r="K24" s="29">
        <f t="shared" si="2"/>
        <v>-3.1221010035099681</v>
      </c>
      <c r="M24" s="21">
        <f t="shared" si="3"/>
        <v>-2.5406146615563516</v>
      </c>
      <c r="N24" s="29">
        <f t="shared" si="4"/>
        <v>94.069404731556347</v>
      </c>
    </row>
    <row r="25" spans="1:36" ht="14">
      <c r="A25" s="6">
        <f t="shared" si="0"/>
        <v>7</v>
      </c>
      <c r="B25" s="10">
        <v>39995</v>
      </c>
      <c r="C25" s="1" t="s">
        <v>24</v>
      </c>
      <c r="D25" s="9">
        <v>93.733639640000007</v>
      </c>
      <c r="E25" s="9">
        <v>94.060398668939996</v>
      </c>
      <c r="F25" s="9">
        <f t="shared" si="5"/>
        <v>2.4089137071666489</v>
      </c>
      <c r="G25" s="9">
        <f t="shared" si="6"/>
        <v>0.44071078069478631</v>
      </c>
      <c r="H25" s="6">
        <f t="shared" si="7"/>
        <v>19</v>
      </c>
      <c r="I25" s="25">
        <f t="shared" si="1"/>
        <v>94.796206405785099</v>
      </c>
      <c r="K25" s="29">
        <f t="shared" si="2"/>
        <v>-1.0625667657850926</v>
      </c>
      <c r="M25" s="21">
        <f t="shared" si="3"/>
        <v>-0.30120467229302289</v>
      </c>
      <c r="N25" s="29">
        <f t="shared" si="4"/>
        <v>94.034844312293032</v>
      </c>
    </row>
    <row r="26" spans="1:36" ht="14">
      <c r="A26" s="6">
        <f t="shared" si="0"/>
        <v>8</v>
      </c>
      <c r="B26" s="10">
        <v>40026</v>
      </c>
      <c r="C26" s="1" t="s">
        <v>25</v>
      </c>
      <c r="D26" s="9">
        <v>93.778334479999998</v>
      </c>
      <c r="E26" s="9">
        <v>93.768820298093004</v>
      </c>
      <c r="F26" s="9">
        <f t="shared" si="5"/>
        <v>4.7682817152572277E-2</v>
      </c>
      <c r="G26" s="9">
        <f t="shared" si="6"/>
        <v>-0.30999057517632211</v>
      </c>
      <c r="H26" s="6">
        <f t="shared" si="7"/>
        <v>20</v>
      </c>
      <c r="I26" s="25">
        <f t="shared" si="1"/>
        <v>94.941521738060231</v>
      </c>
      <c r="K26" s="29">
        <f t="shared" si="2"/>
        <v>-1.1631872580602334</v>
      </c>
      <c r="M26" s="21">
        <f t="shared" si="3"/>
        <v>0.16441914081646411</v>
      </c>
      <c r="N26" s="29">
        <f t="shared" si="4"/>
        <v>93.613915339183535</v>
      </c>
    </row>
    <row r="27" spans="1:36" ht="14">
      <c r="A27" s="6">
        <f t="shared" si="0"/>
        <v>9</v>
      </c>
      <c r="B27" s="10">
        <v>40057</v>
      </c>
      <c r="C27" s="1" t="s">
        <v>26</v>
      </c>
      <c r="D27" s="9">
        <v>88.341322550000001</v>
      </c>
      <c r="E27" s="9">
        <v>93.454152656559003</v>
      </c>
      <c r="F27" s="9">
        <f t="shared" si="5"/>
        <v>-5.7977271191135715</v>
      </c>
      <c r="G27" s="9">
        <f t="shared" si="6"/>
        <v>-0.33557811704750806</v>
      </c>
      <c r="H27" s="6">
        <f t="shared" si="7"/>
        <v>21</v>
      </c>
      <c r="I27" s="25">
        <f t="shared" si="1"/>
        <v>95.086837070335363</v>
      </c>
      <c r="K27" s="29">
        <f t="shared" si="2"/>
        <v>-6.7455145203353624</v>
      </c>
      <c r="M27" s="21">
        <f t="shared" si="3"/>
        <v>-5.5217878768432866</v>
      </c>
      <c r="N27" s="29">
        <f t="shared" si="4"/>
        <v>93.863110426843292</v>
      </c>
    </row>
    <row r="28" spans="1:36" ht="14">
      <c r="A28" s="6">
        <f t="shared" si="0"/>
        <v>10</v>
      </c>
      <c r="B28" s="10">
        <v>40087</v>
      </c>
      <c r="C28" s="1" t="s">
        <v>27</v>
      </c>
      <c r="D28" s="9">
        <v>92.940626399999999</v>
      </c>
      <c r="E28" s="9">
        <v>93.190274498091</v>
      </c>
      <c r="F28" s="9">
        <f t="shared" si="5"/>
        <v>5.2062881981383757</v>
      </c>
      <c r="G28" s="9">
        <f t="shared" si="6"/>
        <v>-0.28236108398280724</v>
      </c>
      <c r="H28" s="6">
        <f t="shared" si="7"/>
        <v>22</v>
      </c>
      <c r="I28" s="25">
        <f t="shared" si="1"/>
        <v>95.232152402610495</v>
      </c>
      <c r="K28" s="29">
        <f t="shared" si="2"/>
        <v>-2.291526002610496</v>
      </c>
      <c r="M28" s="21">
        <f t="shared" si="3"/>
        <v>-0.35945998219534003</v>
      </c>
      <c r="N28" s="29">
        <f t="shared" si="4"/>
        <v>93.300086382195346</v>
      </c>
    </row>
    <row r="29" spans="1:36" ht="14">
      <c r="A29" s="6">
        <f t="shared" si="0"/>
        <v>11</v>
      </c>
      <c r="B29" s="10">
        <v>40118</v>
      </c>
      <c r="C29" s="1" t="s">
        <v>28</v>
      </c>
      <c r="D29" s="9">
        <v>95.371983639999996</v>
      </c>
      <c r="E29" s="9">
        <v>93.320788867786007</v>
      </c>
      <c r="F29" s="9">
        <f t="shared" si="5"/>
        <v>2.6160327664845662</v>
      </c>
      <c r="G29" s="9">
        <f t="shared" si="6"/>
        <v>0.14005149185141175</v>
      </c>
      <c r="H29" s="6">
        <f t="shared" si="7"/>
        <v>23</v>
      </c>
      <c r="I29" s="25">
        <f t="shared" si="1"/>
        <v>95.377467734885627</v>
      </c>
      <c r="K29" s="29">
        <f t="shared" si="2"/>
        <v>-5.4840948856309524E-3</v>
      </c>
      <c r="M29" s="21">
        <f t="shared" si="3"/>
        <v>5.5409647193756797</v>
      </c>
      <c r="N29" s="29">
        <f t="shared" si="4"/>
        <v>89.831018920624317</v>
      </c>
      <c r="P29" s="11" t="s">
        <v>171</v>
      </c>
    </row>
    <row r="30" spans="1:36" ht="14">
      <c r="A30" s="6">
        <f t="shared" si="0"/>
        <v>12</v>
      </c>
      <c r="B30" s="10">
        <v>40148</v>
      </c>
      <c r="C30" s="1" t="s">
        <v>29</v>
      </c>
      <c r="D30" s="9">
        <v>120.24692697</v>
      </c>
      <c r="E30" s="9">
        <v>94.765889566425997</v>
      </c>
      <c r="F30" s="9">
        <f t="shared" si="5"/>
        <v>26.08202365161587</v>
      </c>
      <c r="G30" s="9">
        <f t="shared" si="6"/>
        <v>1.5485303073116574</v>
      </c>
      <c r="H30" s="6">
        <f t="shared" si="7"/>
        <v>24</v>
      </c>
      <c r="I30" s="25">
        <f t="shared" si="1"/>
        <v>95.522783067160759</v>
      </c>
      <c r="K30" s="29">
        <f t="shared" si="2"/>
        <v>24.724143902839245</v>
      </c>
      <c r="M30" s="21">
        <f t="shared" si="3"/>
        <v>24.853651411715934</v>
      </c>
      <c r="N30" s="29">
        <f t="shared" si="4"/>
        <v>95.393275558284074</v>
      </c>
    </row>
    <row r="31" spans="1:36" ht="14">
      <c r="A31" s="6">
        <f t="shared" si="0"/>
        <v>1</v>
      </c>
      <c r="B31" s="10">
        <v>40179</v>
      </c>
      <c r="C31" s="1" t="s">
        <v>30</v>
      </c>
      <c r="D31" s="9">
        <v>92.319619029999998</v>
      </c>
      <c r="E31" s="9">
        <v>93.359976092097995</v>
      </c>
      <c r="F31" s="9">
        <f t="shared" si="5"/>
        <v>-23.224966029250371</v>
      </c>
      <c r="G31" s="9">
        <f t="shared" si="6"/>
        <v>-1.4835648995227602</v>
      </c>
      <c r="H31" s="6">
        <f t="shared" si="7"/>
        <v>25</v>
      </c>
      <c r="I31" s="25">
        <f t="shared" si="1"/>
        <v>95.668098399435891</v>
      </c>
      <c r="K31" s="29">
        <f t="shared" si="2"/>
        <v>-3.3484793694358927</v>
      </c>
      <c r="M31" s="21">
        <f t="shared" si="3"/>
        <v>-1.0247562337215956</v>
      </c>
      <c r="N31" s="29">
        <f t="shared" si="4"/>
        <v>93.344375263721588</v>
      </c>
      <c r="P31" s="12" t="s">
        <v>169</v>
      </c>
    </row>
    <row r="32" spans="1:36" ht="14">
      <c r="A32" s="6">
        <f t="shared" si="0"/>
        <v>2</v>
      </c>
      <c r="B32" s="10">
        <v>40210</v>
      </c>
      <c r="C32" s="1" t="s">
        <v>31</v>
      </c>
      <c r="D32" s="9">
        <v>84.420045459999997</v>
      </c>
      <c r="E32" s="9">
        <v>93.736006272886996</v>
      </c>
      <c r="F32" s="9">
        <f t="shared" si="5"/>
        <v>-8.5567657806657209</v>
      </c>
      <c r="G32" s="9">
        <f t="shared" si="6"/>
        <v>0.40277450416017491</v>
      </c>
      <c r="H32" s="6">
        <f t="shared" si="7"/>
        <v>26</v>
      </c>
      <c r="I32" s="25">
        <f t="shared" si="1"/>
        <v>95.813413731711023</v>
      </c>
      <c r="K32" s="29">
        <f t="shared" si="2"/>
        <v>-11.393368271711026</v>
      </c>
      <c r="M32" s="21">
        <f t="shared" si="3"/>
        <v>-8.9257316801481306</v>
      </c>
      <c r="N32" s="29">
        <f t="shared" si="4"/>
        <v>93.34577714014813</v>
      </c>
      <c r="P32" s="11" t="s">
        <v>172</v>
      </c>
    </row>
    <row r="33" spans="1:14" ht="14">
      <c r="A33" s="6">
        <f t="shared" si="0"/>
        <v>3</v>
      </c>
      <c r="B33" s="10">
        <v>40238</v>
      </c>
      <c r="C33" s="1" t="s">
        <v>32</v>
      </c>
      <c r="D33" s="9">
        <v>91.761857320000004</v>
      </c>
      <c r="E33" s="9">
        <v>94.522227086948007</v>
      </c>
      <c r="F33" s="9">
        <f t="shared" si="5"/>
        <v>8.6967636892338653</v>
      </c>
      <c r="G33" s="9">
        <f t="shared" si="6"/>
        <v>0.83876073381250471</v>
      </c>
      <c r="H33" s="6">
        <f t="shared" si="7"/>
        <v>27</v>
      </c>
      <c r="I33" s="25">
        <f t="shared" si="1"/>
        <v>95.958729063986155</v>
      </c>
      <c r="K33" s="29">
        <f t="shared" si="2"/>
        <v>-4.1968717439861507</v>
      </c>
      <c r="M33" s="21">
        <f t="shared" si="3"/>
        <v>-2.7223792708848031</v>
      </c>
      <c r="N33" s="29">
        <f t="shared" si="4"/>
        <v>94.484236590884805</v>
      </c>
    </row>
    <row r="34" spans="1:14" ht="14">
      <c r="A34" s="6">
        <f t="shared" si="0"/>
        <v>4</v>
      </c>
      <c r="B34" s="10">
        <v>40269</v>
      </c>
      <c r="C34" s="1" t="s">
        <v>33</v>
      </c>
      <c r="D34" s="9">
        <v>88.177712170000007</v>
      </c>
      <c r="E34" s="9">
        <v>93.725456253960004</v>
      </c>
      <c r="F34" s="9">
        <f t="shared" si="5"/>
        <v>-3.9059204496058264</v>
      </c>
      <c r="G34" s="9">
        <f t="shared" si="6"/>
        <v>-0.84294547170907785</v>
      </c>
      <c r="H34" s="6">
        <f t="shared" si="7"/>
        <v>28</v>
      </c>
      <c r="I34" s="25">
        <f t="shared" si="1"/>
        <v>96.104044396261287</v>
      </c>
      <c r="K34" s="29">
        <f t="shared" si="2"/>
        <v>-7.9263322262612803</v>
      </c>
      <c r="M34" s="21">
        <f t="shared" si="3"/>
        <v>-7.0845778993137793</v>
      </c>
      <c r="N34" s="29">
        <f t="shared" si="4"/>
        <v>95.262290069313792</v>
      </c>
    </row>
    <row r="35" spans="1:14" ht="14">
      <c r="A35" s="6">
        <f t="shared" si="0"/>
        <v>5</v>
      </c>
      <c r="B35" s="10">
        <v>40299</v>
      </c>
      <c r="C35" s="1" t="s">
        <v>34</v>
      </c>
      <c r="D35" s="9">
        <v>93.302521470000002</v>
      </c>
      <c r="E35" s="9">
        <v>94.700356956364004</v>
      </c>
      <c r="F35" s="9">
        <f t="shared" si="5"/>
        <v>5.811910032457801</v>
      </c>
      <c r="G35" s="9">
        <f t="shared" si="6"/>
        <v>1.0401663980833531</v>
      </c>
      <c r="H35" s="6">
        <f t="shared" si="7"/>
        <v>29</v>
      </c>
      <c r="I35" s="25">
        <f t="shared" si="1"/>
        <v>96.249359728536419</v>
      </c>
      <c r="K35" s="29">
        <f t="shared" si="2"/>
        <v>-2.9468382585364168</v>
      </c>
      <c r="M35" s="21">
        <f t="shared" si="3"/>
        <v>-1.9996955923581434</v>
      </c>
      <c r="N35" s="29">
        <f t="shared" si="4"/>
        <v>95.302217062358139</v>
      </c>
    </row>
    <row r="36" spans="1:14" ht="14">
      <c r="A36" s="6">
        <f t="shared" si="0"/>
        <v>6</v>
      </c>
      <c r="B36" s="10">
        <v>40330</v>
      </c>
      <c r="C36" s="1" t="s">
        <v>35</v>
      </c>
      <c r="D36" s="9">
        <v>91.747128329999995</v>
      </c>
      <c r="E36" s="9">
        <v>94.005254806148997</v>
      </c>
      <c r="F36" s="9">
        <f t="shared" si="5"/>
        <v>-1.6670429860784819</v>
      </c>
      <c r="G36" s="9">
        <f t="shared" si="6"/>
        <v>-0.73400161578619505</v>
      </c>
      <c r="H36" s="6">
        <f t="shared" si="7"/>
        <v>30</v>
      </c>
      <c r="I36" s="25">
        <f t="shared" si="1"/>
        <v>96.394675060811551</v>
      </c>
      <c r="K36" s="29">
        <f t="shared" si="2"/>
        <v>-4.6475467308115554</v>
      </c>
      <c r="M36" s="21">
        <f t="shared" si="3"/>
        <v>-2.5406146615563516</v>
      </c>
      <c r="N36" s="29">
        <f t="shared" si="4"/>
        <v>94.287742991556343</v>
      </c>
    </row>
    <row r="37" spans="1:14" ht="14">
      <c r="A37" s="6">
        <f t="shared" si="0"/>
        <v>7</v>
      </c>
      <c r="B37" s="10">
        <v>40360</v>
      </c>
      <c r="C37" s="1" t="s">
        <v>36</v>
      </c>
      <c r="D37" s="9">
        <v>94.263747890000005</v>
      </c>
      <c r="E37" s="9">
        <v>94.410189825599005</v>
      </c>
      <c r="F37" s="9">
        <f t="shared" si="5"/>
        <v>2.7429954547984581</v>
      </c>
      <c r="G37" s="9">
        <f t="shared" si="6"/>
        <v>0.43075785527633137</v>
      </c>
      <c r="H37" s="6">
        <f t="shared" si="7"/>
        <v>31</v>
      </c>
      <c r="I37" s="25">
        <f t="shared" si="1"/>
        <v>96.539990393086683</v>
      </c>
      <c r="K37" s="29">
        <f t="shared" si="2"/>
        <v>-2.276242503086678</v>
      </c>
      <c r="M37" s="21">
        <f t="shared" si="3"/>
        <v>-0.30120467229302289</v>
      </c>
      <c r="N37" s="29">
        <f t="shared" si="4"/>
        <v>94.56495256229303</v>
      </c>
    </row>
    <row r="38" spans="1:14" ht="14">
      <c r="A38" s="6">
        <f t="shared" si="0"/>
        <v>8</v>
      </c>
      <c r="B38" s="10">
        <v>40391</v>
      </c>
      <c r="C38" s="1" t="s">
        <v>37</v>
      </c>
      <c r="D38" s="9">
        <v>95.338562210000006</v>
      </c>
      <c r="E38" s="9">
        <v>95.273262159008993</v>
      </c>
      <c r="F38" s="9">
        <f t="shared" si="5"/>
        <v>1.1402202268195882</v>
      </c>
      <c r="G38" s="9">
        <f t="shared" si="6"/>
        <v>0.91417286100612394</v>
      </c>
      <c r="H38" s="6">
        <f t="shared" si="7"/>
        <v>32</v>
      </c>
      <c r="I38" s="25">
        <f t="shared" si="1"/>
        <v>96.685305725361815</v>
      </c>
      <c r="K38" s="29">
        <f t="shared" si="2"/>
        <v>-1.3467435153618084</v>
      </c>
      <c r="M38" s="21">
        <f t="shared" si="3"/>
        <v>0.16441914081646411</v>
      </c>
      <c r="N38" s="29">
        <f t="shared" si="4"/>
        <v>95.174143069183543</v>
      </c>
    </row>
    <row r="39" spans="1:14" ht="14">
      <c r="A39" s="6">
        <f t="shared" si="0"/>
        <v>9</v>
      </c>
      <c r="B39" s="10">
        <v>40422</v>
      </c>
      <c r="C39" s="1" t="s">
        <v>38</v>
      </c>
      <c r="D39" s="9">
        <v>89.376420359999997</v>
      </c>
      <c r="E39" s="9">
        <v>94.590350920478002</v>
      </c>
      <c r="F39" s="9">
        <f t="shared" si="5"/>
        <v>-6.2536519450202555</v>
      </c>
      <c r="G39" s="9">
        <f t="shared" si="6"/>
        <v>-0.71679212305255646</v>
      </c>
      <c r="H39" s="6">
        <f t="shared" si="7"/>
        <v>33</v>
      </c>
      <c r="I39" s="25">
        <f t="shared" si="1"/>
        <v>96.830621057636947</v>
      </c>
      <c r="K39" s="29">
        <f t="shared" si="2"/>
        <v>-7.4542006976369493</v>
      </c>
      <c r="M39" s="21">
        <f t="shared" si="3"/>
        <v>-5.5217878768432866</v>
      </c>
      <c r="N39" s="29">
        <f t="shared" si="4"/>
        <v>94.898208236843288</v>
      </c>
    </row>
    <row r="40" spans="1:14" ht="14">
      <c r="A40" s="6">
        <f t="shared" si="0"/>
        <v>10</v>
      </c>
      <c r="B40" s="10">
        <v>40452</v>
      </c>
      <c r="C40" s="1" t="s">
        <v>39</v>
      </c>
      <c r="D40" s="9">
        <v>94.01535973</v>
      </c>
      <c r="E40" s="9">
        <v>94.781488362904</v>
      </c>
      <c r="F40" s="9">
        <f t="shared" si="5"/>
        <v>5.1903391871309879</v>
      </c>
      <c r="G40" s="9">
        <f t="shared" si="6"/>
        <v>0.20206864713578909</v>
      </c>
      <c r="H40" s="6">
        <f t="shared" si="7"/>
        <v>34</v>
      </c>
      <c r="I40" s="25">
        <f t="shared" si="1"/>
        <v>96.975936389912079</v>
      </c>
      <c r="K40" s="29">
        <f t="shared" si="2"/>
        <v>-2.9605766599120784</v>
      </c>
      <c r="M40" s="21">
        <f t="shared" si="3"/>
        <v>-0.35945998219534003</v>
      </c>
      <c r="N40" s="29">
        <f t="shared" si="4"/>
        <v>94.374819712195347</v>
      </c>
    </row>
    <row r="41" spans="1:14" ht="14">
      <c r="A41" s="6">
        <f t="shared" si="0"/>
        <v>11</v>
      </c>
      <c r="B41" s="10">
        <v>40483</v>
      </c>
      <c r="C41" s="1" t="s">
        <v>40</v>
      </c>
      <c r="D41" s="9">
        <v>94.800990880000001</v>
      </c>
      <c r="E41" s="9">
        <v>91.728117378096997</v>
      </c>
      <c r="F41" s="9">
        <f t="shared" si="5"/>
        <v>0.83564127420905354</v>
      </c>
      <c r="G41" s="9">
        <f t="shared" si="6"/>
        <v>-3.2214845298863759</v>
      </c>
      <c r="H41" s="6">
        <f t="shared" si="7"/>
        <v>35</v>
      </c>
      <c r="I41" s="25">
        <f t="shared" si="1"/>
        <v>97.12125172218721</v>
      </c>
      <c r="K41" s="29">
        <f t="shared" si="2"/>
        <v>-2.32026084218721</v>
      </c>
      <c r="M41" s="21">
        <f t="shared" si="3"/>
        <v>5.5409647193756797</v>
      </c>
      <c r="N41" s="29">
        <f t="shared" si="4"/>
        <v>89.260026160624321</v>
      </c>
    </row>
    <row r="42" spans="1:14" ht="14">
      <c r="A42" s="6">
        <f t="shared" si="0"/>
        <v>12</v>
      </c>
      <c r="B42" s="10">
        <v>40513</v>
      </c>
      <c r="C42" s="1" t="s">
        <v>41</v>
      </c>
      <c r="D42" s="9">
        <v>120.69827376000001</v>
      </c>
      <c r="E42" s="9">
        <v>95.386300718854997</v>
      </c>
      <c r="F42" s="9">
        <f t="shared" si="5"/>
        <v>27.317523413632916</v>
      </c>
      <c r="G42" s="9">
        <f t="shared" si="6"/>
        <v>3.9880719732633629</v>
      </c>
      <c r="H42" s="6">
        <f t="shared" si="7"/>
        <v>36</v>
      </c>
      <c r="I42" s="25">
        <f t="shared" si="1"/>
        <v>97.266567054462342</v>
      </c>
      <c r="K42" s="29">
        <f t="shared" si="2"/>
        <v>23.431706705537664</v>
      </c>
      <c r="M42" s="21">
        <f t="shared" si="3"/>
        <v>24.853651411715934</v>
      </c>
      <c r="N42" s="29">
        <f t="shared" si="4"/>
        <v>95.844622348284076</v>
      </c>
    </row>
    <row r="43" spans="1:14" ht="14">
      <c r="A43" s="6">
        <f t="shared" si="0"/>
        <v>1</v>
      </c>
      <c r="B43" s="10">
        <v>40544</v>
      </c>
      <c r="C43" s="1" t="s">
        <v>42</v>
      </c>
      <c r="D43" s="9">
        <v>94.917778639999995</v>
      </c>
      <c r="E43" s="9">
        <v>96.341387660085999</v>
      </c>
      <c r="F43" s="9">
        <f t="shared" si="5"/>
        <v>-21.359456367423036</v>
      </c>
      <c r="G43" s="9">
        <f t="shared" si="6"/>
        <v>1.0012831339859307</v>
      </c>
      <c r="H43" s="6">
        <f t="shared" si="7"/>
        <v>37</v>
      </c>
      <c r="I43" s="25">
        <f t="shared" si="1"/>
        <v>97.411882386737474</v>
      </c>
      <c r="K43" s="29">
        <f t="shared" si="2"/>
        <v>-2.4941037467374798</v>
      </c>
      <c r="M43" s="21">
        <f t="shared" si="3"/>
        <v>-1.0247562337215956</v>
      </c>
      <c r="N43" s="29">
        <f t="shared" si="4"/>
        <v>95.942534873721584</v>
      </c>
    </row>
    <row r="44" spans="1:14" ht="14">
      <c r="A44" s="6">
        <f t="shared" si="0"/>
        <v>2</v>
      </c>
      <c r="B44" s="10">
        <v>40575</v>
      </c>
      <c r="C44" s="1" t="s">
        <v>43</v>
      </c>
      <c r="D44" s="9">
        <v>83.987136140000004</v>
      </c>
      <c r="E44" s="9">
        <v>93.297119814870001</v>
      </c>
      <c r="F44" s="9">
        <f t="shared" si="5"/>
        <v>-11.515906352441363</v>
      </c>
      <c r="G44" s="9">
        <f t="shared" si="6"/>
        <v>-3.1598754379134064</v>
      </c>
      <c r="H44" s="6">
        <f t="shared" si="7"/>
        <v>38</v>
      </c>
      <c r="I44" s="25">
        <f t="shared" si="1"/>
        <v>97.557197719012606</v>
      </c>
      <c r="K44" s="29">
        <f t="shared" si="2"/>
        <v>-13.570061579012602</v>
      </c>
      <c r="M44" s="21">
        <f t="shared" si="3"/>
        <v>-8.9257316801481306</v>
      </c>
      <c r="N44" s="29">
        <f t="shared" si="4"/>
        <v>92.912867820148136</v>
      </c>
    </row>
    <row r="45" spans="1:14" ht="14">
      <c r="A45" s="6">
        <f t="shared" si="0"/>
        <v>3</v>
      </c>
      <c r="B45" s="10">
        <v>40603</v>
      </c>
      <c r="C45" s="1" t="s">
        <v>44</v>
      </c>
      <c r="D45" s="9">
        <v>91.666488099999995</v>
      </c>
      <c r="E45" s="9">
        <v>94.352532222139004</v>
      </c>
      <c r="F45" s="9">
        <f t="shared" si="5"/>
        <v>9.1434859109841717</v>
      </c>
      <c r="G45" s="9">
        <f t="shared" si="6"/>
        <v>1.1312379303490383</v>
      </c>
      <c r="H45" s="6">
        <f t="shared" si="7"/>
        <v>39</v>
      </c>
      <c r="I45" s="25">
        <f t="shared" si="1"/>
        <v>97.702513051287738</v>
      </c>
      <c r="K45" s="29">
        <f t="shared" si="2"/>
        <v>-6.0360249512877431</v>
      </c>
      <c r="M45" s="21">
        <f t="shared" si="3"/>
        <v>-2.7223792708848031</v>
      </c>
      <c r="N45" s="29">
        <f t="shared" si="4"/>
        <v>94.388867370884796</v>
      </c>
    </row>
    <row r="46" spans="1:14" ht="14">
      <c r="A46" s="6">
        <f t="shared" si="0"/>
        <v>4</v>
      </c>
      <c r="B46" s="10">
        <v>40634</v>
      </c>
      <c r="C46" s="1" t="s">
        <v>45</v>
      </c>
      <c r="D46" s="9">
        <v>89.604964260000003</v>
      </c>
      <c r="E46" s="9">
        <v>95.371186347296003</v>
      </c>
      <c r="F46" s="9">
        <f t="shared" si="5"/>
        <v>-2.248939479115919</v>
      </c>
      <c r="G46" s="9">
        <f t="shared" si="6"/>
        <v>1.0796256350160682</v>
      </c>
      <c r="H46" s="6">
        <f t="shared" si="7"/>
        <v>40</v>
      </c>
      <c r="I46" s="25">
        <f t="shared" si="1"/>
        <v>97.84782838356287</v>
      </c>
      <c r="K46" s="29">
        <f t="shared" si="2"/>
        <v>-8.2428641235628675</v>
      </c>
      <c r="M46" s="21">
        <f t="shared" si="3"/>
        <v>-7.0845778993137793</v>
      </c>
      <c r="N46" s="29">
        <f t="shared" si="4"/>
        <v>96.689542159313788</v>
      </c>
    </row>
    <row r="47" spans="1:14" ht="14">
      <c r="A47" s="6">
        <f t="shared" si="0"/>
        <v>5</v>
      </c>
      <c r="B47" s="10">
        <v>40664</v>
      </c>
      <c r="C47" s="1" t="s">
        <v>46</v>
      </c>
      <c r="D47" s="9">
        <v>94.353148809999993</v>
      </c>
      <c r="E47" s="9">
        <v>95.503908062779999</v>
      </c>
      <c r="F47" s="9">
        <f t="shared" si="5"/>
        <v>5.2990195233185267</v>
      </c>
      <c r="G47" s="9">
        <f t="shared" si="6"/>
        <v>0.13916332654255736</v>
      </c>
      <c r="H47" s="6">
        <f t="shared" si="7"/>
        <v>41</v>
      </c>
      <c r="I47" s="25">
        <f t="shared" si="1"/>
        <v>97.993143715838002</v>
      </c>
      <c r="K47" s="29">
        <f t="shared" si="2"/>
        <v>-3.6399949058380088</v>
      </c>
      <c r="M47" s="21">
        <f t="shared" si="3"/>
        <v>-1.9996955923581434</v>
      </c>
      <c r="N47" s="29">
        <f t="shared" si="4"/>
        <v>96.35284440235813</v>
      </c>
    </row>
    <row r="48" spans="1:14" ht="14">
      <c r="A48" s="6">
        <f t="shared" si="0"/>
        <v>6</v>
      </c>
      <c r="B48" s="10">
        <v>40695</v>
      </c>
      <c r="C48" s="1" t="s">
        <v>47</v>
      </c>
      <c r="D48" s="9">
        <v>93.230806790000003</v>
      </c>
      <c r="E48" s="9">
        <v>95.615599747128002</v>
      </c>
      <c r="F48" s="9">
        <f t="shared" si="5"/>
        <v>-1.1895119920799502</v>
      </c>
      <c r="G48" s="9">
        <f t="shared" si="6"/>
        <v>0.1169498574598471</v>
      </c>
      <c r="H48" s="6">
        <f t="shared" si="7"/>
        <v>42</v>
      </c>
      <c r="I48" s="25">
        <f t="shared" si="1"/>
        <v>98.138459048113134</v>
      </c>
      <c r="K48" s="29">
        <f t="shared" si="2"/>
        <v>-4.9076522581131314</v>
      </c>
      <c r="M48" s="21">
        <f t="shared" si="3"/>
        <v>-2.5406146615563516</v>
      </c>
      <c r="N48" s="29">
        <f t="shared" si="4"/>
        <v>95.77142145155635</v>
      </c>
    </row>
    <row r="49" spans="1:34" ht="14">
      <c r="A49" s="6">
        <f t="shared" si="0"/>
        <v>7</v>
      </c>
      <c r="B49" s="10">
        <v>40725</v>
      </c>
      <c r="C49" s="1" t="s">
        <v>48</v>
      </c>
      <c r="D49" s="9">
        <v>94.07400561</v>
      </c>
      <c r="E49" s="9">
        <v>94.704249749333002</v>
      </c>
      <c r="F49" s="9">
        <f t="shared" si="5"/>
        <v>0.90442081220993842</v>
      </c>
      <c r="G49" s="9">
        <f t="shared" si="6"/>
        <v>-0.95313944607912093</v>
      </c>
      <c r="H49" s="6">
        <f t="shared" si="7"/>
        <v>43</v>
      </c>
      <c r="I49" s="25">
        <f t="shared" si="1"/>
        <v>98.283774380388266</v>
      </c>
      <c r="K49" s="29">
        <f t="shared" si="2"/>
        <v>-4.2097687703882656</v>
      </c>
      <c r="M49" s="21">
        <f t="shared" si="3"/>
        <v>-0.30120467229302289</v>
      </c>
      <c r="N49" s="29">
        <f t="shared" si="4"/>
        <v>94.375210282293025</v>
      </c>
    </row>
    <row r="50" spans="1:34" ht="14">
      <c r="A50" s="6">
        <f t="shared" si="0"/>
        <v>8</v>
      </c>
      <c r="B50" s="10">
        <v>40756</v>
      </c>
      <c r="C50" s="1" t="s">
        <v>49</v>
      </c>
      <c r="D50" s="9">
        <v>95.789470289999997</v>
      </c>
      <c r="E50" s="9">
        <v>95.387622493654007</v>
      </c>
      <c r="F50" s="9">
        <f t="shared" si="5"/>
        <v>1.8235267743480055</v>
      </c>
      <c r="G50" s="9">
        <f t="shared" si="6"/>
        <v>0.72158614437027868</v>
      </c>
      <c r="H50" s="6">
        <f t="shared" si="7"/>
        <v>44</v>
      </c>
      <c r="I50" s="25">
        <f t="shared" si="1"/>
        <v>98.429089712663398</v>
      </c>
      <c r="K50" s="29">
        <f t="shared" si="2"/>
        <v>-2.6396194226634009</v>
      </c>
      <c r="M50" s="21">
        <f t="shared" si="3"/>
        <v>0.16441914081646411</v>
      </c>
      <c r="N50" s="29">
        <f t="shared" si="4"/>
        <v>95.625051149183534</v>
      </c>
    </row>
    <row r="51" spans="1:34" ht="14">
      <c r="A51" s="6">
        <f t="shared" si="0"/>
        <v>9</v>
      </c>
      <c r="B51" s="10">
        <v>40787</v>
      </c>
      <c r="C51" s="1" t="s">
        <v>50</v>
      </c>
      <c r="D51" s="9">
        <v>91.436136750000003</v>
      </c>
      <c r="E51" s="9">
        <v>96.455992406261998</v>
      </c>
      <c r="F51" s="9">
        <f t="shared" si="5"/>
        <v>-4.5446890214763673</v>
      </c>
      <c r="G51" s="9">
        <f t="shared" si="6"/>
        <v>1.1200299207363873</v>
      </c>
      <c r="H51" s="6">
        <f t="shared" si="7"/>
        <v>45</v>
      </c>
      <c r="I51" s="25">
        <f t="shared" si="1"/>
        <v>98.57440504493853</v>
      </c>
      <c r="K51" s="29">
        <f t="shared" si="2"/>
        <v>-7.138268294938527</v>
      </c>
      <c r="M51" s="21">
        <f t="shared" si="3"/>
        <v>-5.5217878768432866</v>
      </c>
      <c r="N51" s="29">
        <f t="shared" si="4"/>
        <v>96.957924626843294</v>
      </c>
    </row>
    <row r="52" spans="1:34" ht="14">
      <c r="A52" s="6">
        <f t="shared" si="0"/>
        <v>10</v>
      </c>
      <c r="B52" s="10">
        <v>40817</v>
      </c>
      <c r="C52" s="1" t="s">
        <v>51</v>
      </c>
      <c r="D52" s="9">
        <v>95.961022839999998</v>
      </c>
      <c r="E52" s="9">
        <v>96.850552863106003</v>
      </c>
      <c r="F52" s="9">
        <f t="shared" si="5"/>
        <v>4.9486846785442351</v>
      </c>
      <c r="G52" s="9">
        <f t="shared" si="6"/>
        <v>0.40905748518158536</v>
      </c>
      <c r="H52" s="6">
        <f t="shared" si="7"/>
        <v>46</v>
      </c>
      <c r="I52" s="25">
        <f t="shared" si="1"/>
        <v>98.719720377213662</v>
      </c>
      <c r="K52" s="29">
        <f t="shared" si="2"/>
        <v>-2.7586975372136635</v>
      </c>
      <c r="M52" s="21">
        <f t="shared" si="3"/>
        <v>-0.35945998219534003</v>
      </c>
      <c r="N52" s="29">
        <f t="shared" si="4"/>
        <v>96.320482822195345</v>
      </c>
    </row>
    <row r="53" spans="1:34" ht="14">
      <c r="A53" s="6">
        <f t="shared" si="0"/>
        <v>11</v>
      </c>
      <c r="B53" s="10">
        <v>40848</v>
      </c>
      <c r="C53" s="1" t="s">
        <v>52</v>
      </c>
      <c r="D53" s="9">
        <v>100.16465829000001</v>
      </c>
      <c r="E53" s="9">
        <v>96.492009319150995</v>
      </c>
      <c r="F53" s="9">
        <f t="shared" si="5"/>
        <v>4.3805654896039492</v>
      </c>
      <c r="G53" s="9">
        <f t="shared" si="6"/>
        <v>-0.37020288821870695</v>
      </c>
      <c r="H53" s="6">
        <f t="shared" si="7"/>
        <v>47</v>
      </c>
      <c r="I53" s="25">
        <f t="shared" si="1"/>
        <v>98.865035709488794</v>
      </c>
      <c r="K53" s="29">
        <f t="shared" si="2"/>
        <v>1.2996225805112118</v>
      </c>
      <c r="M53" s="21">
        <f t="shared" si="3"/>
        <v>5.5409647193756797</v>
      </c>
      <c r="N53" s="29">
        <f t="shared" si="4"/>
        <v>94.623693570624326</v>
      </c>
      <c r="P53" s="11" t="s">
        <v>171</v>
      </c>
    </row>
    <row r="54" spans="1:34" ht="14">
      <c r="A54" s="6">
        <f t="shared" si="0"/>
        <v>12</v>
      </c>
      <c r="B54" s="10">
        <v>40878</v>
      </c>
      <c r="C54" s="1" t="s">
        <v>53</v>
      </c>
      <c r="D54" s="9">
        <v>124.62334867</v>
      </c>
      <c r="E54" s="9">
        <v>98.750552478019998</v>
      </c>
      <c r="F54" s="9">
        <f t="shared" si="5"/>
        <v>24.41848332291654</v>
      </c>
      <c r="G54" s="9">
        <f t="shared" si="6"/>
        <v>2.3406530497243505</v>
      </c>
      <c r="H54" s="6">
        <f t="shared" si="7"/>
        <v>48</v>
      </c>
      <c r="I54" s="25">
        <f t="shared" si="1"/>
        <v>99.010351041763926</v>
      </c>
      <c r="K54" s="29">
        <f t="shared" si="2"/>
        <v>25.612997628236073</v>
      </c>
      <c r="M54" s="21">
        <f t="shared" si="3"/>
        <v>24.853651411715934</v>
      </c>
      <c r="N54" s="29">
        <f t="shared" si="4"/>
        <v>99.769697258284069</v>
      </c>
    </row>
    <row r="55" spans="1:34" ht="14">
      <c r="A55" s="6">
        <f t="shared" si="0"/>
        <v>1</v>
      </c>
      <c r="B55" s="10">
        <v>40909</v>
      </c>
      <c r="C55" s="1" t="s">
        <v>54</v>
      </c>
      <c r="D55" s="9">
        <v>97.005664469999999</v>
      </c>
      <c r="E55" s="9">
        <v>98.507679880642996</v>
      </c>
      <c r="F55" s="9">
        <f t="shared" si="5"/>
        <v>-22.160922888640265</v>
      </c>
      <c r="G55" s="9">
        <f t="shared" si="6"/>
        <v>-0.24594555805756979</v>
      </c>
      <c r="H55" s="6">
        <f t="shared" si="7"/>
        <v>49</v>
      </c>
      <c r="I55" s="25">
        <f t="shared" si="1"/>
        <v>99.155666374039058</v>
      </c>
      <c r="K55" s="29">
        <f t="shared" si="2"/>
        <v>-2.1500019040390583</v>
      </c>
      <c r="M55" s="21">
        <f t="shared" si="3"/>
        <v>-1.0247562337215956</v>
      </c>
      <c r="N55" s="29">
        <f t="shared" si="4"/>
        <v>98.030420703721589</v>
      </c>
      <c r="P55" s="12" t="s">
        <v>169</v>
      </c>
      <c r="Y55" s="12" t="s">
        <v>169</v>
      </c>
      <c r="AH55" s="12" t="s">
        <v>169</v>
      </c>
    </row>
    <row r="56" spans="1:34" ht="14">
      <c r="A56" s="6">
        <f t="shared" si="0"/>
        <v>2</v>
      </c>
      <c r="B56" s="10">
        <v>40940</v>
      </c>
      <c r="C56" s="1" t="s">
        <v>55</v>
      </c>
      <c r="D56" s="9">
        <v>91.631237240000004</v>
      </c>
      <c r="E56" s="9">
        <v>99.002852830004997</v>
      </c>
      <c r="F56" s="9">
        <f t="shared" si="5"/>
        <v>-5.5403230928458775</v>
      </c>
      <c r="G56" s="9">
        <f t="shared" si="6"/>
        <v>0.50267446148561934</v>
      </c>
      <c r="H56" s="6">
        <f t="shared" si="7"/>
        <v>50</v>
      </c>
      <c r="I56" s="25">
        <f t="shared" si="1"/>
        <v>99.30098170631419</v>
      </c>
      <c r="K56" s="29">
        <f t="shared" si="2"/>
        <v>-7.6697444663141852</v>
      </c>
      <c r="M56" s="21">
        <f t="shared" si="3"/>
        <v>-8.9257316801481306</v>
      </c>
      <c r="N56" s="29">
        <f t="shared" si="4"/>
        <v>100.55696892014814</v>
      </c>
      <c r="P56" s="11" t="s">
        <v>173</v>
      </c>
      <c r="Y56" s="11" t="s">
        <v>200</v>
      </c>
      <c r="AH56" s="11" t="s">
        <v>170</v>
      </c>
    </row>
    <row r="57" spans="1:34" ht="14">
      <c r="A57" s="6">
        <f t="shared" si="0"/>
        <v>3</v>
      </c>
      <c r="B57" s="10">
        <v>40969</v>
      </c>
      <c r="C57" s="1" t="s">
        <v>56</v>
      </c>
      <c r="D57" s="9">
        <v>96.929752449999995</v>
      </c>
      <c r="E57" s="9">
        <v>99.651788666486993</v>
      </c>
      <c r="F57" s="9">
        <f t="shared" si="5"/>
        <v>5.7824333377952231</v>
      </c>
      <c r="G57" s="9">
        <f t="shared" si="6"/>
        <v>0.65547185553962439</v>
      </c>
      <c r="H57" s="6">
        <f t="shared" si="7"/>
        <v>51</v>
      </c>
      <c r="I57" s="25">
        <f t="shared" si="1"/>
        <v>99.446297038589321</v>
      </c>
      <c r="K57" s="29">
        <f t="shared" si="2"/>
        <v>-2.5165445885893263</v>
      </c>
      <c r="M57" s="21">
        <f t="shared" si="3"/>
        <v>-2.7223792708848031</v>
      </c>
      <c r="N57" s="29">
        <f t="shared" si="4"/>
        <v>99.652131720884796</v>
      </c>
    </row>
    <row r="58" spans="1:34" ht="14">
      <c r="A58" s="6">
        <f t="shared" si="0"/>
        <v>4</v>
      </c>
      <c r="B58" s="10">
        <v>41000</v>
      </c>
      <c r="C58" s="1" t="s">
        <v>57</v>
      </c>
      <c r="D58" s="9">
        <v>92.59130863</v>
      </c>
      <c r="E58" s="9">
        <v>99.370285217184005</v>
      </c>
      <c r="F58" s="9">
        <f t="shared" si="5"/>
        <v>-4.4758639224194097</v>
      </c>
      <c r="G58" s="9">
        <f t="shared" si="6"/>
        <v>-0.28248710140579281</v>
      </c>
      <c r="H58" s="6">
        <f t="shared" si="7"/>
        <v>52</v>
      </c>
      <c r="I58" s="25">
        <f t="shared" si="1"/>
        <v>99.591612370864453</v>
      </c>
      <c r="K58" s="29">
        <f t="shared" si="2"/>
        <v>-7.0003037408644531</v>
      </c>
      <c r="M58" s="21">
        <f t="shared" si="3"/>
        <v>-7.0845778993137793</v>
      </c>
      <c r="N58" s="29">
        <f t="shared" si="4"/>
        <v>99.675886529313786</v>
      </c>
    </row>
    <row r="59" spans="1:34" ht="14">
      <c r="A59" s="6">
        <f t="shared" si="0"/>
        <v>5</v>
      </c>
      <c r="B59" s="10">
        <v>41030</v>
      </c>
      <c r="C59" s="1" t="s">
        <v>58</v>
      </c>
      <c r="D59" s="9">
        <v>98.884499939999998</v>
      </c>
      <c r="E59" s="9">
        <v>99.574551443578002</v>
      </c>
      <c r="F59" s="9">
        <f t="shared" si="5"/>
        <v>6.7967408638190285</v>
      </c>
      <c r="G59" s="9">
        <f t="shared" si="6"/>
        <v>0.20556067233534758</v>
      </c>
      <c r="H59" s="6">
        <f t="shared" si="7"/>
        <v>53</v>
      </c>
      <c r="I59" s="25">
        <f t="shared" si="1"/>
        <v>99.736927703139585</v>
      </c>
      <c r="K59" s="29">
        <f t="shared" si="2"/>
        <v>-0.85242776313958757</v>
      </c>
      <c r="M59" s="21">
        <f t="shared" si="3"/>
        <v>-1.9996955923581434</v>
      </c>
      <c r="N59" s="29">
        <f t="shared" si="4"/>
        <v>100.88419553235813</v>
      </c>
    </row>
    <row r="60" spans="1:34" ht="14">
      <c r="A60" s="6">
        <f t="shared" si="0"/>
        <v>6</v>
      </c>
      <c r="B60" s="10">
        <v>41061</v>
      </c>
      <c r="C60" s="1" t="s">
        <v>59</v>
      </c>
      <c r="D60" s="9">
        <v>97.579271059999996</v>
      </c>
      <c r="E60" s="9">
        <v>99.663329776013001</v>
      </c>
      <c r="F60" s="9">
        <f t="shared" si="5"/>
        <v>-1.3199529560163348</v>
      </c>
      <c r="G60" s="9">
        <f t="shared" si="6"/>
        <v>8.9157652379978636E-2</v>
      </c>
      <c r="H60" s="6">
        <f t="shared" si="7"/>
        <v>54</v>
      </c>
      <c r="I60" s="25">
        <f t="shared" si="1"/>
        <v>99.882243035414717</v>
      </c>
      <c r="K60" s="29">
        <f t="shared" si="2"/>
        <v>-2.3029719754147209</v>
      </c>
      <c r="M60" s="21">
        <f t="shared" si="3"/>
        <v>-2.5406146615563516</v>
      </c>
      <c r="N60" s="29">
        <f t="shared" si="4"/>
        <v>100.11988572155634</v>
      </c>
    </row>
    <row r="61" spans="1:34" ht="14">
      <c r="A61" s="6">
        <f t="shared" si="0"/>
        <v>7</v>
      </c>
      <c r="B61" s="10">
        <v>41091</v>
      </c>
      <c r="C61" s="1" t="s">
        <v>60</v>
      </c>
      <c r="D61" s="9">
        <v>97.975677360000006</v>
      </c>
      <c r="E61" s="9">
        <v>98.469921299614001</v>
      </c>
      <c r="F61" s="9">
        <f t="shared" si="5"/>
        <v>0.40624027592526257</v>
      </c>
      <c r="G61" s="9">
        <f t="shared" si="6"/>
        <v>-1.1974398999924141</v>
      </c>
      <c r="H61" s="6">
        <f t="shared" si="7"/>
        <v>55</v>
      </c>
      <c r="I61" s="25">
        <f t="shared" si="1"/>
        <v>100.02755836768985</v>
      </c>
      <c r="K61" s="29">
        <f t="shared" si="2"/>
        <v>-2.0518810076898433</v>
      </c>
      <c r="M61" s="21">
        <f t="shared" si="3"/>
        <v>-0.30120467229302289</v>
      </c>
      <c r="N61" s="29">
        <f t="shared" si="4"/>
        <v>98.276882032293031</v>
      </c>
    </row>
    <row r="62" spans="1:34" ht="14">
      <c r="A62" s="6">
        <f t="shared" si="0"/>
        <v>8</v>
      </c>
      <c r="B62" s="10">
        <v>41122</v>
      </c>
      <c r="C62" s="1" t="s">
        <v>61</v>
      </c>
      <c r="D62" s="9">
        <v>100.63364524000001</v>
      </c>
      <c r="E62" s="9">
        <v>100.238211919319</v>
      </c>
      <c r="F62" s="9">
        <f t="shared" si="5"/>
        <v>2.7128854340385145</v>
      </c>
      <c r="G62" s="9">
        <f t="shared" si="6"/>
        <v>1.7957672722461293</v>
      </c>
      <c r="H62" s="6">
        <f t="shared" si="7"/>
        <v>56</v>
      </c>
      <c r="I62" s="25">
        <f t="shared" si="1"/>
        <v>100.17287369996498</v>
      </c>
      <c r="K62" s="29">
        <f t="shared" si="2"/>
        <v>0.46077154003502585</v>
      </c>
      <c r="M62" s="21">
        <f t="shared" si="3"/>
        <v>0.16441914081646411</v>
      </c>
      <c r="N62" s="29">
        <f t="shared" si="4"/>
        <v>100.46922609918354</v>
      </c>
    </row>
    <row r="63" spans="1:34" ht="14">
      <c r="A63" s="6">
        <f t="shared" si="0"/>
        <v>9</v>
      </c>
      <c r="B63" s="10">
        <v>41153</v>
      </c>
      <c r="C63" s="1" t="s">
        <v>62</v>
      </c>
      <c r="D63" s="9">
        <v>95.260977350000005</v>
      </c>
      <c r="E63" s="9">
        <v>101.21021900988499</v>
      </c>
      <c r="F63" s="9">
        <f t="shared" si="5"/>
        <v>-5.3388385933817561</v>
      </c>
      <c r="G63" s="9">
        <f t="shared" si="6"/>
        <v>0.96969715635826237</v>
      </c>
      <c r="H63" s="6">
        <f t="shared" si="7"/>
        <v>57</v>
      </c>
      <c r="I63" s="25">
        <f t="shared" si="1"/>
        <v>100.31818903224011</v>
      </c>
      <c r="K63" s="29">
        <f t="shared" si="2"/>
        <v>-5.0572116822401085</v>
      </c>
      <c r="M63" s="21">
        <f t="shared" si="3"/>
        <v>-5.5217878768432866</v>
      </c>
      <c r="N63" s="29">
        <f t="shared" si="4"/>
        <v>100.7827652268433</v>
      </c>
    </row>
    <row r="64" spans="1:34" ht="14">
      <c r="A64" s="6">
        <f t="shared" si="0"/>
        <v>10</v>
      </c>
      <c r="B64" s="10">
        <v>41183</v>
      </c>
      <c r="C64" s="1" t="s">
        <v>63</v>
      </c>
      <c r="D64" s="9">
        <v>100.73781871</v>
      </c>
      <c r="E64" s="9">
        <v>101.085714857892</v>
      </c>
      <c r="F64" s="9">
        <f t="shared" si="5"/>
        <v>5.7493020881755674</v>
      </c>
      <c r="G64" s="9">
        <f t="shared" si="6"/>
        <v>-0.12301539628210012</v>
      </c>
      <c r="H64" s="6">
        <f t="shared" si="7"/>
        <v>58</v>
      </c>
      <c r="I64" s="25">
        <f t="shared" si="1"/>
        <v>100.46350436451525</v>
      </c>
      <c r="K64" s="29">
        <f t="shared" si="2"/>
        <v>0.27431434548475409</v>
      </c>
      <c r="M64" s="21">
        <f t="shared" si="3"/>
        <v>-0.35945998219534003</v>
      </c>
      <c r="N64" s="29">
        <f t="shared" si="4"/>
        <v>101.09727869219535</v>
      </c>
    </row>
    <row r="65" spans="1:34" ht="14">
      <c r="A65" s="6">
        <f t="shared" si="0"/>
        <v>11</v>
      </c>
      <c r="B65" s="10">
        <v>41214</v>
      </c>
      <c r="C65" s="1" t="s">
        <v>64</v>
      </c>
      <c r="D65" s="9">
        <v>105.68042674</v>
      </c>
      <c r="E65" s="9">
        <v>101.013194728165</v>
      </c>
      <c r="F65" s="9">
        <f t="shared" si="5"/>
        <v>4.9064076364692566</v>
      </c>
      <c r="G65" s="9">
        <f t="shared" si="6"/>
        <v>-7.1741224592358765E-2</v>
      </c>
      <c r="H65" s="6">
        <f t="shared" si="7"/>
        <v>59</v>
      </c>
      <c r="I65" s="25">
        <f t="shared" si="1"/>
        <v>100.60881969679038</v>
      </c>
      <c r="K65" s="29">
        <f t="shared" si="2"/>
        <v>5.0716070432096245</v>
      </c>
      <c r="M65" s="21">
        <f t="shared" si="3"/>
        <v>5.5409647193756797</v>
      </c>
      <c r="N65" s="29">
        <f t="shared" si="4"/>
        <v>100.13946202062432</v>
      </c>
    </row>
    <row r="66" spans="1:34" ht="14">
      <c r="A66" s="6">
        <f t="shared" si="0"/>
        <v>12</v>
      </c>
      <c r="B66" s="10">
        <v>41244</v>
      </c>
      <c r="C66" s="1" t="s">
        <v>65</v>
      </c>
      <c r="D66" s="9">
        <v>122.08151459</v>
      </c>
      <c r="E66" s="9">
        <v>97.994729260428997</v>
      </c>
      <c r="F66" s="9">
        <f t="shared" si="5"/>
        <v>15.519513268384809</v>
      </c>
      <c r="G66" s="9">
        <f t="shared" si="6"/>
        <v>-2.9881892913682706</v>
      </c>
      <c r="H66" s="6">
        <f t="shared" si="7"/>
        <v>60</v>
      </c>
      <c r="I66" s="25">
        <f t="shared" si="1"/>
        <v>100.75413502906551</v>
      </c>
      <c r="K66" s="29">
        <f t="shared" si="2"/>
        <v>21.327379560934489</v>
      </c>
      <c r="M66" s="21">
        <f t="shared" si="3"/>
        <v>24.853651411715934</v>
      </c>
      <c r="N66" s="29">
        <f t="shared" si="4"/>
        <v>97.227863178284068</v>
      </c>
    </row>
    <row r="67" spans="1:34" ht="14">
      <c r="A67" s="6">
        <f t="shared" si="0"/>
        <v>1</v>
      </c>
      <c r="B67" s="10">
        <v>41275</v>
      </c>
      <c r="C67" s="1" t="s">
        <v>66</v>
      </c>
      <c r="D67" s="9">
        <v>99.320027899999999</v>
      </c>
      <c r="E67" s="9">
        <v>100.530369548682</v>
      </c>
      <c r="F67" s="9">
        <f t="shared" si="5"/>
        <v>-18.644498936995046</v>
      </c>
      <c r="G67" s="9">
        <f t="shared" si="6"/>
        <v>2.5875272143610184</v>
      </c>
      <c r="H67" s="6">
        <f t="shared" si="7"/>
        <v>61</v>
      </c>
      <c r="I67" s="25">
        <f t="shared" si="1"/>
        <v>100.89945036134064</v>
      </c>
      <c r="K67" s="29">
        <f t="shared" si="2"/>
        <v>-1.5794224613406413</v>
      </c>
      <c r="M67" s="21">
        <f t="shared" si="3"/>
        <v>-1.0247562337215956</v>
      </c>
      <c r="N67" s="29">
        <f t="shared" si="4"/>
        <v>100.34478413372159</v>
      </c>
    </row>
    <row r="68" spans="1:34" ht="14">
      <c r="A68" s="6">
        <f t="shared" si="0"/>
        <v>2</v>
      </c>
      <c r="B68" s="10">
        <v>41306</v>
      </c>
      <c r="C68" s="1" t="s">
        <v>67</v>
      </c>
      <c r="D68" s="9">
        <v>90.235267519999994</v>
      </c>
      <c r="E68" s="9">
        <v>100.37543479094001</v>
      </c>
      <c r="F68" s="9">
        <f t="shared" si="5"/>
        <v>-9.1469571365273552</v>
      </c>
      <c r="G68" s="9">
        <f t="shared" si="6"/>
        <v>-0.15411736616264271</v>
      </c>
      <c r="H68" s="6">
        <f t="shared" si="7"/>
        <v>62</v>
      </c>
      <c r="I68" s="25">
        <f t="shared" si="1"/>
        <v>101.04476569361577</v>
      </c>
      <c r="K68" s="29">
        <f t="shared" si="2"/>
        <v>-10.809498173615779</v>
      </c>
      <c r="M68" s="21">
        <f t="shared" si="3"/>
        <v>-8.9257316801481306</v>
      </c>
      <c r="N68" s="29">
        <f t="shared" si="4"/>
        <v>99.160999200148126</v>
      </c>
    </row>
    <row r="69" spans="1:34" ht="14">
      <c r="A69" s="6">
        <f t="shared" si="0"/>
        <v>3</v>
      </c>
      <c r="B69" s="10">
        <v>41334</v>
      </c>
      <c r="C69" s="1" t="s">
        <v>68</v>
      </c>
      <c r="D69" s="9">
        <v>95.429150840000005</v>
      </c>
      <c r="E69" s="9">
        <v>100.20001974541501</v>
      </c>
      <c r="F69" s="9">
        <f t="shared" si="5"/>
        <v>5.7559349717102748</v>
      </c>
      <c r="G69" s="9">
        <f t="shared" si="6"/>
        <v>-0.17475893966522049</v>
      </c>
      <c r="H69" s="6">
        <f t="shared" si="7"/>
        <v>63</v>
      </c>
      <c r="I69" s="25">
        <f t="shared" si="1"/>
        <v>101.1900810258909</v>
      </c>
      <c r="K69" s="29">
        <f t="shared" si="2"/>
        <v>-5.7609301858908992</v>
      </c>
      <c r="M69" s="21">
        <f t="shared" si="3"/>
        <v>-2.7223792708848031</v>
      </c>
      <c r="N69" s="29">
        <f t="shared" si="4"/>
        <v>98.151530110884806</v>
      </c>
    </row>
    <row r="70" spans="1:34" ht="14">
      <c r="A70" s="6">
        <f t="shared" si="0"/>
        <v>4</v>
      </c>
      <c r="B70" s="10">
        <v>41365</v>
      </c>
      <c r="C70" s="1" t="s">
        <v>69</v>
      </c>
      <c r="D70" s="9">
        <v>95.022284839999998</v>
      </c>
      <c r="E70" s="9">
        <v>99.792156963202999</v>
      </c>
      <c r="F70" s="9">
        <f t="shared" si="5"/>
        <v>-0.42635399814273667</v>
      </c>
      <c r="G70" s="9">
        <f t="shared" si="6"/>
        <v>-0.40704860462931203</v>
      </c>
      <c r="H70" s="6">
        <f t="shared" si="7"/>
        <v>64</v>
      </c>
      <c r="I70" s="25">
        <f t="shared" si="1"/>
        <v>101.33539635816604</v>
      </c>
      <c r="K70" s="29">
        <f t="shared" si="2"/>
        <v>-6.3131115181660391</v>
      </c>
      <c r="M70" s="21">
        <f t="shared" si="3"/>
        <v>-7.0845778993137793</v>
      </c>
      <c r="N70" s="29">
        <f t="shared" si="4"/>
        <v>102.10686273931378</v>
      </c>
    </row>
    <row r="71" spans="1:34" ht="14">
      <c r="A71" s="6">
        <f t="shared" si="0"/>
        <v>5</v>
      </c>
      <c r="B71" s="10">
        <v>41395</v>
      </c>
      <c r="C71" s="1" t="s">
        <v>70</v>
      </c>
      <c r="D71" s="9">
        <v>99.805626540000006</v>
      </c>
      <c r="E71" s="9">
        <v>100.57147189246101</v>
      </c>
      <c r="F71" s="9">
        <f t="shared" si="5"/>
        <v>5.0339156841516353</v>
      </c>
      <c r="G71" s="9">
        <f t="shared" si="6"/>
        <v>0.78093805462624566</v>
      </c>
      <c r="H71" s="6">
        <f t="shared" si="7"/>
        <v>65</v>
      </c>
      <c r="I71" s="25">
        <f t="shared" si="1"/>
        <v>101.48071169044117</v>
      </c>
      <c r="K71" s="29">
        <f t="shared" si="2"/>
        <v>-1.6750851504411628</v>
      </c>
      <c r="M71" s="21">
        <f t="shared" si="3"/>
        <v>-1.9996955923581434</v>
      </c>
      <c r="N71" s="29">
        <f t="shared" si="4"/>
        <v>101.80532213235814</v>
      </c>
    </row>
    <row r="72" spans="1:34" ht="14">
      <c r="A72" s="6">
        <f t="shared" ref="A72:A135" si="8">MONTH(B72)</f>
        <v>6</v>
      </c>
      <c r="B72" s="10">
        <v>41426</v>
      </c>
      <c r="C72" s="1" t="s">
        <v>71</v>
      </c>
      <c r="D72" s="9">
        <v>97.694941279999995</v>
      </c>
      <c r="E72" s="9">
        <v>100.300545680667</v>
      </c>
      <c r="F72" s="9">
        <f t="shared" si="5"/>
        <v>-2.1147958618886964</v>
      </c>
      <c r="G72" s="9">
        <f t="shared" si="6"/>
        <v>-0.26938674227986459</v>
      </c>
      <c r="H72" s="6">
        <f t="shared" si="7"/>
        <v>66</v>
      </c>
      <c r="I72" s="25">
        <f t="shared" ref="I72:I135" si="9">$I$3+($I$4*H72)</f>
        <v>101.6260270227163</v>
      </c>
      <c r="K72" s="29">
        <f t="shared" ref="K72:K135" si="10">D72-I72</f>
        <v>-3.9310857427163057</v>
      </c>
      <c r="M72" s="21">
        <f t="shared" ref="M72:M135" si="11">AVERAGEIF($A$7:$A$163,A72,$K$7:$K$163)</f>
        <v>-2.5406146615563516</v>
      </c>
      <c r="N72" s="29">
        <f t="shared" ref="N72:N135" si="12">D72-M72</f>
        <v>100.23555594155634</v>
      </c>
    </row>
    <row r="73" spans="1:34" ht="14">
      <c r="A73" s="6">
        <f t="shared" si="8"/>
        <v>7</v>
      </c>
      <c r="B73" s="10">
        <v>41456</v>
      </c>
      <c r="C73" s="1" t="s">
        <v>72</v>
      </c>
      <c r="D73" s="9">
        <v>101.06820767000001</v>
      </c>
      <c r="E73" s="9">
        <v>100.973403067669</v>
      </c>
      <c r="F73" s="9">
        <f t="shared" ref="F73:F136" si="13">((D73/D72)-1)*100</f>
        <v>3.4528567659731779</v>
      </c>
      <c r="G73" s="9">
        <f t="shared" ref="G73:G136" si="14">((E73/E72)-1)*100</f>
        <v>0.67084120274301107</v>
      </c>
      <c r="H73" s="6">
        <f t="shared" ref="H73:H136" si="15">H72+1</f>
        <v>67</v>
      </c>
      <c r="I73" s="25">
        <f t="shared" si="9"/>
        <v>101.77134235499143</v>
      </c>
      <c r="K73" s="29">
        <f t="shared" si="10"/>
        <v>-0.70313468499142573</v>
      </c>
      <c r="M73" s="21">
        <f t="shared" si="11"/>
        <v>-0.30120467229302289</v>
      </c>
      <c r="N73" s="29">
        <f t="shared" si="12"/>
        <v>101.36941234229303</v>
      </c>
    </row>
    <row r="74" spans="1:34" ht="14">
      <c r="A74" s="6">
        <f t="shared" si="8"/>
        <v>8</v>
      </c>
      <c r="B74" s="10">
        <v>41487</v>
      </c>
      <c r="C74" s="1" t="s">
        <v>73</v>
      </c>
      <c r="D74" s="9">
        <v>100.02927105000001</v>
      </c>
      <c r="E74" s="9">
        <v>99.448740300197997</v>
      </c>
      <c r="F74" s="9">
        <f t="shared" si="13"/>
        <v>-1.0279559160604301</v>
      </c>
      <c r="G74" s="9">
        <f t="shared" si="14"/>
        <v>-1.509964724521784</v>
      </c>
      <c r="H74" s="6">
        <f t="shared" si="15"/>
        <v>68</v>
      </c>
      <c r="I74" s="25">
        <f t="shared" si="9"/>
        <v>101.91665768726656</v>
      </c>
      <c r="K74" s="29">
        <f t="shared" si="10"/>
        <v>-1.8873866372665589</v>
      </c>
      <c r="M74" s="21">
        <f t="shared" si="11"/>
        <v>0.16441914081646411</v>
      </c>
      <c r="N74" s="29">
        <f t="shared" si="12"/>
        <v>99.864851909183542</v>
      </c>
    </row>
    <row r="75" spans="1:34" ht="14">
      <c r="A75" s="6">
        <f t="shared" si="8"/>
        <v>9</v>
      </c>
      <c r="B75" s="10">
        <v>41518</v>
      </c>
      <c r="C75" s="1" t="s">
        <v>74</v>
      </c>
      <c r="D75" s="9">
        <v>93.709663509999999</v>
      </c>
      <c r="E75" s="9">
        <v>99.647663495016999</v>
      </c>
      <c r="F75" s="9">
        <f t="shared" si="13"/>
        <v>-6.3177582658191405</v>
      </c>
      <c r="G75" s="9">
        <f t="shared" si="14"/>
        <v>0.20002585675649165</v>
      </c>
      <c r="H75" s="6">
        <f t="shared" si="15"/>
        <v>69</v>
      </c>
      <c r="I75" s="25">
        <f t="shared" si="9"/>
        <v>102.0619730195417</v>
      </c>
      <c r="K75" s="29">
        <f t="shared" si="10"/>
        <v>-8.3523095095416977</v>
      </c>
      <c r="M75" s="21">
        <f t="shared" si="11"/>
        <v>-5.5217878768432866</v>
      </c>
      <c r="N75" s="29">
        <f t="shared" si="12"/>
        <v>99.23145138684329</v>
      </c>
    </row>
    <row r="76" spans="1:34" ht="14">
      <c r="A76" s="6">
        <f t="shared" si="8"/>
        <v>10</v>
      </c>
      <c r="B76" s="10">
        <v>41548</v>
      </c>
      <c r="C76" s="1" t="s">
        <v>75</v>
      </c>
      <c r="D76" s="9">
        <v>99.240106699999998</v>
      </c>
      <c r="E76" s="9">
        <v>99.468466711950001</v>
      </c>
      <c r="F76" s="9">
        <f t="shared" si="13"/>
        <v>5.9016786346798078</v>
      </c>
      <c r="G76" s="9">
        <f t="shared" si="14"/>
        <v>-0.17983039118218969</v>
      </c>
      <c r="H76" s="6">
        <f t="shared" si="15"/>
        <v>70</v>
      </c>
      <c r="I76" s="25">
        <f t="shared" si="9"/>
        <v>102.20728835181683</v>
      </c>
      <c r="K76" s="29">
        <f t="shared" si="10"/>
        <v>-2.9671816518168299</v>
      </c>
      <c r="M76" s="21">
        <f t="shared" si="11"/>
        <v>-0.35945998219534003</v>
      </c>
      <c r="N76" s="29">
        <f t="shared" si="12"/>
        <v>99.599566682195345</v>
      </c>
    </row>
    <row r="77" spans="1:34" ht="14">
      <c r="A77" s="6">
        <f t="shared" si="8"/>
        <v>11</v>
      </c>
      <c r="B77" s="10">
        <v>41579</v>
      </c>
      <c r="C77" s="1" t="s">
        <v>76</v>
      </c>
      <c r="D77" s="9">
        <v>105.37794064000001</v>
      </c>
      <c r="E77" s="9">
        <v>100.154946920757</v>
      </c>
      <c r="F77" s="9">
        <f t="shared" si="13"/>
        <v>6.1848320644741994</v>
      </c>
      <c r="G77" s="9">
        <f t="shared" si="14"/>
        <v>0.69014857823732623</v>
      </c>
      <c r="H77" s="6">
        <f t="shared" si="15"/>
        <v>71</v>
      </c>
      <c r="I77" s="25">
        <f t="shared" si="9"/>
        <v>102.35260368409196</v>
      </c>
      <c r="K77" s="29">
        <f t="shared" si="10"/>
        <v>3.0253369559080454</v>
      </c>
      <c r="M77" s="21">
        <f t="shared" si="11"/>
        <v>5.5409647193756797</v>
      </c>
      <c r="N77" s="29">
        <f t="shared" si="12"/>
        <v>99.836975920624326</v>
      </c>
      <c r="P77" s="11" t="s">
        <v>171</v>
      </c>
      <c r="Y77" s="11" t="s">
        <v>171</v>
      </c>
      <c r="AH77" s="11" t="s">
        <v>171</v>
      </c>
    </row>
    <row r="78" spans="1:34" ht="14">
      <c r="A78" s="6">
        <f t="shared" si="8"/>
        <v>12</v>
      </c>
      <c r="B78" s="10">
        <v>41609</v>
      </c>
      <c r="C78" s="1" t="s">
        <v>77</v>
      </c>
      <c r="D78" s="9">
        <v>123.06751151</v>
      </c>
      <c r="E78" s="9">
        <v>99.206556758952004</v>
      </c>
      <c r="F78" s="9">
        <f t="shared" si="13"/>
        <v>16.786787407843185</v>
      </c>
      <c r="G78" s="9">
        <f t="shared" si="14"/>
        <v>-0.94692293387701465</v>
      </c>
      <c r="H78" s="6">
        <f t="shared" si="15"/>
        <v>72</v>
      </c>
      <c r="I78" s="25">
        <f t="shared" si="9"/>
        <v>102.49791901636709</v>
      </c>
      <c r="K78" s="29">
        <f t="shared" si="10"/>
        <v>20.569592493632911</v>
      </c>
      <c r="M78" s="21">
        <f t="shared" si="11"/>
        <v>24.853651411715934</v>
      </c>
      <c r="N78" s="29">
        <f t="shared" si="12"/>
        <v>98.213860098284073</v>
      </c>
      <c r="P78" s="12" t="s">
        <v>169</v>
      </c>
    </row>
    <row r="79" spans="1:34" ht="14">
      <c r="A79" s="6">
        <f t="shared" si="8"/>
        <v>1</v>
      </c>
      <c r="B79" s="10">
        <v>41640</v>
      </c>
      <c r="C79" s="1" t="s">
        <v>78</v>
      </c>
      <c r="D79" s="9">
        <v>97.42741753</v>
      </c>
      <c r="E79" s="9">
        <v>98.714565222459996</v>
      </c>
      <c r="F79" s="9">
        <f t="shared" si="13"/>
        <v>-20.834169526468884</v>
      </c>
      <c r="G79" s="9">
        <f t="shared" si="14"/>
        <v>-0.49592643124126701</v>
      </c>
      <c r="H79" s="6">
        <f t="shared" si="15"/>
        <v>73</v>
      </c>
      <c r="I79" s="25">
        <f t="shared" si="9"/>
        <v>102.64323434864222</v>
      </c>
      <c r="K79" s="29">
        <f t="shared" si="10"/>
        <v>-5.2158168186422245</v>
      </c>
      <c r="M79" s="21">
        <f t="shared" si="11"/>
        <v>-1.0247562337215956</v>
      </c>
      <c r="N79" s="29">
        <f t="shared" si="12"/>
        <v>98.452173763721589</v>
      </c>
      <c r="P79" s="11" t="s">
        <v>189</v>
      </c>
    </row>
    <row r="80" spans="1:34" ht="14">
      <c r="A80" s="6">
        <f t="shared" si="8"/>
        <v>2</v>
      </c>
      <c r="B80" s="10">
        <v>41671</v>
      </c>
      <c r="C80" s="1" t="s">
        <v>79</v>
      </c>
      <c r="D80" s="9">
        <v>89.714408449999993</v>
      </c>
      <c r="E80" s="9">
        <v>99.906640796149006</v>
      </c>
      <c r="F80" s="9">
        <f t="shared" si="13"/>
        <v>-7.9166719959758769</v>
      </c>
      <c r="G80" s="9">
        <f t="shared" si="14"/>
        <v>1.2075984643224569</v>
      </c>
      <c r="H80" s="6">
        <f t="shared" si="15"/>
        <v>74</v>
      </c>
      <c r="I80" s="25">
        <f t="shared" si="9"/>
        <v>102.78854968091736</v>
      </c>
      <c r="K80" s="29">
        <f t="shared" si="10"/>
        <v>-13.074141230917363</v>
      </c>
      <c r="M80" s="21">
        <f t="shared" si="11"/>
        <v>-8.9257316801481306</v>
      </c>
      <c r="N80" s="29">
        <f t="shared" si="12"/>
        <v>98.640140130148126</v>
      </c>
    </row>
    <row r="81" spans="1:14" ht="14">
      <c r="A81" s="6">
        <f t="shared" si="8"/>
        <v>3</v>
      </c>
      <c r="B81" s="10">
        <v>41699</v>
      </c>
      <c r="C81" s="1" t="s">
        <v>80</v>
      </c>
      <c r="D81" s="9">
        <v>96.392272790000007</v>
      </c>
      <c r="E81" s="9">
        <v>99.929314011198997</v>
      </c>
      <c r="F81" s="9">
        <f t="shared" si="13"/>
        <v>7.4434691766615657</v>
      </c>
      <c r="G81" s="9">
        <f t="shared" si="14"/>
        <v>2.2694402363354627E-2</v>
      </c>
      <c r="H81" s="6">
        <f t="shared" si="15"/>
        <v>75</v>
      </c>
      <c r="I81" s="25">
        <f t="shared" si="9"/>
        <v>102.9338650131925</v>
      </c>
      <c r="K81" s="29">
        <f t="shared" si="10"/>
        <v>-6.5415922231924952</v>
      </c>
      <c r="M81" s="21">
        <f t="shared" si="11"/>
        <v>-2.7223792708848031</v>
      </c>
      <c r="N81" s="29">
        <f t="shared" si="12"/>
        <v>99.114652060884808</v>
      </c>
    </row>
    <row r="82" spans="1:14" ht="14">
      <c r="A82" s="6">
        <f t="shared" si="8"/>
        <v>4</v>
      </c>
      <c r="B82" s="10">
        <v>41730</v>
      </c>
      <c r="C82" s="1" t="s">
        <v>81</v>
      </c>
      <c r="D82" s="9">
        <v>94.683404929999995</v>
      </c>
      <c r="E82" s="9">
        <v>101.098923387201</v>
      </c>
      <c r="F82" s="9">
        <f t="shared" si="13"/>
        <v>-1.7728266079200639</v>
      </c>
      <c r="G82" s="9">
        <f t="shared" si="14"/>
        <v>1.1704367107642888</v>
      </c>
      <c r="H82" s="6">
        <f t="shared" si="15"/>
        <v>76</v>
      </c>
      <c r="I82" s="25">
        <f t="shared" si="9"/>
        <v>103.07918034546762</v>
      </c>
      <c r="K82" s="29">
        <f t="shared" si="10"/>
        <v>-8.3957754154676252</v>
      </c>
      <c r="M82" s="21">
        <f t="shared" si="11"/>
        <v>-7.0845778993137793</v>
      </c>
      <c r="N82" s="29">
        <f t="shared" si="12"/>
        <v>101.76798282931378</v>
      </c>
    </row>
    <row r="83" spans="1:14" ht="14">
      <c r="A83" s="6">
        <f t="shared" si="8"/>
        <v>5</v>
      </c>
      <c r="B83" s="10">
        <v>41760</v>
      </c>
      <c r="C83" s="1" t="s">
        <v>82</v>
      </c>
      <c r="D83" s="9">
        <v>100.23796007</v>
      </c>
      <c r="E83" s="9">
        <v>100.89813773786599</v>
      </c>
      <c r="F83" s="9">
        <f t="shared" si="13"/>
        <v>5.8664505613275297</v>
      </c>
      <c r="G83" s="9">
        <f t="shared" si="14"/>
        <v>-0.19860315284071506</v>
      </c>
      <c r="H83" s="6">
        <f t="shared" si="15"/>
        <v>77</v>
      </c>
      <c r="I83" s="25">
        <f t="shared" si="9"/>
        <v>103.22449567774277</v>
      </c>
      <c r="K83" s="29">
        <f t="shared" si="10"/>
        <v>-2.9865356077427663</v>
      </c>
      <c r="M83" s="21">
        <f t="shared" si="11"/>
        <v>-1.9996955923581434</v>
      </c>
      <c r="N83" s="29">
        <f t="shared" si="12"/>
        <v>102.23765566235814</v>
      </c>
    </row>
    <row r="84" spans="1:14" ht="14">
      <c r="A84" s="6">
        <f t="shared" si="8"/>
        <v>6</v>
      </c>
      <c r="B84" s="10">
        <v>41791</v>
      </c>
      <c r="C84" s="1" t="s">
        <v>83</v>
      </c>
      <c r="D84" s="9">
        <v>98.749903619999998</v>
      </c>
      <c r="E84" s="9">
        <v>101.23139347943101</v>
      </c>
      <c r="F84" s="9">
        <f t="shared" si="13"/>
        <v>-1.4845238759456314</v>
      </c>
      <c r="G84" s="9">
        <f t="shared" si="14"/>
        <v>0.33028928881799757</v>
      </c>
      <c r="H84" s="6">
        <f t="shared" si="15"/>
        <v>78</v>
      </c>
      <c r="I84" s="25">
        <f t="shared" si="9"/>
        <v>103.36981101001788</v>
      </c>
      <c r="K84" s="29">
        <f t="shared" si="10"/>
        <v>-4.619907390017886</v>
      </c>
      <c r="M84" s="21">
        <f t="shared" si="11"/>
        <v>-2.5406146615563516</v>
      </c>
      <c r="N84" s="29">
        <f t="shared" si="12"/>
        <v>101.29051828155634</v>
      </c>
    </row>
    <row r="85" spans="1:14" ht="14">
      <c r="A85" s="6">
        <f t="shared" si="8"/>
        <v>7</v>
      </c>
      <c r="B85" s="10">
        <v>41821</v>
      </c>
      <c r="C85" s="1" t="s">
        <v>84</v>
      </c>
      <c r="D85" s="9">
        <v>101.71214936</v>
      </c>
      <c r="E85" s="9">
        <v>101.327605911967</v>
      </c>
      <c r="F85" s="9">
        <f t="shared" si="13"/>
        <v>2.9997454492705522</v>
      </c>
      <c r="G85" s="9">
        <f t="shared" si="14"/>
        <v>9.5042090431696202E-2</v>
      </c>
      <c r="H85" s="6">
        <f t="shared" si="15"/>
        <v>79</v>
      </c>
      <c r="I85" s="25">
        <f t="shared" si="9"/>
        <v>103.51512634229303</v>
      </c>
      <c r="K85" s="29">
        <f t="shared" si="10"/>
        <v>-1.8029769822930319</v>
      </c>
      <c r="M85" s="21">
        <f t="shared" si="11"/>
        <v>-0.30120467229302289</v>
      </c>
      <c r="N85" s="29">
        <f t="shared" si="12"/>
        <v>102.01335403229302</v>
      </c>
    </row>
    <row r="86" spans="1:14" ht="14">
      <c r="A86" s="6">
        <f t="shared" si="8"/>
        <v>8</v>
      </c>
      <c r="B86" s="10">
        <v>41852</v>
      </c>
      <c r="C86" s="1" t="s">
        <v>85</v>
      </c>
      <c r="D86" s="9">
        <v>102.0421759</v>
      </c>
      <c r="E86" s="9">
        <v>102.053860569695</v>
      </c>
      <c r="F86" s="9">
        <f t="shared" si="13"/>
        <v>0.32447110996731698</v>
      </c>
      <c r="G86" s="9">
        <f t="shared" si="14"/>
        <v>0.71673918592232155</v>
      </c>
      <c r="H86" s="6">
        <f t="shared" si="15"/>
        <v>80</v>
      </c>
      <c r="I86" s="25">
        <f t="shared" si="9"/>
        <v>103.66044167456815</v>
      </c>
      <c r="K86" s="29">
        <f t="shared" si="10"/>
        <v>-1.6182657745681439</v>
      </c>
      <c r="M86" s="21">
        <f t="shared" si="11"/>
        <v>0.16441914081646411</v>
      </c>
      <c r="N86" s="29">
        <f t="shared" si="12"/>
        <v>101.87775675918354</v>
      </c>
    </row>
    <row r="87" spans="1:14" ht="14">
      <c r="A87" s="6">
        <f t="shared" si="8"/>
        <v>9</v>
      </c>
      <c r="B87" s="10">
        <v>41883</v>
      </c>
      <c r="C87" s="1" t="s">
        <v>86</v>
      </c>
      <c r="D87" s="9">
        <v>95.303492239999997</v>
      </c>
      <c r="E87" s="9">
        <v>100.692712525574</v>
      </c>
      <c r="F87" s="9">
        <f t="shared" si="13"/>
        <v>-6.6038219986643831</v>
      </c>
      <c r="G87" s="9">
        <f t="shared" si="14"/>
        <v>-1.3337545846111798</v>
      </c>
      <c r="H87" s="6">
        <f t="shared" si="15"/>
        <v>81</v>
      </c>
      <c r="I87" s="25">
        <f t="shared" si="9"/>
        <v>103.80575700684329</v>
      </c>
      <c r="K87" s="29">
        <f t="shared" si="10"/>
        <v>-8.5022647668432967</v>
      </c>
      <c r="M87" s="21">
        <f t="shared" si="11"/>
        <v>-5.5217878768432866</v>
      </c>
      <c r="N87" s="29">
        <f t="shared" si="12"/>
        <v>100.82528011684329</v>
      </c>
    </row>
    <row r="88" spans="1:14" ht="14">
      <c r="A88" s="6">
        <f t="shared" si="8"/>
        <v>10</v>
      </c>
      <c r="B88" s="10">
        <v>41913</v>
      </c>
      <c r="C88" s="1" t="s">
        <v>87</v>
      </c>
      <c r="D88" s="9">
        <v>101.56850023</v>
      </c>
      <c r="E88" s="9">
        <v>101.731918698966</v>
      </c>
      <c r="F88" s="9">
        <f t="shared" si="13"/>
        <v>6.5737444061577666</v>
      </c>
      <c r="G88" s="9">
        <f t="shared" si="14"/>
        <v>1.0320569853832007</v>
      </c>
      <c r="H88" s="6">
        <f t="shared" si="15"/>
        <v>82</v>
      </c>
      <c r="I88" s="25">
        <f t="shared" si="9"/>
        <v>103.95107233911841</v>
      </c>
      <c r="K88" s="29">
        <f t="shared" si="10"/>
        <v>-2.3825721091184136</v>
      </c>
      <c r="M88" s="21">
        <f t="shared" si="11"/>
        <v>-0.35945998219534003</v>
      </c>
      <c r="N88" s="29">
        <f t="shared" si="12"/>
        <v>101.92796021219534</v>
      </c>
    </row>
    <row r="89" spans="1:14" ht="14">
      <c r="A89" s="6">
        <f t="shared" si="8"/>
        <v>11</v>
      </c>
      <c r="B89" s="10">
        <v>41944</v>
      </c>
      <c r="C89" s="1" t="s">
        <v>88</v>
      </c>
      <c r="D89" s="9">
        <v>108.05882554999999</v>
      </c>
      <c r="E89" s="9">
        <v>102.917873920331</v>
      </c>
      <c r="F89" s="9">
        <f t="shared" si="13"/>
        <v>6.3900966395120218</v>
      </c>
      <c r="G89" s="9">
        <f t="shared" si="14"/>
        <v>1.1657651173122563</v>
      </c>
      <c r="H89" s="6">
        <f t="shared" si="15"/>
        <v>83</v>
      </c>
      <c r="I89" s="25">
        <f t="shared" si="9"/>
        <v>104.09638767139356</v>
      </c>
      <c r="K89" s="29">
        <f t="shared" si="10"/>
        <v>3.9624378786064369</v>
      </c>
      <c r="M89" s="21">
        <f t="shared" si="11"/>
        <v>5.5409647193756797</v>
      </c>
      <c r="N89" s="29">
        <f t="shared" si="12"/>
        <v>102.51786083062431</v>
      </c>
    </row>
    <row r="90" spans="1:14" ht="14">
      <c r="A90" s="6">
        <f t="shared" si="8"/>
        <v>12</v>
      </c>
      <c r="B90" s="10">
        <v>41974</v>
      </c>
      <c r="C90" s="1" t="s">
        <v>89</v>
      </c>
      <c r="D90" s="9">
        <v>126.70734903</v>
      </c>
      <c r="E90" s="9">
        <v>102.196999419937</v>
      </c>
      <c r="F90" s="9">
        <f t="shared" si="13"/>
        <v>17.257751400760068</v>
      </c>
      <c r="G90" s="9">
        <f t="shared" si="14"/>
        <v>-0.70043664228045532</v>
      </c>
      <c r="H90" s="6">
        <f t="shared" si="15"/>
        <v>84</v>
      </c>
      <c r="I90" s="25">
        <f t="shared" si="9"/>
        <v>104.24170300366868</v>
      </c>
      <c r="K90" s="29">
        <f t="shared" si="10"/>
        <v>22.465646026331328</v>
      </c>
      <c r="M90" s="21">
        <f t="shared" si="11"/>
        <v>24.853651411715934</v>
      </c>
      <c r="N90" s="29">
        <f t="shared" si="12"/>
        <v>101.85369761828407</v>
      </c>
    </row>
    <row r="91" spans="1:14" ht="14">
      <c r="A91" s="6">
        <f t="shared" si="8"/>
        <v>1</v>
      </c>
      <c r="B91" s="10">
        <v>42005</v>
      </c>
      <c r="C91" s="1" t="s">
        <v>90</v>
      </c>
      <c r="D91" s="9">
        <v>102.63503138999999</v>
      </c>
      <c r="E91" s="9">
        <v>103.91048524645301</v>
      </c>
      <c r="F91" s="9">
        <f t="shared" si="13"/>
        <v>-18.998359467137536</v>
      </c>
      <c r="G91" s="9">
        <f t="shared" si="14"/>
        <v>1.6766498392728035</v>
      </c>
      <c r="H91" s="6">
        <f t="shared" si="15"/>
        <v>85</v>
      </c>
      <c r="I91" s="25">
        <f t="shared" si="9"/>
        <v>104.38701833594382</v>
      </c>
      <c r="K91" s="29">
        <f t="shared" si="10"/>
        <v>-1.7519869459438269</v>
      </c>
      <c r="M91" s="21">
        <f t="shared" si="11"/>
        <v>-1.0247562337215956</v>
      </c>
      <c r="N91" s="29">
        <f t="shared" si="12"/>
        <v>103.65978762372158</v>
      </c>
    </row>
    <row r="92" spans="1:14" ht="14">
      <c r="A92" s="6">
        <f t="shared" si="8"/>
        <v>2</v>
      </c>
      <c r="B92" s="10">
        <v>42036</v>
      </c>
      <c r="C92" s="1" t="s">
        <v>91</v>
      </c>
      <c r="D92" s="9">
        <v>93.709635860000006</v>
      </c>
      <c r="E92" s="9">
        <v>104.517705675678</v>
      </c>
      <c r="F92" s="9">
        <f t="shared" si="13"/>
        <v>-8.696246699710775</v>
      </c>
      <c r="G92" s="9">
        <f t="shared" si="14"/>
        <v>0.58436877451280012</v>
      </c>
      <c r="H92" s="6">
        <f t="shared" si="15"/>
        <v>86</v>
      </c>
      <c r="I92" s="25">
        <f t="shared" si="9"/>
        <v>104.53233366821894</v>
      </c>
      <c r="K92" s="29">
        <f t="shared" si="10"/>
        <v>-10.822697808218933</v>
      </c>
      <c r="M92" s="21">
        <f t="shared" si="11"/>
        <v>-8.9257316801481306</v>
      </c>
      <c r="N92" s="29">
        <f t="shared" si="12"/>
        <v>102.63536754014814</v>
      </c>
    </row>
    <row r="93" spans="1:14" ht="14">
      <c r="A93" s="6">
        <f t="shared" si="8"/>
        <v>3</v>
      </c>
      <c r="B93" s="10">
        <v>42064</v>
      </c>
      <c r="C93" s="1" t="s">
        <v>92</v>
      </c>
      <c r="D93" s="9">
        <v>101.40296701</v>
      </c>
      <c r="E93" s="9">
        <v>104.992020101309</v>
      </c>
      <c r="F93" s="9">
        <f t="shared" si="13"/>
        <v>8.2097546099673799</v>
      </c>
      <c r="G93" s="9">
        <f t="shared" si="14"/>
        <v>0.45381251201859207</v>
      </c>
      <c r="H93" s="6">
        <f t="shared" si="15"/>
        <v>87</v>
      </c>
      <c r="I93" s="25">
        <f t="shared" si="9"/>
        <v>104.67764900049409</v>
      </c>
      <c r="K93" s="29">
        <f t="shared" si="10"/>
        <v>-3.2746819904940878</v>
      </c>
      <c r="M93" s="21">
        <f t="shared" si="11"/>
        <v>-2.7223792708848031</v>
      </c>
      <c r="N93" s="29">
        <f t="shared" si="12"/>
        <v>104.1253462808848</v>
      </c>
    </row>
    <row r="94" spans="1:14" ht="14">
      <c r="A94" s="6">
        <f t="shared" si="8"/>
        <v>4</v>
      </c>
      <c r="B94" s="10">
        <v>42095</v>
      </c>
      <c r="C94" s="1" t="s">
        <v>93</v>
      </c>
      <c r="D94" s="9">
        <v>98.066995199999994</v>
      </c>
      <c r="E94" s="9">
        <v>104.862234708144</v>
      </c>
      <c r="F94" s="9">
        <f t="shared" si="13"/>
        <v>-3.2898167660824207</v>
      </c>
      <c r="G94" s="9">
        <f t="shared" si="14"/>
        <v>-0.12361453093269192</v>
      </c>
      <c r="H94" s="6">
        <f t="shared" si="15"/>
        <v>88</v>
      </c>
      <c r="I94" s="25">
        <f t="shared" si="9"/>
        <v>104.8229643327692</v>
      </c>
      <c r="K94" s="29">
        <f t="shared" si="10"/>
        <v>-6.7559691327692093</v>
      </c>
      <c r="M94" s="21">
        <f t="shared" si="11"/>
        <v>-7.0845778993137793</v>
      </c>
      <c r="N94" s="29">
        <f t="shared" si="12"/>
        <v>105.15157309931378</v>
      </c>
    </row>
    <row r="95" spans="1:14" ht="14">
      <c r="A95" s="6">
        <f t="shared" si="8"/>
        <v>5</v>
      </c>
      <c r="B95" s="10">
        <v>42125</v>
      </c>
      <c r="C95" s="1" t="s">
        <v>94</v>
      </c>
      <c r="D95" s="9">
        <v>103.91860309</v>
      </c>
      <c r="E95" s="9">
        <v>105.27120269883901</v>
      </c>
      <c r="F95" s="9">
        <f t="shared" si="13"/>
        <v>5.9669493065083845</v>
      </c>
      <c r="G95" s="9">
        <f t="shared" si="14"/>
        <v>0.39000503072745829</v>
      </c>
      <c r="H95" s="6">
        <f t="shared" si="15"/>
        <v>89</v>
      </c>
      <c r="I95" s="25">
        <f t="shared" si="9"/>
        <v>104.96827966504435</v>
      </c>
      <c r="K95" s="29">
        <f t="shared" si="10"/>
        <v>-1.0496765750443444</v>
      </c>
      <c r="M95" s="21">
        <f t="shared" si="11"/>
        <v>-1.9996955923581434</v>
      </c>
      <c r="N95" s="29">
        <f t="shared" si="12"/>
        <v>105.91829868235814</v>
      </c>
    </row>
    <row r="96" spans="1:14" ht="14">
      <c r="A96" s="6">
        <f t="shared" si="8"/>
        <v>6</v>
      </c>
      <c r="B96" s="10">
        <v>42156</v>
      </c>
      <c r="C96" s="1" t="s">
        <v>95</v>
      </c>
      <c r="D96" s="9">
        <v>104.292888</v>
      </c>
      <c r="E96" s="9">
        <v>105.989687428886</v>
      </c>
      <c r="F96" s="9">
        <f t="shared" si="13"/>
        <v>0.36017122908766908</v>
      </c>
      <c r="G96" s="9">
        <f t="shared" si="14"/>
        <v>0.68250833240923736</v>
      </c>
      <c r="H96" s="6">
        <f t="shared" si="15"/>
        <v>90</v>
      </c>
      <c r="I96" s="25">
        <f t="shared" si="9"/>
        <v>105.11359499731947</v>
      </c>
      <c r="K96" s="29">
        <f t="shared" si="10"/>
        <v>-0.82070699731946206</v>
      </c>
      <c r="M96" s="21">
        <f t="shared" si="11"/>
        <v>-2.5406146615563516</v>
      </c>
      <c r="N96" s="29">
        <f t="shared" si="12"/>
        <v>106.83350266155635</v>
      </c>
    </row>
    <row r="97" spans="1:16" ht="14">
      <c r="A97" s="6">
        <f t="shared" si="8"/>
        <v>7</v>
      </c>
      <c r="B97" s="10">
        <v>42186</v>
      </c>
      <c r="C97" s="1" t="s">
        <v>96</v>
      </c>
      <c r="D97" s="9">
        <v>107.34156874</v>
      </c>
      <c r="E97" s="9">
        <v>106.848377368887</v>
      </c>
      <c r="F97" s="9">
        <f t="shared" si="13"/>
        <v>2.9231914068771347</v>
      </c>
      <c r="G97" s="9">
        <f t="shared" si="14"/>
        <v>0.81016366859005817</v>
      </c>
      <c r="H97" s="6">
        <f t="shared" si="15"/>
        <v>91</v>
      </c>
      <c r="I97" s="25">
        <f t="shared" si="9"/>
        <v>105.25891032959461</v>
      </c>
      <c r="K97" s="29">
        <f t="shared" si="10"/>
        <v>2.0826584104053865</v>
      </c>
      <c r="M97" s="21">
        <f t="shared" si="11"/>
        <v>-0.30120467229302289</v>
      </c>
      <c r="N97" s="29">
        <f t="shared" si="12"/>
        <v>107.64277341229302</v>
      </c>
    </row>
    <row r="98" spans="1:16" ht="14">
      <c r="A98" s="6">
        <f t="shared" si="8"/>
        <v>8</v>
      </c>
      <c r="B98" s="10">
        <v>42217</v>
      </c>
      <c r="C98" s="1" t="s">
        <v>97</v>
      </c>
      <c r="D98" s="9">
        <v>107.64608703</v>
      </c>
      <c r="E98" s="9">
        <v>107.818899768215</v>
      </c>
      <c r="F98" s="9">
        <f t="shared" si="13"/>
        <v>0.28369092568192311</v>
      </c>
      <c r="G98" s="9">
        <f t="shared" si="14"/>
        <v>0.90831739632071251</v>
      </c>
      <c r="H98" s="6">
        <f t="shared" si="15"/>
        <v>92</v>
      </c>
      <c r="I98" s="25">
        <f t="shared" si="9"/>
        <v>105.40422566186973</v>
      </c>
      <c r="K98" s="29">
        <f t="shared" si="10"/>
        <v>2.241861368130273</v>
      </c>
      <c r="M98" s="21">
        <f t="shared" si="11"/>
        <v>0.16441914081646411</v>
      </c>
      <c r="N98" s="29">
        <f t="shared" si="12"/>
        <v>107.48166788918354</v>
      </c>
    </row>
    <row r="99" spans="1:16" ht="14">
      <c r="A99" s="6">
        <f t="shared" si="8"/>
        <v>9</v>
      </c>
      <c r="B99" s="10">
        <v>42248</v>
      </c>
      <c r="C99" s="1" t="s">
        <v>98</v>
      </c>
      <c r="D99" s="9">
        <v>101.08041165</v>
      </c>
      <c r="E99" s="9">
        <v>107.003911858115</v>
      </c>
      <c r="F99" s="9">
        <f t="shared" si="13"/>
        <v>-6.0993163440954508</v>
      </c>
      <c r="G99" s="9">
        <f t="shared" si="14"/>
        <v>-0.75588594564777178</v>
      </c>
      <c r="H99" s="6">
        <f t="shared" si="15"/>
        <v>93</v>
      </c>
      <c r="I99" s="25">
        <f t="shared" si="9"/>
        <v>105.54954099414488</v>
      </c>
      <c r="K99" s="29">
        <f t="shared" si="10"/>
        <v>-4.4691293441448749</v>
      </c>
      <c r="M99" s="21">
        <f t="shared" si="11"/>
        <v>-5.5217878768432866</v>
      </c>
      <c r="N99" s="29">
        <f t="shared" si="12"/>
        <v>106.60219952684329</v>
      </c>
    </row>
    <row r="100" spans="1:16" ht="14">
      <c r="A100" s="6">
        <f t="shared" si="8"/>
        <v>10</v>
      </c>
      <c r="B100" s="10">
        <v>42278</v>
      </c>
      <c r="C100" s="1" t="s">
        <v>99</v>
      </c>
      <c r="D100" s="9">
        <v>107.04457375</v>
      </c>
      <c r="E100" s="9">
        <v>106.89838621447799</v>
      </c>
      <c r="F100" s="9">
        <f t="shared" si="13"/>
        <v>5.9004133468029796</v>
      </c>
      <c r="G100" s="9">
        <f t="shared" si="14"/>
        <v>-9.8618491422008958E-2</v>
      </c>
      <c r="H100" s="6">
        <f t="shared" si="15"/>
        <v>94</v>
      </c>
      <c r="I100" s="25">
        <f t="shared" si="9"/>
        <v>105.69485632641999</v>
      </c>
      <c r="K100" s="29">
        <f t="shared" si="10"/>
        <v>1.3497174235800031</v>
      </c>
      <c r="M100" s="21">
        <f t="shared" si="11"/>
        <v>-0.35945998219534003</v>
      </c>
      <c r="N100" s="29">
        <f t="shared" si="12"/>
        <v>107.40403373219534</v>
      </c>
      <c r="P100" s="11" t="s">
        <v>171</v>
      </c>
    </row>
    <row r="101" spans="1:16" ht="14">
      <c r="A101" s="6">
        <f t="shared" si="8"/>
        <v>11</v>
      </c>
      <c r="B101" s="10">
        <v>42309</v>
      </c>
      <c r="C101" s="1" t="s">
        <v>100</v>
      </c>
      <c r="D101" s="9">
        <v>112.80318189</v>
      </c>
      <c r="E101" s="9">
        <v>106.993220106843</v>
      </c>
      <c r="F101" s="9">
        <f t="shared" si="13"/>
        <v>5.3796357332872358</v>
      </c>
      <c r="G101" s="9">
        <f t="shared" si="14"/>
        <v>8.8714054274618981E-2</v>
      </c>
      <c r="H101" s="6">
        <f t="shared" si="15"/>
        <v>95</v>
      </c>
      <c r="I101" s="25">
        <f t="shared" si="9"/>
        <v>105.84017165869514</v>
      </c>
      <c r="K101" s="29">
        <f t="shared" si="10"/>
        <v>6.9630102313048639</v>
      </c>
      <c r="M101" s="21">
        <f t="shared" si="11"/>
        <v>5.5409647193756797</v>
      </c>
      <c r="N101" s="29">
        <f t="shared" si="12"/>
        <v>107.26221717062433</v>
      </c>
    </row>
    <row r="102" spans="1:16" ht="14">
      <c r="A102" s="6">
        <f t="shared" si="8"/>
        <v>12</v>
      </c>
      <c r="B102" s="10">
        <v>42339</v>
      </c>
      <c r="C102" s="1" t="s">
        <v>101</v>
      </c>
      <c r="D102" s="9">
        <v>133.10354609000001</v>
      </c>
      <c r="E102" s="9">
        <v>107.65715438163799</v>
      </c>
      <c r="F102" s="9">
        <f t="shared" si="13"/>
        <v>17.996269129886699</v>
      </c>
      <c r="G102" s="9">
        <f t="shared" si="14"/>
        <v>0.62053864173075013</v>
      </c>
      <c r="H102" s="6">
        <f t="shared" si="15"/>
        <v>96</v>
      </c>
      <c r="I102" s="25">
        <f t="shared" si="9"/>
        <v>105.98548699097026</v>
      </c>
      <c r="K102" s="29">
        <f t="shared" si="10"/>
        <v>27.11805909902975</v>
      </c>
      <c r="M102" s="21">
        <f t="shared" si="11"/>
        <v>24.853651411715934</v>
      </c>
      <c r="N102" s="29">
        <f t="shared" si="12"/>
        <v>108.24989467828408</v>
      </c>
    </row>
    <row r="103" spans="1:16" ht="14">
      <c r="A103" s="6">
        <f t="shared" si="8"/>
        <v>1</v>
      </c>
      <c r="B103" s="10">
        <v>42370</v>
      </c>
      <c r="C103" s="1" t="s">
        <v>102</v>
      </c>
      <c r="D103" s="9">
        <v>107.02966017999999</v>
      </c>
      <c r="E103" s="9">
        <v>109.153712751154</v>
      </c>
      <c r="F103" s="9">
        <f t="shared" si="13"/>
        <v>-19.589174500557448</v>
      </c>
      <c r="G103" s="9">
        <f t="shared" si="14"/>
        <v>1.3901151094991793</v>
      </c>
      <c r="H103" s="6">
        <f t="shared" si="15"/>
        <v>97</v>
      </c>
      <c r="I103" s="25">
        <f t="shared" si="9"/>
        <v>106.1308023232454</v>
      </c>
      <c r="K103" s="29">
        <f t="shared" si="10"/>
        <v>0.89885785675458862</v>
      </c>
      <c r="M103" s="21">
        <f t="shared" si="11"/>
        <v>-1.0247562337215956</v>
      </c>
      <c r="N103" s="29">
        <f t="shared" si="12"/>
        <v>108.05441641372158</v>
      </c>
    </row>
    <row r="104" spans="1:16" ht="14">
      <c r="A104" s="6">
        <f t="shared" si="8"/>
        <v>2</v>
      </c>
      <c r="B104" s="10">
        <v>42401</v>
      </c>
      <c r="C104" s="1" t="s">
        <v>103</v>
      </c>
      <c r="D104" s="9">
        <v>100.26047613999999</v>
      </c>
      <c r="E104" s="9">
        <v>108.680332033365</v>
      </c>
      <c r="F104" s="9">
        <f t="shared" si="13"/>
        <v>-6.3245870617693711</v>
      </c>
      <c r="G104" s="9">
        <f t="shared" si="14"/>
        <v>-0.43368265344139179</v>
      </c>
      <c r="H104" s="6">
        <f t="shared" si="15"/>
        <v>98</v>
      </c>
      <c r="I104" s="25">
        <f t="shared" si="9"/>
        <v>106.27611765552054</v>
      </c>
      <c r="K104" s="29">
        <f t="shared" si="10"/>
        <v>-6.0156415155205423</v>
      </c>
      <c r="M104" s="21">
        <f t="shared" si="11"/>
        <v>-8.9257316801481306</v>
      </c>
      <c r="N104" s="29">
        <f t="shared" si="12"/>
        <v>109.18620782014813</v>
      </c>
    </row>
    <row r="105" spans="1:16" ht="14">
      <c r="A105" s="6">
        <f t="shared" si="8"/>
        <v>3</v>
      </c>
      <c r="B105" s="10">
        <v>42430</v>
      </c>
      <c r="C105" s="1" t="s">
        <v>104</v>
      </c>
      <c r="D105" s="9">
        <v>104.64394458</v>
      </c>
      <c r="E105" s="9">
        <v>109.531995726814</v>
      </c>
      <c r="F105" s="9">
        <f t="shared" si="13"/>
        <v>4.3720802142202864</v>
      </c>
      <c r="G105" s="9">
        <f t="shared" si="14"/>
        <v>0.78364104849029115</v>
      </c>
      <c r="H105" s="6">
        <f t="shared" si="15"/>
        <v>99</v>
      </c>
      <c r="I105" s="25">
        <f t="shared" si="9"/>
        <v>106.42143298779567</v>
      </c>
      <c r="K105" s="29">
        <f t="shared" si="10"/>
        <v>-1.7774884077956727</v>
      </c>
      <c r="M105" s="21">
        <f t="shared" si="11"/>
        <v>-2.7223792708848031</v>
      </c>
      <c r="N105" s="29">
        <f t="shared" si="12"/>
        <v>107.3663238508848</v>
      </c>
    </row>
    <row r="106" spans="1:16" ht="14">
      <c r="A106" s="6">
        <f t="shared" si="8"/>
        <v>4</v>
      </c>
      <c r="B106" s="10">
        <v>42461</v>
      </c>
      <c r="C106" s="1" t="s">
        <v>105</v>
      </c>
      <c r="D106" s="9">
        <v>104.73275382999999</v>
      </c>
      <c r="E106" s="9">
        <v>110.083605863263</v>
      </c>
      <c r="F106" s="9">
        <f t="shared" si="13"/>
        <v>8.4868025910567191E-2</v>
      </c>
      <c r="G106" s="9">
        <f t="shared" si="14"/>
        <v>0.50360639627600179</v>
      </c>
      <c r="H106" s="6">
        <f t="shared" si="15"/>
        <v>100</v>
      </c>
      <c r="I106" s="25">
        <f t="shared" si="9"/>
        <v>106.5667483200708</v>
      </c>
      <c r="K106" s="29">
        <f t="shared" si="10"/>
        <v>-1.8339944900708076</v>
      </c>
      <c r="M106" s="21">
        <f t="shared" si="11"/>
        <v>-7.0845778993137793</v>
      </c>
      <c r="N106" s="29">
        <f t="shared" si="12"/>
        <v>111.81733172931378</v>
      </c>
    </row>
    <row r="107" spans="1:16" ht="14">
      <c r="A107" s="6">
        <f t="shared" si="8"/>
        <v>5</v>
      </c>
      <c r="B107" s="10">
        <v>42491</v>
      </c>
      <c r="C107" s="1" t="s">
        <v>106</v>
      </c>
      <c r="D107" s="9">
        <v>108.88456769</v>
      </c>
      <c r="E107" s="9">
        <v>110.274589002456</v>
      </c>
      <c r="F107" s="9">
        <f t="shared" si="13"/>
        <v>3.9641981215724931</v>
      </c>
      <c r="G107" s="9">
        <f t="shared" si="14"/>
        <v>0.17348917460990876</v>
      </c>
      <c r="H107" s="6">
        <f t="shared" si="15"/>
        <v>101</v>
      </c>
      <c r="I107" s="25">
        <f t="shared" si="9"/>
        <v>106.71206365234593</v>
      </c>
      <c r="K107" s="29">
        <f t="shared" si="10"/>
        <v>2.1725040376540647</v>
      </c>
      <c r="M107" s="21">
        <f t="shared" si="11"/>
        <v>-1.9996955923581434</v>
      </c>
      <c r="N107" s="29">
        <f t="shared" si="12"/>
        <v>110.88426328235813</v>
      </c>
    </row>
    <row r="108" spans="1:16" ht="14">
      <c r="A108" s="6">
        <f t="shared" si="8"/>
        <v>6</v>
      </c>
      <c r="B108" s="10">
        <v>42522</v>
      </c>
      <c r="C108" s="1" t="s">
        <v>107</v>
      </c>
      <c r="D108" s="9">
        <v>110.11982611000001</v>
      </c>
      <c r="E108" s="9">
        <v>112.121733168868</v>
      </c>
      <c r="F108" s="9">
        <f t="shared" si="13"/>
        <v>1.1344660186527467</v>
      </c>
      <c r="G108" s="9">
        <f t="shared" si="14"/>
        <v>1.6750406264228968</v>
      </c>
      <c r="H108" s="6">
        <f t="shared" si="15"/>
        <v>102</v>
      </c>
      <c r="I108" s="25">
        <f t="shared" si="9"/>
        <v>106.85737898462106</v>
      </c>
      <c r="K108" s="29">
        <f t="shared" si="10"/>
        <v>3.2624471253789409</v>
      </c>
      <c r="M108" s="21">
        <f t="shared" si="11"/>
        <v>-2.5406146615563516</v>
      </c>
      <c r="N108" s="29">
        <f t="shared" si="12"/>
        <v>112.66044077155635</v>
      </c>
    </row>
    <row r="109" spans="1:16" ht="14">
      <c r="A109" s="6">
        <f t="shared" si="8"/>
        <v>7</v>
      </c>
      <c r="B109" s="10">
        <v>42552</v>
      </c>
      <c r="C109" s="1" t="s">
        <v>108</v>
      </c>
      <c r="D109" s="9">
        <v>111.36036433</v>
      </c>
      <c r="E109" s="9">
        <v>111.310485780707</v>
      </c>
      <c r="F109" s="9">
        <f t="shared" si="13"/>
        <v>1.1265348519174045</v>
      </c>
      <c r="G109" s="9">
        <f t="shared" si="14"/>
        <v>-0.72354160538989909</v>
      </c>
      <c r="H109" s="6">
        <f t="shared" si="15"/>
        <v>103</v>
      </c>
      <c r="I109" s="25">
        <f t="shared" si="9"/>
        <v>107.0026943168962</v>
      </c>
      <c r="K109" s="29">
        <f t="shared" si="10"/>
        <v>4.3576700131037995</v>
      </c>
      <c r="M109" s="21">
        <f t="shared" si="11"/>
        <v>-0.30120467229302289</v>
      </c>
      <c r="N109" s="29">
        <f t="shared" si="12"/>
        <v>111.66156900229302</v>
      </c>
    </row>
    <row r="110" spans="1:16" ht="14">
      <c r="A110" s="6">
        <f t="shared" si="8"/>
        <v>8</v>
      </c>
      <c r="B110" s="10">
        <v>42583</v>
      </c>
      <c r="C110" s="1" t="s">
        <v>109</v>
      </c>
      <c r="D110" s="9">
        <v>112.74191999</v>
      </c>
      <c r="E110" s="9">
        <v>112.406934562602</v>
      </c>
      <c r="F110" s="9">
        <f t="shared" si="13"/>
        <v>1.2406170438756581</v>
      </c>
      <c r="G110" s="9">
        <f t="shared" si="14"/>
        <v>0.98503638197673382</v>
      </c>
      <c r="H110" s="6">
        <f t="shared" si="15"/>
        <v>104</v>
      </c>
      <c r="I110" s="25">
        <f t="shared" si="9"/>
        <v>107.14800964917133</v>
      </c>
      <c r="K110" s="29">
        <f t="shared" si="10"/>
        <v>5.5939103408286712</v>
      </c>
      <c r="M110" s="21">
        <f t="shared" si="11"/>
        <v>0.16441914081646411</v>
      </c>
      <c r="N110" s="29">
        <f t="shared" si="12"/>
        <v>112.57750084918354</v>
      </c>
    </row>
    <row r="111" spans="1:16" ht="14">
      <c r="A111" s="6">
        <f t="shared" si="8"/>
        <v>9</v>
      </c>
      <c r="B111" s="10">
        <v>42614</v>
      </c>
      <c r="C111" s="1" t="s">
        <v>110</v>
      </c>
      <c r="D111" s="9">
        <v>106.70510494</v>
      </c>
      <c r="E111" s="9">
        <v>112.645291949309</v>
      </c>
      <c r="F111" s="9">
        <f t="shared" si="13"/>
        <v>-5.354543412543844</v>
      </c>
      <c r="G111" s="9">
        <f t="shared" si="14"/>
        <v>0.21204864952015789</v>
      </c>
      <c r="H111" s="6">
        <f t="shared" si="15"/>
        <v>105</v>
      </c>
      <c r="I111" s="25">
        <f t="shared" si="9"/>
        <v>107.29332498144646</v>
      </c>
      <c r="K111" s="29">
        <f t="shared" si="10"/>
        <v>-0.58822004144646201</v>
      </c>
      <c r="M111" s="21">
        <f t="shared" si="11"/>
        <v>-5.5217878768432866</v>
      </c>
      <c r="N111" s="29">
        <f t="shared" si="12"/>
        <v>112.22689281684329</v>
      </c>
    </row>
    <row r="112" spans="1:16" ht="14">
      <c r="A112" s="6">
        <f t="shared" si="8"/>
        <v>10</v>
      </c>
      <c r="B112" s="10">
        <v>42644</v>
      </c>
      <c r="C112" s="1" t="s">
        <v>111</v>
      </c>
      <c r="D112" s="9">
        <v>113.71772147</v>
      </c>
      <c r="E112" s="9">
        <v>114.34348594638899</v>
      </c>
      <c r="F112" s="9">
        <f t="shared" si="13"/>
        <v>6.5719597332697166</v>
      </c>
      <c r="G112" s="9">
        <f t="shared" si="14"/>
        <v>1.5075587871388407</v>
      </c>
      <c r="H112" s="6">
        <f t="shared" si="15"/>
        <v>106</v>
      </c>
      <c r="I112" s="25">
        <f t="shared" si="9"/>
        <v>107.43864031372159</v>
      </c>
      <c r="K112" s="29">
        <f t="shared" si="10"/>
        <v>6.2790811562784086</v>
      </c>
      <c r="M112" s="21">
        <f t="shared" si="11"/>
        <v>-0.35945998219534003</v>
      </c>
      <c r="N112" s="29">
        <f t="shared" si="12"/>
        <v>114.07718145219535</v>
      </c>
    </row>
    <row r="113" spans="1:14" ht="14">
      <c r="A113" s="6">
        <f t="shared" si="8"/>
        <v>11</v>
      </c>
      <c r="B113" s="10">
        <v>42675</v>
      </c>
      <c r="C113" s="1" t="s">
        <v>112</v>
      </c>
      <c r="D113" s="9">
        <v>120.40448519</v>
      </c>
      <c r="E113" s="9">
        <v>113.09227949522899</v>
      </c>
      <c r="F113" s="9">
        <f t="shared" si="13"/>
        <v>5.8801421920540609</v>
      </c>
      <c r="G113" s="9">
        <f t="shared" si="14"/>
        <v>-1.0942524979049906</v>
      </c>
      <c r="H113" s="6">
        <f t="shared" si="15"/>
        <v>107</v>
      </c>
      <c r="I113" s="25">
        <f t="shared" si="9"/>
        <v>107.58395564599672</v>
      </c>
      <c r="K113" s="29">
        <f t="shared" si="10"/>
        <v>12.820529544003278</v>
      </c>
      <c r="M113" s="21">
        <f t="shared" si="11"/>
        <v>5.5409647193756797</v>
      </c>
      <c r="N113" s="29">
        <f t="shared" si="12"/>
        <v>114.86352047062432</v>
      </c>
    </row>
    <row r="114" spans="1:14" ht="14">
      <c r="A114" s="6">
        <f t="shared" si="8"/>
        <v>12</v>
      </c>
      <c r="B114" s="10">
        <v>42705</v>
      </c>
      <c r="C114" s="1" t="s">
        <v>113</v>
      </c>
      <c r="D114" s="9">
        <v>140.08266710999999</v>
      </c>
      <c r="E114" s="9">
        <v>113.313791887505</v>
      </c>
      <c r="F114" s="9">
        <f t="shared" si="13"/>
        <v>16.34339608607398</v>
      </c>
      <c r="G114" s="9">
        <f t="shared" si="14"/>
        <v>0.19586871293486574</v>
      </c>
      <c r="H114" s="6">
        <f t="shared" si="15"/>
        <v>108</v>
      </c>
      <c r="I114" s="25">
        <f t="shared" si="9"/>
        <v>107.72927097827186</v>
      </c>
      <c r="K114" s="29">
        <f t="shared" si="10"/>
        <v>32.353396131728132</v>
      </c>
      <c r="M114" s="21">
        <f t="shared" si="11"/>
        <v>24.853651411715934</v>
      </c>
      <c r="N114" s="29">
        <f t="shared" si="12"/>
        <v>115.22901569828406</v>
      </c>
    </row>
    <row r="115" spans="1:14" ht="14">
      <c r="A115" s="6">
        <f t="shared" si="8"/>
        <v>1</v>
      </c>
      <c r="B115" s="10">
        <v>42736</v>
      </c>
      <c r="C115" s="1" t="s">
        <v>114</v>
      </c>
      <c r="D115" s="9">
        <v>109.89636207</v>
      </c>
      <c r="E115" s="9">
        <v>112.232116909784</v>
      </c>
      <c r="F115" s="9">
        <f t="shared" si="13"/>
        <v>-21.548922263377655</v>
      </c>
      <c r="G115" s="9">
        <f t="shared" si="14"/>
        <v>-0.95458369162587653</v>
      </c>
      <c r="H115" s="6">
        <f t="shared" si="15"/>
        <v>109</v>
      </c>
      <c r="I115" s="25">
        <f t="shared" si="9"/>
        <v>107.87458631054699</v>
      </c>
      <c r="K115" s="29">
        <f t="shared" si="10"/>
        <v>2.021775759453007</v>
      </c>
      <c r="M115" s="21">
        <f t="shared" si="11"/>
        <v>-1.0247562337215956</v>
      </c>
      <c r="N115" s="29">
        <f t="shared" si="12"/>
        <v>110.92111830372158</v>
      </c>
    </row>
    <row r="116" spans="1:14" ht="14">
      <c r="A116" s="6">
        <f t="shared" si="8"/>
        <v>2</v>
      </c>
      <c r="B116" s="10">
        <v>42767</v>
      </c>
      <c r="C116" s="1" t="s">
        <v>115</v>
      </c>
      <c r="D116" s="9">
        <v>100.24538887</v>
      </c>
      <c r="E116" s="9">
        <v>112.06794850677601</v>
      </c>
      <c r="F116" s="9">
        <f t="shared" si="13"/>
        <v>-8.7818859680292896</v>
      </c>
      <c r="G116" s="9">
        <f t="shared" si="14"/>
        <v>-0.14627577874162245</v>
      </c>
      <c r="H116" s="6">
        <f t="shared" si="15"/>
        <v>110</v>
      </c>
      <c r="I116" s="25">
        <f t="shared" si="9"/>
        <v>108.01990164282212</v>
      </c>
      <c r="K116" s="29">
        <f t="shared" si="10"/>
        <v>-7.7745127728221206</v>
      </c>
      <c r="M116" s="21">
        <f t="shared" si="11"/>
        <v>-8.9257316801481306</v>
      </c>
      <c r="N116" s="29">
        <f t="shared" si="12"/>
        <v>109.17112055014813</v>
      </c>
    </row>
    <row r="117" spans="1:14" ht="14">
      <c r="A117" s="6">
        <f t="shared" si="8"/>
        <v>3</v>
      </c>
      <c r="B117" s="10">
        <v>42795</v>
      </c>
      <c r="C117" s="1" t="s">
        <v>116</v>
      </c>
      <c r="D117" s="9">
        <v>108.21073887</v>
      </c>
      <c r="E117" s="9">
        <v>111.71244846821</v>
      </c>
      <c r="F117" s="9">
        <f t="shared" si="13"/>
        <v>7.9458517641440851</v>
      </c>
      <c r="G117" s="9">
        <f t="shared" si="14"/>
        <v>-0.31721829774059573</v>
      </c>
      <c r="H117" s="6">
        <f t="shared" si="15"/>
        <v>111</v>
      </c>
      <c r="I117" s="25">
        <f t="shared" si="9"/>
        <v>108.16521697509725</v>
      </c>
      <c r="K117" s="29">
        <f t="shared" si="10"/>
        <v>4.5521894902748272E-2</v>
      </c>
      <c r="M117" s="21">
        <f t="shared" si="11"/>
        <v>-2.7223792708848031</v>
      </c>
      <c r="N117" s="29">
        <f t="shared" si="12"/>
        <v>110.9331181408848</v>
      </c>
    </row>
    <row r="118" spans="1:14" ht="14">
      <c r="A118" s="6">
        <f t="shared" si="8"/>
        <v>4</v>
      </c>
      <c r="B118" s="10">
        <v>42826</v>
      </c>
      <c r="C118" s="1" t="s">
        <v>117</v>
      </c>
      <c r="D118" s="9">
        <v>104.04958474</v>
      </c>
      <c r="E118" s="9">
        <v>111.82557793048601</v>
      </c>
      <c r="F118" s="9">
        <f t="shared" si="13"/>
        <v>-3.8454169830584362</v>
      </c>
      <c r="G118" s="9">
        <f t="shared" si="14"/>
        <v>0.10126844754296815</v>
      </c>
      <c r="H118" s="6">
        <f t="shared" si="15"/>
        <v>112</v>
      </c>
      <c r="I118" s="25">
        <f t="shared" si="9"/>
        <v>108.31053230737238</v>
      </c>
      <c r="K118" s="29">
        <f t="shared" si="10"/>
        <v>-4.2609475673723836</v>
      </c>
      <c r="M118" s="21">
        <f t="shared" si="11"/>
        <v>-7.0845778993137793</v>
      </c>
      <c r="N118" s="29">
        <f t="shared" si="12"/>
        <v>111.13416263931379</v>
      </c>
    </row>
    <row r="119" spans="1:14" ht="14">
      <c r="A119" s="6">
        <f t="shared" si="8"/>
        <v>5</v>
      </c>
      <c r="B119" s="10">
        <v>42856</v>
      </c>
      <c r="C119" s="1" t="s">
        <v>118</v>
      </c>
      <c r="D119" s="9">
        <v>110.79149379</v>
      </c>
      <c r="E119" s="9">
        <v>111.68676200607401</v>
      </c>
      <c r="F119" s="9">
        <f t="shared" si="13"/>
        <v>6.4795155760080547</v>
      </c>
      <c r="G119" s="9">
        <f t="shared" si="14"/>
        <v>-0.12413611177426453</v>
      </c>
      <c r="H119" s="6">
        <f t="shared" si="15"/>
        <v>113</v>
      </c>
      <c r="I119" s="25">
        <f t="shared" si="9"/>
        <v>108.45584763964752</v>
      </c>
      <c r="K119" s="29">
        <f t="shared" si="10"/>
        <v>2.3356461503524883</v>
      </c>
      <c r="M119" s="21">
        <f t="shared" si="11"/>
        <v>-1.9996955923581434</v>
      </c>
      <c r="N119" s="29">
        <f t="shared" si="12"/>
        <v>112.79118938235814</v>
      </c>
    </row>
    <row r="120" spans="1:14" ht="14">
      <c r="A120" s="6">
        <f t="shared" si="8"/>
        <v>6</v>
      </c>
      <c r="B120" s="10">
        <v>42887</v>
      </c>
      <c r="C120" s="1" t="s">
        <v>119</v>
      </c>
      <c r="D120" s="9">
        <v>109.80567593000001</v>
      </c>
      <c r="E120" s="9">
        <v>111.466024640893</v>
      </c>
      <c r="F120" s="9">
        <f t="shared" si="13"/>
        <v>-0.88979562083399966</v>
      </c>
      <c r="G120" s="9">
        <f t="shared" si="14"/>
        <v>-0.19763968550633448</v>
      </c>
      <c r="H120" s="6">
        <f t="shared" si="15"/>
        <v>114</v>
      </c>
      <c r="I120" s="25">
        <f t="shared" si="9"/>
        <v>108.60116297192265</v>
      </c>
      <c r="K120" s="29">
        <f t="shared" si="10"/>
        <v>1.204512958077359</v>
      </c>
      <c r="M120" s="21">
        <f t="shared" si="11"/>
        <v>-2.5406146615563516</v>
      </c>
      <c r="N120" s="29">
        <f t="shared" si="12"/>
        <v>112.34629059155635</v>
      </c>
    </row>
    <row r="121" spans="1:14" ht="14">
      <c r="A121" s="6">
        <f t="shared" si="8"/>
        <v>7</v>
      </c>
      <c r="B121" s="10">
        <v>42917</v>
      </c>
      <c r="C121" s="1" t="s">
        <v>120</v>
      </c>
      <c r="D121" s="9">
        <v>111.35353635</v>
      </c>
      <c r="E121" s="9">
        <v>111.645957996086</v>
      </c>
      <c r="F121" s="9">
        <f t="shared" si="13"/>
        <v>1.4096360747205328</v>
      </c>
      <c r="G121" s="9">
        <f t="shared" si="14"/>
        <v>0.16142439435935518</v>
      </c>
      <c r="H121" s="6">
        <f t="shared" si="15"/>
        <v>115</v>
      </c>
      <c r="I121" s="25">
        <f t="shared" si="9"/>
        <v>108.74647830419778</v>
      </c>
      <c r="K121" s="29">
        <f t="shared" si="10"/>
        <v>2.6070580458022192</v>
      </c>
      <c r="M121" s="21">
        <f t="shared" si="11"/>
        <v>-0.30120467229302289</v>
      </c>
      <c r="N121" s="29">
        <f t="shared" si="12"/>
        <v>111.65474102229302</v>
      </c>
    </row>
    <row r="122" spans="1:14" ht="14">
      <c r="A122" s="6">
        <f t="shared" si="8"/>
        <v>8</v>
      </c>
      <c r="B122" s="10">
        <v>42948</v>
      </c>
      <c r="C122" s="1" t="s">
        <v>121</v>
      </c>
      <c r="D122" s="9">
        <v>111.29458175000001</v>
      </c>
      <c r="E122" s="9">
        <v>111.103062369629</v>
      </c>
      <c r="F122" s="9">
        <f t="shared" si="13"/>
        <v>-5.294362615901882E-2</v>
      </c>
      <c r="G122" s="9">
        <f t="shared" si="14"/>
        <v>-0.48626536616401816</v>
      </c>
      <c r="H122" s="6">
        <f t="shared" si="15"/>
        <v>116</v>
      </c>
      <c r="I122" s="25">
        <f t="shared" si="9"/>
        <v>108.89179363647291</v>
      </c>
      <c r="K122" s="29">
        <f t="shared" si="10"/>
        <v>2.4027881135270945</v>
      </c>
      <c r="M122" s="21">
        <f t="shared" si="11"/>
        <v>0.16441914081646411</v>
      </c>
      <c r="N122" s="29">
        <f t="shared" si="12"/>
        <v>111.13016260918354</v>
      </c>
    </row>
    <row r="123" spans="1:14" ht="14">
      <c r="A123" s="6">
        <f t="shared" si="8"/>
        <v>9</v>
      </c>
      <c r="B123" s="10">
        <v>42979</v>
      </c>
      <c r="C123" s="1" t="s">
        <v>122</v>
      </c>
      <c r="D123" s="9">
        <v>104.76930126000001</v>
      </c>
      <c r="E123" s="9">
        <v>110.290045829132</v>
      </c>
      <c r="F123" s="9">
        <f t="shared" si="13"/>
        <v>-5.8630711283480741</v>
      </c>
      <c r="G123" s="9">
        <f t="shared" si="14"/>
        <v>-0.73176789474278525</v>
      </c>
      <c r="H123" s="6">
        <f t="shared" si="15"/>
        <v>117</v>
      </c>
      <c r="I123" s="25">
        <f t="shared" si="9"/>
        <v>109.03710896874804</v>
      </c>
      <c r="K123" s="29">
        <f t="shared" si="10"/>
        <v>-4.2678077087480375</v>
      </c>
      <c r="M123" s="21">
        <f t="shared" si="11"/>
        <v>-5.5217878768432866</v>
      </c>
      <c r="N123" s="29">
        <f t="shared" si="12"/>
        <v>110.2910891368433</v>
      </c>
    </row>
    <row r="124" spans="1:14" ht="14">
      <c r="A124" s="6">
        <f t="shared" si="8"/>
        <v>10</v>
      </c>
      <c r="B124" s="10">
        <v>43009</v>
      </c>
      <c r="C124" s="1" t="s">
        <v>123</v>
      </c>
      <c r="D124" s="9">
        <v>111.10278683</v>
      </c>
      <c r="E124" s="9">
        <v>111.540745686265</v>
      </c>
      <c r="F124" s="9">
        <f t="shared" si="13"/>
        <v>6.0451730553041871</v>
      </c>
      <c r="G124" s="9">
        <f t="shared" si="14"/>
        <v>1.1340097356298706</v>
      </c>
      <c r="H124" s="6">
        <f t="shared" si="15"/>
        <v>118</v>
      </c>
      <c r="I124" s="25">
        <f t="shared" si="9"/>
        <v>109.18242430102318</v>
      </c>
      <c r="K124" s="29">
        <f t="shared" si="10"/>
        <v>1.920362528976824</v>
      </c>
      <c r="M124" s="21">
        <f t="shared" si="11"/>
        <v>-0.35945998219534003</v>
      </c>
      <c r="N124" s="29">
        <f t="shared" si="12"/>
        <v>111.46224681219535</v>
      </c>
    </row>
    <row r="125" spans="1:14" ht="14">
      <c r="A125" s="6">
        <f t="shared" si="8"/>
        <v>11</v>
      </c>
      <c r="B125" s="10">
        <v>43040</v>
      </c>
      <c r="C125" s="1" t="s">
        <v>124</v>
      </c>
      <c r="D125" s="9">
        <v>118.2611971</v>
      </c>
      <c r="E125" s="9">
        <v>110.68065097842501</v>
      </c>
      <c r="F125" s="9">
        <f t="shared" si="13"/>
        <v>6.4430519469805825</v>
      </c>
      <c r="G125" s="9">
        <f t="shared" si="14"/>
        <v>-0.77110360213944462</v>
      </c>
      <c r="H125" s="6">
        <f t="shared" si="15"/>
        <v>119</v>
      </c>
      <c r="I125" s="25">
        <f t="shared" si="9"/>
        <v>109.32773963329831</v>
      </c>
      <c r="K125" s="29">
        <f t="shared" si="10"/>
        <v>8.9334574667016966</v>
      </c>
      <c r="M125" s="21">
        <f t="shared" si="11"/>
        <v>5.5409647193756797</v>
      </c>
      <c r="N125" s="29">
        <f t="shared" si="12"/>
        <v>112.72023238062432</v>
      </c>
    </row>
    <row r="126" spans="1:14" ht="14">
      <c r="A126" s="6">
        <f t="shared" si="8"/>
        <v>12</v>
      </c>
      <c r="B126" s="10">
        <v>43070</v>
      </c>
      <c r="C126" s="1" t="s">
        <v>125</v>
      </c>
      <c r="D126" s="9">
        <v>137.26505838</v>
      </c>
      <c r="E126" s="9">
        <v>111.806767018264</v>
      </c>
      <c r="F126" s="9">
        <f t="shared" si="13"/>
        <v>16.069397017798327</v>
      </c>
      <c r="G126" s="9">
        <f t="shared" si="14"/>
        <v>1.0174461659594902</v>
      </c>
      <c r="H126" s="6">
        <f t="shared" si="15"/>
        <v>120</v>
      </c>
      <c r="I126" s="25">
        <f t="shared" si="9"/>
        <v>109.47305496557344</v>
      </c>
      <c r="K126" s="29">
        <f t="shared" si="10"/>
        <v>27.79200341442656</v>
      </c>
      <c r="M126" s="21">
        <f t="shared" si="11"/>
        <v>24.853651411715934</v>
      </c>
      <c r="N126" s="29">
        <f t="shared" si="12"/>
        <v>112.41140696828407</v>
      </c>
    </row>
    <row r="127" spans="1:14" ht="14">
      <c r="A127" s="6">
        <f t="shared" si="8"/>
        <v>1</v>
      </c>
      <c r="B127" s="10">
        <v>43101</v>
      </c>
      <c r="C127" s="1" t="s">
        <v>126</v>
      </c>
      <c r="D127" s="9">
        <v>109.7446379</v>
      </c>
      <c r="E127" s="9">
        <v>111.812834624251</v>
      </c>
      <c r="F127" s="9">
        <f t="shared" si="13"/>
        <v>-20.049108494758649</v>
      </c>
      <c r="G127" s="9">
        <f t="shared" si="14"/>
        <v>5.4268682914360156E-3</v>
      </c>
      <c r="H127" s="6">
        <f t="shared" si="15"/>
        <v>121</v>
      </c>
      <c r="I127" s="25">
        <f t="shared" si="9"/>
        <v>109.61837029784857</v>
      </c>
      <c r="K127" s="29">
        <f t="shared" si="10"/>
        <v>0.12626760215142951</v>
      </c>
      <c r="M127" s="21">
        <f t="shared" si="11"/>
        <v>-1.0247562337215956</v>
      </c>
      <c r="N127" s="29">
        <f t="shared" si="12"/>
        <v>110.76939413372159</v>
      </c>
    </row>
    <row r="128" spans="1:14" ht="14">
      <c r="A128" s="6">
        <f t="shared" si="8"/>
        <v>2</v>
      </c>
      <c r="B128" s="10">
        <v>43132</v>
      </c>
      <c r="C128" s="1" t="s">
        <v>127</v>
      </c>
      <c r="D128" s="9">
        <v>100.09334214</v>
      </c>
      <c r="E128" s="9">
        <v>111.97196099913501</v>
      </c>
      <c r="F128" s="9">
        <f t="shared" si="13"/>
        <v>-8.7943210207630518</v>
      </c>
      <c r="G128" s="9">
        <f t="shared" si="14"/>
        <v>0.14231494570258185</v>
      </c>
      <c r="H128" s="6">
        <f t="shared" si="15"/>
        <v>122</v>
      </c>
      <c r="I128" s="25">
        <f t="shared" si="9"/>
        <v>109.7636856301237</v>
      </c>
      <c r="K128" s="29">
        <f t="shared" si="10"/>
        <v>-9.6703434901236989</v>
      </c>
      <c r="M128" s="21">
        <f t="shared" si="11"/>
        <v>-8.9257316801481306</v>
      </c>
      <c r="N128" s="29">
        <f t="shared" si="12"/>
        <v>109.01907382014814</v>
      </c>
    </row>
    <row r="129" spans="1:14" ht="14">
      <c r="A129" s="6">
        <f t="shared" si="8"/>
        <v>3</v>
      </c>
      <c r="B129" s="10">
        <v>43160</v>
      </c>
      <c r="C129" s="1" t="s">
        <v>128</v>
      </c>
      <c r="D129" s="9">
        <v>109.11081430999999</v>
      </c>
      <c r="E129" s="9">
        <v>114.24782441400799</v>
      </c>
      <c r="F129" s="9">
        <f t="shared" si="13"/>
        <v>9.0090629178784845</v>
      </c>
      <c r="G129" s="9">
        <f t="shared" si="14"/>
        <v>2.03252974634478</v>
      </c>
      <c r="H129" s="6">
        <f t="shared" si="15"/>
        <v>123</v>
      </c>
      <c r="I129" s="25">
        <f t="shared" si="9"/>
        <v>109.90900096239884</v>
      </c>
      <c r="K129" s="29">
        <f t="shared" si="10"/>
        <v>-0.79818665239884012</v>
      </c>
      <c r="M129" s="21">
        <f t="shared" si="11"/>
        <v>-2.7223792708848031</v>
      </c>
      <c r="N129" s="29">
        <f t="shared" si="12"/>
        <v>111.8331935808848</v>
      </c>
    </row>
    <row r="130" spans="1:14" ht="14">
      <c r="A130" s="6">
        <f t="shared" si="8"/>
        <v>4</v>
      </c>
      <c r="B130" s="10">
        <v>43191</v>
      </c>
      <c r="C130" s="1" t="s">
        <v>129</v>
      </c>
      <c r="D130" s="9">
        <v>106.74266107</v>
      </c>
      <c r="E130" s="9">
        <v>113.186815165626</v>
      </c>
      <c r="F130" s="9">
        <f t="shared" si="13"/>
        <v>-2.1704111136699233</v>
      </c>
      <c r="G130" s="9">
        <f t="shared" si="14"/>
        <v>-0.92869098717988097</v>
      </c>
      <c r="H130" s="6">
        <f t="shared" si="15"/>
        <v>124</v>
      </c>
      <c r="I130" s="25">
        <f t="shared" si="9"/>
        <v>110.05431629467397</v>
      </c>
      <c r="K130" s="29">
        <f t="shared" si="10"/>
        <v>-3.3116552246739701</v>
      </c>
      <c r="M130" s="21">
        <f t="shared" si="11"/>
        <v>-7.0845778993137793</v>
      </c>
      <c r="N130" s="29">
        <f t="shared" si="12"/>
        <v>113.82723896931378</v>
      </c>
    </row>
    <row r="131" spans="1:14" ht="14">
      <c r="A131" s="6">
        <f t="shared" si="8"/>
        <v>5</v>
      </c>
      <c r="B131" s="10">
        <v>43221</v>
      </c>
      <c r="C131" s="1" t="s">
        <v>130</v>
      </c>
      <c r="D131" s="9">
        <v>112.74428561000001</v>
      </c>
      <c r="E131" s="9">
        <v>113.467311584329</v>
      </c>
      <c r="F131" s="9">
        <f t="shared" si="13"/>
        <v>5.6225172577103466</v>
      </c>
      <c r="G131" s="9">
        <f t="shared" si="14"/>
        <v>0.24781721995847938</v>
      </c>
      <c r="H131" s="6">
        <f t="shared" si="15"/>
        <v>125</v>
      </c>
      <c r="I131" s="25">
        <f t="shared" si="9"/>
        <v>110.1996316269491</v>
      </c>
      <c r="K131" s="29">
        <f t="shared" si="10"/>
        <v>2.5446539830509067</v>
      </c>
      <c r="M131" s="21">
        <f t="shared" si="11"/>
        <v>-1.9996955923581434</v>
      </c>
      <c r="N131" s="29">
        <f t="shared" si="12"/>
        <v>114.74398120235814</v>
      </c>
    </row>
    <row r="132" spans="1:14" ht="14">
      <c r="A132" s="6">
        <f t="shared" si="8"/>
        <v>6</v>
      </c>
      <c r="B132" s="10">
        <v>43252</v>
      </c>
      <c r="C132" s="1" t="s">
        <v>131</v>
      </c>
      <c r="D132" s="9">
        <v>112.31532761</v>
      </c>
      <c r="E132" s="9">
        <v>114.130780783432</v>
      </c>
      <c r="F132" s="9">
        <f t="shared" si="13"/>
        <v>-0.38046983727746397</v>
      </c>
      <c r="G132" s="9">
        <f t="shared" si="14"/>
        <v>0.58472276274028623</v>
      </c>
      <c r="H132" s="6">
        <f t="shared" si="15"/>
        <v>126</v>
      </c>
      <c r="I132" s="25">
        <f t="shared" si="9"/>
        <v>110.34494695922423</v>
      </c>
      <c r="K132" s="29">
        <f t="shared" si="10"/>
        <v>1.9703806507757662</v>
      </c>
      <c r="M132" s="21">
        <f t="shared" si="11"/>
        <v>-2.5406146615563516</v>
      </c>
      <c r="N132" s="29">
        <f t="shared" si="12"/>
        <v>114.85594227155634</v>
      </c>
    </row>
    <row r="133" spans="1:14" ht="14">
      <c r="A133" s="6">
        <f t="shared" si="8"/>
        <v>7</v>
      </c>
      <c r="B133" s="10">
        <v>43282</v>
      </c>
      <c r="C133" s="1" t="s">
        <v>132</v>
      </c>
      <c r="D133" s="9">
        <v>113.63951958</v>
      </c>
      <c r="E133" s="9">
        <v>113.95158504379999</v>
      </c>
      <c r="F133" s="9">
        <f t="shared" si="13"/>
        <v>1.1789948871431699</v>
      </c>
      <c r="G133" s="9">
        <f t="shared" si="14"/>
        <v>-0.15700912444648329</v>
      </c>
      <c r="H133" s="6">
        <f t="shared" si="15"/>
        <v>127</v>
      </c>
      <c r="I133" s="25">
        <f t="shared" si="9"/>
        <v>110.49026229149936</v>
      </c>
      <c r="K133" s="29">
        <f t="shared" si="10"/>
        <v>3.1492572885006354</v>
      </c>
      <c r="M133" s="21">
        <f t="shared" si="11"/>
        <v>-0.30120467229302289</v>
      </c>
      <c r="N133" s="29">
        <f t="shared" si="12"/>
        <v>113.94072425229302</v>
      </c>
    </row>
    <row r="134" spans="1:14" ht="14">
      <c r="A134" s="6">
        <f t="shared" si="8"/>
        <v>8</v>
      </c>
      <c r="B134" s="10">
        <v>43313</v>
      </c>
      <c r="C134" s="1" t="s">
        <v>133</v>
      </c>
      <c r="D134" s="9">
        <v>113.36940731</v>
      </c>
      <c r="E134" s="9">
        <v>113.440966702346</v>
      </c>
      <c r="F134" s="9">
        <f t="shared" si="13"/>
        <v>-0.23769219634006689</v>
      </c>
      <c r="G134" s="9">
        <f t="shared" si="14"/>
        <v>-0.44810113107046634</v>
      </c>
      <c r="H134" s="6">
        <f t="shared" si="15"/>
        <v>128</v>
      </c>
      <c r="I134" s="25">
        <f t="shared" si="9"/>
        <v>110.63557762377449</v>
      </c>
      <c r="K134" s="29">
        <f t="shared" si="10"/>
        <v>2.7338296862255049</v>
      </c>
      <c r="M134" s="21">
        <f t="shared" si="11"/>
        <v>0.16441914081646411</v>
      </c>
      <c r="N134" s="29">
        <f t="shared" si="12"/>
        <v>113.20498816918354</v>
      </c>
    </row>
    <row r="135" spans="1:14" ht="14">
      <c r="A135" s="6">
        <f t="shared" si="8"/>
        <v>9</v>
      </c>
      <c r="B135" s="10">
        <v>43344</v>
      </c>
      <c r="C135" s="1" t="s">
        <v>134</v>
      </c>
      <c r="D135" s="9">
        <v>107.67345184</v>
      </c>
      <c r="E135" s="9">
        <v>113.69331873449001</v>
      </c>
      <c r="F135" s="9">
        <f t="shared" si="13"/>
        <v>-5.0242438459829337</v>
      </c>
      <c r="G135" s="9">
        <f t="shared" si="14"/>
        <v>0.22245229345245754</v>
      </c>
      <c r="H135" s="6">
        <f t="shared" si="15"/>
        <v>129</v>
      </c>
      <c r="I135" s="25">
        <f t="shared" si="9"/>
        <v>110.78089295604963</v>
      </c>
      <c r="K135" s="29">
        <f t="shared" si="10"/>
        <v>-3.1074411160496282</v>
      </c>
      <c r="M135" s="21">
        <f t="shared" si="11"/>
        <v>-5.5217878768432866</v>
      </c>
      <c r="N135" s="29">
        <f t="shared" si="12"/>
        <v>113.19523971684329</v>
      </c>
    </row>
    <row r="136" spans="1:14" ht="14">
      <c r="A136" s="6">
        <f t="shared" ref="A136:A163" si="16">MONTH(B136)</f>
        <v>10</v>
      </c>
      <c r="B136" s="10">
        <v>43374</v>
      </c>
      <c r="C136" s="1" t="s">
        <v>135</v>
      </c>
      <c r="D136" s="9">
        <v>113.97377806</v>
      </c>
      <c r="E136" s="9">
        <v>114.084250649403</v>
      </c>
      <c r="F136" s="9">
        <f t="shared" si="13"/>
        <v>5.8513274278251259</v>
      </c>
      <c r="G136" s="9">
        <f t="shared" si="14"/>
        <v>0.34384774696034626</v>
      </c>
      <c r="H136" s="6">
        <f t="shared" si="15"/>
        <v>130</v>
      </c>
      <c r="I136" s="25">
        <f t="shared" ref="I136:I163" si="17">$I$3+($I$4*H136)</f>
        <v>110.92620828832476</v>
      </c>
      <c r="K136" s="29">
        <f t="shared" ref="K136:K163" si="18">D136-I136</f>
        <v>3.0475697716752421</v>
      </c>
      <c r="M136" s="21">
        <f t="shared" ref="M136:M163" si="19">AVERAGEIF($A$7:$A$163,A136,$K$7:$K$163)</f>
        <v>-0.35945998219534003</v>
      </c>
      <c r="N136" s="29">
        <f t="shared" ref="N136:N163" si="20">D136-M136</f>
        <v>114.33323804219535</v>
      </c>
    </row>
    <row r="137" spans="1:14" ht="14">
      <c r="A137" s="6">
        <f t="shared" si="16"/>
        <v>11</v>
      </c>
      <c r="B137" s="10">
        <v>43405</v>
      </c>
      <c r="C137" s="1" t="s">
        <v>136</v>
      </c>
      <c r="D137" s="9">
        <v>122.67431436</v>
      </c>
      <c r="E137" s="9">
        <v>113.843916675793</v>
      </c>
      <c r="F137" s="9">
        <f t="shared" ref="F137:F163" si="21">((D137/D136)-1)*100</f>
        <v>7.6338052910904786</v>
      </c>
      <c r="G137" s="9">
        <f t="shared" ref="G137:G163" si="22">((E137/E136)-1)*100</f>
        <v>-0.21066358611460112</v>
      </c>
      <c r="H137" s="6">
        <f t="shared" ref="H137:H163" si="23">H136+1</f>
        <v>131</v>
      </c>
      <c r="I137" s="25">
        <f t="shared" si="17"/>
        <v>111.07152362059989</v>
      </c>
      <c r="K137" s="29">
        <f t="shared" si="18"/>
        <v>11.602790739400106</v>
      </c>
      <c r="M137" s="21">
        <f t="shared" si="19"/>
        <v>5.5409647193756797</v>
      </c>
      <c r="N137" s="29">
        <f t="shared" si="20"/>
        <v>117.13334964062432</v>
      </c>
    </row>
    <row r="138" spans="1:14" ht="14">
      <c r="A138" s="6">
        <f t="shared" si="16"/>
        <v>12</v>
      </c>
      <c r="B138" s="10">
        <v>43435</v>
      </c>
      <c r="C138" s="1" t="s">
        <v>137</v>
      </c>
      <c r="D138" s="9">
        <v>136.35559658</v>
      </c>
      <c r="E138" s="9">
        <v>111.332623677973</v>
      </c>
      <c r="F138" s="9">
        <f t="shared" si="21"/>
        <v>11.152523893348132</v>
      </c>
      <c r="G138" s="9">
        <f t="shared" si="22"/>
        <v>-2.205908818976865</v>
      </c>
      <c r="H138" s="6">
        <f t="shared" si="23"/>
        <v>132</v>
      </c>
      <c r="I138" s="25">
        <f t="shared" si="17"/>
        <v>111.21683895287502</v>
      </c>
      <c r="K138" s="29">
        <f t="shared" si="18"/>
        <v>25.138757627124974</v>
      </c>
      <c r="M138" s="21">
        <f t="shared" si="19"/>
        <v>24.853651411715934</v>
      </c>
      <c r="N138" s="29">
        <f t="shared" si="20"/>
        <v>111.50194516828407</v>
      </c>
    </row>
    <row r="139" spans="1:14" ht="14">
      <c r="A139" s="6">
        <f t="shared" si="16"/>
        <v>1</v>
      </c>
      <c r="B139" s="10">
        <v>43466</v>
      </c>
      <c r="C139" s="1" t="s">
        <v>138</v>
      </c>
      <c r="D139" s="9">
        <v>112.04407119</v>
      </c>
      <c r="E139" s="9">
        <v>114.255149573876</v>
      </c>
      <c r="F139" s="9">
        <f t="shared" si="21"/>
        <v>-17.829503151883021</v>
      </c>
      <c r="G139" s="9">
        <f t="shared" si="22"/>
        <v>2.6250399921916134</v>
      </c>
      <c r="H139" s="6">
        <f t="shared" si="23"/>
        <v>133</v>
      </c>
      <c r="I139" s="25">
        <f t="shared" si="17"/>
        <v>111.36215428515015</v>
      </c>
      <c r="K139" s="29">
        <f t="shared" si="18"/>
        <v>0.68191690484984235</v>
      </c>
      <c r="M139" s="21">
        <f t="shared" si="19"/>
        <v>-1.0247562337215956</v>
      </c>
      <c r="N139" s="29">
        <f t="shared" si="20"/>
        <v>113.06882742372159</v>
      </c>
    </row>
    <row r="140" spans="1:14" ht="14">
      <c r="A140" s="6">
        <f t="shared" si="16"/>
        <v>2</v>
      </c>
      <c r="B140" s="10">
        <v>43497</v>
      </c>
      <c r="C140" s="1" t="s">
        <v>139</v>
      </c>
      <c r="D140" s="9">
        <v>103.22615757</v>
      </c>
      <c r="E140" s="9">
        <v>115.53697034704901</v>
      </c>
      <c r="F140" s="9">
        <f t="shared" si="21"/>
        <v>-7.8700403567511623</v>
      </c>
      <c r="G140" s="9">
        <f t="shared" si="22"/>
        <v>1.1218932170266926</v>
      </c>
      <c r="H140" s="6">
        <f t="shared" si="23"/>
        <v>134</v>
      </c>
      <c r="I140" s="25">
        <f t="shared" si="17"/>
        <v>111.50746961742529</v>
      </c>
      <c r="K140" s="29">
        <f t="shared" si="18"/>
        <v>-8.2813120474252884</v>
      </c>
      <c r="M140" s="21">
        <f t="shared" si="19"/>
        <v>-8.9257316801481306</v>
      </c>
      <c r="N140" s="29">
        <f t="shared" si="20"/>
        <v>112.15188925014813</v>
      </c>
    </row>
    <row r="141" spans="1:14" ht="14">
      <c r="A141" s="6">
        <f t="shared" si="16"/>
        <v>3</v>
      </c>
      <c r="B141" s="10">
        <v>43525</v>
      </c>
      <c r="C141" s="1" t="s">
        <v>140</v>
      </c>
      <c r="D141" s="9">
        <v>111.456968</v>
      </c>
      <c r="E141" s="9">
        <v>115.828653386382</v>
      </c>
      <c r="F141" s="9">
        <f t="shared" si="21"/>
        <v>7.9735704822864406</v>
      </c>
      <c r="G141" s="9">
        <f t="shared" si="22"/>
        <v>0.25245861861951102</v>
      </c>
      <c r="H141" s="6">
        <f t="shared" si="23"/>
        <v>135</v>
      </c>
      <c r="I141" s="25">
        <f t="shared" si="17"/>
        <v>111.65278494970042</v>
      </c>
      <c r="K141" s="29">
        <f t="shared" si="18"/>
        <v>-0.19581694970041497</v>
      </c>
      <c r="M141" s="21">
        <f t="shared" si="19"/>
        <v>-2.7223792708848031</v>
      </c>
      <c r="N141" s="29">
        <f t="shared" si="20"/>
        <v>114.1793472708848</v>
      </c>
    </row>
    <row r="142" spans="1:14" ht="14">
      <c r="A142" s="6">
        <f t="shared" si="16"/>
        <v>4</v>
      </c>
      <c r="B142" s="10">
        <v>43556</v>
      </c>
      <c r="C142" s="1" t="s">
        <v>141</v>
      </c>
      <c r="D142" s="9">
        <v>108.39019982000001</v>
      </c>
      <c r="E142" s="9">
        <v>115.873209173475</v>
      </c>
      <c r="F142" s="9">
        <f t="shared" si="21"/>
        <v>-2.7515266519720805</v>
      </c>
      <c r="G142" s="9">
        <f t="shared" si="22"/>
        <v>3.8466981865337146E-2</v>
      </c>
      <c r="H142" s="6">
        <f t="shared" si="23"/>
        <v>136</v>
      </c>
      <c r="I142" s="25">
        <f t="shared" si="17"/>
        <v>111.79810028197555</v>
      </c>
      <c r="K142" s="29">
        <f t="shared" si="18"/>
        <v>-3.4079004619755437</v>
      </c>
      <c r="M142" s="21">
        <f t="shared" si="19"/>
        <v>-7.0845778993137793</v>
      </c>
      <c r="N142" s="29">
        <f t="shared" si="20"/>
        <v>115.47477771931379</v>
      </c>
    </row>
    <row r="143" spans="1:14" ht="14">
      <c r="A143" s="6">
        <f t="shared" si="16"/>
        <v>5</v>
      </c>
      <c r="B143" s="10">
        <v>43586</v>
      </c>
      <c r="C143" s="1" t="s">
        <v>142</v>
      </c>
      <c r="D143" s="9">
        <v>115.87474218</v>
      </c>
      <c r="E143" s="9">
        <v>116.53792985392001</v>
      </c>
      <c r="F143" s="9">
        <f t="shared" si="21"/>
        <v>6.9051836535307887</v>
      </c>
      <c r="G143" s="9">
        <f t="shared" si="22"/>
        <v>0.5736620959982508</v>
      </c>
      <c r="H143" s="6">
        <f t="shared" si="23"/>
        <v>137</v>
      </c>
      <c r="I143" s="25">
        <f t="shared" si="17"/>
        <v>111.94341561425068</v>
      </c>
      <c r="K143" s="29">
        <f t="shared" si="18"/>
        <v>3.9313265657493162</v>
      </c>
      <c r="M143" s="21">
        <f t="shared" si="19"/>
        <v>-1.9996955923581434</v>
      </c>
      <c r="N143" s="29">
        <f t="shared" si="20"/>
        <v>117.87443777235814</v>
      </c>
    </row>
    <row r="144" spans="1:14" ht="14">
      <c r="A144" s="6">
        <f t="shared" si="16"/>
        <v>6</v>
      </c>
      <c r="B144" s="10">
        <v>43617</v>
      </c>
      <c r="C144" s="1" t="s">
        <v>143</v>
      </c>
      <c r="D144" s="9">
        <v>113.45209872</v>
      </c>
      <c r="E144" s="9">
        <v>116.211271809545</v>
      </c>
      <c r="F144" s="9">
        <f t="shared" si="21"/>
        <v>-2.0907433444267487</v>
      </c>
      <c r="G144" s="9">
        <f t="shared" si="22"/>
        <v>-0.28030191096106716</v>
      </c>
      <c r="H144" s="6">
        <f t="shared" si="23"/>
        <v>138</v>
      </c>
      <c r="I144" s="25">
        <f t="shared" si="17"/>
        <v>112.08873094652581</v>
      </c>
      <c r="K144" s="29">
        <f t="shared" si="18"/>
        <v>1.3633677734741809</v>
      </c>
      <c r="M144" s="21">
        <f t="shared" si="19"/>
        <v>-2.5406146615563516</v>
      </c>
      <c r="N144" s="29">
        <f t="shared" si="20"/>
        <v>115.99271338155634</v>
      </c>
    </row>
    <row r="145" spans="1:14" ht="14">
      <c r="A145" s="6">
        <f t="shared" si="16"/>
        <v>7</v>
      </c>
      <c r="B145" s="10">
        <v>43647</v>
      </c>
      <c r="C145" s="1" t="s">
        <v>144</v>
      </c>
      <c r="D145" s="9">
        <v>116.02080970999999</v>
      </c>
      <c r="E145" s="9">
        <v>116.083203045399</v>
      </c>
      <c r="F145" s="9">
        <f t="shared" si="21"/>
        <v>2.2641370401966565</v>
      </c>
      <c r="G145" s="9">
        <f t="shared" si="22"/>
        <v>-0.11020339262431955</v>
      </c>
      <c r="H145" s="6">
        <f t="shared" si="23"/>
        <v>139</v>
      </c>
      <c r="I145" s="25">
        <f t="shared" si="17"/>
        <v>112.23404627880095</v>
      </c>
      <c r="K145" s="29">
        <f t="shared" si="18"/>
        <v>3.7867634311990486</v>
      </c>
      <c r="M145" s="21">
        <f t="shared" si="19"/>
        <v>-0.30120467229302289</v>
      </c>
      <c r="N145" s="29">
        <f t="shared" si="20"/>
        <v>116.32201438229302</v>
      </c>
    </row>
    <row r="146" spans="1:14" ht="14">
      <c r="A146" s="6">
        <f t="shared" si="16"/>
        <v>8</v>
      </c>
      <c r="B146" s="10">
        <v>43678</v>
      </c>
      <c r="C146" s="1" t="s">
        <v>145</v>
      </c>
      <c r="D146" s="9">
        <v>116.17846547000001</v>
      </c>
      <c r="E146" s="9">
        <v>116.247165854893</v>
      </c>
      <c r="F146" s="9">
        <f t="shared" si="21"/>
        <v>0.13588576083383153</v>
      </c>
      <c r="G146" s="9">
        <f t="shared" si="22"/>
        <v>0.1412459384239062</v>
      </c>
      <c r="H146" s="6">
        <f t="shared" si="23"/>
        <v>140</v>
      </c>
      <c r="I146" s="25">
        <f t="shared" si="17"/>
        <v>112.37936161107608</v>
      </c>
      <c r="K146" s="29">
        <f t="shared" si="18"/>
        <v>3.7991038589239281</v>
      </c>
      <c r="M146" s="21">
        <f t="shared" si="19"/>
        <v>0.16441914081646411</v>
      </c>
      <c r="N146" s="29">
        <f t="shared" si="20"/>
        <v>116.01404632918354</v>
      </c>
    </row>
    <row r="147" spans="1:14" ht="14">
      <c r="A147" s="6">
        <f t="shared" si="16"/>
        <v>9</v>
      </c>
      <c r="B147" s="10">
        <v>43709</v>
      </c>
      <c r="C147" s="1" t="s">
        <v>146</v>
      </c>
      <c r="D147" s="9">
        <v>110.28604667</v>
      </c>
      <c r="E147" s="9">
        <v>116.033235433331</v>
      </c>
      <c r="F147" s="9">
        <f t="shared" si="21"/>
        <v>-5.0718683330531311</v>
      </c>
      <c r="G147" s="9">
        <f t="shared" si="22"/>
        <v>-0.18403065570565813</v>
      </c>
      <c r="H147" s="6">
        <f t="shared" si="23"/>
        <v>141</v>
      </c>
      <c r="I147" s="25">
        <f t="shared" si="17"/>
        <v>112.52467694335121</v>
      </c>
      <c r="K147" s="29">
        <f t="shared" si="18"/>
        <v>-2.2386302733512053</v>
      </c>
      <c r="M147" s="21">
        <f t="shared" si="19"/>
        <v>-5.5217878768432866</v>
      </c>
      <c r="N147" s="29">
        <f t="shared" si="20"/>
        <v>115.8078345468433</v>
      </c>
    </row>
    <row r="148" spans="1:14" ht="14">
      <c r="A148" s="6">
        <f t="shared" si="16"/>
        <v>10</v>
      </c>
      <c r="B148" s="10">
        <v>43739</v>
      </c>
      <c r="C148" s="1" t="s">
        <v>147</v>
      </c>
      <c r="D148" s="9">
        <v>114.35715148</v>
      </c>
      <c r="E148" s="9">
        <v>114.577613985978</v>
      </c>
      <c r="F148" s="9">
        <f t="shared" si="21"/>
        <v>3.6914051531665049</v>
      </c>
      <c r="G148" s="9">
        <f t="shared" si="22"/>
        <v>-1.2544866493784501</v>
      </c>
      <c r="H148" s="6">
        <f t="shared" si="23"/>
        <v>142</v>
      </c>
      <c r="I148" s="25">
        <f t="shared" si="17"/>
        <v>112.66999227562634</v>
      </c>
      <c r="K148" s="29">
        <f t="shared" si="18"/>
        <v>1.687159204373657</v>
      </c>
      <c r="M148" s="21">
        <f t="shared" si="19"/>
        <v>-0.35945998219534003</v>
      </c>
      <c r="N148" s="29">
        <f t="shared" si="20"/>
        <v>114.71661146219535</v>
      </c>
    </row>
    <row r="149" spans="1:14" ht="14">
      <c r="A149" s="6">
        <f t="shared" si="16"/>
        <v>11</v>
      </c>
      <c r="B149" s="10">
        <v>43770</v>
      </c>
      <c r="C149" s="1" t="s">
        <v>148</v>
      </c>
      <c r="D149" s="9">
        <v>125.47047221</v>
      </c>
      <c r="E149" s="9">
        <v>115.87391665665299</v>
      </c>
      <c r="F149" s="9">
        <f t="shared" si="21"/>
        <v>9.7180811048302562</v>
      </c>
      <c r="G149" s="9">
        <f t="shared" si="22"/>
        <v>1.1313751662114679</v>
      </c>
      <c r="H149" s="6">
        <f t="shared" si="23"/>
        <v>143</v>
      </c>
      <c r="I149" s="25">
        <f t="shared" si="17"/>
        <v>112.81530760790147</v>
      </c>
      <c r="K149" s="29">
        <f t="shared" si="18"/>
        <v>12.655164602098523</v>
      </c>
      <c r="M149" s="21">
        <f t="shared" si="19"/>
        <v>5.5409647193756797</v>
      </c>
      <c r="N149" s="29">
        <f t="shared" si="20"/>
        <v>119.92950749062432</v>
      </c>
    </row>
    <row r="150" spans="1:14" ht="14">
      <c r="A150" s="6">
        <f t="shared" si="16"/>
        <v>12</v>
      </c>
      <c r="B150" s="10">
        <v>43800</v>
      </c>
      <c r="C150" s="1" t="s">
        <v>149</v>
      </c>
      <c r="D150" s="9">
        <v>140.45142332</v>
      </c>
      <c r="E150" s="9">
        <v>114.642995223529</v>
      </c>
      <c r="F150" s="9">
        <f t="shared" si="21"/>
        <v>11.939822052256543</v>
      </c>
      <c r="G150" s="9">
        <f t="shared" si="22"/>
        <v>-1.0622938005723448</v>
      </c>
      <c r="H150" s="6">
        <f t="shared" si="23"/>
        <v>144</v>
      </c>
      <c r="I150" s="25">
        <f t="shared" si="17"/>
        <v>112.96062294017661</v>
      </c>
      <c r="K150" s="29">
        <f t="shared" si="18"/>
        <v>27.490800379823398</v>
      </c>
      <c r="M150" s="21">
        <f t="shared" si="19"/>
        <v>24.853651411715934</v>
      </c>
      <c r="N150" s="29">
        <f t="shared" si="20"/>
        <v>115.59777190828407</v>
      </c>
    </row>
    <row r="151" spans="1:14" ht="14">
      <c r="A151" s="6">
        <f t="shared" si="16"/>
        <v>1</v>
      </c>
      <c r="B151" s="10">
        <v>43831</v>
      </c>
      <c r="C151" s="1" t="s">
        <v>150</v>
      </c>
      <c r="D151" s="9">
        <v>113.48453969000001</v>
      </c>
      <c r="E151" s="9">
        <v>115.86146768955101</v>
      </c>
      <c r="F151" s="9">
        <f t="shared" si="21"/>
        <v>-19.200149768905884</v>
      </c>
      <c r="G151" s="9">
        <f t="shared" si="22"/>
        <v>1.0628407463066036</v>
      </c>
      <c r="H151" s="6">
        <f t="shared" si="23"/>
        <v>145</v>
      </c>
      <c r="I151" s="25">
        <f t="shared" si="17"/>
        <v>113.10593827245174</v>
      </c>
      <c r="K151" s="29">
        <f t="shared" si="18"/>
        <v>0.3786014175482677</v>
      </c>
      <c r="M151" s="21">
        <f t="shared" si="19"/>
        <v>-1.0247562337215956</v>
      </c>
      <c r="N151" s="29">
        <f t="shared" si="20"/>
        <v>114.5092959237216</v>
      </c>
    </row>
    <row r="152" spans="1:14" ht="14">
      <c r="A152" s="6">
        <f t="shared" si="16"/>
        <v>2</v>
      </c>
      <c r="B152" s="10">
        <v>43862</v>
      </c>
      <c r="C152" s="1" t="s">
        <v>151</v>
      </c>
      <c r="D152" s="9">
        <v>105.07278298</v>
      </c>
      <c r="E152" s="9">
        <v>114.12068198806899</v>
      </c>
      <c r="F152" s="9">
        <f t="shared" si="21"/>
        <v>-7.4122490455334038</v>
      </c>
      <c r="G152" s="9">
        <f t="shared" si="22"/>
        <v>-1.5024716466965682</v>
      </c>
      <c r="H152" s="6">
        <f t="shared" si="23"/>
        <v>146</v>
      </c>
      <c r="I152" s="25">
        <f t="shared" si="17"/>
        <v>113.25125360472687</v>
      </c>
      <c r="K152" s="29">
        <f t="shared" si="18"/>
        <v>-8.1784706247268701</v>
      </c>
      <c r="M152" s="21">
        <f t="shared" si="19"/>
        <v>-8.9257316801481306</v>
      </c>
      <c r="N152" s="29">
        <f t="shared" si="20"/>
        <v>113.99851466014813</v>
      </c>
    </row>
    <row r="153" spans="1:14" ht="14">
      <c r="A153" s="6">
        <f t="shared" si="16"/>
        <v>3</v>
      </c>
      <c r="B153" s="10">
        <v>43891</v>
      </c>
      <c r="C153" s="1" t="s">
        <v>152</v>
      </c>
      <c r="D153" s="9">
        <v>109.27486179</v>
      </c>
      <c r="E153" s="9">
        <v>113.67177264826699</v>
      </c>
      <c r="F153" s="9">
        <f t="shared" si="21"/>
        <v>3.9992076833063939</v>
      </c>
      <c r="G153" s="9">
        <f t="shared" si="22"/>
        <v>-0.39336370233831186</v>
      </c>
      <c r="H153" s="6">
        <f t="shared" si="23"/>
        <v>147</v>
      </c>
      <c r="I153" s="25">
        <f t="shared" si="17"/>
        <v>113.396568937002</v>
      </c>
      <c r="K153" s="29">
        <f t="shared" si="18"/>
        <v>-4.1217071470019988</v>
      </c>
      <c r="M153" s="21">
        <f t="shared" si="19"/>
        <v>-2.7223792708848031</v>
      </c>
      <c r="N153" s="29">
        <f t="shared" si="20"/>
        <v>111.9972410608848</v>
      </c>
    </row>
    <row r="154" spans="1:14" ht="14">
      <c r="A154" s="6">
        <f t="shared" si="16"/>
        <v>4</v>
      </c>
      <c r="B154" s="10">
        <v>43922</v>
      </c>
      <c r="C154" s="1" t="s">
        <v>153</v>
      </c>
      <c r="D154" s="9">
        <v>82.5576863</v>
      </c>
      <c r="E154" s="9">
        <v>88.568489348075005</v>
      </c>
      <c r="F154" s="9">
        <f t="shared" si="21"/>
        <v>-24.449516615581711</v>
      </c>
      <c r="G154" s="9">
        <f t="shared" si="22"/>
        <v>-22.084007942647943</v>
      </c>
      <c r="H154" s="6">
        <f t="shared" si="23"/>
        <v>148</v>
      </c>
      <c r="I154" s="25">
        <f t="shared" si="17"/>
        <v>113.54188426927713</v>
      </c>
      <c r="K154" s="29">
        <f t="shared" si="18"/>
        <v>-30.984197969277133</v>
      </c>
      <c r="M154" s="21">
        <f t="shared" si="19"/>
        <v>-7.0845778993137793</v>
      </c>
      <c r="N154" s="29">
        <f t="shared" si="20"/>
        <v>89.642264199313786</v>
      </c>
    </row>
    <row r="155" spans="1:14" ht="14">
      <c r="A155" s="6">
        <f t="shared" si="16"/>
        <v>5</v>
      </c>
      <c r="B155" s="10">
        <v>43952</v>
      </c>
      <c r="C155" s="1" t="s">
        <v>154</v>
      </c>
      <c r="D155" s="9">
        <v>88.320624429999995</v>
      </c>
      <c r="E155" s="9">
        <v>89.137303791541001</v>
      </c>
      <c r="F155" s="9">
        <f t="shared" si="21"/>
        <v>6.980498592291573</v>
      </c>
      <c r="G155" s="9">
        <f t="shared" si="22"/>
        <v>0.64223116782600176</v>
      </c>
      <c r="H155" s="6">
        <f t="shared" si="23"/>
        <v>149</v>
      </c>
      <c r="I155" s="25">
        <f t="shared" si="17"/>
        <v>113.68719960155227</v>
      </c>
      <c r="K155" s="29">
        <f t="shared" si="18"/>
        <v>-25.36657517155227</v>
      </c>
      <c r="M155" s="21">
        <f t="shared" si="19"/>
        <v>-1.9996955923581434</v>
      </c>
      <c r="N155" s="29">
        <f t="shared" si="20"/>
        <v>90.320320022358132</v>
      </c>
    </row>
    <row r="156" spans="1:14" ht="14">
      <c r="A156" s="6">
        <f t="shared" si="16"/>
        <v>6</v>
      </c>
      <c r="B156" s="10">
        <v>43983</v>
      </c>
      <c r="C156" s="1" t="s">
        <v>155</v>
      </c>
      <c r="D156" s="9">
        <v>94.530547479999996</v>
      </c>
      <c r="E156" s="9">
        <v>96.263470858481</v>
      </c>
      <c r="F156" s="9">
        <f t="shared" si="21"/>
        <v>7.031113163066216</v>
      </c>
      <c r="G156" s="9">
        <f t="shared" si="22"/>
        <v>7.9945957122569578</v>
      </c>
      <c r="H156" s="6">
        <f t="shared" si="23"/>
        <v>150</v>
      </c>
      <c r="I156" s="25">
        <f t="shared" si="17"/>
        <v>113.8325149338274</v>
      </c>
      <c r="K156" s="29">
        <f t="shared" si="18"/>
        <v>-19.301967453827402</v>
      </c>
      <c r="M156" s="21">
        <f t="shared" si="19"/>
        <v>-2.5406146615563516</v>
      </c>
      <c r="N156" s="29">
        <f t="shared" si="20"/>
        <v>97.071162141556343</v>
      </c>
    </row>
    <row r="157" spans="1:14" ht="14">
      <c r="A157" s="6">
        <f t="shared" si="16"/>
        <v>7</v>
      </c>
      <c r="B157" s="10">
        <v>44013</v>
      </c>
      <c r="C157" s="1" t="s">
        <v>156</v>
      </c>
      <c r="D157" s="9">
        <v>101.43871586</v>
      </c>
      <c r="E157" s="9">
        <v>101.599887406734</v>
      </c>
      <c r="F157" s="9">
        <f t="shared" si="21"/>
        <v>7.3078687939066356</v>
      </c>
      <c r="G157" s="9">
        <f t="shared" si="22"/>
        <v>5.5435530224109408</v>
      </c>
      <c r="H157" s="6">
        <f t="shared" si="23"/>
        <v>151</v>
      </c>
      <c r="I157" s="25">
        <f t="shared" si="17"/>
        <v>113.97783026610253</v>
      </c>
      <c r="K157" s="29">
        <f t="shared" si="18"/>
        <v>-12.539114406102527</v>
      </c>
      <c r="M157" s="21">
        <f t="shared" si="19"/>
        <v>-0.30120467229302289</v>
      </c>
      <c r="N157" s="29">
        <f t="shared" si="20"/>
        <v>101.73992053229303</v>
      </c>
    </row>
    <row r="158" spans="1:14" ht="14">
      <c r="A158" s="6">
        <f t="shared" si="16"/>
        <v>8</v>
      </c>
      <c r="B158" s="10">
        <v>44044</v>
      </c>
      <c r="C158" s="1" t="s">
        <v>157</v>
      </c>
      <c r="D158" s="9">
        <v>103.66880712</v>
      </c>
      <c r="E158" s="9">
        <v>104.60216730663601</v>
      </c>
      <c r="F158" s="9">
        <f t="shared" si="21"/>
        <v>2.1984616436566906</v>
      </c>
      <c r="G158" s="9">
        <f t="shared" si="22"/>
        <v>2.9550031762171303</v>
      </c>
      <c r="H158" s="6">
        <f t="shared" si="23"/>
        <v>152</v>
      </c>
      <c r="I158" s="25">
        <f t="shared" si="17"/>
        <v>114.12314559837766</v>
      </c>
      <c r="K158" s="29">
        <f t="shared" si="18"/>
        <v>-10.454338478377665</v>
      </c>
      <c r="M158" s="21">
        <f t="shared" si="19"/>
        <v>0.16441914081646411</v>
      </c>
      <c r="N158" s="29">
        <f t="shared" si="20"/>
        <v>103.50438797918353</v>
      </c>
    </row>
    <row r="159" spans="1:14" ht="14">
      <c r="A159" s="6">
        <f t="shared" si="16"/>
        <v>9</v>
      </c>
      <c r="B159" s="10">
        <v>44075</v>
      </c>
      <c r="C159" s="1" t="s">
        <v>158</v>
      </c>
      <c r="D159" s="9">
        <v>102.4639804</v>
      </c>
      <c r="E159" s="9">
        <v>106.843938496484</v>
      </c>
      <c r="F159" s="9">
        <f t="shared" si="21"/>
        <v>-1.1621882738607869</v>
      </c>
      <c r="G159" s="9">
        <f t="shared" si="22"/>
        <v>2.1431402881704642</v>
      </c>
      <c r="H159" s="6">
        <f t="shared" si="23"/>
        <v>153</v>
      </c>
      <c r="I159" s="25">
        <f t="shared" si="17"/>
        <v>114.26846093065279</v>
      </c>
      <c r="K159" s="29">
        <f t="shared" si="18"/>
        <v>-11.804480530652796</v>
      </c>
      <c r="M159" s="21">
        <f t="shared" si="19"/>
        <v>-5.5217878768432866</v>
      </c>
      <c r="N159" s="29">
        <f t="shared" si="20"/>
        <v>107.98576827684329</v>
      </c>
    </row>
    <row r="160" spans="1:14" ht="14">
      <c r="A160" s="6">
        <f t="shared" si="16"/>
        <v>10</v>
      </c>
      <c r="B160" s="10">
        <v>44105</v>
      </c>
      <c r="C160" s="1" t="s">
        <v>159</v>
      </c>
      <c r="D160" s="9">
        <v>106.22509458</v>
      </c>
      <c r="E160" s="9">
        <v>106.453938938452</v>
      </c>
      <c r="F160" s="9">
        <f t="shared" si="21"/>
        <v>3.6706696004950468</v>
      </c>
      <c r="G160" s="9">
        <f t="shared" si="22"/>
        <v>-0.36501795377454904</v>
      </c>
      <c r="H160" s="6">
        <f t="shared" si="23"/>
        <v>154</v>
      </c>
      <c r="I160" s="25">
        <f t="shared" si="17"/>
        <v>114.41377626292793</v>
      </c>
      <c r="K160" s="29">
        <f t="shared" si="18"/>
        <v>-8.1886816829279212</v>
      </c>
      <c r="M160" s="21">
        <f t="shared" si="19"/>
        <v>-0.35945998219534003</v>
      </c>
      <c r="N160" s="29">
        <f t="shared" si="20"/>
        <v>106.58455456219535</v>
      </c>
    </row>
    <row r="161" spans="1:14" ht="14">
      <c r="A161" s="6">
        <f t="shared" si="16"/>
        <v>11</v>
      </c>
      <c r="B161" s="10">
        <v>44136</v>
      </c>
      <c r="C161" s="1" t="s">
        <v>160</v>
      </c>
      <c r="D161" s="9">
        <v>119.08655026</v>
      </c>
      <c r="E161" s="9">
        <v>110.395016507649</v>
      </c>
      <c r="F161" s="9">
        <f t="shared" si="21"/>
        <v>12.107737565075837</v>
      </c>
      <c r="G161" s="9">
        <f t="shared" si="22"/>
        <v>3.7021434890028848</v>
      </c>
      <c r="H161" s="6">
        <f t="shared" si="23"/>
        <v>155</v>
      </c>
      <c r="I161" s="25">
        <f t="shared" si="17"/>
        <v>114.55909159520306</v>
      </c>
      <c r="K161" s="29">
        <f t="shared" si="18"/>
        <v>4.5274586647969386</v>
      </c>
      <c r="M161" s="21">
        <f t="shared" si="19"/>
        <v>5.5409647193756797</v>
      </c>
      <c r="N161" s="29">
        <f t="shared" si="20"/>
        <v>113.54558554062432</v>
      </c>
    </row>
    <row r="162" spans="1:14" ht="14">
      <c r="A162" s="6">
        <f t="shared" si="16"/>
        <v>12</v>
      </c>
      <c r="B162" s="10">
        <v>44166</v>
      </c>
      <c r="C162" s="1" t="s">
        <v>161</v>
      </c>
      <c r="D162" s="9">
        <v>132.10621914000001</v>
      </c>
      <c r="E162" s="9">
        <v>107.46869883273899</v>
      </c>
      <c r="F162" s="9">
        <f t="shared" si="21"/>
        <v>10.932946543143917</v>
      </c>
      <c r="G162" s="9">
        <f t="shared" si="22"/>
        <v>-2.6507697244714468</v>
      </c>
      <c r="H162" s="6">
        <f t="shared" si="23"/>
        <v>156</v>
      </c>
      <c r="I162" s="25">
        <f t="shared" si="17"/>
        <v>114.70440692747819</v>
      </c>
      <c r="K162" s="29">
        <f t="shared" si="18"/>
        <v>17.401812212521818</v>
      </c>
      <c r="M162" s="21">
        <f t="shared" si="19"/>
        <v>24.853651411715934</v>
      </c>
      <c r="N162" s="29">
        <f t="shared" si="20"/>
        <v>107.25256772828408</v>
      </c>
    </row>
    <row r="163" spans="1:14" ht="14">
      <c r="A163" s="6">
        <f t="shared" si="16"/>
        <v>1</v>
      </c>
      <c r="B163" s="10">
        <v>44197</v>
      </c>
      <c r="C163" s="1" t="s">
        <v>162</v>
      </c>
      <c r="D163" s="9">
        <v>104.89848856</v>
      </c>
      <c r="E163" s="9">
        <v>107.549152057383</v>
      </c>
      <c r="F163" s="9">
        <f t="shared" si="21"/>
        <v>-20.595344229151337</v>
      </c>
      <c r="G163" s="9">
        <f t="shared" si="22"/>
        <v>7.4862006814857551E-2</v>
      </c>
      <c r="H163" s="6">
        <f t="shared" si="23"/>
        <v>157</v>
      </c>
      <c r="I163" s="25">
        <f t="shared" si="17"/>
        <v>114.84972225975332</v>
      </c>
      <c r="K163" s="29">
        <f t="shared" si="18"/>
        <v>-9.9512336997533168</v>
      </c>
      <c r="M163" s="21">
        <f t="shared" si="19"/>
        <v>-1.0247562337215956</v>
      </c>
      <c r="N163" s="29">
        <f t="shared" si="20"/>
        <v>105.92324479372159</v>
      </c>
    </row>
    <row r="165" spans="1:14">
      <c r="C165" s="5" t="s">
        <v>163</v>
      </c>
      <c r="D165" s="5"/>
      <c r="E165" s="5"/>
      <c r="F165"/>
      <c r="G165"/>
    </row>
    <row r="166" spans="1:14">
      <c r="C166" s="5" t="s">
        <v>164</v>
      </c>
      <c r="D166" s="5"/>
      <c r="E166" s="5"/>
      <c r="F166"/>
      <c r="G166"/>
    </row>
    <row r="167" spans="1:14">
      <c r="C167" s="5" t="s">
        <v>165</v>
      </c>
      <c r="D167" s="5"/>
      <c r="E167" s="5"/>
      <c r="F167"/>
      <c r="G167"/>
    </row>
    <row r="168" spans="1:14">
      <c r="C168" s="5" t="s">
        <v>166</v>
      </c>
      <c r="D168" s="5"/>
      <c r="E168" s="5"/>
      <c r="F168"/>
      <c r="G168"/>
    </row>
    <row r="169" spans="1:14">
      <c r="C169" s="5" t="s">
        <v>167</v>
      </c>
      <c r="D169" s="5"/>
      <c r="E169" s="5"/>
      <c r="F169"/>
      <c r="G169"/>
    </row>
    <row r="170" spans="1:14">
      <c r="C170" s="5"/>
      <c r="D170" s="5"/>
      <c r="E170" s="5"/>
      <c r="F170"/>
      <c r="G170"/>
    </row>
  </sheetData>
  <mergeCells count="6">
    <mergeCell ref="C165:E165"/>
    <mergeCell ref="C166:E166"/>
    <mergeCell ref="C167:E167"/>
    <mergeCell ref="C168:E168"/>
    <mergeCell ref="C169:E169"/>
    <mergeCell ref="C170:E170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Página 1</vt:lpstr>
    </vt:vector>
  </TitlesOfParts>
  <Company>Instituto Nacional de Información Estadística y Geográfica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Indicadores</dc:title>
  <dc:subject>Banco de Indicadores</dc:subject>
  <dc:creator>INEGI</dc:creator>
  <dc:description>Este archivo fue generado en la fecha(del servidor de aplicaciones): 21/04/2021 04:41:11 p. m.</dc:description>
  <cp:lastModifiedBy>Microsoft Office User</cp:lastModifiedBy>
  <dcterms:created xsi:type="dcterms:W3CDTF">2021-04-21T21:43:04Z</dcterms:created>
  <dcterms:modified xsi:type="dcterms:W3CDTF">2021-04-21T22:35:16Z</dcterms:modified>
</cp:coreProperties>
</file>