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09"/>
  <workbookPr defaultThemeVersion="166925"/>
  <mc:AlternateContent xmlns:mc="http://schemas.openxmlformats.org/markup-compatibility/2006">
    <mc:Choice Requires="x15">
      <x15ac:absPath xmlns:x15ac="http://schemas.microsoft.com/office/spreadsheetml/2010/11/ac" url="/Users/gabrielcasillas/Desktop/"/>
    </mc:Choice>
  </mc:AlternateContent>
  <xr:revisionPtr revIDLastSave="0" documentId="13_ncr:1_{F294A79C-CAEE-8E43-BD9D-CCF3FD68E61B}" xr6:coauthVersionLast="47" xr6:coauthVersionMax="47" xr10:uidLastSave="{00000000-0000-0000-0000-000000000000}"/>
  <bookViews>
    <workbookView xWindow="0" yWindow="0" windowWidth="28800" windowHeight="18000" xr2:uid="{00000000-000D-0000-FFFF-FFFF00000000}"/>
  </bookViews>
  <sheets>
    <sheet name="PIB_AS" sheetId="1" r:id="rId1"/>
    <sheet name="PIB_1T21_VariacionTrimestral"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71" i="1" l="1"/>
  <c r="F170" i="1"/>
  <c r="F169" i="1"/>
  <c r="F168" i="1"/>
  <c r="F167" i="1"/>
  <c r="F166" i="1"/>
  <c r="F165" i="1"/>
  <c r="F164" i="1"/>
  <c r="F163" i="1"/>
  <c r="F162" i="1"/>
  <c r="F161" i="1"/>
  <c r="F160" i="1"/>
  <c r="F159" i="1"/>
  <c r="F158" i="1"/>
  <c r="F157" i="1"/>
  <c r="F156" i="1"/>
  <c r="F155" i="1"/>
  <c r="F154" i="1"/>
  <c r="F153" i="1"/>
  <c r="F152" i="1"/>
  <c r="F151" i="1"/>
  <c r="F150" i="1"/>
  <c r="F149" i="1"/>
  <c r="F148" i="1"/>
  <c r="F147" i="1"/>
  <c r="F146" i="1"/>
  <c r="F145" i="1"/>
  <c r="F144" i="1"/>
  <c r="F143" i="1"/>
  <c r="F142" i="1"/>
  <c r="F141" i="1"/>
  <c r="F140" i="1"/>
  <c r="F139" i="1"/>
  <c r="F138" i="1"/>
  <c r="F137" i="1"/>
  <c r="F136" i="1"/>
  <c r="F135" i="1"/>
  <c r="F134" i="1"/>
  <c r="F133" i="1"/>
  <c r="F132" i="1"/>
  <c r="F131" i="1"/>
  <c r="F130" i="1"/>
  <c r="F129" i="1"/>
  <c r="F128" i="1"/>
  <c r="F127" i="1"/>
  <c r="F126" i="1"/>
  <c r="F125" i="1"/>
  <c r="F124" i="1"/>
  <c r="F123" i="1"/>
  <c r="F122" i="1"/>
  <c r="F121" i="1"/>
  <c r="F120" i="1"/>
  <c r="F119" i="1"/>
  <c r="F118" i="1"/>
  <c r="F117" i="1"/>
  <c r="F116"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K168" i="1"/>
  <c r="K167" i="1"/>
  <c r="K166" i="1"/>
  <c r="K165" i="1"/>
  <c r="K164" i="1"/>
  <c r="K163" i="1"/>
  <c r="K162" i="1"/>
  <c r="K161" i="1"/>
  <c r="K160" i="1"/>
  <c r="K159" i="1"/>
  <c r="K158" i="1"/>
  <c r="K157" i="1"/>
  <c r="K156" i="1"/>
  <c r="K155" i="1"/>
  <c r="K154" i="1"/>
  <c r="K153" i="1"/>
  <c r="K152" i="1"/>
  <c r="K151" i="1"/>
  <c r="K150" i="1"/>
  <c r="K149" i="1"/>
  <c r="K148" i="1"/>
  <c r="K147" i="1"/>
  <c r="K146" i="1"/>
  <c r="K145" i="1"/>
  <c r="K144" i="1"/>
  <c r="K143" i="1"/>
  <c r="K142" i="1"/>
  <c r="K141" i="1"/>
  <c r="K140" i="1"/>
  <c r="K139" i="1"/>
  <c r="K138" i="1"/>
  <c r="K137" i="1"/>
  <c r="K136" i="1"/>
  <c r="K135" i="1"/>
  <c r="K134" i="1"/>
  <c r="K133" i="1"/>
  <c r="K132" i="1"/>
  <c r="K131" i="1"/>
  <c r="K130" i="1"/>
  <c r="K129" i="1"/>
  <c r="K128" i="1"/>
  <c r="K127" i="1"/>
  <c r="K126" i="1"/>
  <c r="K125" i="1"/>
  <c r="K124" i="1"/>
  <c r="K123" i="1"/>
  <c r="K122" i="1"/>
  <c r="K121" i="1"/>
  <c r="K120" i="1"/>
  <c r="K119" i="1"/>
  <c r="K118" i="1"/>
  <c r="K117" i="1"/>
  <c r="K116" i="1"/>
  <c r="K115" i="1"/>
  <c r="K114" i="1"/>
  <c r="K113" i="1"/>
  <c r="K112" i="1"/>
  <c r="K111" i="1"/>
  <c r="K110" i="1"/>
  <c r="K109" i="1"/>
  <c r="K108" i="1"/>
  <c r="K107" i="1"/>
  <c r="K106" i="1"/>
  <c r="K105" i="1"/>
  <c r="K104" i="1"/>
  <c r="K103" i="1"/>
  <c r="K102" i="1"/>
  <c r="K101" i="1"/>
  <c r="K100" i="1"/>
  <c r="K99" i="1"/>
  <c r="K98" i="1"/>
  <c r="K97" i="1"/>
  <c r="K96" i="1"/>
  <c r="K95" i="1"/>
  <c r="K94" i="1"/>
  <c r="K93" i="1"/>
  <c r="K92" i="1"/>
  <c r="K91" i="1"/>
  <c r="K90" i="1"/>
  <c r="K89" i="1"/>
  <c r="K88" i="1"/>
  <c r="K87" i="1"/>
  <c r="K86" i="1"/>
  <c r="K85" i="1"/>
  <c r="K84" i="1"/>
  <c r="K83" i="1"/>
  <c r="K82" i="1"/>
  <c r="K81" i="1"/>
  <c r="K80" i="1"/>
  <c r="K79" i="1"/>
  <c r="K78" i="1"/>
  <c r="K77" i="1"/>
  <c r="K76" i="1"/>
  <c r="K75" i="1"/>
  <c r="K74" i="1"/>
  <c r="K73" i="1"/>
  <c r="K72" i="1"/>
  <c r="K71" i="1"/>
  <c r="K70" i="1"/>
  <c r="K69" i="1"/>
  <c r="K68" i="1"/>
  <c r="K67" i="1"/>
  <c r="K66" i="1"/>
  <c r="K65" i="1"/>
  <c r="K64" i="1"/>
  <c r="K63" i="1"/>
  <c r="K62" i="1"/>
  <c r="K61" i="1"/>
  <c r="K60" i="1"/>
  <c r="K59" i="1"/>
  <c r="K58" i="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c r="K10" i="1"/>
  <c r="K9" i="1"/>
  <c r="J168" i="1"/>
  <c r="J167" i="1"/>
  <c r="J166" i="1"/>
  <c r="J165" i="1"/>
  <c r="J164" i="1"/>
  <c r="J163" i="1"/>
  <c r="J162" i="1"/>
  <c r="J161" i="1"/>
  <c r="J160" i="1"/>
  <c r="J159" i="1"/>
  <c r="J158" i="1"/>
  <c r="J157" i="1"/>
  <c r="J156" i="1"/>
  <c r="J155" i="1"/>
  <c r="J154" i="1"/>
  <c r="J153" i="1"/>
  <c r="J152" i="1"/>
  <c r="J151" i="1"/>
  <c r="J150" i="1"/>
  <c r="J149" i="1"/>
  <c r="J148" i="1"/>
  <c r="J147" i="1"/>
  <c r="J146" i="1"/>
  <c r="J145" i="1"/>
  <c r="J144" i="1"/>
  <c r="J143" i="1"/>
  <c r="J142" i="1"/>
  <c r="J141" i="1"/>
  <c r="J140" i="1"/>
  <c r="J139" i="1"/>
  <c r="J138" i="1"/>
  <c r="J137" i="1"/>
  <c r="J136" i="1"/>
  <c r="J135" i="1"/>
  <c r="J134" i="1"/>
  <c r="J133" i="1"/>
  <c r="J132" i="1"/>
  <c r="J131" i="1"/>
  <c r="J130" i="1"/>
  <c r="J129" i="1"/>
  <c r="J128" i="1"/>
  <c r="J127" i="1"/>
  <c r="J126" i="1"/>
  <c r="J125" i="1"/>
  <c r="J124" i="1"/>
  <c r="J123" i="1"/>
  <c r="J122" i="1"/>
  <c r="J121" i="1"/>
  <c r="J120" i="1"/>
  <c r="J119" i="1"/>
  <c r="J118" i="1"/>
  <c r="J117" i="1"/>
  <c r="J116" i="1"/>
  <c r="J115" i="1"/>
  <c r="J114" i="1"/>
  <c r="J113" i="1"/>
  <c r="J112" i="1"/>
  <c r="J111" i="1"/>
  <c r="J110" i="1"/>
  <c r="J109" i="1"/>
  <c r="J108" i="1"/>
  <c r="J107" i="1"/>
  <c r="J106" i="1"/>
  <c r="J105" i="1"/>
  <c r="J104" i="1"/>
  <c r="J103" i="1"/>
  <c r="J102" i="1"/>
  <c r="J101" i="1"/>
  <c r="J100" i="1"/>
  <c r="J99" i="1"/>
  <c r="J98" i="1"/>
  <c r="J97" i="1"/>
  <c r="J96" i="1"/>
  <c r="J95" i="1"/>
  <c r="J94" i="1"/>
  <c r="J93" i="1"/>
  <c r="J92" i="1"/>
  <c r="J91" i="1"/>
  <c r="J90" i="1"/>
  <c r="J89" i="1"/>
  <c r="J88" i="1"/>
  <c r="J87" i="1"/>
  <c r="J86" i="1"/>
  <c r="J85" i="1"/>
  <c r="J84" i="1"/>
  <c r="J83" i="1"/>
  <c r="J82" i="1"/>
  <c r="J81" i="1"/>
  <c r="J80" i="1"/>
  <c r="J79" i="1"/>
  <c r="J78" i="1"/>
  <c r="J77" i="1"/>
  <c r="J76" i="1"/>
  <c r="J75" i="1"/>
  <c r="J74" i="1"/>
  <c r="J73" i="1"/>
  <c r="J72" i="1"/>
  <c r="J71" i="1"/>
  <c r="J70" i="1"/>
  <c r="J69" i="1"/>
  <c r="J68" i="1"/>
  <c r="J67" i="1"/>
  <c r="J66" i="1"/>
  <c r="J65" i="1"/>
  <c r="J64" i="1"/>
  <c r="J63" i="1"/>
  <c r="J62" i="1"/>
  <c r="J61" i="1"/>
  <c r="J60" i="1"/>
  <c r="J59" i="1"/>
  <c r="J58" i="1"/>
  <c r="J57" i="1"/>
  <c r="J56" i="1"/>
  <c r="J55" i="1"/>
  <c r="J54" i="1"/>
  <c r="J53" i="1"/>
  <c r="J52" i="1"/>
  <c r="J51" i="1"/>
  <c r="J50" i="1"/>
  <c r="J49" i="1"/>
  <c r="J48" i="1"/>
  <c r="J47" i="1"/>
  <c r="J46"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J9" i="1"/>
  <c r="J8" i="1"/>
  <c r="J7" i="1"/>
  <c r="J6" i="1"/>
  <c r="E168" i="1"/>
  <c r="D168" i="1"/>
  <c r="E167" i="1"/>
  <c r="D167" i="1"/>
  <c r="E166" i="1"/>
  <c r="D166" i="1"/>
  <c r="E165" i="1"/>
  <c r="D165" i="1"/>
  <c r="E164" i="1"/>
  <c r="D164" i="1"/>
  <c r="E163" i="1"/>
  <c r="D163" i="1"/>
  <c r="E162" i="1"/>
  <c r="D162" i="1"/>
  <c r="E161" i="1"/>
  <c r="D161" i="1"/>
  <c r="E160" i="1"/>
  <c r="D160" i="1"/>
  <c r="E159" i="1"/>
  <c r="D159" i="1"/>
  <c r="E158" i="1"/>
  <c r="D158" i="1"/>
  <c r="E157" i="1"/>
  <c r="D157" i="1"/>
  <c r="E156" i="1"/>
  <c r="D156" i="1"/>
  <c r="E155" i="1"/>
  <c r="D155" i="1"/>
  <c r="E154" i="1"/>
  <c r="D154" i="1"/>
  <c r="E153" i="1"/>
  <c r="D153" i="1"/>
  <c r="E152" i="1"/>
  <c r="D152" i="1"/>
  <c r="E151" i="1"/>
  <c r="D151" i="1"/>
  <c r="E150" i="1"/>
  <c r="D150" i="1"/>
  <c r="E149" i="1"/>
  <c r="D149" i="1"/>
  <c r="E148" i="1"/>
  <c r="D148" i="1"/>
  <c r="E147" i="1"/>
  <c r="D147" i="1"/>
  <c r="E146" i="1"/>
  <c r="D146" i="1"/>
  <c r="E145" i="1"/>
  <c r="D145" i="1"/>
  <c r="E144" i="1"/>
  <c r="D144" i="1"/>
  <c r="E143" i="1"/>
  <c r="D143" i="1"/>
  <c r="E142" i="1"/>
  <c r="D142" i="1"/>
  <c r="E141" i="1"/>
  <c r="D141" i="1"/>
  <c r="E140" i="1"/>
  <c r="D140" i="1"/>
  <c r="E139" i="1"/>
  <c r="D139" i="1"/>
  <c r="E138" i="1"/>
  <c r="D138" i="1"/>
  <c r="E137" i="1"/>
  <c r="D137" i="1"/>
  <c r="E136" i="1"/>
  <c r="D136" i="1"/>
  <c r="E135" i="1"/>
  <c r="D135" i="1"/>
  <c r="E134" i="1"/>
  <c r="D134" i="1"/>
  <c r="E133" i="1"/>
  <c r="D133" i="1"/>
  <c r="E132" i="1"/>
  <c r="D132" i="1"/>
  <c r="E131" i="1"/>
  <c r="D131" i="1"/>
  <c r="E130" i="1"/>
  <c r="D130" i="1"/>
  <c r="E129" i="1"/>
  <c r="D129" i="1"/>
  <c r="E128" i="1"/>
  <c r="D128" i="1"/>
  <c r="E127" i="1"/>
  <c r="D127" i="1"/>
  <c r="E126" i="1"/>
  <c r="D126" i="1"/>
  <c r="E125" i="1"/>
  <c r="D125" i="1"/>
  <c r="E124" i="1"/>
  <c r="D124" i="1"/>
  <c r="E123" i="1"/>
  <c r="D123" i="1"/>
  <c r="E122" i="1"/>
  <c r="D122" i="1"/>
  <c r="E121" i="1"/>
  <c r="D121" i="1"/>
  <c r="E120" i="1"/>
  <c r="D120" i="1"/>
  <c r="E119" i="1"/>
  <c r="D119" i="1"/>
  <c r="E118" i="1"/>
  <c r="D118" i="1"/>
  <c r="E117" i="1"/>
  <c r="D117" i="1"/>
  <c r="E116" i="1"/>
  <c r="D116" i="1"/>
  <c r="E115" i="1"/>
  <c r="D115" i="1"/>
  <c r="E114" i="1"/>
  <c r="D114" i="1"/>
  <c r="E113" i="1"/>
  <c r="D113" i="1"/>
  <c r="E112" i="1"/>
  <c r="D112" i="1"/>
  <c r="E111" i="1"/>
  <c r="D111" i="1"/>
  <c r="E110" i="1"/>
  <c r="D110" i="1"/>
  <c r="E109" i="1"/>
  <c r="D109" i="1"/>
  <c r="E108" i="1"/>
  <c r="D108" i="1"/>
  <c r="E107" i="1"/>
  <c r="D107" i="1"/>
  <c r="E106" i="1"/>
  <c r="D106" i="1"/>
  <c r="E105" i="1"/>
  <c r="D105" i="1"/>
  <c r="E104" i="1"/>
  <c r="D104" i="1"/>
  <c r="E103" i="1"/>
  <c r="D103" i="1"/>
  <c r="E102" i="1"/>
  <c r="D102" i="1"/>
  <c r="E101" i="1"/>
  <c r="D101" i="1"/>
  <c r="E100" i="1"/>
  <c r="D100" i="1"/>
  <c r="E99" i="1"/>
  <c r="D99" i="1"/>
  <c r="E98" i="1"/>
  <c r="D98" i="1"/>
  <c r="E97" i="1"/>
  <c r="D97" i="1"/>
  <c r="E96" i="1"/>
  <c r="D96" i="1"/>
  <c r="E95" i="1"/>
  <c r="D95" i="1"/>
  <c r="E94" i="1"/>
  <c r="D94" i="1"/>
  <c r="E93" i="1"/>
  <c r="D93" i="1"/>
  <c r="E92" i="1"/>
  <c r="D92" i="1"/>
  <c r="E91" i="1"/>
  <c r="D91" i="1"/>
  <c r="E90" i="1"/>
  <c r="D90" i="1"/>
  <c r="E89" i="1"/>
  <c r="D89" i="1"/>
  <c r="E88" i="1"/>
  <c r="D88" i="1"/>
  <c r="E87" i="1"/>
  <c r="D87" i="1"/>
  <c r="E86" i="1"/>
  <c r="D86" i="1"/>
  <c r="E85" i="1"/>
  <c r="D85" i="1"/>
  <c r="E84" i="1"/>
  <c r="D84" i="1"/>
  <c r="E83" i="1"/>
  <c r="D83" i="1"/>
  <c r="E82" i="1"/>
  <c r="D82" i="1"/>
  <c r="E81" i="1"/>
  <c r="D81" i="1"/>
  <c r="E80" i="1"/>
  <c r="D80" i="1"/>
  <c r="E79" i="1"/>
  <c r="D79" i="1"/>
  <c r="E78" i="1"/>
  <c r="D78" i="1"/>
  <c r="E77" i="1"/>
  <c r="D77" i="1"/>
  <c r="E76" i="1"/>
  <c r="D76" i="1"/>
  <c r="E75" i="1"/>
  <c r="D75" i="1"/>
  <c r="E74" i="1"/>
  <c r="D74" i="1"/>
  <c r="E73" i="1"/>
  <c r="D73" i="1"/>
  <c r="E72" i="1"/>
  <c r="D72" i="1"/>
  <c r="E71" i="1"/>
  <c r="D71" i="1"/>
  <c r="E70" i="1"/>
  <c r="D70" i="1"/>
  <c r="E69" i="1"/>
  <c r="D69" i="1"/>
  <c r="E68" i="1"/>
  <c r="D68" i="1"/>
  <c r="E67" i="1"/>
  <c r="D67" i="1"/>
  <c r="E66" i="1"/>
  <c r="D66" i="1"/>
  <c r="E65" i="1"/>
  <c r="D65" i="1"/>
  <c r="E64" i="1"/>
  <c r="D64" i="1"/>
  <c r="E63" i="1"/>
  <c r="D63" i="1"/>
  <c r="E62" i="1"/>
  <c r="D62" i="1"/>
  <c r="E61" i="1"/>
  <c r="D61" i="1"/>
  <c r="E60" i="1"/>
  <c r="D60" i="1"/>
  <c r="E59" i="1"/>
  <c r="D59" i="1"/>
  <c r="E58" i="1"/>
  <c r="D58" i="1"/>
  <c r="E57" i="1"/>
  <c r="D57" i="1"/>
  <c r="E56" i="1"/>
  <c r="D56" i="1"/>
  <c r="E55" i="1"/>
  <c r="D55" i="1"/>
  <c r="E54" i="1"/>
  <c r="D54" i="1"/>
  <c r="E53" i="1"/>
  <c r="D53" i="1"/>
  <c r="E52" i="1"/>
  <c r="D52" i="1"/>
  <c r="E51" i="1"/>
  <c r="D51" i="1"/>
  <c r="E50" i="1"/>
  <c r="D50" i="1"/>
  <c r="E49" i="1"/>
  <c r="D49" i="1"/>
  <c r="E48" i="1"/>
  <c r="D48" i="1"/>
  <c r="E47" i="1"/>
  <c r="D47" i="1"/>
  <c r="E46" i="1"/>
  <c r="D46" i="1"/>
  <c r="E45" i="1"/>
  <c r="D45" i="1"/>
  <c r="E44" i="1"/>
  <c r="D44" i="1"/>
  <c r="E43" i="1"/>
  <c r="D43" i="1"/>
  <c r="E42" i="1"/>
  <c r="D42" i="1"/>
  <c r="E41" i="1"/>
  <c r="D41" i="1"/>
  <c r="E40" i="1"/>
  <c r="D40" i="1"/>
  <c r="E39" i="1"/>
  <c r="D39" i="1"/>
  <c r="E38" i="1"/>
  <c r="D38" i="1"/>
  <c r="E37" i="1"/>
  <c r="D37" i="1"/>
  <c r="E36" i="1"/>
  <c r="D36" i="1"/>
  <c r="E35" i="1"/>
  <c r="D35" i="1"/>
  <c r="E34" i="1"/>
  <c r="D34" i="1"/>
  <c r="E33" i="1"/>
  <c r="D33" i="1"/>
  <c r="E32" i="1"/>
  <c r="D32" i="1"/>
  <c r="E31" i="1"/>
  <c r="D31" i="1"/>
  <c r="E30" i="1"/>
  <c r="D30" i="1"/>
  <c r="E29" i="1"/>
  <c r="D29" i="1"/>
  <c r="E28" i="1"/>
  <c r="D28" i="1"/>
  <c r="E27" i="1"/>
  <c r="D27" i="1"/>
  <c r="E26" i="1"/>
  <c r="D26" i="1"/>
  <c r="E25" i="1"/>
  <c r="D25" i="1"/>
  <c r="E24" i="1"/>
  <c r="D24" i="1"/>
  <c r="E23" i="1"/>
  <c r="D23" i="1"/>
  <c r="E22" i="1"/>
  <c r="D22" i="1"/>
  <c r="E21" i="1"/>
  <c r="D21" i="1"/>
  <c r="E20" i="1"/>
  <c r="D20" i="1"/>
  <c r="E19" i="1"/>
  <c r="D19" i="1"/>
  <c r="E18" i="1"/>
  <c r="D18" i="1"/>
  <c r="E17" i="1"/>
  <c r="D17" i="1"/>
  <c r="E16" i="1"/>
  <c r="D16" i="1"/>
  <c r="E15" i="1"/>
  <c r="D15" i="1"/>
  <c r="E14" i="1"/>
  <c r="D14" i="1"/>
  <c r="E13" i="1"/>
  <c r="D13" i="1"/>
  <c r="E12" i="1"/>
  <c r="D12" i="1"/>
  <c r="E11" i="1"/>
  <c r="D11" i="1"/>
  <c r="E10" i="1"/>
  <c r="D10" i="1"/>
  <c r="E9" i="1"/>
  <c r="D9" i="1"/>
  <c r="D8" i="1"/>
  <c r="D7" i="1"/>
  <c r="D6" i="1"/>
  <c r="G169" i="1"/>
  <c r="J172" i="1"/>
  <c r="J171" i="1"/>
  <c r="J170" i="1"/>
  <c r="I168" i="1"/>
  <c r="J169" i="1" s="1"/>
  <c r="I167" i="1"/>
  <c r="I166" i="1"/>
  <c r="I165" i="1"/>
  <c r="I164" i="1"/>
  <c r="I163"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I104" i="1"/>
  <c r="I103"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8" i="1"/>
  <c r="I7" i="1"/>
  <c r="I6" i="1"/>
  <c r="I5" i="1"/>
  <c r="W168" i="1"/>
  <c r="V168" i="1"/>
  <c r="W167" i="1"/>
  <c r="V167" i="1"/>
  <c r="W166" i="1"/>
  <c r="V166" i="1"/>
  <c r="W165" i="1"/>
  <c r="V165" i="1"/>
  <c r="W164" i="1"/>
  <c r="V164" i="1"/>
  <c r="W163" i="1"/>
  <c r="V163" i="1"/>
  <c r="W162" i="1"/>
  <c r="V162" i="1"/>
  <c r="W161" i="1"/>
  <c r="V161" i="1"/>
  <c r="W160" i="1"/>
  <c r="V160" i="1"/>
  <c r="W159" i="1"/>
  <c r="V159" i="1"/>
  <c r="W158" i="1"/>
  <c r="V158" i="1"/>
  <c r="W157" i="1"/>
  <c r="V157" i="1"/>
  <c r="W156" i="1"/>
  <c r="V156" i="1"/>
  <c r="W155" i="1"/>
  <c r="V155" i="1"/>
  <c r="W154" i="1"/>
  <c r="V154" i="1"/>
  <c r="W153" i="1"/>
  <c r="V153" i="1"/>
  <c r="W152" i="1"/>
  <c r="V152" i="1"/>
  <c r="W151" i="1"/>
  <c r="V151" i="1"/>
  <c r="W150" i="1"/>
  <c r="V150" i="1"/>
  <c r="W149" i="1"/>
  <c r="V149" i="1"/>
  <c r="W148" i="1"/>
  <c r="V148" i="1"/>
  <c r="W147" i="1"/>
  <c r="V147" i="1"/>
  <c r="W146" i="1"/>
  <c r="V146" i="1"/>
  <c r="W145" i="1"/>
  <c r="V145" i="1"/>
  <c r="W144" i="1"/>
  <c r="V144" i="1"/>
  <c r="W143" i="1"/>
  <c r="V143" i="1"/>
  <c r="W142" i="1"/>
  <c r="V142" i="1"/>
  <c r="W141" i="1"/>
  <c r="V141" i="1"/>
  <c r="W140" i="1"/>
  <c r="V140" i="1"/>
  <c r="W139" i="1"/>
  <c r="V139" i="1"/>
  <c r="W138" i="1"/>
  <c r="V138" i="1"/>
  <c r="W137" i="1"/>
  <c r="V137" i="1"/>
  <c r="W136" i="1"/>
  <c r="V136" i="1"/>
  <c r="W135" i="1"/>
  <c r="V135" i="1"/>
  <c r="W134" i="1"/>
  <c r="V134" i="1"/>
  <c r="W133" i="1"/>
  <c r="V133" i="1"/>
  <c r="W132" i="1"/>
  <c r="V132" i="1"/>
  <c r="W131" i="1"/>
  <c r="V131" i="1"/>
  <c r="W130" i="1"/>
  <c r="V130" i="1"/>
  <c r="W129" i="1"/>
  <c r="V129" i="1"/>
  <c r="W128" i="1"/>
  <c r="V128" i="1"/>
  <c r="W127" i="1"/>
  <c r="V127" i="1"/>
  <c r="W126" i="1"/>
  <c r="V126" i="1"/>
  <c r="W125" i="1"/>
  <c r="V125" i="1"/>
  <c r="W124" i="1"/>
  <c r="V124" i="1"/>
  <c r="W123" i="1"/>
  <c r="V123" i="1"/>
  <c r="W122" i="1"/>
  <c r="V122" i="1"/>
  <c r="W121" i="1"/>
  <c r="V121" i="1"/>
  <c r="W120" i="1"/>
  <c r="V120" i="1"/>
  <c r="W119" i="1"/>
  <c r="V119" i="1"/>
  <c r="W118" i="1"/>
  <c r="V118" i="1"/>
  <c r="W117" i="1"/>
  <c r="V117" i="1"/>
  <c r="W116" i="1"/>
  <c r="V116" i="1"/>
  <c r="W115" i="1"/>
  <c r="V115" i="1"/>
  <c r="W114" i="1"/>
  <c r="V114" i="1"/>
  <c r="W113" i="1"/>
  <c r="V113" i="1"/>
  <c r="W112" i="1"/>
  <c r="V112" i="1"/>
  <c r="W111" i="1"/>
  <c r="V111" i="1"/>
  <c r="W110" i="1"/>
  <c r="V110" i="1"/>
  <c r="W109" i="1"/>
  <c r="V109" i="1"/>
  <c r="W108" i="1"/>
  <c r="V108" i="1"/>
  <c r="W107" i="1"/>
  <c r="V107" i="1"/>
  <c r="W106" i="1"/>
  <c r="V106" i="1"/>
  <c r="W105" i="1"/>
  <c r="V105" i="1"/>
  <c r="W104" i="1"/>
  <c r="V104" i="1"/>
  <c r="W103" i="1"/>
  <c r="V103" i="1"/>
  <c r="W102" i="1"/>
  <c r="V102" i="1"/>
  <c r="W101" i="1"/>
  <c r="V101" i="1"/>
  <c r="W100" i="1"/>
  <c r="V100" i="1"/>
  <c r="W99" i="1"/>
  <c r="V99" i="1"/>
  <c r="W98" i="1"/>
  <c r="V98" i="1"/>
  <c r="W97" i="1"/>
  <c r="V97" i="1"/>
  <c r="W96" i="1"/>
  <c r="V96" i="1"/>
  <c r="W95" i="1"/>
  <c r="V95" i="1"/>
  <c r="W94" i="1"/>
  <c r="V94" i="1"/>
  <c r="W93" i="1"/>
  <c r="V93" i="1"/>
  <c r="W92" i="1"/>
  <c r="V92" i="1"/>
  <c r="W91" i="1"/>
  <c r="V91" i="1"/>
  <c r="W90" i="1"/>
  <c r="V90" i="1"/>
  <c r="W89" i="1"/>
  <c r="V89" i="1"/>
  <c r="W88" i="1"/>
  <c r="V88" i="1"/>
  <c r="W87" i="1"/>
  <c r="V87" i="1"/>
  <c r="W86" i="1"/>
  <c r="V86" i="1"/>
  <c r="W85" i="1"/>
  <c r="V85" i="1"/>
  <c r="W84" i="1"/>
  <c r="V84" i="1"/>
  <c r="W83" i="1"/>
  <c r="V83" i="1"/>
  <c r="W82" i="1"/>
  <c r="V82" i="1"/>
  <c r="W81" i="1"/>
  <c r="V81" i="1"/>
  <c r="W80" i="1"/>
  <c r="V80" i="1"/>
  <c r="W79" i="1"/>
  <c r="V79" i="1"/>
  <c r="W78" i="1"/>
  <c r="V78" i="1"/>
  <c r="W77" i="1"/>
  <c r="V77" i="1"/>
  <c r="W76" i="1"/>
  <c r="V76" i="1"/>
  <c r="W75" i="1"/>
  <c r="V75" i="1"/>
  <c r="W74" i="1"/>
  <c r="V74" i="1"/>
  <c r="W73" i="1"/>
  <c r="V73" i="1"/>
  <c r="W72" i="1"/>
  <c r="V72" i="1"/>
  <c r="W71" i="1"/>
  <c r="V71" i="1"/>
  <c r="W70" i="1"/>
  <c r="V70" i="1"/>
  <c r="W69" i="1"/>
  <c r="V69" i="1"/>
  <c r="W68" i="1"/>
  <c r="V68" i="1"/>
  <c r="W67" i="1"/>
  <c r="V67" i="1"/>
  <c r="W66" i="1"/>
  <c r="V66" i="1"/>
  <c r="W65" i="1"/>
  <c r="V65" i="1"/>
  <c r="W64" i="1"/>
  <c r="V64" i="1"/>
  <c r="W63" i="1"/>
  <c r="V63" i="1"/>
  <c r="W62" i="1"/>
  <c r="V62" i="1"/>
  <c r="W61" i="1"/>
  <c r="V61" i="1"/>
  <c r="W60" i="1"/>
  <c r="V60" i="1"/>
  <c r="W59" i="1"/>
  <c r="V59" i="1"/>
  <c r="W58" i="1"/>
  <c r="V58" i="1"/>
  <c r="W57" i="1"/>
  <c r="V57" i="1"/>
  <c r="W56" i="1"/>
  <c r="V56" i="1"/>
  <c r="W55" i="1"/>
  <c r="V55" i="1"/>
  <c r="W54" i="1"/>
  <c r="V54" i="1"/>
  <c r="W53" i="1"/>
  <c r="V53" i="1"/>
  <c r="W52" i="1"/>
  <c r="V52" i="1"/>
  <c r="W51" i="1"/>
  <c r="V51" i="1"/>
  <c r="W50" i="1"/>
  <c r="V50" i="1"/>
  <c r="W49" i="1"/>
  <c r="V49" i="1"/>
  <c r="W48" i="1"/>
  <c r="V48" i="1"/>
  <c r="W47" i="1"/>
  <c r="V47" i="1"/>
  <c r="W46" i="1"/>
  <c r="V46" i="1"/>
  <c r="W45" i="1"/>
  <c r="V45" i="1"/>
  <c r="W44" i="1"/>
  <c r="V44" i="1"/>
  <c r="W43" i="1"/>
  <c r="V43" i="1"/>
  <c r="W42" i="1"/>
  <c r="V42" i="1"/>
  <c r="W41" i="1"/>
  <c r="V41" i="1"/>
  <c r="W40" i="1"/>
  <c r="V40" i="1"/>
  <c r="W39" i="1"/>
  <c r="V39" i="1"/>
  <c r="W38" i="1"/>
  <c r="V38" i="1"/>
  <c r="W37" i="1"/>
  <c r="V37" i="1"/>
  <c r="W36" i="1"/>
  <c r="V36" i="1"/>
  <c r="W35" i="1"/>
  <c r="V35" i="1"/>
  <c r="W34" i="1"/>
  <c r="V34" i="1"/>
  <c r="W33" i="1"/>
  <c r="V33" i="1"/>
  <c r="W32" i="1"/>
  <c r="V32" i="1"/>
  <c r="W31" i="1"/>
  <c r="V31" i="1"/>
  <c r="W30" i="1"/>
  <c r="V30" i="1"/>
  <c r="W29" i="1"/>
  <c r="V29" i="1"/>
  <c r="W28" i="1"/>
  <c r="V28" i="1"/>
  <c r="W27" i="1"/>
  <c r="V27" i="1"/>
  <c r="W26" i="1"/>
  <c r="V26" i="1"/>
  <c r="W25" i="1"/>
  <c r="V25" i="1"/>
  <c r="W24" i="1"/>
  <c r="V24" i="1"/>
  <c r="W23" i="1"/>
  <c r="V23" i="1"/>
  <c r="W22" i="1"/>
  <c r="V22" i="1"/>
  <c r="W21" i="1"/>
  <c r="V21" i="1"/>
  <c r="W20" i="1"/>
  <c r="V20" i="1"/>
  <c r="W19" i="1"/>
  <c r="V19" i="1"/>
  <c r="W18" i="1"/>
  <c r="V18" i="1"/>
  <c r="W17" i="1"/>
  <c r="V17" i="1"/>
  <c r="W16" i="1"/>
  <c r="V16" i="1"/>
  <c r="W15" i="1"/>
  <c r="V15" i="1"/>
  <c r="W14" i="1"/>
  <c r="V14" i="1"/>
  <c r="W13" i="1"/>
  <c r="V13" i="1"/>
  <c r="W12" i="1"/>
  <c r="V12" i="1"/>
  <c r="W11" i="1"/>
  <c r="V11" i="1"/>
  <c r="W10" i="1"/>
  <c r="V10" i="1"/>
  <c r="W9" i="1"/>
  <c r="V9" i="1"/>
  <c r="V8" i="1"/>
  <c r="V7" i="1"/>
  <c r="V6" i="1"/>
  <c r="U169" i="1"/>
  <c r="W169" i="1" s="1"/>
  <c r="T169" i="1" s="1"/>
  <c r="S168" i="1"/>
  <c r="R168" i="1"/>
  <c r="S167" i="1"/>
  <c r="R167" i="1"/>
  <c r="S166" i="1"/>
  <c r="R166" i="1"/>
  <c r="S165" i="1"/>
  <c r="R165" i="1"/>
  <c r="S164" i="1"/>
  <c r="R164" i="1"/>
  <c r="S163" i="1"/>
  <c r="R163" i="1"/>
  <c r="S162" i="1"/>
  <c r="R162" i="1"/>
  <c r="S161" i="1"/>
  <c r="R161" i="1"/>
  <c r="S160" i="1"/>
  <c r="R160" i="1"/>
  <c r="S159" i="1"/>
  <c r="R159" i="1"/>
  <c r="S158" i="1"/>
  <c r="R158" i="1"/>
  <c r="S157" i="1"/>
  <c r="R157" i="1"/>
  <c r="S156" i="1"/>
  <c r="R156" i="1"/>
  <c r="S155" i="1"/>
  <c r="R155" i="1"/>
  <c r="S154" i="1"/>
  <c r="R154" i="1"/>
  <c r="S153" i="1"/>
  <c r="R153" i="1"/>
  <c r="S152" i="1"/>
  <c r="R152" i="1"/>
  <c r="S151" i="1"/>
  <c r="R151" i="1"/>
  <c r="S150" i="1"/>
  <c r="R150" i="1"/>
  <c r="S149" i="1"/>
  <c r="R149" i="1"/>
  <c r="S148" i="1"/>
  <c r="R148" i="1"/>
  <c r="S147" i="1"/>
  <c r="R147" i="1"/>
  <c r="S146" i="1"/>
  <c r="R146" i="1"/>
  <c r="S145" i="1"/>
  <c r="R145" i="1"/>
  <c r="S144" i="1"/>
  <c r="R144" i="1"/>
  <c r="S143" i="1"/>
  <c r="R143" i="1"/>
  <c r="S142" i="1"/>
  <c r="R142" i="1"/>
  <c r="S141" i="1"/>
  <c r="R141" i="1"/>
  <c r="S140" i="1"/>
  <c r="R140" i="1"/>
  <c r="S139" i="1"/>
  <c r="R139" i="1"/>
  <c r="S138" i="1"/>
  <c r="R138" i="1"/>
  <c r="S137" i="1"/>
  <c r="R137" i="1"/>
  <c r="S136" i="1"/>
  <c r="R136" i="1"/>
  <c r="S135" i="1"/>
  <c r="R135" i="1"/>
  <c r="S134" i="1"/>
  <c r="R134" i="1"/>
  <c r="S133" i="1"/>
  <c r="R133" i="1"/>
  <c r="S132" i="1"/>
  <c r="R132" i="1"/>
  <c r="S131" i="1"/>
  <c r="R131" i="1"/>
  <c r="S130" i="1"/>
  <c r="R130" i="1"/>
  <c r="S129" i="1"/>
  <c r="R129" i="1"/>
  <c r="S128" i="1"/>
  <c r="R128" i="1"/>
  <c r="S127" i="1"/>
  <c r="R127" i="1"/>
  <c r="S126" i="1"/>
  <c r="R126" i="1"/>
  <c r="S125" i="1"/>
  <c r="R125" i="1"/>
  <c r="S124" i="1"/>
  <c r="R124" i="1"/>
  <c r="S123" i="1"/>
  <c r="R123" i="1"/>
  <c r="S122" i="1"/>
  <c r="R122" i="1"/>
  <c r="S121" i="1"/>
  <c r="R121" i="1"/>
  <c r="S120" i="1"/>
  <c r="R120" i="1"/>
  <c r="S119" i="1"/>
  <c r="R119" i="1"/>
  <c r="S118" i="1"/>
  <c r="R118" i="1"/>
  <c r="S117" i="1"/>
  <c r="R117" i="1"/>
  <c r="S116" i="1"/>
  <c r="R116" i="1"/>
  <c r="S115" i="1"/>
  <c r="R115" i="1"/>
  <c r="S114" i="1"/>
  <c r="R114" i="1"/>
  <c r="S113" i="1"/>
  <c r="R113" i="1"/>
  <c r="S112" i="1"/>
  <c r="R112" i="1"/>
  <c r="S111" i="1"/>
  <c r="R111" i="1"/>
  <c r="S110" i="1"/>
  <c r="R110" i="1"/>
  <c r="S109" i="1"/>
  <c r="R109" i="1"/>
  <c r="S108" i="1"/>
  <c r="R108" i="1"/>
  <c r="S107" i="1"/>
  <c r="R107" i="1"/>
  <c r="S106" i="1"/>
  <c r="R106" i="1"/>
  <c r="S105" i="1"/>
  <c r="R105" i="1"/>
  <c r="S104" i="1"/>
  <c r="R104" i="1"/>
  <c r="S103" i="1"/>
  <c r="R103" i="1"/>
  <c r="S102" i="1"/>
  <c r="R102" i="1"/>
  <c r="S101" i="1"/>
  <c r="R101" i="1"/>
  <c r="S100" i="1"/>
  <c r="R100" i="1"/>
  <c r="S99" i="1"/>
  <c r="R99" i="1"/>
  <c r="S98" i="1"/>
  <c r="R98" i="1"/>
  <c r="S97" i="1"/>
  <c r="R97" i="1"/>
  <c r="S96" i="1"/>
  <c r="R96" i="1"/>
  <c r="S95" i="1"/>
  <c r="R95" i="1"/>
  <c r="S94" i="1"/>
  <c r="R94" i="1"/>
  <c r="S93" i="1"/>
  <c r="R93" i="1"/>
  <c r="S92" i="1"/>
  <c r="R92" i="1"/>
  <c r="S91" i="1"/>
  <c r="R91" i="1"/>
  <c r="S90" i="1"/>
  <c r="R90" i="1"/>
  <c r="S89" i="1"/>
  <c r="R89" i="1"/>
  <c r="S88" i="1"/>
  <c r="R88" i="1"/>
  <c r="S87" i="1"/>
  <c r="R87" i="1"/>
  <c r="S86" i="1"/>
  <c r="R86" i="1"/>
  <c r="S85" i="1"/>
  <c r="R85" i="1"/>
  <c r="S84" i="1"/>
  <c r="R84" i="1"/>
  <c r="S83" i="1"/>
  <c r="R83" i="1"/>
  <c r="S82" i="1"/>
  <c r="R82" i="1"/>
  <c r="S81" i="1"/>
  <c r="R81" i="1"/>
  <c r="S80" i="1"/>
  <c r="R80" i="1"/>
  <c r="S79" i="1"/>
  <c r="R79" i="1"/>
  <c r="S78" i="1"/>
  <c r="R78" i="1"/>
  <c r="S77" i="1"/>
  <c r="R77" i="1"/>
  <c r="S76" i="1"/>
  <c r="R76" i="1"/>
  <c r="S75" i="1"/>
  <c r="R75" i="1"/>
  <c r="S74" i="1"/>
  <c r="R74" i="1"/>
  <c r="S73" i="1"/>
  <c r="R73" i="1"/>
  <c r="S72" i="1"/>
  <c r="R72" i="1"/>
  <c r="S71" i="1"/>
  <c r="R71" i="1"/>
  <c r="S70" i="1"/>
  <c r="R70" i="1"/>
  <c r="S69" i="1"/>
  <c r="R69" i="1"/>
  <c r="S68" i="1"/>
  <c r="R68" i="1"/>
  <c r="S67" i="1"/>
  <c r="R67" i="1"/>
  <c r="S66" i="1"/>
  <c r="R66" i="1"/>
  <c r="S65" i="1"/>
  <c r="R65" i="1"/>
  <c r="S64" i="1"/>
  <c r="R64" i="1"/>
  <c r="S63" i="1"/>
  <c r="R63" i="1"/>
  <c r="S62" i="1"/>
  <c r="R62" i="1"/>
  <c r="S61" i="1"/>
  <c r="R61" i="1"/>
  <c r="S60" i="1"/>
  <c r="R60" i="1"/>
  <c r="S59" i="1"/>
  <c r="R59" i="1"/>
  <c r="S58" i="1"/>
  <c r="R58" i="1"/>
  <c r="S57" i="1"/>
  <c r="R57" i="1"/>
  <c r="S56" i="1"/>
  <c r="R56" i="1"/>
  <c r="S55" i="1"/>
  <c r="R55" i="1"/>
  <c r="S54" i="1"/>
  <c r="R54" i="1"/>
  <c r="S53" i="1"/>
  <c r="R53" i="1"/>
  <c r="S52" i="1"/>
  <c r="R52" i="1"/>
  <c r="S51" i="1"/>
  <c r="R51" i="1"/>
  <c r="S50" i="1"/>
  <c r="R50" i="1"/>
  <c r="S49" i="1"/>
  <c r="R49" i="1"/>
  <c r="S48" i="1"/>
  <c r="R48" i="1"/>
  <c r="S47" i="1"/>
  <c r="R47" i="1"/>
  <c r="S46" i="1"/>
  <c r="R46" i="1"/>
  <c r="S45" i="1"/>
  <c r="R45" i="1"/>
  <c r="S44" i="1"/>
  <c r="R44" i="1"/>
  <c r="S43" i="1"/>
  <c r="R43" i="1"/>
  <c r="S42" i="1"/>
  <c r="R42" i="1"/>
  <c r="S41" i="1"/>
  <c r="R41" i="1"/>
  <c r="S40" i="1"/>
  <c r="R40" i="1"/>
  <c r="S39" i="1"/>
  <c r="R39" i="1"/>
  <c r="S38" i="1"/>
  <c r="R38" i="1"/>
  <c r="S37" i="1"/>
  <c r="R37" i="1"/>
  <c r="S36" i="1"/>
  <c r="R36" i="1"/>
  <c r="S35" i="1"/>
  <c r="R35" i="1"/>
  <c r="S34" i="1"/>
  <c r="R34" i="1"/>
  <c r="S33" i="1"/>
  <c r="R33" i="1"/>
  <c r="S32" i="1"/>
  <c r="R32" i="1"/>
  <c r="S31" i="1"/>
  <c r="R31" i="1"/>
  <c r="S30" i="1"/>
  <c r="R30" i="1"/>
  <c r="S29" i="1"/>
  <c r="R29" i="1"/>
  <c r="S28" i="1"/>
  <c r="R28" i="1"/>
  <c r="S27" i="1"/>
  <c r="R27" i="1"/>
  <c r="S26" i="1"/>
  <c r="R26" i="1"/>
  <c r="S25" i="1"/>
  <c r="R25" i="1"/>
  <c r="S24" i="1"/>
  <c r="R24" i="1"/>
  <c r="S23" i="1"/>
  <c r="R23" i="1"/>
  <c r="S22" i="1"/>
  <c r="R22" i="1"/>
  <c r="S21" i="1"/>
  <c r="R21" i="1"/>
  <c r="S20" i="1"/>
  <c r="R20" i="1"/>
  <c r="S19" i="1"/>
  <c r="R19" i="1"/>
  <c r="S18" i="1"/>
  <c r="R18" i="1"/>
  <c r="S17" i="1"/>
  <c r="R17" i="1"/>
  <c r="S16" i="1"/>
  <c r="R16" i="1"/>
  <c r="S15" i="1"/>
  <c r="R15" i="1"/>
  <c r="S14" i="1"/>
  <c r="R14" i="1"/>
  <c r="S13" i="1"/>
  <c r="R13" i="1"/>
  <c r="S12" i="1"/>
  <c r="R12" i="1"/>
  <c r="S11" i="1"/>
  <c r="R11" i="1"/>
  <c r="S10" i="1"/>
  <c r="R10" i="1"/>
  <c r="S9" i="1"/>
  <c r="R9" i="1"/>
  <c r="R8" i="1"/>
  <c r="R7" i="1"/>
  <c r="R6" i="1"/>
  <c r="Q169" i="1"/>
  <c r="S169" i="1" s="1"/>
  <c r="P169" i="1" s="1"/>
  <c r="M169" i="1"/>
  <c r="O169" i="1" s="1"/>
  <c r="L169" i="1" s="1"/>
  <c r="N163" i="1"/>
  <c r="N167" i="1"/>
  <c r="N166" i="1"/>
  <c r="N165" i="1"/>
  <c r="N164" i="1"/>
  <c r="N162" i="1"/>
  <c r="N161" i="1"/>
  <c r="N160" i="1"/>
  <c r="N159" i="1"/>
  <c r="N158" i="1"/>
  <c r="N157" i="1"/>
  <c r="N156" i="1"/>
  <c r="N155" i="1"/>
  <c r="N154" i="1"/>
  <c r="N153" i="1"/>
  <c r="N152" i="1"/>
  <c r="N151" i="1"/>
  <c r="N150" i="1"/>
  <c r="N149" i="1"/>
  <c r="N148" i="1"/>
  <c r="N147" i="1"/>
  <c r="N146" i="1"/>
  <c r="N145" i="1"/>
  <c r="N144" i="1"/>
  <c r="N143" i="1"/>
  <c r="N142" i="1"/>
  <c r="N141" i="1"/>
  <c r="N140" i="1"/>
  <c r="N139" i="1"/>
  <c r="N138" i="1"/>
  <c r="N137" i="1"/>
  <c r="N136" i="1"/>
  <c r="N135" i="1"/>
  <c r="N134" i="1"/>
  <c r="N133" i="1"/>
  <c r="N132" i="1"/>
  <c r="N131" i="1"/>
  <c r="N130" i="1"/>
  <c r="N129" i="1"/>
  <c r="N128" i="1"/>
  <c r="N127" i="1"/>
  <c r="N126" i="1"/>
  <c r="N125" i="1"/>
  <c r="N124" i="1"/>
  <c r="N123" i="1"/>
  <c r="N122" i="1"/>
  <c r="N121" i="1"/>
  <c r="N120" i="1"/>
  <c r="N119" i="1"/>
  <c r="N118" i="1"/>
  <c r="N117" i="1"/>
  <c r="N116" i="1"/>
  <c r="N115" i="1"/>
  <c r="N114" i="1"/>
  <c r="N113" i="1"/>
  <c r="N112" i="1"/>
  <c r="N111" i="1"/>
  <c r="N110" i="1"/>
  <c r="N109" i="1"/>
  <c r="N108" i="1"/>
  <c r="N107" i="1"/>
  <c r="N106" i="1"/>
  <c r="N105" i="1"/>
  <c r="N104" i="1"/>
  <c r="N103" i="1"/>
  <c r="N102" i="1"/>
  <c r="N101" i="1"/>
  <c r="N100" i="1"/>
  <c r="N99" i="1"/>
  <c r="N98" i="1"/>
  <c r="N97" i="1"/>
  <c r="N96" i="1"/>
  <c r="N95" i="1"/>
  <c r="N94" i="1"/>
  <c r="N93" i="1"/>
  <c r="N92" i="1"/>
  <c r="N91" i="1"/>
  <c r="N90" i="1"/>
  <c r="N89" i="1"/>
  <c r="N88" i="1"/>
  <c r="N87" i="1"/>
  <c r="N86" i="1"/>
  <c r="N85" i="1"/>
  <c r="N84" i="1"/>
  <c r="N83" i="1"/>
  <c r="N82" i="1"/>
  <c r="N81" i="1"/>
  <c r="N80" i="1"/>
  <c r="N79" i="1"/>
  <c r="N78" i="1"/>
  <c r="N77" i="1"/>
  <c r="N76" i="1"/>
  <c r="N75" i="1"/>
  <c r="N74" i="1"/>
  <c r="N73" i="1"/>
  <c r="N72" i="1"/>
  <c r="N71" i="1"/>
  <c r="N70" i="1"/>
  <c r="N69" i="1"/>
  <c r="N68" i="1"/>
  <c r="N67" i="1"/>
  <c r="N66" i="1"/>
  <c r="N65" i="1"/>
  <c r="N64" i="1"/>
  <c r="N63" i="1"/>
  <c r="N62" i="1"/>
  <c r="N61" i="1"/>
  <c r="N60" i="1"/>
  <c r="N59" i="1"/>
  <c r="N58" i="1"/>
  <c r="N57" i="1"/>
  <c r="N56" i="1"/>
  <c r="N55" i="1"/>
  <c r="N54" i="1"/>
  <c r="N53" i="1"/>
  <c r="N52" i="1"/>
  <c r="N51" i="1"/>
  <c r="N50" i="1"/>
  <c r="N49" i="1"/>
  <c r="N48" i="1"/>
  <c r="N47" i="1"/>
  <c r="N46" i="1"/>
  <c r="N45" i="1"/>
  <c r="N44" i="1"/>
  <c r="N43" i="1"/>
  <c r="N42" i="1"/>
  <c r="N41" i="1"/>
  <c r="N40" i="1"/>
  <c r="N39" i="1"/>
  <c r="N38" i="1"/>
  <c r="N37" i="1"/>
  <c r="N36" i="1"/>
  <c r="N35" i="1"/>
  <c r="N34" i="1"/>
  <c r="N33" i="1"/>
  <c r="N32" i="1"/>
  <c r="N31" i="1"/>
  <c r="N30" i="1"/>
  <c r="N29" i="1"/>
  <c r="N28" i="1"/>
  <c r="N27" i="1"/>
  <c r="N26" i="1"/>
  <c r="N25" i="1"/>
  <c r="N24" i="1"/>
  <c r="N23" i="1"/>
  <c r="N22" i="1"/>
  <c r="N21" i="1"/>
  <c r="N20" i="1"/>
  <c r="N19" i="1"/>
  <c r="N18" i="1"/>
  <c r="N17" i="1"/>
  <c r="N16" i="1"/>
  <c r="N15" i="1"/>
  <c r="N14" i="1"/>
  <c r="N13" i="1"/>
  <c r="N12" i="1"/>
  <c r="N11" i="1"/>
  <c r="N10" i="1"/>
  <c r="N9" i="1"/>
  <c r="N8" i="1"/>
  <c r="N7" i="1"/>
  <c r="N6" i="1"/>
  <c r="N168" i="1"/>
  <c r="O168" i="1"/>
  <c r="O167" i="1"/>
  <c r="O166" i="1"/>
  <c r="O165" i="1"/>
  <c r="O164" i="1"/>
  <c r="O163" i="1"/>
  <c r="O162" i="1"/>
  <c r="O161" i="1"/>
  <c r="O160" i="1"/>
  <c r="O159" i="1"/>
  <c r="O158" i="1"/>
  <c r="O157" i="1"/>
  <c r="O156" i="1"/>
  <c r="O155" i="1"/>
  <c r="O154" i="1"/>
  <c r="O153" i="1"/>
  <c r="O152" i="1"/>
  <c r="O151" i="1"/>
  <c r="O150" i="1"/>
  <c r="O149" i="1"/>
  <c r="O148" i="1"/>
  <c r="O147" i="1"/>
  <c r="O146" i="1"/>
  <c r="O145" i="1"/>
  <c r="O144" i="1"/>
  <c r="O143" i="1"/>
  <c r="O142" i="1"/>
  <c r="O141" i="1"/>
  <c r="O140" i="1"/>
  <c r="O139" i="1"/>
  <c r="O138" i="1"/>
  <c r="O137" i="1"/>
  <c r="O136" i="1"/>
  <c r="O135" i="1"/>
  <c r="O134" i="1"/>
  <c r="O133" i="1"/>
  <c r="O132" i="1"/>
  <c r="O131" i="1"/>
  <c r="O130" i="1"/>
  <c r="O129" i="1"/>
  <c r="O128" i="1"/>
  <c r="O127" i="1"/>
  <c r="O126" i="1"/>
  <c r="O125" i="1"/>
  <c r="O124" i="1"/>
  <c r="O123" i="1"/>
  <c r="O122" i="1"/>
  <c r="O121" i="1"/>
  <c r="O120" i="1"/>
  <c r="O119" i="1"/>
  <c r="O118" i="1"/>
  <c r="O117" i="1"/>
  <c r="O116" i="1"/>
  <c r="O115" i="1"/>
  <c r="O114" i="1"/>
  <c r="O113" i="1"/>
  <c r="O112" i="1"/>
  <c r="O111" i="1"/>
  <c r="O110" i="1"/>
  <c r="O109" i="1"/>
  <c r="O108" i="1"/>
  <c r="O107" i="1"/>
  <c r="O106" i="1"/>
  <c r="O105" i="1"/>
  <c r="O104" i="1"/>
  <c r="O103" i="1"/>
  <c r="O102" i="1"/>
  <c r="O101" i="1"/>
  <c r="O100" i="1"/>
  <c r="O99" i="1"/>
  <c r="O98" i="1"/>
  <c r="O97" i="1"/>
  <c r="O96" i="1"/>
  <c r="O95" i="1"/>
  <c r="O94" i="1"/>
  <c r="O93" i="1"/>
  <c r="O92" i="1"/>
  <c r="O91" i="1"/>
  <c r="O90" i="1"/>
  <c r="O89" i="1"/>
  <c r="O88" i="1"/>
  <c r="O87" i="1"/>
  <c r="O86" i="1"/>
  <c r="O85" i="1"/>
  <c r="O84" i="1"/>
  <c r="O83" i="1"/>
  <c r="O82" i="1"/>
  <c r="O81" i="1"/>
  <c r="O80" i="1"/>
  <c r="O79" i="1"/>
  <c r="O78" i="1"/>
  <c r="O77" i="1"/>
  <c r="O76" i="1"/>
  <c r="O75" i="1"/>
  <c r="O74" i="1"/>
  <c r="O73" i="1"/>
  <c r="O72" i="1"/>
  <c r="O71" i="1"/>
  <c r="O70" i="1"/>
  <c r="O69" i="1"/>
  <c r="O68" i="1"/>
  <c r="O67" i="1"/>
  <c r="O66" i="1"/>
  <c r="O65" i="1"/>
  <c r="O64" i="1"/>
  <c r="O63" i="1"/>
  <c r="O62" i="1"/>
  <c r="O61" i="1"/>
  <c r="O60" i="1"/>
  <c r="O59" i="1"/>
  <c r="O58" i="1"/>
  <c r="O57" i="1"/>
  <c r="O56" i="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2" i="1"/>
  <c r="O21" i="1"/>
  <c r="O20" i="1"/>
  <c r="O19" i="1"/>
  <c r="O18" i="1"/>
  <c r="O17" i="1"/>
  <c r="O16" i="1"/>
  <c r="O15" i="1"/>
  <c r="O14" i="1"/>
  <c r="O13" i="1"/>
  <c r="O12" i="1"/>
  <c r="O11" i="1"/>
  <c r="O10" i="1"/>
  <c r="O9" i="1"/>
  <c r="U170" i="1" l="1"/>
  <c r="U171" i="1" s="1"/>
  <c r="W171" i="1" s="1"/>
  <c r="T171" i="1" s="1"/>
  <c r="Q170" i="1"/>
  <c r="Q171" i="1" s="1"/>
  <c r="Q172" i="1" s="1"/>
  <c r="S172" i="1" s="1"/>
  <c r="P172" i="1" s="1"/>
  <c r="M170" i="1"/>
  <c r="W170" i="1" l="1"/>
  <c r="T170" i="1" s="1"/>
  <c r="U172" i="1"/>
  <c r="W172" i="1" s="1"/>
  <c r="T172" i="1" s="1"/>
  <c r="S170" i="1"/>
  <c r="P170" i="1" s="1"/>
  <c r="S171" i="1"/>
  <c r="P171" i="1" s="1"/>
  <c r="M171" i="1"/>
  <c r="O170" i="1"/>
  <c r="L170" i="1" s="1"/>
  <c r="M172" i="1" l="1"/>
  <c r="O172" i="1" s="1"/>
  <c r="L172" i="1" s="1"/>
  <c r="O171" i="1"/>
  <c r="L171" i="1" s="1"/>
  <c r="B169" i="1"/>
  <c r="K169" i="1"/>
  <c r="H169" i="1" s="1"/>
  <c r="G170" i="1" l="1"/>
  <c r="E169" i="1"/>
  <c r="C169" i="1" s="1"/>
  <c r="D169" i="1" s="1"/>
  <c r="K170" i="1" l="1"/>
  <c r="H170" i="1" s="1"/>
  <c r="B170" i="1"/>
  <c r="G171" i="1" l="1"/>
  <c r="E170" i="1"/>
  <c r="C170" i="1" s="1"/>
  <c r="D170" i="1" s="1"/>
  <c r="K171" i="1" l="1"/>
  <c r="H171" i="1" s="1"/>
  <c r="B171" i="1"/>
  <c r="E171" i="1" l="1"/>
  <c r="C171" i="1" s="1"/>
  <c r="D171" i="1" s="1"/>
  <c r="G172" i="1"/>
  <c r="K172" i="1" l="1"/>
  <c r="H172" i="1" s="1"/>
  <c r="B172" i="1"/>
  <c r="E172" i="1" l="1"/>
  <c r="C172" i="1" s="1"/>
  <c r="D172" i="1" s="1"/>
  <c r="F172" i="1"/>
</calcChain>
</file>

<file path=xl/sharedStrings.xml><?xml version="1.0" encoding="utf-8"?>
<sst xmlns="http://schemas.openxmlformats.org/spreadsheetml/2006/main" count="438" uniqueCount="221">
  <si>
    <t>Unidad de medida:Millones de pesos a precios de 2013.</t>
  </si>
  <si>
    <t>Periodicidad: Trimestral</t>
  </si>
  <si>
    <t>Periodo</t>
  </si>
  <si>
    <t xml:space="preserve">Indicadores económicos de coyuntura &gt; Producto interno bruto trimestral, base 2013 &gt; Series Originales &gt; Valores a precios de 2013 Producto Interno Bruto, a precios de mercado p1 / r1 / f1/  </t>
  </si>
  <si>
    <t xml:space="preserve">Indicadores económicos de coyuntura &gt; Producto interno bruto trimestral, base 2013 &gt; Series Originales &gt; Valores a precios de 2013 Impuestos a los productos, netos p1 / r1 / f1/  </t>
  </si>
  <si>
    <t xml:space="preserve">Indicadores económicos de coyuntura &gt; Producto interno bruto trimestral, base 2013 &gt; Series Originales &gt; Valores a precios de 2013 &gt; Actividades primarias 11 Agricultura, cría y explotación de animales, aprovechamiento forestal, pesca y caza p1 / r1 / f1/  </t>
  </si>
  <si>
    <t xml:space="preserve">Indicadores económicos de coyuntura &gt; Producto interno bruto trimestral, base 2013 &gt; Series Originales &gt; Valores a precios de 2013 &gt; Actividades secundarias Total actividades secundarias p1 / r1 / f1/  </t>
  </si>
  <si>
    <t xml:space="preserve">Indicadores económicos de coyuntura &gt; Producto interno bruto trimestral, base 2013 &gt; Series Originales &gt; Valores a precios de 2013 &gt; Actividades terciarias Total actividades terciarias p1 / r1 / f1/  </t>
  </si>
  <si>
    <t xml:space="preserve">Indicadores económicos de coyuntura &gt; Producto interno bruto trimestral, base 2013 &gt; Series desestacionalizadas y tendencia-ciclo &gt; A precios de 2013 &gt; Total &gt; Serie desestacionalizada Valores absolutos f2/  </t>
  </si>
  <si>
    <t xml:space="preserve">Indicadores económicos de coyuntura &gt; Producto interno bruto trimestral, base 2013 &gt; Series desestacionalizadas y tendencia-ciclo &gt; A precios de 2013 &gt; Impuestos a los productos netos &gt; Serie desestacionalizada Valores absolutos f2/  </t>
  </si>
  <si>
    <t xml:space="preserve">Indicadores económicos de coyuntura &gt; Producto interno bruto trimestral, base 2013 &gt; Series desestacionalizadas y tendencia-ciclo &gt; A precios de 2013 &gt; Actividades primarias &gt; Serie desestacionalizada Valores absolutos f2/  </t>
  </si>
  <si>
    <t xml:space="preserve">Indicadores económicos de coyuntura &gt; Producto interno bruto trimestral, base 2013 &gt; Series desestacionalizadas y tendencia-ciclo &gt; A precios de 2013 &gt; Actividades secundarias &gt; Total actividades secundarias &gt; Serie desestacionalizada Valores absolutos f2/  </t>
  </si>
  <si>
    <t xml:space="preserve">Indicadores económicos de coyuntura &gt; Producto interno bruto trimestral, base 2013 &gt; Series desestacionalizadas y tendencia-ciclo &gt; A precios de 2013 &gt; Actividades terciarias &gt; Total actividades terciarias &gt; Serie desestacionalizada Valores absolutos f2/  </t>
  </si>
  <si>
    <t>1980/01</t>
  </si>
  <si>
    <t/>
  </si>
  <si>
    <t>1980/02</t>
  </si>
  <si>
    <t>1980/03</t>
  </si>
  <si>
    <t>1980/04</t>
  </si>
  <si>
    <t>1981/01</t>
  </si>
  <si>
    <t>1981/02</t>
  </si>
  <si>
    <t>1981/03</t>
  </si>
  <si>
    <t>1981/04</t>
  </si>
  <si>
    <t>1982/01</t>
  </si>
  <si>
    <t>1982/02</t>
  </si>
  <si>
    <t>1982/03</t>
  </si>
  <si>
    <t>1982/04</t>
  </si>
  <si>
    <t>1983/01</t>
  </si>
  <si>
    <t>1983/02</t>
  </si>
  <si>
    <t>1983/03</t>
  </si>
  <si>
    <t>1983/04</t>
  </si>
  <si>
    <t>1984/01</t>
  </si>
  <si>
    <t>1984/02</t>
  </si>
  <si>
    <t>1984/03</t>
  </si>
  <si>
    <t>1984/04</t>
  </si>
  <si>
    <t>1985/01</t>
  </si>
  <si>
    <t>1985/02</t>
  </si>
  <si>
    <t>1985/03</t>
  </si>
  <si>
    <t>1985/04</t>
  </si>
  <si>
    <t>1986/01</t>
  </si>
  <si>
    <t>1986/02</t>
  </si>
  <si>
    <t>1986/03</t>
  </si>
  <si>
    <t>1986/04</t>
  </si>
  <si>
    <t>1987/01</t>
  </si>
  <si>
    <t>1987/02</t>
  </si>
  <si>
    <t>1987/03</t>
  </si>
  <si>
    <t>1987/04</t>
  </si>
  <si>
    <t>1988/01</t>
  </si>
  <si>
    <t>1988/02</t>
  </si>
  <si>
    <t>1988/03</t>
  </si>
  <si>
    <t>1988/04</t>
  </si>
  <si>
    <t>1989/01</t>
  </si>
  <si>
    <t>1989/02</t>
  </si>
  <si>
    <t>1989/03</t>
  </si>
  <si>
    <t>1989/04</t>
  </si>
  <si>
    <t>1990/01</t>
  </si>
  <si>
    <t>1990/02</t>
  </si>
  <si>
    <t>1990/03</t>
  </si>
  <si>
    <t>1990/04</t>
  </si>
  <si>
    <t>1991/01</t>
  </si>
  <si>
    <t>1991/02</t>
  </si>
  <si>
    <t>1991/03</t>
  </si>
  <si>
    <t>1991/04</t>
  </si>
  <si>
    <t>1992/01</t>
  </si>
  <si>
    <t>1992/02</t>
  </si>
  <si>
    <t>1992/03</t>
  </si>
  <si>
    <t>1992/04</t>
  </si>
  <si>
    <t>1993/01</t>
  </si>
  <si>
    <t>1993/02</t>
  </si>
  <si>
    <t>1993/03</t>
  </si>
  <si>
    <t>1993/04</t>
  </si>
  <si>
    <t>1994/01</t>
  </si>
  <si>
    <t>1994/02</t>
  </si>
  <si>
    <t>1994/03</t>
  </si>
  <si>
    <t>1994/04</t>
  </si>
  <si>
    <t>1995/01</t>
  </si>
  <si>
    <t>1995/02</t>
  </si>
  <si>
    <t>1995/03</t>
  </si>
  <si>
    <t>1995/04</t>
  </si>
  <si>
    <t>1996/01</t>
  </si>
  <si>
    <t>1996/02</t>
  </si>
  <si>
    <t>1996/03</t>
  </si>
  <si>
    <t>1996/04</t>
  </si>
  <si>
    <t>1997/01</t>
  </si>
  <si>
    <t>1997/02</t>
  </si>
  <si>
    <t>1997/03</t>
  </si>
  <si>
    <t>1997/04</t>
  </si>
  <si>
    <t>1998/01</t>
  </si>
  <si>
    <t>1998/02</t>
  </si>
  <si>
    <t>1998/03</t>
  </si>
  <si>
    <t>1998/04</t>
  </si>
  <si>
    <t>1999/01</t>
  </si>
  <si>
    <t>1999/02</t>
  </si>
  <si>
    <t>1999/03</t>
  </si>
  <si>
    <t>1999/04</t>
  </si>
  <si>
    <t>2000/01</t>
  </si>
  <si>
    <t>2000/02</t>
  </si>
  <si>
    <t>2000/03</t>
  </si>
  <si>
    <t>2000/04</t>
  </si>
  <si>
    <t>2001/01</t>
  </si>
  <si>
    <t>2001/02</t>
  </si>
  <si>
    <t>2001/03</t>
  </si>
  <si>
    <t>2001/04</t>
  </si>
  <si>
    <t>2002/01</t>
  </si>
  <si>
    <t>2002/02</t>
  </si>
  <si>
    <t>2002/03</t>
  </si>
  <si>
    <t>2002/04</t>
  </si>
  <si>
    <t>2003/01</t>
  </si>
  <si>
    <t>2003/02</t>
  </si>
  <si>
    <t>2003/03</t>
  </si>
  <si>
    <t>2003/04</t>
  </si>
  <si>
    <t>2004/01</t>
  </si>
  <si>
    <t>2004/02</t>
  </si>
  <si>
    <t>2004/03</t>
  </si>
  <si>
    <t>2004/04</t>
  </si>
  <si>
    <t>2005/01</t>
  </si>
  <si>
    <t>2005/02</t>
  </si>
  <si>
    <t>2005/03</t>
  </si>
  <si>
    <t>2005/04</t>
  </si>
  <si>
    <t>2006/01</t>
  </si>
  <si>
    <t>2006/02</t>
  </si>
  <si>
    <t>2006/03</t>
  </si>
  <si>
    <t>2006/04</t>
  </si>
  <si>
    <t>2007/01</t>
  </si>
  <si>
    <t>2007/02</t>
  </si>
  <si>
    <t>2007/03</t>
  </si>
  <si>
    <t>2007/04</t>
  </si>
  <si>
    <t>2008/01</t>
  </si>
  <si>
    <t>2008/02</t>
  </si>
  <si>
    <t>2008/03</t>
  </si>
  <si>
    <t>2008/04</t>
  </si>
  <si>
    <t>2009/01</t>
  </si>
  <si>
    <t>2009/02</t>
  </si>
  <si>
    <t>2009/03</t>
  </si>
  <si>
    <t>2009/04</t>
  </si>
  <si>
    <t>2010/01</t>
  </si>
  <si>
    <t>2010/02</t>
  </si>
  <si>
    <t>2010/03</t>
  </si>
  <si>
    <t>2010/04</t>
  </si>
  <si>
    <t>2011/01</t>
  </si>
  <si>
    <t>2011/02</t>
  </si>
  <si>
    <t>2011/03</t>
  </si>
  <si>
    <t>2011/04</t>
  </si>
  <si>
    <t>2012/01</t>
  </si>
  <si>
    <t>2012/02</t>
  </si>
  <si>
    <t>2012/03</t>
  </si>
  <si>
    <t>2012/04</t>
  </si>
  <si>
    <t>2013/01</t>
  </si>
  <si>
    <t>2013/02</t>
  </si>
  <si>
    <t>2013/03</t>
  </si>
  <si>
    <t>2013/04</t>
  </si>
  <si>
    <t>2014/01</t>
  </si>
  <si>
    <t>2014/02</t>
  </si>
  <si>
    <t>2014/03</t>
  </si>
  <si>
    <t>2014/04</t>
  </si>
  <si>
    <t>2015/01</t>
  </si>
  <si>
    <t>2015/02</t>
  </si>
  <si>
    <t>2015/03</t>
  </si>
  <si>
    <t>2015/04</t>
  </si>
  <si>
    <t>2016/01</t>
  </si>
  <si>
    <t>2016/02</t>
  </si>
  <si>
    <t>2016/03</t>
  </si>
  <si>
    <t>2016/04</t>
  </si>
  <si>
    <t>2017/01</t>
  </si>
  <si>
    <t>2017/02</t>
  </si>
  <si>
    <t>2017/03</t>
  </si>
  <si>
    <t>2017/04</t>
  </si>
  <si>
    <t>2018/01</t>
  </si>
  <si>
    <t>2018/02</t>
  </si>
  <si>
    <t>2018/03</t>
  </si>
  <si>
    <t>2018/04</t>
  </si>
  <si>
    <t>2019/01</t>
  </si>
  <si>
    <t>2019/02</t>
  </si>
  <si>
    <t>2019/03</t>
  </si>
  <si>
    <t>2019/04</t>
  </si>
  <si>
    <t>2020/01</t>
  </si>
  <si>
    <t>2020/02</t>
  </si>
  <si>
    <t>2020/03</t>
  </si>
  <si>
    <t>2020/04</t>
  </si>
  <si>
    <t>PIB</t>
  </si>
  <si>
    <t>T</t>
  </si>
  <si>
    <t>PIB_SA</t>
  </si>
  <si>
    <t>T_SA</t>
  </si>
  <si>
    <t>AG_SA</t>
  </si>
  <si>
    <t>IND_SA</t>
  </si>
  <si>
    <t>SRV_SA</t>
  </si>
  <si>
    <t>SRV</t>
  </si>
  <si>
    <t>IND</t>
  </si>
  <si>
    <t>AG</t>
  </si>
  <si>
    <t>2021/01</t>
  </si>
  <si>
    <t>2021/02</t>
  </si>
  <si>
    <t>2021/03</t>
  </si>
  <si>
    <t>2021/04</t>
  </si>
  <si>
    <t>AG_t/t</t>
  </si>
  <si>
    <t>AG_a/a</t>
  </si>
  <si>
    <t>=((D168/D164)-1)*100</t>
  </si>
  <si>
    <t>=((E168/E167)-1)*100</t>
  </si>
  <si>
    <t>=E168*(1+(F169/100))</t>
  </si>
  <si>
    <t>=((E169/E165)-1)*100</t>
  </si>
  <si>
    <t>=D165*(1+(G169/100))</t>
  </si>
  <si>
    <t>IND_t/t</t>
  </si>
  <si>
    <t>IND_a/a</t>
  </si>
  <si>
    <t>PIB_t/t</t>
  </si>
  <si>
    <t>PIB_a/a</t>
  </si>
  <si>
    <t>%PIB</t>
  </si>
  <si>
    <t>T_t/t</t>
  </si>
  <si>
    <t>SRV_t/t</t>
  </si>
  <si>
    <t>SRV_a/a</t>
  </si>
  <si>
    <t>T_a/a</t>
  </si>
  <si>
    <t>=((F169/F165)-1)*100</t>
  </si>
  <si>
    <t>=G165*(1+(J169/100))</t>
  </si>
  <si>
    <t>=(H169/100)*$B168</t>
  </si>
  <si>
    <t>=((B169/B165)-1)*100</t>
  </si>
  <si>
    <t>PIB_%_Anual</t>
  </si>
  <si>
    <t>=IF(VALUE(RIGHT(A12,1))=4,(AVERAGE(B9:B12)/AVERAGE(B5:B8)-1)*100,"")</t>
  </si>
  <si>
    <t>Unidad de medida:Porcentaje</t>
  </si>
  <si>
    <t xml:space="preserve">Indicadores económicos de coyuntura &gt; Producto interno bruto trimestral, base 2013 &gt; Series desestacionalizadas y tendencia-ciclo &gt; A precios de 2013 &gt; Actividades primarias &gt; Serie desestacionalizada Variación trimestral a/  </t>
  </si>
  <si>
    <t xml:space="preserve">Indicadores económicos de coyuntura &gt; Producto interno bruto trimestral, base 2013 &gt; Series desestacionalizadas y tendencia-ciclo &gt; A precios de 2013 &gt; Actividades secundarias &gt; Total actividades secundarias &gt; Serie desestacionalizada Variación trimestral a/  </t>
  </si>
  <si>
    <t xml:space="preserve">Indicadores económicos de coyuntura &gt; Producto interno bruto trimestral, base 2013 &gt; Series desestacionalizadas y tendencia-ciclo &gt; A precios de 2013 &gt; Actividades terciarias &gt; Total actividades terciarias &gt; Serie desestacionalizada Variación trimestral a/  </t>
  </si>
  <si>
    <t>Notas:a/ De acuerdo con lo publicado por el INEGI en su Comunicado de Prensa del 31 de marzo de 2020, en el cual se dieron a conocer las medidas extraordinarias que tomó el Instituto por el estado de emergencia sanitaria originada por el SARS-CoV-2, la captación de las Encuestas Económicas y los registros administrativos que se consideraron en el trimestre en cuestión, para la integración de la Estimación Oportuna del PIB Trimestral se realizó en los tiempos establecidos mediante Internet y asistencia telefónica con el fin de evitar el contacto presencial. En este contexto la Tasa de No Respuesta de las encuestas mencionadas registraron porcentajes apropiados de acuerdo con los parámetros del diseño estadísico de las muestras, lo que permitió la generación de estadísticas con niveles altos de cobertura y precisión; para las actividades agropecuarias de servicios financieros y del gobierno se complementaron con otros registros administrativos provenientes de las Unidades del Estado que se recibieron oportunamente vía correo electrónico y su captación por Internet, lo que posibilitó la generación de resultados apropiados de la Estimación Oportuna del PIB en el trimestre de referencia. La Estimación Oportuna del Producto Interno Bruto Trimestral (primer trimestre de 2021) está disponible para el total y los grandes grupos de actividad económica: primarias, secundarias y terciarias, en variaciones anuales y trimestrales para las series desestacionalizadas, y variaciones anuales para las series originales. Estos resultados se ponen a disposición del público el último día hábil del mes siguiente al trimestre de referencia y son sustituidos cuando se publican los resultados completos del PIB Trimestral, es decir, a los 52 días de concluido el trimestre. Se sugiere consultar la Nota Técnica en el vínculo siguiente: &lt;a target="_blank" class="liga3" href="https://www.inegi.org.mx/contenidos/programas/pibo/2013/metodologias/SCNM_Metodo_EOPIBT_B2013.pdf"&gt;Estimación oportuna del PIB Trimestral&lt;/a&gt;</t>
  </si>
  <si>
    <t>Fuente: INEGI. Series calculadas por métodos econométricos a partir de las series originales del Producto Interno Bruto trimestral.</t>
  </si>
  <si>
    <t>Fecha de consulta: 12/05/2021 17:07:03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</si>
</sst>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6" x14ac:knownFonts="1">
    <font>
      <sz val="10"/>
      <name val="Arial"/>
    </font>
    <font>
      <sz val="10"/>
      <color indexed="8"/>
      <name val="Arial"/>
      <family val="2"/>
    </font>
    <font>
      <sz val="10"/>
      <name val="Arial"/>
      <family val="2"/>
    </font>
    <font>
      <sz val="10"/>
      <color indexed="8"/>
      <name val="Arial"/>
      <family val="2"/>
    </font>
    <font>
      <sz val="10"/>
      <color rgb="FF0070C0"/>
      <name val="Arial"/>
      <family val="2"/>
    </font>
    <font>
      <sz val="10"/>
      <color rgb="FFFF0000"/>
      <name val="Arial"/>
      <family val="2"/>
    </font>
  </fonts>
  <fills count="6">
    <fill>
      <patternFill patternType="none"/>
    </fill>
    <fill>
      <patternFill patternType="gray125"/>
    </fill>
    <fill>
      <patternFill patternType="solid">
        <fgColor indexed="41"/>
        <bgColor indexed="64"/>
      </patternFill>
    </fill>
    <fill>
      <patternFill patternType="solid">
        <fgColor rgb="FFFFFF00"/>
        <bgColor indexed="64"/>
      </patternFill>
    </fill>
    <fill>
      <patternFill patternType="solid">
        <fgColor rgb="FF92D050"/>
        <bgColor indexed="64"/>
      </patternFill>
    </fill>
    <fill>
      <patternFill patternType="solid">
        <fgColor theme="0" tint="-0.14999847407452621"/>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64"/>
      </bottom>
      <diagonal/>
    </border>
    <border>
      <left/>
      <right/>
      <top/>
      <bottom style="thin">
        <color indexed="64"/>
      </bottom>
      <diagonal/>
    </border>
  </borders>
  <cellStyleXfs count="2">
    <xf numFmtId="0" fontId="0" fillId="0" borderId="0"/>
    <xf numFmtId="0" fontId="2" fillId="0" borderId="0"/>
  </cellStyleXfs>
  <cellXfs count="35">
    <xf numFmtId="0" fontId="0" fillId="0" borderId="0" xfId="0"/>
    <xf numFmtId="0" fontId="1" fillId="2" borderId="1" xfId="0" applyFont="1" applyFill="1" applyBorder="1" applyAlignment="1">
      <alignment horizontal="left" vertical="center" wrapText="1"/>
    </xf>
    <xf numFmtId="0" fontId="0" fillId="0" borderId="0" xfId="0" applyAlignment="1">
      <alignment horizontal="center"/>
    </xf>
    <xf numFmtId="0" fontId="1" fillId="2" borderId="1" xfId="0" applyFont="1" applyFill="1" applyBorder="1" applyAlignment="1">
      <alignment horizontal="center" vertical="center" wrapText="1"/>
    </xf>
    <xf numFmtId="0" fontId="1" fillId="2" borderId="0" xfId="0" applyFont="1" applyFill="1" applyBorder="1" applyAlignment="1">
      <alignment horizontal="center" vertical="center" wrapText="1"/>
    </xf>
    <xf numFmtId="3" fontId="0" fillId="0" borderId="0" xfId="0" applyNumberFormat="1" applyAlignment="1">
      <alignment horizontal="center"/>
    </xf>
    <xf numFmtId="0" fontId="1" fillId="3" borderId="1" xfId="0" applyFont="1" applyFill="1" applyBorder="1" applyAlignment="1">
      <alignment horizontal="left" vertical="center" wrapText="1"/>
    </xf>
    <xf numFmtId="0" fontId="3" fillId="2" borderId="0" xfId="0" applyFont="1" applyFill="1" applyBorder="1" applyAlignment="1">
      <alignment horizontal="center" vertical="center" wrapText="1"/>
    </xf>
    <xf numFmtId="164" fontId="0" fillId="0" borderId="0" xfId="0" applyNumberFormat="1" applyAlignment="1">
      <alignment horizontal="center"/>
    </xf>
    <xf numFmtId="164" fontId="2" fillId="0" borderId="0" xfId="0" quotePrefix="1" applyNumberFormat="1" applyFont="1" applyAlignment="1">
      <alignment horizontal="center"/>
    </xf>
    <xf numFmtId="164" fontId="2" fillId="0" borderId="0" xfId="0" quotePrefix="1" applyNumberFormat="1" applyFont="1" applyAlignment="1">
      <alignment horizontal="left"/>
    </xf>
    <xf numFmtId="164" fontId="2" fillId="5" borderId="0" xfId="0" quotePrefix="1" applyNumberFormat="1" applyFont="1" applyFill="1" applyAlignment="1">
      <alignment horizontal="center"/>
    </xf>
    <xf numFmtId="0" fontId="4" fillId="3" borderId="0" xfId="0" applyFont="1" applyFill="1" applyAlignment="1">
      <alignment horizontal="center"/>
    </xf>
    <xf numFmtId="165" fontId="4" fillId="3" borderId="0" xfId="0" applyNumberFormat="1" applyFont="1" applyFill="1" applyAlignment="1">
      <alignment horizontal="center"/>
    </xf>
    <xf numFmtId="3" fontId="2" fillId="0" borderId="0" xfId="0" quotePrefix="1" applyNumberFormat="1" applyFont="1" applyAlignment="1">
      <alignment horizontal="center"/>
    </xf>
    <xf numFmtId="3" fontId="2" fillId="0" borderId="0" xfId="0" quotePrefix="1" applyNumberFormat="1" applyFont="1" applyAlignment="1">
      <alignment horizontal="left"/>
    </xf>
    <xf numFmtId="164" fontId="5" fillId="0" borderId="0" xfId="0" quotePrefix="1" applyNumberFormat="1" applyFont="1" applyAlignment="1">
      <alignment horizontal="center"/>
    </xf>
    <xf numFmtId="164" fontId="5" fillId="0" borderId="0" xfId="0" quotePrefix="1" applyNumberFormat="1" applyFont="1" applyAlignment="1">
      <alignment horizontal="left"/>
    </xf>
    <xf numFmtId="3" fontId="5" fillId="0" borderId="0" xfId="0" applyNumberFormat="1" applyFont="1" applyAlignment="1">
      <alignment horizontal="center"/>
    </xf>
    <xf numFmtId="3" fontId="5" fillId="0" borderId="0" xfId="0" quotePrefix="1" applyNumberFormat="1" applyFont="1" applyAlignment="1">
      <alignment horizontal="center"/>
    </xf>
    <xf numFmtId="3" fontId="5" fillId="0" borderId="0" xfId="0" quotePrefix="1" applyNumberFormat="1" applyFont="1" applyAlignment="1">
      <alignment horizontal="left"/>
    </xf>
    <xf numFmtId="165" fontId="0" fillId="0" borderId="0" xfId="0" applyNumberFormat="1" applyAlignment="1">
      <alignment horizontal="center"/>
    </xf>
    <xf numFmtId="165" fontId="2" fillId="0" borderId="0" xfId="0" quotePrefix="1" applyNumberFormat="1" applyFont="1" applyAlignment="1">
      <alignment horizontal="center"/>
    </xf>
    <xf numFmtId="165" fontId="2" fillId="0" borderId="0" xfId="0" quotePrefix="1" applyNumberFormat="1" applyFont="1" applyAlignment="1">
      <alignment horizontal="left"/>
    </xf>
    <xf numFmtId="0" fontId="1" fillId="4"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3" fontId="0" fillId="0" borderId="4" xfId="0" applyNumberFormat="1" applyBorder="1" applyAlignment="1">
      <alignment horizontal="center"/>
    </xf>
    <xf numFmtId="164" fontId="0" fillId="0" borderId="4" xfId="0" applyNumberFormat="1" applyBorder="1" applyAlignment="1">
      <alignment horizontal="center"/>
    </xf>
    <xf numFmtId="164" fontId="2" fillId="0" borderId="4" xfId="0" quotePrefix="1" applyNumberFormat="1" applyFont="1" applyBorder="1" applyAlignment="1">
      <alignment horizontal="center"/>
    </xf>
    <xf numFmtId="0" fontId="0" fillId="0" borderId="4" xfId="0" applyBorder="1"/>
    <xf numFmtId="164" fontId="2" fillId="0" borderId="0" xfId="0" quotePrefix="1" applyNumberFormat="1" applyFont="1" applyBorder="1" applyAlignment="1">
      <alignment horizontal="center"/>
    </xf>
    <xf numFmtId="0" fontId="2" fillId="0" borderId="0" xfId="1"/>
    <xf numFmtId="165" fontId="2" fillId="0" borderId="0" xfId="1" applyNumberFormat="1"/>
    <xf numFmtId="0" fontId="1" fillId="2" borderId="1" xfId="1" applyFont="1" applyFill="1" applyBorder="1" applyAlignment="1">
      <alignment horizontal="left" vertical="center" wrapText="1"/>
    </xf>
    <xf numFmtId="165" fontId="1" fillId="2" borderId="1" xfId="1" applyNumberFormat="1" applyFont="1" applyFill="1" applyBorder="1" applyAlignment="1">
      <alignment horizontal="left" vertical="center" wrapText="1"/>
    </xf>
  </cellXfs>
  <cellStyles count="2">
    <cellStyle name="Normal" xfId="0" builtinId="0"/>
    <cellStyle name="Normal 2" xfId="1" xr:uid="{29FDC2B7-3F21-C143-9A90-A25F6FB6AE9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77"/>
  <sheetViews>
    <sheetView tabSelected="1" zoomScale="120" zoomScaleNormal="120" workbookViewId="0">
      <pane xSplit="1" ySplit="4" topLeftCell="B164" activePane="bottomRight" state="frozen"/>
      <selection pane="topRight" activeCell="B1" sqref="B1"/>
      <selection pane="bottomLeft" activeCell="A5" sqref="A5"/>
      <selection pane="bottomRight" activeCell="B169" sqref="B169"/>
    </sheetView>
  </sheetViews>
  <sheetFormatPr baseColWidth="10" defaultRowHeight="13" x14ac:dyDescent="0.15"/>
  <cols>
    <col min="1" max="1" width="19.5" customWidth="1"/>
    <col min="2" max="23" width="15.5" style="2" customWidth="1"/>
    <col min="27" max="256" width="19.5" customWidth="1"/>
  </cols>
  <sheetData>
    <row r="1" spans="1:23" x14ac:dyDescent="0.15">
      <c r="A1" t="s">
        <v>0</v>
      </c>
      <c r="F1" s="10" t="s">
        <v>213</v>
      </c>
    </row>
    <row r="2" spans="1:23" x14ac:dyDescent="0.15">
      <c r="A2" t="s">
        <v>1</v>
      </c>
    </row>
    <row r="3" spans="1:23" ht="60" customHeight="1" x14ac:dyDescent="0.15">
      <c r="A3" s="1" t="s">
        <v>2</v>
      </c>
      <c r="B3" s="3" t="s">
        <v>3</v>
      </c>
      <c r="C3" s="3" t="s">
        <v>8</v>
      </c>
      <c r="D3" s="3"/>
      <c r="E3" s="3"/>
      <c r="F3" s="3"/>
      <c r="G3" s="3" t="s">
        <v>4</v>
      </c>
      <c r="H3" s="3" t="s">
        <v>9</v>
      </c>
      <c r="I3" s="3"/>
      <c r="J3" s="3"/>
      <c r="K3" s="3"/>
      <c r="L3" s="3" t="s">
        <v>5</v>
      </c>
      <c r="M3" s="3" t="s">
        <v>10</v>
      </c>
      <c r="N3" s="3"/>
      <c r="O3" s="3"/>
      <c r="P3" s="3" t="s">
        <v>6</v>
      </c>
      <c r="Q3" s="3" t="s">
        <v>11</v>
      </c>
      <c r="R3" s="3"/>
      <c r="S3" s="3"/>
      <c r="T3" s="3" t="s">
        <v>7</v>
      </c>
      <c r="U3" s="3" t="s">
        <v>12</v>
      </c>
      <c r="V3" s="3"/>
      <c r="W3" s="3"/>
    </row>
    <row r="4" spans="1:23" ht="14" x14ac:dyDescent="0.15">
      <c r="A4" s="1"/>
      <c r="B4" s="4" t="s">
        <v>178</v>
      </c>
      <c r="C4" s="4" t="s">
        <v>180</v>
      </c>
      <c r="D4" s="7" t="s">
        <v>201</v>
      </c>
      <c r="E4" s="7" t="s">
        <v>202</v>
      </c>
      <c r="F4" s="7" t="s">
        <v>212</v>
      </c>
      <c r="G4" s="4" t="s">
        <v>179</v>
      </c>
      <c r="H4" s="4" t="s">
        <v>181</v>
      </c>
      <c r="I4" s="7" t="s">
        <v>203</v>
      </c>
      <c r="J4" s="7" t="s">
        <v>204</v>
      </c>
      <c r="K4" s="7" t="s">
        <v>207</v>
      </c>
      <c r="L4" s="4" t="s">
        <v>187</v>
      </c>
      <c r="M4" s="4" t="s">
        <v>182</v>
      </c>
      <c r="N4" s="7" t="s">
        <v>192</v>
      </c>
      <c r="O4" s="7" t="s">
        <v>193</v>
      </c>
      <c r="P4" s="4" t="s">
        <v>186</v>
      </c>
      <c r="Q4" s="4" t="s">
        <v>183</v>
      </c>
      <c r="R4" s="7" t="s">
        <v>199</v>
      </c>
      <c r="S4" s="7" t="s">
        <v>200</v>
      </c>
      <c r="T4" s="4" t="s">
        <v>185</v>
      </c>
      <c r="U4" s="4" t="s">
        <v>184</v>
      </c>
      <c r="V4" s="7" t="s">
        <v>205</v>
      </c>
      <c r="W4" s="7" t="s">
        <v>206</v>
      </c>
    </row>
    <row r="5" spans="1:23" ht="14" x14ac:dyDescent="0.15">
      <c r="A5" s="1" t="s">
        <v>13</v>
      </c>
      <c r="B5" s="5">
        <v>7547882.1440000003</v>
      </c>
      <c r="C5" s="5">
        <v>7477954.1947088102</v>
      </c>
      <c r="D5" s="11"/>
      <c r="E5" s="11"/>
      <c r="F5" s="11"/>
      <c r="G5" s="5">
        <v>282092.93900000001</v>
      </c>
      <c r="H5" s="5" t="s">
        <v>14</v>
      </c>
      <c r="I5" s="8">
        <f>(G5/B5)*100</f>
        <v>3.737378692700478</v>
      </c>
      <c r="J5" s="11"/>
      <c r="K5" s="11"/>
      <c r="L5" s="5">
        <v>320667.549</v>
      </c>
      <c r="M5" s="5">
        <v>304424.31164566701</v>
      </c>
      <c r="N5" s="11"/>
      <c r="O5" s="11"/>
      <c r="P5" s="5">
        <v>2864062.9</v>
      </c>
      <c r="Q5" s="5">
        <v>2877357.23014487</v>
      </c>
      <c r="R5" s="11"/>
      <c r="S5" s="11"/>
      <c r="T5" s="5">
        <v>4081058.7560000001</v>
      </c>
      <c r="U5" s="5">
        <v>4012914.8736753198</v>
      </c>
      <c r="V5" s="11"/>
      <c r="W5" s="11"/>
    </row>
    <row r="6" spans="1:23" ht="14" x14ac:dyDescent="0.15">
      <c r="A6" s="1" t="s">
        <v>15</v>
      </c>
      <c r="B6" s="5">
        <v>7536518.9919999996</v>
      </c>
      <c r="C6" s="5">
        <v>7501150.2146873605</v>
      </c>
      <c r="D6" s="9">
        <f t="shared" ref="D6:D69" si="0">((C6/C5)-1)*100</f>
        <v>0.31019205754112544</v>
      </c>
      <c r="E6" s="11"/>
      <c r="F6" s="11"/>
      <c r="G6" s="5">
        <v>281668.255</v>
      </c>
      <c r="H6" s="5" t="s">
        <v>14</v>
      </c>
      <c r="I6" s="8">
        <f t="shared" ref="I6:I69" si="1">(G6/B6)*100</f>
        <v>3.7373786929879733</v>
      </c>
      <c r="J6" s="9" t="e">
        <f>((H6/H5)-1)*100</f>
        <v>#VALUE!</v>
      </c>
      <c r="K6" s="11"/>
      <c r="L6" s="5">
        <v>287579.26799999998</v>
      </c>
      <c r="M6" s="5">
        <v>298092.10562093602</v>
      </c>
      <c r="N6" s="9">
        <f t="shared" ref="N6:N69" si="2">((M6/M5)-1)*100</f>
        <v>-2.0800592405055052</v>
      </c>
      <c r="O6" s="11"/>
      <c r="P6" s="5">
        <v>2877701.6519999998</v>
      </c>
      <c r="Q6" s="5">
        <v>2864609.5052699498</v>
      </c>
      <c r="R6" s="9">
        <f t="shared" ref="R6:R69" si="3">((Q6/Q5)-1)*100</f>
        <v>-0.44303587824854329</v>
      </c>
      <c r="S6" s="11"/>
      <c r="T6" s="5">
        <v>4089569.8169999998</v>
      </c>
      <c r="U6" s="5">
        <v>4059188.4063961799</v>
      </c>
      <c r="V6" s="9">
        <f t="shared" ref="V6:V69" si="4">((U6/U5)-1)*100</f>
        <v>1.1531152336276662</v>
      </c>
      <c r="W6" s="11"/>
    </row>
    <row r="7" spans="1:23" ht="14" x14ac:dyDescent="0.15">
      <c r="A7" s="1" t="s">
        <v>16</v>
      </c>
      <c r="B7" s="5">
        <v>7478780.8200000003</v>
      </c>
      <c r="C7" s="5">
        <v>7677706.5819106596</v>
      </c>
      <c r="D7" s="9">
        <f t="shared" si="0"/>
        <v>2.3537239246002484</v>
      </c>
      <c r="E7" s="11"/>
      <c r="F7" s="11"/>
      <c r="G7" s="5">
        <v>279510.36099999998</v>
      </c>
      <c r="H7" s="5" t="s">
        <v>14</v>
      </c>
      <c r="I7" s="8">
        <f t="shared" si="1"/>
        <v>3.7373786948338457</v>
      </c>
      <c r="J7" s="9" t="e">
        <f t="shared" ref="J7:J70" si="5">((H7/H6)-1)*100</f>
        <v>#VALUE!</v>
      </c>
      <c r="K7" s="11"/>
      <c r="L7" s="5">
        <v>304948.75099999999</v>
      </c>
      <c r="M7" s="5">
        <v>315906.16072221898</v>
      </c>
      <c r="N7" s="9">
        <f t="shared" si="2"/>
        <v>5.9760237743215816</v>
      </c>
      <c r="O7" s="11"/>
      <c r="P7" s="5">
        <v>2935853.3149999999</v>
      </c>
      <c r="Q7" s="5">
        <v>2919386.5613116901</v>
      </c>
      <c r="R7" s="9">
        <f t="shared" si="3"/>
        <v>1.9121997585000106</v>
      </c>
      <c r="S7" s="11"/>
      <c r="T7" s="5">
        <v>3958468.3930000002</v>
      </c>
      <c r="U7" s="5">
        <v>4152262.44010854</v>
      </c>
      <c r="V7" s="9">
        <f t="shared" si="4"/>
        <v>2.2929222394728166</v>
      </c>
      <c r="W7" s="11"/>
    </row>
    <row r="8" spans="1:23" ht="14" x14ac:dyDescent="0.15">
      <c r="A8" s="1" t="s">
        <v>17</v>
      </c>
      <c r="B8" s="5">
        <v>8008666.6399999997</v>
      </c>
      <c r="C8" s="5">
        <v>7913463.6990197403</v>
      </c>
      <c r="D8" s="9">
        <f t="shared" si="0"/>
        <v>3.070671099421074</v>
      </c>
      <c r="E8" s="11"/>
      <c r="F8" s="11"/>
      <c r="G8" s="5">
        <v>299314.201</v>
      </c>
      <c r="H8" s="5" t="s">
        <v>14</v>
      </c>
      <c r="I8" s="8">
        <f t="shared" si="1"/>
        <v>3.7373786980350578</v>
      </c>
      <c r="J8" s="9" t="e">
        <f t="shared" si="5"/>
        <v>#VALUE!</v>
      </c>
      <c r="K8" s="11"/>
      <c r="L8" s="5">
        <v>316649.93199999997</v>
      </c>
      <c r="M8" s="5">
        <v>310920.392397622</v>
      </c>
      <c r="N8" s="9">
        <f t="shared" si="2"/>
        <v>-1.5782434610324136</v>
      </c>
      <c r="O8" s="11"/>
      <c r="P8" s="5">
        <v>3037769.9619999998</v>
      </c>
      <c r="Q8" s="5">
        <v>3053650.7576775099</v>
      </c>
      <c r="R8" s="9">
        <f t="shared" si="3"/>
        <v>4.5990550941460207</v>
      </c>
      <c r="S8" s="11"/>
      <c r="T8" s="5">
        <v>4354932.5449999999</v>
      </c>
      <c r="U8" s="5">
        <v>4261217.7182405004</v>
      </c>
      <c r="V8" s="9">
        <f t="shared" si="4"/>
        <v>2.6239978735330682</v>
      </c>
      <c r="W8" s="11"/>
    </row>
    <row r="9" spans="1:23" ht="14" x14ac:dyDescent="0.15">
      <c r="A9" s="1" t="s">
        <v>18</v>
      </c>
      <c r="B9" s="5">
        <v>8229212.7019999996</v>
      </c>
      <c r="C9" s="5">
        <v>8155985.5785214398</v>
      </c>
      <c r="D9" s="9">
        <f t="shared" si="0"/>
        <v>3.0646741897829344</v>
      </c>
      <c r="E9" s="9">
        <f t="shared" ref="E9:E40" si="6">((B9/B5)-1)*100</f>
        <v>9.0267779093716527</v>
      </c>
      <c r="F9" s="11"/>
      <c r="G9" s="5">
        <v>307556.84299999999</v>
      </c>
      <c r="H9" s="5" t="s">
        <v>14</v>
      </c>
      <c r="I9" s="8">
        <f t="shared" si="1"/>
        <v>3.7373787036182993</v>
      </c>
      <c r="J9" s="9" t="e">
        <f t="shared" si="5"/>
        <v>#VALUE!</v>
      </c>
      <c r="K9" s="9">
        <f>((G9/G5)-1)*100</f>
        <v>9.0267782278662381</v>
      </c>
      <c r="L9" s="5">
        <v>335400.962</v>
      </c>
      <c r="M9" s="5">
        <v>319549.50754082203</v>
      </c>
      <c r="N9" s="9">
        <f t="shared" si="2"/>
        <v>2.7753455077866418</v>
      </c>
      <c r="O9" s="9">
        <f t="shared" ref="O9:O40" si="7">((L9/L5)-1)*100</f>
        <v>4.5946067963366088</v>
      </c>
      <c r="P9" s="5">
        <v>3142427.449</v>
      </c>
      <c r="Q9" s="5">
        <v>3159234.6343925102</v>
      </c>
      <c r="R9" s="9">
        <f t="shared" si="3"/>
        <v>3.4576277738880501</v>
      </c>
      <c r="S9" s="9">
        <f t="shared" ref="S9:S40" si="8">((P9/P5)-1)*100</f>
        <v>9.7192191205018652</v>
      </c>
      <c r="T9" s="5">
        <v>4443827.4479999999</v>
      </c>
      <c r="U9" s="5">
        <v>4367938.8632686399</v>
      </c>
      <c r="V9" s="9">
        <f t="shared" si="4"/>
        <v>2.5044752952028349</v>
      </c>
      <c r="W9" s="9">
        <f t="shared" ref="W9:W40" si="9">((T9/T5)-1)*100</f>
        <v>8.8890828015317105</v>
      </c>
    </row>
    <row r="10" spans="1:23" ht="14" x14ac:dyDescent="0.15">
      <c r="A10" s="1" t="s">
        <v>19</v>
      </c>
      <c r="B10" s="5">
        <v>8417818.0040000007</v>
      </c>
      <c r="C10" s="5">
        <v>8377923.2694974197</v>
      </c>
      <c r="D10" s="9">
        <f t="shared" si="0"/>
        <v>2.721163357135481</v>
      </c>
      <c r="E10" s="9">
        <f t="shared" si="6"/>
        <v>11.693714471302986</v>
      </c>
      <c r="F10" s="11"/>
      <c r="G10" s="5">
        <v>314605.73700000002</v>
      </c>
      <c r="H10" s="5" t="s">
        <v>14</v>
      </c>
      <c r="I10" s="8">
        <f t="shared" si="1"/>
        <v>3.7373786989752551</v>
      </c>
      <c r="J10" s="9" t="e">
        <f t="shared" si="5"/>
        <v>#VALUE!</v>
      </c>
      <c r="K10" s="9">
        <f t="shared" ref="K10:K73" si="10">((G10/G6)-1)*100</f>
        <v>11.69371465023632</v>
      </c>
      <c r="L10" s="5">
        <v>317798.02299999999</v>
      </c>
      <c r="M10" s="5">
        <v>327802.49147261301</v>
      </c>
      <c r="N10" s="9">
        <f t="shared" si="2"/>
        <v>2.5826933658274154</v>
      </c>
      <c r="O10" s="9">
        <f t="shared" si="7"/>
        <v>10.507974100553042</v>
      </c>
      <c r="P10" s="5">
        <v>3286989.0789999999</v>
      </c>
      <c r="Q10" s="5">
        <v>3272952.2914088001</v>
      </c>
      <c r="R10" s="9">
        <f t="shared" si="3"/>
        <v>3.5995318542763721</v>
      </c>
      <c r="S10" s="9">
        <f t="shared" si="8"/>
        <v>14.222719256374127</v>
      </c>
      <c r="T10" s="5">
        <v>4498425.165</v>
      </c>
      <c r="U10" s="5">
        <v>4467107.4594086204</v>
      </c>
      <c r="V10" s="9">
        <f t="shared" si="4"/>
        <v>2.2703750955380908</v>
      </c>
      <c r="W10" s="9">
        <f t="shared" si="9"/>
        <v>9.9975148070690079</v>
      </c>
    </row>
    <row r="11" spans="1:23" ht="14" x14ac:dyDescent="0.15">
      <c r="A11" s="1" t="s">
        <v>20</v>
      </c>
      <c r="B11" s="5">
        <v>8211045.5269999998</v>
      </c>
      <c r="C11" s="5">
        <v>8423516.2005015593</v>
      </c>
      <c r="D11" s="9">
        <f t="shared" si="0"/>
        <v>0.54420325344988196</v>
      </c>
      <c r="E11" s="9">
        <f t="shared" si="6"/>
        <v>9.7912310124365973</v>
      </c>
      <c r="F11" s="11"/>
      <c r="G11" s="5">
        <v>306877.86700000003</v>
      </c>
      <c r="H11" s="5" t="s">
        <v>14</v>
      </c>
      <c r="I11" s="8">
        <f t="shared" si="1"/>
        <v>3.7373787051954324</v>
      </c>
      <c r="J11" s="9" t="e">
        <f t="shared" si="5"/>
        <v>#VALUE!</v>
      </c>
      <c r="K11" s="9">
        <f t="shared" si="10"/>
        <v>9.7912313168240885</v>
      </c>
      <c r="L11" s="5">
        <v>322028.033</v>
      </c>
      <c r="M11" s="5">
        <v>335674.57742086903</v>
      </c>
      <c r="N11" s="9">
        <f t="shared" si="2"/>
        <v>2.4014722746284356</v>
      </c>
      <c r="O11" s="9">
        <f t="shared" si="7"/>
        <v>5.6007056739838967</v>
      </c>
      <c r="P11" s="5">
        <v>3312083.3459999999</v>
      </c>
      <c r="Q11" s="5">
        <v>3291247.64020949</v>
      </c>
      <c r="R11" s="9">
        <f t="shared" si="3"/>
        <v>0.55898611320164271</v>
      </c>
      <c r="S11" s="9">
        <f t="shared" si="8"/>
        <v>12.815014601640605</v>
      </c>
      <c r="T11" s="5">
        <v>4270056.2810000004</v>
      </c>
      <c r="U11" s="5">
        <v>4473462.2793597197</v>
      </c>
      <c r="V11" s="9">
        <f t="shared" si="4"/>
        <v>0.14225804973002631</v>
      </c>
      <c r="W11" s="9">
        <f t="shared" si="9"/>
        <v>7.8714254369442571</v>
      </c>
    </row>
    <row r="12" spans="1:23" ht="14" x14ac:dyDescent="0.15">
      <c r="A12" s="1" t="s">
        <v>21</v>
      </c>
      <c r="B12" s="5">
        <v>8614524.8650000002</v>
      </c>
      <c r="C12" s="5">
        <v>8519345.7114901207</v>
      </c>
      <c r="D12" s="9">
        <f t="shared" si="0"/>
        <v>1.1376426269929407</v>
      </c>
      <c r="E12" s="9">
        <f t="shared" si="6"/>
        <v>7.565032385965309</v>
      </c>
      <c r="F12" s="9">
        <f>IF(VALUE(RIGHT(A12,1))=4,(AVERAGE(B9:B12)/AVERAGE(B5:B8)-1)*100,"")</f>
        <v>9.4883124024744969</v>
      </c>
      <c r="G12" s="5">
        <v>321957.41700000002</v>
      </c>
      <c r="H12" s="5" t="s">
        <v>14</v>
      </c>
      <c r="I12" s="8">
        <f t="shared" si="1"/>
        <v>3.7373786952323109</v>
      </c>
      <c r="J12" s="9" t="e">
        <f t="shared" si="5"/>
        <v>#VALUE!</v>
      </c>
      <c r="K12" s="9">
        <f t="shared" si="10"/>
        <v>7.5650323052998125</v>
      </c>
      <c r="L12" s="5">
        <v>350034.52</v>
      </c>
      <c r="M12" s="5">
        <v>341359.27263664798</v>
      </c>
      <c r="N12" s="9">
        <f t="shared" si="2"/>
        <v>1.6935137773783415</v>
      </c>
      <c r="O12" s="9">
        <f t="shared" si="7"/>
        <v>10.543058635490254</v>
      </c>
      <c r="P12" s="5">
        <v>3270025.048</v>
      </c>
      <c r="Q12" s="5">
        <v>3286627.7456958001</v>
      </c>
      <c r="R12" s="9">
        <f t="shared" si="3"/>
        <v>-0.14036909460255487</v>
      </c>
      <c r="S12" s="9">
        <f t="shared" si="8"/>
        <v>7.6455784639824609</v>
      </c>
      <c r="T12" s="5">
        <v>4672507.88</v>
      </c>
      <c r="U12" s="5">
        <v>4580381.2934072604</v>
      </c>
      <c r="V12" s="9">
        <f t="shared" si="4"/>
        <v>2.390072998734305</v>
      </c>
      <c r="W12" s="9">
        <f t="shared" si="9"/>
        <v>7.2923135253751603</v>
      </c>
    </row>
    <row r="13" spans="1:23" ht="14" x14ac:dyDescent="0.15">
      <c r="A13" s="1" t="s">
        <v>22</v>
      </c>
      <c r="B13" s="5">
        <v>8512096.4000000004</v>
      </c>
      <c r="C13" s="5">
        <v>8433913.1606848091</v>
      </c>
      <c r="D13" s="9">
        <f t="shared" si="0"/>
        <v>-1.002806479493934</v>
      </c>
      <c r="E13" s="9">
        <f t="shared" si="6"/>
        <v>3.4375548213895213</v>
      </c>
      <c r="F13" s="9" t="str">
        <f t="shared" ref="F13:F76" si="11">IF(VALUE(RIGHT(A13,1))=4,(AVERAGE(B10:B13)/AVERAGE(B6:B9)-1)*100,"")</f>
        <v/>
      </c>
      <c r="G13" s="5">
        <v>318129.27799999999</v>
      </c>
      <c r="H13" s="5" t="s">
        <v>14</v>
      </c>
      <c r="I13" s="8">
        <f t="shared" si="1"/>
        <v>3.7373787026190159</v>
      </c>
      <c r="J13" s="9" t="e">
        <f t="shared" si="5"/>
        <v>#VALUE!</v>
      </c>
      <c r="K13" s="9">
        <f t="shared" si="10"/>
        <v>3.4375547937328665</v>
      </c>
      <c r="L13" s="5">
        <v>355697.185</v>
      </c>
      <c r="M13" s="5">
        <v>341364.25625983003</v>
      </c>
      <c r="N13" s="9">
        <f t="shared" si="2"/>
        <v>1.4599349077437651E-3</v>
      </c>
      <c r="O13" s="9">
        <f t="shared" si="7"/>
        <v>6.0513311825265426</v>
      </c>
      <c r="P13" s="5">
        <v>3269031.173</v>
      </c>
      <c r="Q13" s="5">
        <v>3286496.8562008599</v>
      </c>
      <c r="R13" s="9">
        <f t="shared" si="3"/>
        <v>-3.9824861550408208E-3</v>
      </c>
      <c r="S13" s="9">
        <f t="shared" si="8"/>
        <v>4.0288511367315261</v>
      </c>
      <c r="T13" s="5">
        <v>4569238.7640000004</v>
      </c>
      <c r="U13" s="5">
        <v>4485071.7385775903</v>
      </c>
      <c r="V13" s="9">
        <f t="shared" si="4"/>
        <v>-2.0808214147336024</v>
      </c>
      <c r="W13" s="9">
        <f t="shared" si="9"/>
        <v>2.8221463922151857</v>
      </c>
    </row>
    <row r="14" spans="1:23" ht="14" x14ac:dyDescent="0.15">
      <c r="A14" s="1" t="s">
        <v>23</v>
      </c>
      <c r="B14" s="5">
        <v>8481760.7589999996</v>
      </c>
      <c r="C14" s="5">
        <v>8443660.9148891699</v>
      </c>
      <c r="D14" s="9">
        <f t="shared" si="0"/>
        <v>0.11557807175204271</v>
      </c>
      <c r="E14" s="9">
        <f t="shared" si="6"/>
        <v>0.75961199172533966</v>
      </c>
      <c r="F14" s="9" t="str">
        <f t="shared" si="11"/>
        <v/>
      </c>
      <c r="G14" s="5">
        <v>316995.52</v>
      </c>
      <c r="H14" s="5" t="s">
        <v>14</v>
      </c>
      <c r="I14" s="8">
        <f t="shared" si="1"/>
        <v>3.7373787000963916</v>
      </c>
      <c r="J14" s="9" t="e">
        <f t="shared" si="5"/>
        <v>#VALUE!</v>
      </c>
      <c r="K14" s="9">
        <f t="shared" si="10"/>
        <v>0.7596120219511393</v>
      </c>
      <c r="L14" s="5">
        <v>327458.89899999998</v>
      </c>
      <c r="M14" s="5">
        <v>335532.48896486801</v>
      </c>
      <c r="N14" s="9">
        <f t="shared" si="2"/>
        <v>-1.7083708056777835</v>
      </c>
      <c r="O14" s="9">
        <f t="shared" si="7"/>
        <v>3.0399421333089816</v>
      </c>
      <c r="P14" s="5">
        <v>3294492.0460000001</v>
      </c>
      <c r="Q14" s="5">
        <v>3283940.20997913</v>
      </c>
      <c r="R14" s="9">
        <f t="shared" si="3"/>
        <v>-7.7792443857238602E-2</v>
      </c>
      <c r="S14" s="9">
        <f t="shared" si="8"/>
        <v>0.22826260810950849</v>
      </c>
      <c r="T14" s="5">
        <v>4542814.2939999998</v>
      </c>
      <c r="U14" s="5">
        <v>4515094.4268669104</v>
      </c>
      <c r="V14" s="9">
        <f t="shared" si="4"/>
        <v>0.66939148444571384</v>
      </c>
      <c r="W14" s="9">
        <f t="shared" si="9"/>
        <v>0.98677042235513213</v>
      </c>
    </row>
    <row r="15" spans="1:23" ht="14" x14ac:dyDescent="0.15">
      <c r="A15" s="1" t="s">
        <v>24</v>
      </c>
      <c r="B15" s="5">
        <v>8198953.8990000002</v>
      </c>
      <c r="C15" s="5">
        <v>8400412.37385525</v>
      </c>
      <c r="D15" s="9">
        <f t="shared" si="0"/>
        <v>-0.51220130071374381</v>
      </c>
      <c r="E15" s="9">
        <f t="shared" si="6"/>
        <v>-0.1472605158531759</v>
      </c>
      <c r="F15" s="9" t="str">
        <f t="shared" si="11"/>
        <v/>
      </c>
      <c r="G15" s="5">
        <v>306425.95699999999</v>
      </c>
      <c r="H15" s="5" t="s">
        <v>14</v>
      </c>
      <c r="I15" s="8">
        <f t="shared" si="1"/>
        <v>3.7373787043414617</v>
      </c>
      <c r="J15" s="9" t="e">
        <f t="shared" si="5"/>
        <v>#VALUE!</v>
      </c>
      <c r="K15" s="9">
        <f t="shared" si="10"/>
        <v>-0.1472605386689696</v>
      </c>
      <c r="L15" s="5">
        <v>302562.62</v>
      </c>
      <c r="M15" s="5">
        <v>317287.10092248901</v>
      </c>
      <c r="N15" s="9">
        <f t="shared" si="2"/>
        <v>-5.4377410958523882</v>
      </c>
      <c r="O15" s="9">
        <f t="shared" si="7"/>
        <v>-6.0446330770215884</v>
      </c>
      <c r="P15" s="5">
        <v>3236595.5729999999</v>
      </c>
      <c r="Q15" s="5">
        <v>3214797.65530974</v>
      </c>
      <c r="R15" s="9">
        <f t="shared" si="3"/>
        <v>-2.1054754425577471</v>
      </c>
      <c r="S15" s="9">
        <f t="shared" si="8"/>
        <v>-2.279162844472693</v>
      </c>
      <c r="T15" s="5">
        <v>4353369.7489999998</v>
      </c>
      <c r="U15" s="5">
        <v>4549931.4399600402</v>
      </c>
      <c r="V15" s="9">
        <f t="shared" si="4"/>
        <v>0.77156776358504597</v>
      </c>
      <c r="W15" s="9">
        <f t="shared" si="9"/>
        <v>1.9511093652491152</v>
      </c>
    </row>
    <row r="16" spans="1:23" ht="14" x14ac:dyDescent="0.15">
      <c r="A16" s="1" t="s">
        <v>25</v>
      </c>
      <c r="B16" s="5">
        <v>8277251.6890000002</v>
      </c>
      <c r="C16" s="5">
        <v>8203897.9174686205</v>
      </c>
      <c r="D16" s="9">
        <f t="shared" si="0"/>
        <v>-2.3393429708075342</v>
      </c>
      <c r="E16" s="9">
        <f t="shared" si="6"/>
        <v>-3.915168640006006</v>
      </c>
      <c r="F16" s="9">
        <f t="shared" si="11"/>
        <v>-7.5833694327065437E-3</v>
      </c>
      <c r="G16" s="5">
        <v>309352.24200000003</v>
      </c>
      <c r="H16" s="5" t="s">
        <v>14</v>
      </c>
      <c r="I16" s="8">
        <f t="shared" si="1"/>
        <v>3.7373787051940401</v>
      </c>
      <c r="J16" s="9" t="e">
        <f t="shared" si="5"/>
        <v>#VALUE!</v>
      </c>
      <c r="K16" s="9">
        <f t="shared" si="10"/>
        <v>-3.9151683838984153</v>
      </c>
      <c r="L16" s="5">
        <v>309605.31599999999</v>
      </c>
      <c r="M16" s="5">
        <v>299336.94837587897</v>
      </c>
      <c r="N16" s="9">
        <f t="shared" si="2"/>
        <v>-5.6573849029542327</v>
      </c>
      <c r="O16" s="9">
        <f t="shared" si="7"/>
        <v>-11.550061976744475</v>
      </c>
      <c r="P16" s="5">
        <v>3070717.2940000002</v>
      </c>
      <c r="Q16" s="5">
        <v>3085091.5559813501</v>
      </c>
      <c r="R16" s="9">
        <f t="shared" si="3"/>
        <v>-4.0346582657903802</v>
      </c>
      <c r="S16" s="9">
        <f t="shared" si="8"/>
        <v>-6.0949916613605044</v>
      </c>
      <c r="T16" s="5">
        <v>4587576.8370000003</v>
      </c>
      <c r="U16" s="5">
        <v>4515265.7615663996</v>
      </c>
      <c r="V16" s="9">
        <f t="shared" si="4"/>
        <v>-0.76189452195228879</v>
      </c>
      <c r="W16" s="9">
        <f t="shared" si="9"/>
        <v>-1.817675757456394</v>
      </c>
    </row>
    <row r="17" spans="1:23" ht="14" x14ac:dyDescent="0.15">
      <c r="A17" s="1" t="s">
        <v>26</v>
      </c>
      <c r="B17" s="5">
        <v>8120479.8499999996</v>
      </c>
      <c r="C17" s="5">
        <v>8069525.4031931804</v>
      </c>
      <c r="D17" s="9">
        <f t="shared" si="0"/>
        <v>-1.6379106081917394</v>
      </c>
      <c r="E17" s="9">
        <f t="shared" si="6"/>
        <v>-4.6007062373024876</v>
      </c>
      <c r="F17" s="9" t="str">
        <f t="shared" si="11"/>
        <v/>
      </c>
      <c r="G17" s="5">
        <v>303493.08399999997</v>
      </c>
      <c r="H17" s="5" t="s">
        <v>14</v>
      </c>
      <c r="I17" s="8">
        <f t="shared" si="1"/>
        <v>3.7373786969005285</v>
      </c>
      <c r="J17" s="9" t="e">
        <f t="shared" si="5"/>
        <v>#VALUE!</v>
      </c>
      <c r="K17" s="9">
        <f t="shared" si="10"/>
        <v>-4.6007063832710244</v>
      </c>
      <c r="L17" s="5">
        <v>337303.33899999998</v>
      </c>
      <c r="M17" s="5">
        <v>327236.13779439201</v>
      </c>
      <c r="N17" s="9">
        <f t="shared" si="2"/>
        <v>9.3203293378536944</v>
      </c>
      <c r="O17" s="9">
        <f t="shared" si="7"/>
        <v>-5.1712093251454982</v>
      </c>
      <c r="P17" s="5">
        <v>2905809.14</v>
      </c>
      <c r="Q17" s="5">
        <v>2948168.42921757</v>
      </c>
      <c r="R17" s="9">
        <f t="shared" si="3"/>
        <v>-4.4382192320456371</v>
      </c>
      <c r="S17" s="9">
        <f t="shared" si="8"/>
        <v>-11.110999368864071</v>
      </c>
      <c r="T17" s="5">
        <v>4573874.2869999995</v>
      </c>
      <c r="U17" s="5">
        <v>4493734.1323397001</v>
      </c>
      <c r="V17" s="9">
        <f t="shared" si="4"/>
        <v>-0.47686294370478111</v>
      </c>
      <c r="W17" s="9">
        <f t="shared" si="9"/>
        <v>0.10145066255939916</v>
      </c>
    </row>
    <row r="18" spans="1:23" ht="14" x14ac:dyDescent="0.15">
      <c r="A18" s="1" t="s">
        <v>27</v>
      </c>
      <c r="B18" s="5">
        <v>7997531.1169999996</v>
      </c>
      <c r="C18" s="5">
        <v>7925776.4821493197</v>
      </c>
      <c r="D18" s="9">
        <f t="shared" si="0"/>
        <v>-1.7813801166915999</v>
      </c>
      <c r="E18" s="9">
        <f t="shared" si="6"/>
        <v>-5.7090697999962252</v>
      </c>
      <c r="F18" s="9" t="str">
        <f t="shared" si="11"/>
        <v/>
      </c>
      <c r="G18" s="5">
        <v>298898.02399999998</v>
      </c>
      <c r="H18" s="5" t="s">
        <v>14</v>
      </c>
      <c r="I18" s="8">
        <f t="shared" si="1"/>
        <v>3.7373786938402231</v>
      </c>
      <c r="J18" s="9" t="e">
        <f t="shared" si="5"/>
        <v>#VALUE!</v>
      </c>
      <c r="K18" s="9">
        <f t="shared" si="10"/>
        <v>-5.7090699578341226</v>
      </c>
      <c r="L18" s="5">
        <v>315329.01799999998</v>
      </c>
      <c r="M18" s="5">
        <v>320777.07472207799</v>
      </c>
      <c r="N18" s="9">
        <f t="shared" si="2"/>
        <v>-1.973823281208742</v>
      </c>
      <c r="O18" s="9">
        <f t="shared" si="7"/>
        <v>-3.7042453379775186</v>
      </c>
      <c r="P18" s="5">
        <v>2914584.56</v>
      </c>
      <c r="Q18" s="5">
        <v>2880871.7182354298</v>
      </c>
      <c r="R18" s="9">
        <f t="shared" si="3"/>
        <v>-2.2826616795431964</v>
      </c>
      <c r="S18" s="9">
        <f t="shared" si="8"/>
        <v>-11.531595180545784</v>
      </c>
      <c r="T18" s="5">
        <v>4468719.5149999997</v>
      </c>
      <c r="U18" s="5">
        <v>4426309.9844792299</v>
      </c>
      <c r="V18" s="9">
        <f t="shared" si="4"/>
        <v>-1.5004035814055849</v>
      </c>
      <c r="W18" s="9">
        <f t="shared" si="9"/>
        <v>-1.6310325319232599</v>
      </c>
    </row>
    <row r="19" spans="1:23" ht="14" x14ac:dyDescent="0.15">
      <c r="A19" s="1" t="s">
        <v>28</v>
      </c>
      <c r="B19" s="5">
        <v>7764430.8439999996</v>
      </c>
      <c r="C19" s="5">
        <v>7957273.3537187204</v>
      </c>
      <c r="D19" s="9">
        <f t="shared" si="0"/>
        <v>0.39739792864887935</v>
      </c>
      <c r="E19" s="9">
        <f t="shared" si="6"/>
        <v>-5.2997377513367638</v>
      </c>
      <c r="F19" s="9" t="str">
        <f t="shared" si="11"/>
        <v/>
      </c>
      <c r="G19" s="5">
        <v>290186.18400000001</v>
      </c>
      <c r="H19" s="5" t="s">
        <v>14</v>
      </c>
      <c r="I19" s="8">
        <f t="shared" si="1"/>
        <v>3.7373786930466739</v>
      </c>
      <c r="J19" s="9" t="e">
        <f t="shared" si="5"/>
        <v>#VALUE!</v>
      </c>
      <c r="K19" s="9">
        <f t="shared" si="10"/>
        <v>-5.2997380375318537</v>
      </c>
      <c r="L19" s="5">
        <v>313931.603</v>
      </c>
      <c r="M19" s="5">
        <v>330754.52406785201</v>
      </c>
      <c r="N19" s="9">
        <f t="shared" si="2"/>
        <v>3.1103997548511009</v>
      </c>
      <c r="O19" s="9">
        <f t="shared" si="7"/>
        <v>3.7575636408754054</v>
      </c>
      <c r="P19" s="5">
        <v>2898295.4019999998</v>
      </c>
      <c r="Q19" s="5">
        <v>2879968.0850624298</v>
      </c>
      <c r="R19" s="9">
        <f t="shared" si="3"/>
        <v>-3.1366657782094798E-2</v>
      </c>
      <c r="S19" s="9">
        <f t="shared" si="8"/>
        <v>-10.452346095450837</v>
      </c>
      <c r="T19" s="5">
        <v>4262017.6550000003</v>
      </c>
      <c r="U19" s="5">
        <v>4450705.2890736498</v>
      </c>
      <c r="V19" s="9">
        <f t="shared" si="4"/>
        <v>0.55114315716615625</v>
      </c>
      <c r="W19" s="9">
        <f t="shared" si="9"/>
        <v>-2.0984225845044224</v>
      </c>
    </row>
    <row r="20" spans="1:23" ht="14" x14ac:dyDescent="0.15">
      <c r="A20" s="1" t="s">
        <v>29</v>
      </c>
      <c r="B20" s="5">
        <v>8127328.5880000005</v>
      </c>
      <c r="C20" s="5">
        <v>8061813.5259008603</v>
      </c>
      <c r="D20" s="9">
        <f t="shared" si="0"/>
        <v>1.3137687689626087</v>
      </c>
      <c r="E20" s="9">
        <f t="shared" si="6"/>
        <v>-1.8112666695787372</v>
      </c>
      <c r="F20" s="9">
        <f t="shared" si="11"/>
        <v>-4.3629806105783047</v>
      </c>
      <c r="G20" s="5">
        <v>303749.04700000002</v>
      </c>
      <c r="H20" s="5" t="s">
        <v>14</v>
      </c>
      <c r="I20" s="8">
        <f t="shared" si="1"/>
        <v>3.7373786935166549</v>
      </c>
      <c r="J20" s="9" t="e">
        <f t="shared" si="5"/>
        <v>#VALUE!</v>
      </c>
      <c r="K20" s="9">
        <f t="shared" si="10"/>
        <v>-1.8112669763679978</v>
      </c>
      <c r="L20" s="5">
        <v>354682.58600000001</v>
      </c>
      <c r="M20" s="5">
        <v>340009.48306137702</v>
      </c>
      <c r="N20" s="9">
        <f t="shared" si="2"/>
        <v>2.7981352695349404</v>
      </c>
      <c r="O20" s="9">
        <f t="shared" si="7"/>
        <v>14.559591735175514</v>
      </c>
      <c r="P20" s="5">
        <v>2913668.5920000002</v>
      </c>
      <c r="Q20" s="5">
        <v>2924713.3144283299</v>
      </c>
      <c r="R20" s="9">
        <f t="shared" si="3"/>
        <v>1.5536710145498178</v>
      </c>
      <c r="S20" s="9">
        <f t="shared" si="8"/>
        <v>-5.1143979391024992</v>
      </c>
      <c r="T20" s="5">
        <v>4555228.3629999999</v>
      </c>
      <c r="U20" s="5">
        <v>4494164.3986476101</v>
      </c>
      <c r="V20" s="9">
        <f t="shared" si="4"/>
        <v>0.97645444376313062</v>
      </c>
      <c r="W20" s="9">
        <f t="shared" si="9"/>
        <v>-0.70513203700701688</v>
      </c>
    </row>
    <row r="21" spans="1:23" ht="14" x14ac:dyDescent="0.15">
      <c r="A21" s="1" t="s">
        <v>30</v>
      </c>
      <c r="B21" s="5">
        <v>8384896.2300000004</v>
      </c>
      <c r="C21" s="5">
        <v>8289025.7384302504</v>
      </c>
      <c r="D21" s="9">
        <f t="shared" si="0"/>
        <v>2.8183759373670236</v>
      </c>
      <c r="E21" s="9">
        <f t="shared" si="6"/>
        <v>3.2561669369821855</v>
      </c>
      <c r="F21" s="9" t="str">
        <f t="shared" si="11"/>
        <v/>
      </c>
      <c r="G21" s="5">
        <v>313375.326</v>
      </c>
      <c r="H21" s="5" t="s">
        <v>14</v>
      </c>
      <c r="I21" s="8">
        <f t="shared" si="1"/>
        <v>3.7373787033736492</v>
      </c>
      <c r="J21" s="9" t="e">
        <f t="shared" si="5"/>
        <v>#VALUE!</v>
      </c>
      <c r="K21" s="9">
        <f t="shared" si="10"/>
        <v>3.256167115821329</v>
      </c>
      <c r="L21" s="5">
        <v>339541.18400000001</v>
      </c>
      <c r="M21" s="5">
        <v>333162.93804892298</v>
      </c>
      <c r="N21" s="9">
        <f t="shared" si="2"/>
        <v>-2.0136335465732125</v>
      </c>
      <c r="O21" s="9">
        <f t="shared" si="7"/>
        <v>0.66345177804481015</v>
      </c>
      <c r="P21" s="5">
        <v>2973296.202</v>
      </c>
      <c r="Q21" s="5">
        <v>2980818.8489019801</v>
      </c>
      <c r="R21" s="9">
        <f t="shared" si="3"/>
        <v>1.9183259499954364</v>
      </c>
      <c r="S21" s="9">
        <f t="shared" si="8"/>
        <v>2.3224877735775751</v>
      </c>
      <c r="T21" s="5">
        <v>4758683.5180000002</v>
      </c>
      <c r="U21" s="5">
        <v>4654108.7348063001</v>
      </c>
      <c r="V21" s="9">
        <f t="shared" si="4"/>
        <v>3.5589338077356647</v>
      </c>
      <c r="W21" s="9">
        <f t="shared" si="9"/>
        <v>4.0405402379612987</v>
      </c>
    </row>
    <row r="22" spans="1:23" ht="14" x14ac:dyDescent="0.15">
      <c r="A22" s="1" t="s">
        <v>31</v>
      </c>
      <c r="B22" s="5">
        <v>8232124.5729999999</v>
      </c>
      <c r="C22" s="5">
        <v>8184666.4018139103</v>
      </c>
      <c r="D22" s="9">
        <f t="shared" si="0"/>
        <v>-1.2590060630708444</v>
      </c>
      <c r="E22" s="9">
        <f t="shared" si="6"/>
        <v>2.933323454051151</v>
      </c>
      <c r="F22" s="9" t="str">
        <f t="shared" si="11"/>
        <v/>
      </c>
      <c r="G22" s="5">
        <v>307665.67</v>
      </c>
      <c r="H22" s="5" t="s">
        <v>14</v>
      </c>
      <c r="I22" s="8">
        <f t="shared" si="1"/>
        <v>3.7373786957633297</v>
      </c>
      <c r="J22" s="9" t="e">
        <f t="shared" si="5"/>
        <v>#VALUE!</v>
      </c>
      <c r="K22" s="9">
        <f t="shared" si="10"/>
        <v>2.9333235070165609</v>
      </c>
      <c r="L22" s="5">
        <v>331220.85600000003</v>
      </c>
      <c r="M22" s="5">
        <v>334487.80829628702</v>
      </c>
      <c r="N22" s="9">
        <f t="shared" si="2"/>
        <v>0.39766435460162342</v>
      </c>
      <c r="O22" s="9">
        <f t="shared" si="7"/>
        <v>5.0397638951198642</v>
      </c>
      <c r="P22" s="5">
        <v>3011295.594</v>
      </c>
      <c r="Q22" s="5">
        <v>3010774.2296820902</v>
      </c>
      <c r="R22" s="9">
        <f t="shared" si="3"/>
        <v>1.0049379817611115</v>
      </c>
      <c r="S22" s="9">
        <f t="shared" si="8"/>
        <v>3.3181756099057935</v>
      </c>
      <c r="T22" s="5">
        <v>4581942.4529999997</v>
      </c>
      <c r="U22" s="5">
        <v>4546061.7044404298</v>
      </c>
      <c r="V22" s="9">
        <f t="shared" si="4"/>
        <v>-2.3215407400739907</v>
      </c>
      <c r="W22" s="9">
        <f t="shared" si="9"/>
        <v>2.5336774353357461</v>
      </c>
    </row>
    <row r="23" spans="1:23" ht="14" x14ac:dyDescent="0.15">
      <c r="A23" s="1" t="s">
        <v>32</v>
      </c>
      <c r="B23" s="5">
        <v>8119301.5240000002</v>
      </c>
      <c r="C23" s="5">
        <v>8334978.3305152999</v>
      </c>
      <c r="D23" s="9">
        <f t="shared" si="0"/>
        <v>1.8365064783590679</v>
      </c>
      <c r="E23" s="9">
        <f t="shared" si="6"/>
        <v>4.5704661053711293</v>
      </c>
      <c r="F23" s="9" t="str">
        <f t="shared" si="11"/>
        <v/>
      </c>
      <c r="G23" s="5">
        <v>303449.04599999997</v>
      </c>
      <c r="H23" s="5" t="s">
        <v>14</v>
      </c>
      <c r="I23" s="8">
        <f t="shared" si="1"/>
        <v>3.7373787031190933</v>
      </c>
      <c r="J23" s="9" t="e">
        <f t="shared" si="5"/>
        <v>#VALUE!</v>
      </c>
      <c r="K23" s="9">
        <f t="shared" si="10"/>
        <v>4.5704663871936724</v>
      </c>
      <c r="L23" s="5">
        <v>321378.03200000001</v>
      </c>
      <c r="M23" s="5">
        <v>338601.00797749503</v>
      </c>
      <c r="N23" s="9">
        <f t="shared" si="2"/>
        <v>1.2297009275640258</v>
      </c>
      <c r="O23" s="9">
        <f t="shared" si="7"/>
        <v>2.3719908823579106</v>
      </c>
      <c r="P23" s="5">
        <v>3076299.1540000001</v>
      </c>
      <c r="Q23" s="5">
        <v>3061166.0707820999</v>
      </c>
      <c r="R23" s="9">
        <f t="shared" si="3"/>
        <v>1.6737170327557394</v>
      </c>
      <c r="S23" s="9">
        <f t="shared" si="8"/>
        <v>6.1416704410863998</v>
      </c>
      <c r="T23" s="5">
        <v>4418175.2920000004</v>
      </c>
      <c r="U23" s="5">
        <v>4621804.1621679803</v>
      </c>
      <c r="V23" s="9">
        <f t="shared" si="4"/>
        <v>1.666111519198421</v>
      </c>
      <c r="W23" s="9">
        <f t="shared" si="9"/>
        <v>3.6639368871877576</v>
      </c>
    </row>
    <row r="24" spans="1:23" ht="14" x14ac:dyDescent="0.15">
      <c r="A24" s="1" t="s">
        <v>33</v>
      </c>
      <c r="B24" s="5">
        <v>8389536.3739999998</v>
      </c>
      <c r="C24" s="5">
        <v>8320319.8728279304</v>
      </c>
      <c r="D24" s="9">
        <f t="shared" si="0"/>
        <v>-0.17586677620627933</v>
      </c>
      <c r="E24" s="9">
        <f t="shared" si="6"/>
        <v>3.2262481227490758</v>
      </c>
      <c r="F24" s="9">
        <f t="shared" si="11"/>
        <v>3.4867113637118363</v>
      </c>
      <c r="G24" s="5">
        <v>313548.74599999998</v>
      </c>
      <c r="H24" s="5" t="s">
        <v>14</v>
      </c>
      <c r="I24" s="8">
        <f t="shared" si="1"/>
        <v>3.737378706309904</v>
      </c>
      <c r="J24" s="9" t="e">
        <f t="shared" si="5"/>
        <v>#VALUE!</v>
      </c>
      <c r="K24" s="9">
        <f t="shared" si="10"/>
        <v>3.2262484760980925</v>
      </c>
      <c r="L24" s="5">
        <v>347735.77399999998</v>
      </c>
      <c r="M24" s="5">
        <v>333800.40951243299</v>
      </c>
      <c r="N24" s="9">
        <f t="shared" si="2"/>
        <v>-1.4177744164840522</v>
      </c>
      <c r="O24" s="9">
        <f t="shared" si="7"/>
        <v>-1.9585996815755791</v>
      </c>
      <c r="P24" s="5">
        <v>3091669.5449999999</v>
      </c>
      <c r="Q24" s="5">
        <v>3100623.5520206001</v>
      </c>
      <c r="R24" s="9">
        <f t="shared" si="3"/>
        <v>1.2889689852213504</v>
      </c>
      <c r="S24" s="9">
        <f t="shared" si="8"/>
        <v>6.1091695015944358</v>
      </c>
      <c r="T24" s="5">
        <v>4636582.3090000004</v>
      </c>
      <c r="U24" s="5">
        <v>4573317.2471009102</v>
      </c>
      <c r="V24" s="9">
        <f t="shared" si="4"/>
        <v>-1.0490906443843317</v>
      </c>
      <c r="W24" s="9">
        <f t="shared" si="9"/>
        <v>1.7859465984362277</v>
      </c>
    </row>
    <row r="25" spans="1:23" ht="14" x14ac:dyDescent="0.15">
      <c r="A25" s="1" t="s">
        <v>34</v>
      </c>
      <c r="B25" s="5">
        <v>8539105.0409999993</v>
      </c>
      <c r="C25" s="5">
        <v>8451101.3321280107</v>
      </c>
      <c r="D25" s="9">
        <f t="shared" si="0"/>
        <v>1.5718321086089393</v>
      </c>
      <c r="E25" s="9">
        <f t="shared" si="6"/>
        <v>1.8391260520107755</v>
      </c>
      <c r="F25" s="9" t="str">
        <f t="shared" si="11"/>
        <v/>
      </c>
      <c r="G25" s="5">
        <v>319138.69300000003</v>
      </c>
      <c r="H25" s="5" t="s">
        <v>14</v>
      </c>
      <c r="I25" s="8">
        <f t="shared" si="1"/>
        <v>3.7373787003166585</v>
      </c>
      <c r="J25" s="9" t="e">
        <f t="shared" si="5"/>
        <v>#VALUE!</v>
      </c>
      <c r="K25" s="9">
        <f t="shared" si="10"/>
        <v>1.8391259687114081</v>
      </c>
      <c r="L25" s="5">
        <v>335040.79200000002</v>
      </c>
      <c r="M25" s="5">
        <v>330437.796395691</v>
      </c>
      <c r="N25" s="9">
        <f t="shared" si="2"/>
        <v>-1.007372376101523</v>
      </c>
      <c r="O25" s="9">
        <f t="shared" si="7"/>
        <v>-1.3254333235758531</v>
      </c>
      <c r="P25" s="5">
        <v>3141885.7110000001</v>
      </c>
      <c r="Q25" s="5">
        <v>3148701.8519585798</v>
      </c>
      <c r="R25" s="9">
        <f t="shared" si="3"/>
        <v>1.5506010043253582</v>
      </c>
      <c r="S25" s="9">
        <f t="shared" si="8"/>
        <v>5.6701215602602106</v>
      </c>
      <c r="T25" s="5">
        <v>4743039.8449999997</v>
      </c>
      <c r="U25" s="5">
        <v>4649060.1351249702</v>
      </c>
      <c r="V25" s="9">
        <f t="shared" si="4"/>
        <v>1.6561914236777442</v>
      </c>
      <c r="W25" s="9">
        <f t="shared" si="9"/>
        <v>-0.32873951253171718</v>
      </c>
    </row>
    <row r="26" spans="1:23" ht="14" x14ac:dyDescent="0.15">
      <c r="A26" s="1" t="s">
        <v>35</v>
      </c>
      <c r="B26" s="5">
        <v>8487030.4680000003</v>
      </c>
      <c r="C26" s="5">
        <v>8406389.3856131695</v>
      </c>
      <c r="D26" s="9">
        <f t="shared" si="0"/>
        <v>-0.52906650574479075</v>
      </c>
      <c r="E26" s="9">
        <f t="shared" si="6"/>
        <v>3.0964776193505239</v>
      </c>
      <c r="F26" s="9" t="str">
        <f t="shared" si="11"/>
        <v/>
      </c>
      <c r="G26" s="5">
        <v>317192.46899999998</v>
      </c>
      <c r="H26" s="5" t="s">
        <v>14</v>
      </c>
      <c r="I26" s="8">
        <f t="shared" si="1"/>
        <v>3.737378700311742</v>
      </c>
      <c r="J26" s="9" t="e">
        <f t="shared" si="5"/>
        <v>#VALUE!</v>
      </c>
      <c r="K26" s="9">
        <f t="shared" si="10"/>
        <v>3.0964777448195591</v>
      </c>
      <c r="L26" s="5">
        <v>360471.27299999999</v>
      </c>
      <c r="M26" s="5">
        <v>360724.76152542001</v>
      </c>
      <c r="N26" s="9">
        <f t="shared" si="2"/>
        <v>9.1657084813206779</v>
      </c>
      <c r="O26" s="9">
        <f t="shared" si="7"/>
        <v>8.8310915421340397</v>
      </c>
      <c r="P26" s="5">
        <v>3139853.9449999998</v>
      </c>
      <c r="Q26" s="5">
        <v>3135568.5978610502</v>
      </c>
      <c r="R26" s="9">
        <f t="shared" si="3"/>
        <v>-0.41710059303837754</v>
      </c>
      <c r="S26" s="9">
        <f t="shared" si="8"/>
        <v>4.2692039684231631</v>
      </c>
      <c r="T26" s="5">
        <v>4669512.7810000004</v>
      </c>
      <c r="U26" s="5">
        <v>4609763.3717284203</v>
      </c>
      <c r="V26" s="9">
        <f t="shared" si="4"/>
        <v>-0.84526253165992937</v>
      </c>
      <c r="W26" s="9">
        <f t="shared" si="9"/>
        <v>1.9112053217225533</v>
      </c>
    </row>
    <row r="27" spans="1:23" ht="14" x14ac:dyDescent="0.15">
      <c r="A27" s="1" t="s">
        <v>36</v>
      </c>
      <c r="B27" s="5">
        <v>8193121.9589999998</v>
      </c>
      <c r="C27" s="5">
        <v>8447493.7991160303</v>
      </c>
      <c r="D27" s="9">
        <f t="shared" si="0"/>
        <v>0.4889663280790657</v>
      </c>
      <c r="E27" s="9">
        <f t="shared" si="6"/>
        <v>0.90919686603327943</v>
      </c>
      <c r="F27" s="9" t="str">
        <f t="shared" si="11"/>
        <v/>
      </c>
      <c r="G27" s="5">
        <v>306207.995</v>
      </c>
      <c r="H27" s="5" t="s">
        <v>14</v>
      </c>
      <c r="I27" s="8">
        <f t="shared" si="1"/>
        <v>3.7373787004798085</v>
      </c>
      <c r="J27" s="9" t="e">
        <f t="shared" si="5"/>
        <v>#VALUE!</v>
      </c>
      <c r="K27" s="9">
        <f t="shared" si="10"/>
        <v>0.90919679477259319</v>
      </c>
      <c r="L27" s="5">
        <v>321072.88699999999</v>
      </c>
      <c r="M27" s="5">
        <v>339253.79389794701</v>
      </c>
      <c r="N27" s="9">
        <f t="shared" si="2"/>
        <v>-5.9521745989039809</v>
      </c>
      <c r="O27" s="9">
        <f t="shared" si="7"/>
        <v>-9.4948929178839681E-2</v>
      </c>
      <c r="P27" s="5">
        <v>3164352.2960000001</v>
      </c>
      <c r="Q27" s="5">
        <v>3156192.3517999402</v>
      </c>
      <c r="R27" s="9">
        <f t="shared" si="3"/>
        <v>0.65773569594231862</v>
      </c>
      <c r="S27" s="9">
        <f t="shared" si="8"/>
        <v>2.8623075192641068</v>
      </c>
      <c r="T27" s="5">
        <v>4401488.7810000004</v>
      </c>
      <c r="U27" s="5">
        <v>4630253.5669526504</v>
      </c>
      <c r="V27" s="9">
        <f t="shared" si="4"/>
        <v>0.44449559710366682</v>
      </c>
      <c r="W27" s="9">
        <f t="shared" si="9"/>
        <v>-0.37767879038693719</v>
      </c>
    </row>
    <row r="28" spans="1:23" ht="14" x14ac:dyDescent="0.15">
      <c r="A28" s="1" t="s">
        <v>37</v>
      </c>
      <c r="B28" s="5">
        <v>8528896.0490000006</v>
      </c>
      <c r="C28" s="5">
        <v>8432879.7611821909</v>
      </c>
      <c r="D28" s="9">
        <f t="shared" si="0"/>
        <v>-0.17299850442469289</v>
      </c>
      <c r="E28" s="9">
        <f t="shared" si="6"/>
        <v>1.6611129481706621</v>
      </c>
      <c r="F28" s="9">
        <f t="shared" si="11"/>
        <v>1.8785771611747437</v>
      </c>
      <c r="G28" s="5">
        <v>318757.14399999997</v>
      </c>
      <c r="H28" s="5" t="s">
        <v>14</v>
      </c>
      <c r="I28" s="8">
        <f t="shared" si="1"/>
        <v>3.7373786967115601</v>
      </c>
      <c r="J28" s="9" t="e">
        <f t="shared" si="5"/>
        <v>#VALUE!</v>
      </c>
      <c r="K28" s="9">
        <f t="shared" si="10"/>
        <v>1.6611126870843762</v>
      </c>
      <c r="L28" s="5">
        <v>363838.27799999999</v>
      </c>
      <c r="M28" s="5">
        <v>350736.05253060203</v>
      </c>
      <c r="N28" s="9">
        <f t="shared" si="2"/>
        <v>3.3845630731867526</v>
      </c>
      <c r="O28" s="9">
        <f t="shared" si="7"/>
        <v>4.6306722528927979</v>
      </c>
      <c r="P28" s="5">
        <v>3140545.7310000001</v>
      </c>
      <c r="Q28" s="5">
        <v>3146478.77625664</v>
      </c>
      <c r="R28" s="9">
        <f t="shared" si="3"/>
        <v>-0.30776247010929625</v>
      </c>
      <c r="S28" s="9">
        <f t="shared" si="8"/>
        <v>1.580899423065607</v>
      </c>
      <c r="T28" s="5">
        <v>4705754.8959999997</v>
      </c>
      <c r="U28" s="5">
        <v>4618642.7014225498</v>
      </c>
      <c r="V28" s="9">
        <f t="shared" si="4"/>
        <v>-0.2507609002878497</v>
      </c>
      <c r="W28" s="9">
        <f t="shared" si="9"/>
        <v>1.4918873944226085</v>
      </c>
    </row>
    <row r="29" spans="1:23" ht="14" x14ac:dyDescent="0.15">
      <c r="A29" s="1" t="s">
        <v>38</v>
      </c>
      <c r="B29" s="5">
        <v>8208491.352</v>
      </c>
      <c r="C29" s="5">
        <v>8267713.4548521498</v>
      </c>
      <c r="D29" s="9">
        <f t="shared" si="0"/>
        <v>-1.9585990907913353</v>
      </c>
      <c r="E29" s="9">
        <f t="shared" si="6"/>
        <v>-3.8717604176617737</v>
      </c>
      <c r="F29" s="9" t="str">
        <f t="shared" si="11"/>
        <v/>
      </c>
      <c r="G29" s="5">
        <v>306782.40700000001</v>
      </c>
      <c r="H29" s="5" t="s">
        <v>14</v>
      </c>
      <c r="I29" s="8">
        <f t="shared" si="1"/>
        <v>3.7373786953585868</v>
      </c>
      <c r="J29" s="9" t="e">
        <f t="shared" si="5"/>
        <v>#VALUE!</v>
      </c>
      <c r="K29" s="9">
        <f t="shared" si="10"/>
        <v>-3.8717605451871751</v>
      </c>
      <c r="L29" s="5">
        <v>355883.58899999998</v>
      </c>
      <c r="M29" s="5">
        <v>350858.29882618802</v>
      </c>
      <c r="N29" s="9">
        <f t="shared" si="2"/>
        <v>3.4854214359758551E-2</v>
      </c>
      <c r="O29" s="9">
        <f t="shared" si="7"/>
        <v>6.2209729375281464</v>
      </c>
      <c r="P29" s="5">
        <v>2982531.6779999998</v>
      </c>
      <c r="Q29" s="5">
        <v>3053945.8511011102</v>
      </c>
      <c r="R29" s="9">
        <f t="shared" si="3"/>
        <v>-2.9408405946922067</v>
      </c>
      <c r="S29" s="9">
        <f t="shared" si="8"/>
        <v>-5.0719232861363706</v>
      </c>
      <c r="T29" s="5">
        <v>4563293.6780000003</v>
      </c>
      <c r="U29" s="5">
        <v>4552309.6777708204</v>
      </c>
      <c r="V29" s="9">
        <f t="shared" si="4"/>
        <v>-1.4362016709215997</v>
      </c>
      <c r="W29" s="9">
        <f t="shared" si="9"/>
        <v>-3.7896828378847336</v>
      </c>
    </row>
    <row r="30" spans="1:23" ht="14" x14ac:dyDescent="0.15">
      <c r="A30" s="1" t="s">
        <v>39</v>
      </c>
      <c r="B30" s="5">
        <v>8409218.6520000007</v>
      </c>
      <c r="C30" s="5">
        <v>8172223.3377010496</v>
      </c>
      <c r="D30" s="9">
        <f t="shared" si="0"/>
        <v>-1.1549761330329922</v>
      </c>
      <c r="E30" s="9">
        <f t="shared" si="6"/>
        <v>-0.91683205678813051</v>
      </c>
      <c r="F30" s="9" t="str">
        <f t="shared" si="11"/>
        <v/>
      </c>
      <c r="G30" s="5">
        <v>314284.34600000002</v>
      </c>
      <c r="H30" s="5" t="s">
        <v>14</v>
      </c>
      <c r="I30" s="8">
        <f t="shared" si="1"/>
        <v>3.7373786912444285</v>
      </c>
      <c r="J30" s="9" t="e">
        <f t="shared" si="5"/>
        <v>#VALUE!</v>
      </c>
      <c r="K30" s="9">
        <f t="shared" si="10"/>
        <v>-0.91683229717536285</v>
      </c>
      <c r="L30" s="5">
        <v>346246.85800000001</v>
      </c>
      <c r="M30" s="5">
        <v>344036.81233710999</v>
      </c>
      <c r="N30" s="9">
        <f t="shared" si="2"/>
        <v>-1.9442283428665164</v>
      </c>
      <c r="O30" s="9">
        <f t="shared" si="7"/>
        <v>-3.9460606337970217</v>
      </c>
      <c r="P30" s="5">
        <v>3050829.2119999998</v>
      </c>
      <c r="Q30" s="5">
        <v>2975830.8716307799</v>
      </c>
      <c r="R30" s="9">
        <f t="shared" si="3"/>
        <v>-2.557837737763613</v>
      </c>
      <c r="S30" s="9">
        <f t="shared" si="8"/>
        <v>-2.835314462373828</v>
      </c>
      <c r="T30" s="5">
        <v>4697858.2359999996</v>
      </c>
      <c r="U30" s="5">
        <v>4553659.6850061603</v>
      </c>
      <c r="V30" s="9">
        <f t="shared" si="4"/>
        <v>2.96554349527689E-2</v>
      </c>
      <c r="W30" s="9">
        <f t="shared" si="9"/>
        <v>0.60703238923203173</v>
      </c>
    </row>
    <row r="31" spans="1:23" ht="14" x14ac:dyDescent="0.15">
      <c r="A31" s="1" t="s">
        <v>40</v>
      </c>
      <c r="B31" s="5">
        <v>7769449.7829999998</v>
      </c>
      <c r="C31" s="5">
        <v>8048584.9387223804</v>
      </c>
      <c r="D31" s="9">
        <f t="shared" si="0"/>
        <v>-1.5129101820833268</v>
      </c>
      <c r="E31" s="9">
        <f t="shared" si="6"/>
        <v>-5.1710712731989013</v>
      </c>
      <c r="F31" s="9" t="str">
        <f t="shared" si="11"/>
        <v/>
      </c>
      <c r="G31" s="5">
        <v>290373.761</v>
      </c>
      <c r="H31" s="5" t="s">
        <v>14</v>
      </c>
      <c r="I31" s="8">
        <f t="shared" si="1"/>
        <v>3.7373786961768434</v>
      </c>
      <c r="J31" s="9" t="e">
        <f t="shared" si="5"/>
        <v>#VALUE!</v>
      </c>
      <c r="K31" s="9">
        <f t="shared" si="10"/>
        <v>-5.1710713823784999</v>
      </c>
      <c r="L31" s="5">
        <v>323899.73200000002</v>
      </c>
      <c r="M31" s="5">
        <v>343086.20482201502</v>
      </c>
      <c r="N31" s="9">
        <f t="shared" si="2"/>
        <v>-0.2763098252879681</v>
      </c>
      <c r="O31" s="9">
        <f t="shared" si="7"/>
        <v>0.88043715756043195</v>
      </c>
      <c r="P31" s="5">
        <v>2890542.659</v>
      </c>
      <c r="Q31" s="5">
        <v>2891276.72396466</v>
      </c>
      <c r="R31" s="9">
        <f t="shared" si="3"/>
        <v>-2.8413626752848198</v>
      </c>
      <c r="S31" s="9">
        <f t="shared" si="8"/>
        <v>-8.6529441537251621</v>
      </c>
      <c r="T31" s="5">
        <v>4264633.6310000001</v>
      </c>
      <c r="U31" s="5">
        <v>4514310.8776228102</v>
      </c>
      <c r="V31" s="9">
        <f t="shared" si="4"/>
        <v>-0.86411392386027686</v>
      </c>
      <c r="W31" s="9">
        <f t="shared" si="9"/>
        <v>-3.1092922601726469</v>
      </c>
    </row>
    <row r="32" spans="1:23" ht="14" x14ac:dyDescent="0.15">
      <c r="A32" s="1" t="s">
        <v>41</v>
      </c>
      <c r="B32" s="5">
        <v>8109501.7910000002</v>
      </c>
      <c r="C32" s="5">
        <v>7999553.56476463</v>
      </c>
      <c r="D32" s="9">
        <f t="shared" si="0"/>
        <v>-0.60919247707577062</v>
      </c>
      <c r="E32" s="9">
        <f t="shared" si="6"/>
        <v>-4.9173334460932194</v>
      </c>
      <c r="F32" s="9">
        <f t="shared" si="11"/>
        <v>-3.7083271485344516</v>
      </c>
      <c r="G32" s="5">
        <v>303082.79200000002</v>
      </c>
      <c r="H32" s="5" t="s">
        <v>14</v>
      </c>
      <c r="I32" s="8">
        <f t="shared" si="1"/>
        <v>3.7373786924415517</v>
      </c>
      <c r="J32" s="9" t="e">
        <f t="shared" si="5"/>
        <v>#VALUE!</v>
      </c>
      <c r="K32" s="9">
        <f t="shared" si="10"/>
        <v>-4.9173335547265324</v>
      </c>
      <c r="L32" s="5">
        <v>336001.50900000002</v>
      </c>
      <c r="M32" s="5">
        <v>326176.50586755801</v>
      </c>
      <c r="N32" s="9">
        <f t="shared" si="2"/>
        <v>-4.9287026749528895</v>
      </c>
      <c r="O32" s="9">
        <f t="shared" si="7"/>
        <v>-7.6508632222583195</v>
      </c>
      <c r="P32" s="5">
        <v>2842483.7009999999</v>
      </c>
      <c r="Q32" s="5">
        <v>2847134.9112784602</v>
      </c>
      <c r="R32" s="9">
        <f t="shared" si="3"/>
        <v>-1.5267238974507547</v>
      </c>
      <c r="S32" s="9">
        <f t="shared" si="8"/>
        <v>-9.4907718444556028</v>
      </c>
      <c r="T32" s="5">
        <v>4627933.7889999999</v>
      </c>
      <c r="U32" s="5">
        <v>4521617.2267805301</v>
      </c>
      <c r="V32" s="9">
        <f t="shared" si="4"/>
        <v>0.16184860448882343</v>
      </c>
      <c r="W32" s="9">
        <f t="shared" si="9"/>
        <v>-1.6537433147261749</v>
      </c>
    </row>
    <row r="33" spans="1:23" ht="14" x14ac:dyDescent="0.15">
      <c r="A33" s="1" t="s">
        <v>42</v>
      </c>
      <c r="B33" s="5">
        <v>8119219.0379999997</v>
      </c>
      <c r="C33" s="5">
        <v>8078073.4337318996</v>
      </c>
      <c r="D33" s="9">
        <f t="shared" si="0"/>
        <v>0.98155313707908309</v>
      </c>
      <c r="E33" s="9">
        <f t="shared" si="6"/>
        <v>-1.0875605537215893</v>
      </c>
      <c r="F33" s="9" t="str">
        <f t="shared" si="11"/>
        <v/>
      </c>
      <c r="G33" s="5">
        <v>303445.96299999999</v>
      </c>
      <c r="H33" s="5" t="s">
        <v>14</v>
      </c>
      <c r="I33" s="8">
        <f t="shared" si="1"/>
        <v>3.7373787008306598</v>
      </c>
      <c r="J33" s="9" t="e">
        <f t="shared" si="5"/>
        <v>#VALUE!</v>
      </c>
      <c r="K33" s="9">
        <f t="shared" si="10"/>
        <v>-1.0875604088992019</v>
      </c>
      <c r="L33" s="5">
        <v>352816.712</v>
      </c>
      <c r="M33" s="5">
        <v>346386.414600563</v>
      </c>
      <c r="N33" s="9">
        <f t="shared" si="2"/>
        <v>6.1960038106518622</v>
      </c>
      <c r="O33" s="9">
        <f t="shared" si="7"/>
        <v>-0.86176409781008045</v>
      </c>
      <c r="P33" s="5">
        <v>2895722.7420000001</v>
      </c>
      <c r="Q33" s="5">
        <v>2903164.7024075701</v>
      </c>
      <c r="R33" s="9">
        <f t="shared" si="3"/>
        <v>1.9679359382359207</v>
      </c>
      <c r="S33" s="9">
        <f t="shared" si="8"/>
        <v>-2.9105788428108625</v>
      </c>
      <c r="T33" s="5">
        <v>4567233.6210000003</v>
      </c>
      <c r="U33" s="5">
        <v>4522788.3740839902</v>
      </c>
      <c r="V33" s="9">
        <f t="shared" si="4"/>
        <v>2.5901071336242865E-2</v>
      </c>
      <c r="W33" s="9">
        <f t="shared" si="9"/>
        <v>8.6339895654630183E-2</v>
      </c>
    </row>
    <row r="34" spans="1:23" ht="14" x14ac:dyDescent="0.15">
      <c r="A34" s="1" t="s">
        <v>43</v>
      </c>
      <c r="B34" s="5">
        <v>8443175.1160000004</v>
      </c>
      <c r="C34" s="5">
        <v>8295852.5726242103</v>
      </c>
      <c r="D34" s="9">
        <f t="shared" si="0"/>
        <v>2.6959291801300411</v>
      </c>
      <c r="E34" s="9">
        <f t="shared" si="6"/>
        <v>0.40380046476640175</v>
      </c>
      <c r="F34" s="9" t="str">
        <f t="shared" si="11"/>
        <v/>
      </c>
      <c r="G34" s="5">
        <v>315553.42800000001</v>
      </c>
      <c r="H34" s="5" t="s">
        <v>14</v>
      </c>
      <c r="I34" s="8">
        <f t="shared" si="1"/>
        <v>3.7373786953917296</v>
      </c>
      <c r="J34" s="9" t="e">
        <f t="shared" si="5"/>
        <v>#VALUE!</v>
      </c>
      <c r="K34" s="9">
        <f t="shared" si="10"/>
        <v>0.40380057618267795</v>
      </c>
      <c r="L34" s="5">
        <v>351452.71100000001</v>
      </c>
      <c r="M34" s="5">
        <v>347365.85032882699</v>
      </c>
      <c r="N34" s="9">
        <f t="shared" si="2"/>
        <v>0.28275812415836654</v>
      </c>
      <c r="O34" s="9">
        <f t="shared" si="7"/>
        <v>1.503509094658706</v>
      </c>
      <c r="P34" s="5">
        <v>3066417.3620000002</v>
      </c>
      <c r="Q34" s="5">
        <v>3048949.1271804399</v>
      </c>
      <c r="R34" s="9">
        <f t="shared" si="3"/>
        <v>5.021569208662946</v>
      </c>
      <c r="S34" s="9">
        <f t="shared" si="8"/>
        <v>0.51094797239670253</v>
      </c>
      <c r="T34" s="5">
        <v>4709751.6150000002</v>
      </c>
      <c r="U34" s="5">
        <v>4599446.5686705802</v>
      </c>
      <c r="V34" s="9">
        <f t="shared" si="4"/>
        <v>1.6949321579105669</v>
      </c>
      <c r="W34" s="9">
        <f t="shared" si="9"/>
        <v>0.25316598335940466</v>
      </c>
    </row>
    <row r="35" spans="1:23" ht="14" x14ac:dyDescent="0.15">
      <c r="A35" s="1" t="s">
        <v>44</v>
      </c>
      <c r="B35" s="5">
        <v>8038083.5609999998</v>
      </c>
      <c r="C35" s="5">
        <v>8359300.2098935395</v>
      </c>
      <c r="D35" s="9">
        <f t="shared" si="0"/>
        <v>0.76481153340046681</v>
      </c>
      <c r="E35" s="9">
        <f t="shared" si="6"/>
        <v>3.4575650207275377</v>
      </c>
      <c r="F35" s="9" t="str">
        <f t="shared" si="11"/>
        <v/>
      </c>
      <c r="G35" s="5">
        <v>300413.62300000002</v>
      </c>
      <c r="H35" s="5" t="s">
        <v>14</v>
      </c>
      <c r="I35" s="8">
        <f t="shared" si="1"/>
        <v>3.7373787012812079</v>
      </c>
      <c r="J35" s="9" t="e">
        <f t="shared" si="5"/>
        <v>#VALUE!</v>
      </c>
      <c r="K35" s="9">
        <f t="shared" si="10"/>
        <v>3.4575651620257775</v>
      </c>
      <c r="L35" s="5">
        <v>324635.04599999997</v>
      </c>
      <c r="M35" s="5">
        <v>346838.53170853702</v>
      </c>
      <c r="N35" s="9">
        <f t="shared" si="2"/>
        <v>-0.15180496867805982</v>
      </c>
      <c r="O35" s="9">
        <f t="shared" si="7"/>
        <v>0.227019020812258</v>
      </c>
      <c r="P35" s="5">
        <v>3090423.0610000002</v>
      </c>
      <c r="Q35" s="5">
        <v>3098661.1484200601</v>
      </c>
      <c r="R35" s="9">
        <f t="shared" si="3"/>
        <v>1.6304641096321681</v>
      </c>
      <c r="S35" s="9">
        <f t="shared" si="8"/>
        <v>6.9149784514562329</v>
      </c>
      <c r="T35" s="5">
        <v>4322611.8310000002</v>
      </c>
      <c r="U35" s="5">
        <v>4593611.5533024799</v>
      </c>
      <c r="V35" s="9">
        <f t="shared" si="4"/>
        <v>-0.12686342326152511</v>
      </c>
      <c r="W35" s="9">
        <f t="shared" si="9"/>
        <v>1.35951186002361</v>
      </c>
    </row>
    <row r="36" spans="1:23" ht="14" x14ac:dyDescent="0.15">
      <c r="A36" s="1" t="s">
        <v>45</v>
      </c>
      <c r="B36" s="5">
        <v>8568977.2870000005</v>
      </c>
      <c r="C36" s="5">
        <v>8434074.4616875406</v>
      </c>
      <c r="D36" s="9">
        <f t="shared" si="0"/>
        <v>0.89450372538963929</v>
      </c>
      <c r="E36" s="9">
        <f t="shared" si="6"/>
        <v>5.6658905545829086</v>
      </c>
      <c r="F36" s="9">
        <f t="shared" si="11"/>
        <v>2.0703462796789918</v>
      </c>
      <c r="G36" s="5">
        <v>320255.13199999998</v>
      </c>
      <c r="H36" s="5" t="s">
        <v>14</v>
      </c>
      <c r="I36" s="8">
        <f t="shared" si="1"/>
        <v>3.7373787007915076</v>
      </c>
      <c r="J36" s="9" t="e">
        <f t="shared" si="5"/>
        <v>#VALUE!</v>
      </c>
      <c r="K36" s="9">
        <f t="shared" si="10"/>
        <v>5.665890790658934</v>
      </c>
      <c r="L36" s="5">
        <v>350203.82699999999</v>
      </c>
      <c r="M36" s="5">
        <v>338328.72621559101</v>
      </c>
      <c r="N36" s="9">
        <f t="shared" si="2"/>
        <v>-2.4535352087400542</v>
      </c>
      <c r="O36" s="9">
        <f t="shared" si="7"/>
        <v>4.2268613740064964</v>
      </c>
      <c r="P36" s="5">
        <v>3123479.9389999998</v>
      </c>
      <c r="Q36" s="5">
        <v>3127607.9612543499</v>
      </c>
      <c r="R36" s="9">
        <f t="shared" si="3"/>
        <v>0.9341716130867983</v>
      </c>
      <c r="S36" s="9">
        <f t="shared" si="8"/>
        <v>9.8855883641881128</v>
      </c>
      <c r="T36" s="5">
        <v>4775038.3890000004</v>
      </c>
      <c r="U36" s="5">
        <v>4652052.2588072596</v>
      </c>
      <c r="V36" s="9">
        <f t="shared" si="4"/>
        <v>1.272216965380224</v>
      </c>
      <c r="W36" s="9">
        <f t="shared" si="9"/>
        <v>3.1786236948689428</v>
      </c>
    </row>
    <row r="37" spans="1:23" ht="14" x14ac:dyDescent="0.15">
      <c r="A37" s="1" t="s">
        <v>46</v>
      </c>
      <c r="B37" s="5">
        <v>8378163.1619999995</v>
      </c>
      <c r="C37" s="5">
        <v>8377983.6261011697</v>
      </c>
      <c r="D37" s="9">
        <f t="shared" si="0"/>
        <v>-0.66505027719601095</v>
      </c>
      <c r="E37" s="9">
        <f t="shared" si="6"/>
        <v>3.1892737809889882</v>
      </c>
      <c r="F37" s="9" t="str">
        <f t="shared" si="11"/>
        <v/>
      </c>
      <c r="G37" s="5">
        <v>313123.685</v>
      </c>
      <c r="H37" s="5" t="s">
        <v>14</v>
      </c>
      <c r="I37" s="8">
        <f t="shared" si="1"/>
        <v>3.7373786944160257</v>
      </c>
      <c r="J37" s="9" t="e">
        <f t="shared" si="5"/>
        <v>#VALUE!</v>
      </c>
      <c r="K37" s="9">
        <f t="shared" si="10"/>
        <v>3.1892736038805047</v>
      </c>
      <c r="L37" s="5">
        <v>341083.54599999997</v>
      </c>
      <c r="M37" s="5">
        <v>335346.80632995802</v>
      </c>
      <c r="N37" s="9">
        <f t="shared" si="2"/>
        <v>-0.88136763288992892</v>
      </c>
      <c r="O37" s="9">
        <f t="shared" si="7"/>
        <v>-3.3255697933039063</v>
      </c>
      <c r="P37" s="5">
        <v>3073401.6239999998</v>
      </c>
      <c r="Q37" s="5">
        <v>3107213.8868165198</v>
      </c>
      <c r="R37" s="9">
        <f t="shared" si="3"/>
        <v>-0.65206620172596486</v>
      </c>
      <c r="S37" s="9">
        <f t="shared" si="8"/>
        <v>6.1359079521985382</v>
      </c>
      <c r="T37" s="5">
        <v>4650554.307</v>
      </c>
      <c r="U37" s="5">
        <v>4634570.6252429402</v>
      </c>
      <c r="V37" s="9">
        <f t="shared" si="4"/>
        <v>-0.37578325847958949</v>
      </c>
      <c r="W37" s="9">
        <f t="shared" si="9"/>
        <v>1.8243140796847745</v>
      </c>
    </row>
    <row r="38" spans="1:23" ht="14" x14ac:dyDescent="0.15">
      <c r="A38" s="1" t="s">
        <v>47</v>
      </c>
      <c r="B38" s="5">
        <v>8546889.0280000009</v>
      </c>
      <c r="C38" s="5">
        <v>8354353.16915642</v>
      </c>
      <c r="D38" s="9">
        <f t="shared" si="0"/>
        <v>-0.28205422688020176</v>
      </c>
      <c r="E38" s="9">
        <f t="shared" si="6"/>
        <v>1.2283757067108603</v>
      </c>
      <c r="F38" s="9" t="str">
        <f t="shared" si="11"/>
        <v/>
      </c>
      <c r="G38" s="5">
        <v>319429.61</v>
      </c>
      <c r="H38" s="5" t="s">
        <v>14</v>
      </c>
      <c r="I38" s="8">
        <f t="shared" si="1"/>
        <v>3.7373786994722167</v>
      </c>
      <c r="J38" s="9" t="e">
        <f t="shared" si="5"/>
        <v>#VALUE!</v>
      </c>
      <c r="K38" s="9">
        <f t="shared" si="10"/>
        <v>1.2283758172324299</v>
      </c>
      <c r="L38" s="5">
        <v>340200.61599999998</v>
      </c>
      <c r="M38" s="5">
        <v>335221.88287049998</v>
      </c>
      <c r="N38" s="9">
        <f t="shared" si="2"/>
        <v>-3.7252020028222255E-2</v>
      </c>
      <c r="O38" s="9">
        <f t="shared" si="7"/>
        <v>-3.201595733316176</v>
      </c>
      <c r="P38" s="5">
        <v>3119758.7859999998</v>
      </c>
      <c r="Q38" s="5">
        <v>3072837.6000287002</v>
      </c>
      <c r="R38" s="9">
        <f t="shared" si="3"/>
        <v>-1.1063379619173808</v>
      </c>
      <c r="S38" s="9">
        <f t="shared" si="8"/>
        <v>1.7395356764223768</v>
      </c>
      <c r="T38" s="5">
        <v>4767500.0159999998</v>
      </c>
      <c r="U38" s="5">
        <v>4630083.9807321001</v>
      </c>
      <c r="V38" s="9">
        <f t="shared" si="4"/>
        <v>-9.6808202391018838E-2</v>
      </c>
      <c r="W38" s="9">
        <f t="shared" si="9"/>
        <v>1.2261453622326446</v>
      </c>
    </row>
    <row r="39" spans="1:23" ht="14" x14ac:dyDescent="0.15">
      <c r="A39" s="1" t="s">
        <v>48</v>
      </c>
      <c r="B39" s="5">
        <v>8031742.4079999998</v>
      </c>
      <c r="C39" s="5">
        <v>8365595.4769586101</v>
      </c>
      <c r="D39" s="9">
        <f t="shared" si="0"/>
        <v>0.13456826129514265</v>
      </c>
      <c r="E39" s="9">
        <f t="shared" si="6"/>
        <v>-7.888886638062198E-2</v>
      </c>
      <c r="F39" s="9" t="str">
        <f t="shared" si="11"/>
        <v/>
      </c>
      <c r="G39" s="5">
        <v>300176.63</v>
      </c>
      <c r="H39" s="5" t="s">
        <v>14</v>
      </c>
      <c r="I39" s="8">
        <f t="shared" si="1"/>
        <v>3.7373787000565373</v>
      </c>
      <c r="J39" s="9" t="e">
        <f t="shared" si="5"/>
        <v>#VALUE!</v>
      </c>
      <c r="K39" s="9">
        <f t="shared" si="10"/>
        <v>-7.8888899122930844E-2</v>
      </c>
      <c r="L39" s="5">
        <v>310088.10600000003</v>
      </c>
      <c r="M39" s="5">
        <v>335796.78397440503</v>
      </c>
      <c r="N39" s="9">
        <f t="shared" si="2"/>
        <v>0.17149867991379519</v>
      </c>
      <c r="O39" s="9">
        <f t="shared" si="7"/>
        <v>-4.481013426997638</v>
      </c>
      <c r="P39" s="5">
        <v>3065880.0630000001</v>
      </c>
      <c r="Q39" s="5">
        <v>3077570.6684449199</v>
      </c>
      <c r="R39" s="9">
        <f t="shared" si="3"/>
        <v>0.15402924047061006</v>
      </c>
      <c r="S39" s="9">
        <f t="shared" si="8"/>
        <v>-0.7941630487334761</v>
      </c>
      <c r="T39" s="5">
        <v>4355597.6090000002</v>
      </c>
      <c r="U39" s="5">
        <v>4630241.8279510299</v>
      </c>
      <c r="V39" s="9">
        <f t="shared" si="4"/>
        <v>3.4091653539514155E-3</v>
      </c>
      <c r="W39" s="9">
        <f t="shared" si="9"/>
        <v>0.76309831392769034</v>
      </c>
    </row>
    <row r="40" spans="1:23" ht="14" x14ac:dyDescent="0.15">
      <c r="A40" s="1" t="s">
        <v>49</v>
      </c>
      <c r="B40" s="5">
        <v>8636950.8440000005</v>
      </c>
      <c r="C40" s="5">
        <v>8493243.5649563503</v>
      </c>
      <c r="D40" s="9">
        <f t="shared" si="0"/>
        <v>1.5258697166187662</v>
      </c>
      <c r="E40" s="9">
        <f t="shared" si="6"/>
        <v>0.79325168830968185</v>
      </c>
      <c r="F40" s="9">
        <f t="shared" si="11"/>
        <v>1.2791601187731816</v>
      </c>
      <c r="G40" s="5">
        <v>322795.56099999999</v>
      </c>
      <c r="H40" s="5" t="s">
        <v>14</v>
      </c>
      <c r="I40" s="8">
        <f t="shared" si="1"/>
        <v>3.7373786979955166</v>
      </c>
      <c r="J40" s="9" t="e">
        <f t="shared" si="5"/>
        <v>#VALUE!</v>
      </c>
      <c r="K40" s="9">
        <f t="shared" si="10"/>
        <v>0.79325161290468849</v>
      </c>
      <c r="L40" s="5">
        <v>341044.78600000002</v>
      </c>
      <c r="M40" s="5">
        <v>323715.579320858</v>
      </c>
      <c r="N40" s="9">
        <f t="shared" si="2"/>
        <v>-3.5977725904807634</v>
      </c>
      <c r="O40" s="9">
        <f t="shared" si="7"/>
        <v>-2.6153457769037991</v>
      </c>
      <c r="P40" s="5">
        <v>3150783.642</v>
      </c>
      <c r="Q40" s="5">
        <v>3154468.11382015</v>
      </c>
      <c r="R40" s="9">
        <f t="shared" si="3"/>
        <v>2.4986410925889713</v>
      </c>
      <c r="S40" s="9">
        <f t="shared" si="8"/>
        <v>0.87414369655729462</v>
      </c>
      <c r="T40" s="5">
        <v>4822326.8550000004</v>
      </c>
      <c r="U40" s="5">
        <v>4698998.9164793398</v>
      </c>
      <c r="V40" s="9">
        <f t="shared" si="4"/>
        <v>1.4849567491971749</v>
      </c>
      <c r="W40" s="9">
        <f t="shared" si="9"/>
        <v>0.99032640468263988</v>
      </c>
    </row>
    <row r="41" spans="1:23" ht="14" x14ac:dyDescent="0.15">
      <c r="A41" s="1" t="s">
        <v>50</v>
      </c>
      <c r="B41" s="5">
        <v>8575114.0590000004</v>
      </c>
      <c r="C41" s="5">
        <v>8650789.3840333391</v>
      </c>
      <c r="D41" s="9">
        <f t="shared" si="0"/>
        <v>1.8549546810011641</v>
      </c>
      <c r="E41" s="9">
        <f t="shared" ref="E41:E72" si="12">((B41/B37)-1)*100</f>
        <v>2.3507646388804204</v>
      </c>
      <c r="F41" s="9" t="str">
        <f t="shared" si="11"/>
        <v/>
      </c>
      <c r="G41" s="5">
        <v>320484.48599999998</v>
      </c>
      <c r="H41" s="5" t="s">
        <v>14</v>
      </c>
      <c r="I41" s="8">
        <f t="shared" si="1"/>
        <v>3.7373786960143796</v>
      </c>
      <c r="J41" s="9" t="e">
        <f t="shared" si="5"/>
        <v>#VALUE!</v>
      </c>
      <c r="K41" s="9">
        <f t="shared" si="10"/>
        <v>2.3507646826524731</v>
      </c>
      <c r="L41" s="5">
        <v>337291.647</v>
      </c>
      <c r="M41" s="5">
        <v>334571.278098726</v>
      </c>
      <c r="N41" s="9">
        <f t="shared" si="2"/>
        <v>3.353468127991488</v>
      </c>
      <c r="O41" s="9">
        <f t="shared" ref="O41:O72" si="13">((L41/L37)-1)*100</f>
        <v>-1.1117214666227171</v>
      </c>
      <c r="P41" s="5">
        <v>3146100.4879999999</v>
      </c>
      <c r="Q41" s="5">
        <v>3206726.6100101299</v>
      </c>
      <c r="R41" s="9">
        <f t="shared" si="3"/>
        <v>1.6566500057815903</v>
      </c>
      <c r="S41" s="9">
        <f t="shared" ref="S41:S72" si="14">((P41/P37)-1)*100</f>
        <v>2.365420237703364</v>
      </c>
      <c r="T41" s="5">
        <v>4771237.4380000001</v>
      </c>
      <c r="U41" s="5">
        <v>4794250.3561860202</v>
      </c>
      <c r="V41" s="9">
        <f t="shared" si="4"/>
        <v>2.027058133012849</v>
      </c>
      <c r="W41" s="9">
        <f t="shared" ref="W41:W72" si="15">((T41/T37)-1)*100</f>
        <v>2.5950268082741923</v>
      </c>
    </row>
    <row r="42" spans="1:23" ht="14" x14ac:dyDescent="0.15">
      <c r="A42" s="1" t="s">
        <v>51</v>
      </c>
      <c r="B42" s="5">
        <v>8912465.8910000008</v>
      </c>
      <c r="C42" s="5">
        <v>8639648.3986734897</v>
      </c>
      <c r="D42" s="9">
        <f t="shared" si="0"/>
        <v>-0.12878576584481882</v>
      </c>
      <c r="E42" s="9">
        <f t="shared" si="12"/>
        <v>4.2773091098100569</v>
      </c>
      <c r="F42" s="9" t="str">
        <f t="shared" si="11"/>
        <v/>
      </c>
      <c r="G42" s="5">
        <v>333092.60200000001</v>
      </c>
      <c r="H42" s="5" t="s">
        <v>14</v>
      </c>
      <c r="I42" s="8">
        <f t="shared" si="1"/>
        <v>3.7373787016269437</v>
      </c>
      <c r="J42" s="9" t="e">
        <f t="shared" si="5"/>
        <v>#VALUE!</v>
      </c>
      <c r="K42" s="9">
        <f t="shared" si="10"/>
        <v>4.2773091699294996</v>
      </c>
      <c r="L42" s="5">
        <v>312941.97600000002</v>
      </c>
      <c r="M42" s="5">
        <v>307935.26949612203</v>
      </c>
      <c r="N42" s="9">
        <f t="shared" si="2"/>
        <v>-7.9612358699673429</v>
      </c>
      <c r="O42" s="9">
        <f t="shared" si="13"/>
        <v>-8.0125192953795157</v>
      </c>
      <c r="P42" s="5">
        <v>3293615.8879999998</v>
      </c>
      <c r="Q42" s="5">
        <v>3217908.6833420098</v>
      </c>
      <c r="R42" s="9">
        <f t="shared" si="3"/>
        <v>0.34870678706984126</v>
      </c>
      <c r="S42" s="9">
        <f t="shared" si="14"/>
        <v>5.5727738561131224</v>
      </c>
      <c r="T42" s="5">
        <v>4972815.4249999998</v>
      </c>
      <c r="U42" s="5">
        <v>4792945.5361861596</v>
      </c>
      <c r="V42" s="9">
        <f t="shared" si="4"/>
        <v>-2.7216350897840691E-2</v>
      </c>
      <c r="W42" s="9">
        <f t="shared" si="15"/>
        <v>4.3065633625789079</v>
      </c>
    </row>
    <row r="43" spans="1:23" ht="14" x14ac:dyDescent="0.15">
      <c r="A43" s="1" t="s">
        <v>52</v>
      </c>
      <c r="B43" s="5">
        <v>8452556.7029999997</v>
      </c>
      <c r="C43" s="5">
        <v>8804456.3741508909</v>
      </c>
      <c r="D43" s="9">
        <f t="shared" si="0"/>
        <v>1.9075773442667643</v>
      </c>
      <c r="E43" s="9">
        <f t="shared" si="12"/>
        <v>5.2393898312880216</v>
      </c>
      <c r="F43" s="9" t="str">
        <f t="shared" si="11"/>
        <v/>
      </c>
      <c r="G43" s="5">
        <v>315904.054</v>
      </c>
      <c r="H43" s="5" t="s">
        <v>14</v>
      </c>
      <c r="I43" s="8">
        <f t="shared" si="1"/>
        <v>3.7373787020899685</v>
      </c>
      <c r="J43" s="9" t="e">
        <f t="shared" si="5"/>
        <v>#VALUE!</v>
      </c>
      <c r="K43" s="9">
        <f t="shared" si="10"/>
        <v>5.2393898885466195</v>
      </c>
      <c r="L43" s="5">
        <v>318385.761</v>
      </c>
      <c r="M43" s="5">
        <v>351471.00247102202</v>
      </c>
      <c r="N43" s="9">
        <f t="shared" si="2"/>
        <v>14.137949526255312</v>
      </c>
      <c r="O43" s="9">
        <f t="shared" si="13"/>
        <v>2.6759023772424007</v>
      </c>
      <c r="P43" s="5">
        <v>3243889.1340000001</v>
      </c>
      <c r="Q43" s="5">
        <v>3255118.7392185</v>
      </c>
      <c r="R43" s="9">
        <f t="shared" si="3"/>
        <v>1.1563428157272959</v>
      </c>
      <c r="S43" s="9">
        <f t="shared" si="14"/>
        <v>5.8061328995960837</v>
      </c>
      <c r="T43" s="5">
        <v>4574377.7539999997</v>
      </c>
      <c r="U43" s="5">
        <v>4853787.9600643301</v>
      </c>
      <c r="V43" s="9">
        <f t="shared" si="4"/>
        <v>1.269416132914869</v>
      </c>
      <c r="W43" s="9">
        <f t="shared" si="15"/>
        <v>5.0229650357951572</v>
      </c>
    </row>
    <row r="44" spans="1:23" ht="14" x14ac:dyDescent="0.15">
      <c r="A44" s="1" t="s">
        <v>53</v>
      </c>
      <c r="B44" s="5">
        <v>8881444.7620000001</v>
      </c>
      <c r="C44" s="5">
        <v>8718537.6101989392</v>
      </c>
      <c r="D44" s="9">
        <f t="shared" si="0"/>
        <v>-0.97585541117792829</v>
      </c>
      <c r="E44" s="9">
        <f t="shared" si="12"/>
        <v>2.8307897360542178</v>
      </c>
      <c r="F44" s="9">
        <f t="shared" si="11"/>
        <v>3.6549540899506905</v>
      </c>
      <c r="G44" s="5">
        <v>331933.22499999998</v>
      </c>
      <c r="H44" s="5" t="s">
        <v>14</v>
      </c>
      <c r="I44" s="8">
        <f t="shared" si="1"/>
        <v>3.7373787023954019</v>
      </c>
      <c r="J44" s="9" t="e">
        <f t="shared" si="5"/>
        <v>#VALUE!</v>
      </c>
      <c r="K44" s="9">
        <f t="shared" si="10"/>
        <v>2.8307898571133139</v>
      </c>
      <c r="L44" s="5">
        <v>344995.15500000003</v>
      </c>
      <c r="M44" s="5">
        <v>316609.14040954201</v>
      </c>
      <c r="N44" s="9">
        <f t="shared" si="2"/>
        <v>-9.9188444612452127</v>
      </c>
      <c r="O44" s="9">
        <f t="shared" si="13"/>
        <v>1.1583138526563008</v>
      </c>
      <c r="P44" s="5">
        <v>3223116.1630000002</v>
      </c>
      <c r="Q44" s="5">
        <v>3224331.0582775902</v>
      </c>
      <c r="R44" s="9">
        <f t="shared" si="3"/>
        <v>-0.94582359070261024</v>
      </c>
      <c r="S44" s="9">
        <f t="shared" si="14"/>
        <v>2.2956993947729876</v>
      </c>
      <c r="T44" s="5">
        <v>4981400.2189999996</v>
      </c>
      <c r="U44" s="5">
        <v>4857250.2540584002</v>
      </c>
      <c r="V44" s="9">
        <f t="shared" si="4"/>
        <v>7.1331793283047062E-2</v>
      </c>
      <c r="W44" s="9">
        <f t="shared" si="15"/>
        <v>3.2986848213132802</v>
      </c>
    </row>
    <row r="45" spans="1:23" ht="14" x14ac:dyDescent="0.15">
      <c r="A45" s="1" t="s">
        <v>54</v>
      </c>
      <c r="B45" s="5">
        <v>8964419.6239999998</v>
      </c>
      <c r="C45" s="5">
        <v>8932267.2667710707</v>
      </c>
      <c r="D45" s="9">
        <f t="shared" si="0"/>
        <v>2.4514392909438243</v>
      </c>
      <c r="E45" s="9">
        <f t="shared" si="12"/>
        <v>4.5399462015482284</v>
      </c>
      <c r="F45" s="9" t="str">
        <f t="shared" si="11"/>
        <v/>
      </c>
      <c r="G45" s="5">
        <v>335034.31</v>
      </c>
      <c r="H45" s="5" t="s">
        <v>14</v>
      </c>
      <c r="I45" s="8">
        <f t="shared" si="1"/>
        <v>3.7373787043951974</v>
      </c>
      <c r="J45" s="9" t="e">
        <f t="shared" si="5"/>
        <v>#VALUE!</v>
      </c>
      <c r="K45" s="9">
        <f t="shared" si="10"/>
        <v>4.5399464359719532</v>
      </c>
      <c r="L45" s="5">
        <v>335247.50300000003</v>
      </c>
      <c r="M45" s="5">
        <v>340346.20558990102</v>
      </c>
      <c r="N45" s="9">
        <f t="shared" si="2"/>
        <v>7.497277289485238</v>
      </c>
      <c r="O45" s="9">
        <f t="shared" si="13"/>
        <v>-0.6060464343488392</v>
      </c>
      <c r="P45" s="5">
        <v>3353353.8969999999</v>
      </c>
      <c r="Q45" s="5">
        <v>3346621.5501153101</v>
      </c>
      <c r="R45" s="9">
        <f t="shared" si="3"/>
        <v>3.7927399397705175</v>
      </c>
      <c r="S45" s="9">
        <f t="shared" si="14"/>
        <v>6.5876283923706591</v>
      </c>
      <c r="T45" s="5">
        <v>4940783.9139999999</v>
      </c>
      <c r="U45" s="5">
        <v>4915265.8698975304</v>
      </c>
      <c r="V45" s="9">
        <f t="shared" si="4"/>
        <v>1.1944127398141768</v>
      </c>
      <c r="W45" s="9">
        <f t="shared" si="15"/>
        <v>3.5535116037124004</v>
      </c>
    </row>
    <row r="46" spans="1:23" ht="14" x14ac:dyDescent="0.15">
      <c r="A46" s="1" t="s">
        <v>55</v>
      </c>
      <c r="B46" s="5">
        <v>9262515.9049999993</v>
      </c>
      <c r="C46" s="5">
        <v>9109691.9553123508</v>
      </c>
      <c r="D46" s="9">
        <f t="shared" si="0"/>
        <v>1.9863343006015777</v>
      </c>
      <c r="E46" s="9">
        <f t="shared" si="12"/>
        <v>3.9276449220802867</v>
      </c>
      <c r="F46" s="9" t="str">
        <f t="shared" si="11"/>
        <v/>
      </c>
      <c r="G46" s="5">
        <v>346175.29599999997</v>
      </c>
      <c r="H46" s="5" t="s">
        <v>14</v>
      </c>
      <c r="I46" s="8">
        <f t="shared" si="1"/>
        <v>3.7373786944120773</v>
      </c>
      <c r="J46" s="9" t="e">
        <f t="shared" si="5"/>
        <v>#VALUE!</v>
      </c>
      <c r="K46" s="9">
        <f t="shared" si="10"/>
        <v>3.9276447214519505</v>
      </c>
      <c r="L46" s="5">
        <v>354587.20899999997</v>
      </c>
      <c r="M46" s="5">
        <v>348330.54894708598</v>
      </c>
      <c r="N46" s="9">
        <f t="shared" si="2"/>
        <v>2.3459475163961852</v>
      </c>
      <c r="O46" s="9">
        <f t="shared" si="13"/>
        <v>13.30765323728893</v>
      </c>
      <c r="P46" s="5">
        <v>3423351.361</v>
      </c>
      <c r="Q46" s="5">
        <v>3421614.52522957</v>
      </c>
      <c r="R46" s="9">
        <f t="shared" si="3"/>
        <v>2.2408561587035747</v>
      </c>
      <c r="S46" s="9">
        <f t="shared" si="14"/>
        <v>3.9389982745917651</v>
      </c>
      <c r="T46" s="5">
        <v>5138402.0389999999</v>
      </c>
      <c r="U46" s="5">
        <v>5006976.1471855501</v>
      </c>
      <c r="V46" s="9">
        <f t="shared" si="4"/>
        <v>1.8658253635816413</v>
      </c>
      <c r="W46" s="9">
        <f t="shared" si="15"/>
        <v>3.3298363170195522</v>
      </c>
    </row>
    <row r="47" spans="1:23" ht="14" x14ac:dyDescent="0.15">
      <c r="A47" s="1" t="s">
        <v>56</v>
      </c>
      <c r="B47" s="5">
        <v>8885511.8440000005</v>
      </c>
      <c r="C47" s="5">
        <v>9245263.6601317693</v>
      </c>
      <c r="D47" s="9">
        <f t="shared" si="0"/>
        <v>1.4882139317604404</v>
      </c>
      <c r="E47" s="9">
        <f t="shared" si="12"/>
        <v>5.1221796695706923</v>
      </c>
      <c r="F47" s="9" t="str">
        <f t="shared" si="11"/>
        <v/>
      </c>
      <c r="G47" s="5">
        <v>332085.22700000001</v>
      </c>
      <c r="H47" s="5" t="s">
        <v>14</v>
      </c>
      <c r="I47" s="8">
        <f t="shared" si="1"/>
        <v>3.7373786995089398</v>
      </c>
      <c r="J47" s="9" t="e">
        <f t="shared" si="5"/>
        <v>#VALUE!</v>
      </c>
      <c r="K47" s="9">
        <f t="shared" si="10"/>
        <v>5.1221795969734529</v>
      </c>
      <c r="L47" s="5">
        <v>311549.01299999998</v>
      </c>
      <c r="M47" s="5">
        <v>349307.051675183</v>
      </c>
      <c r="N47" s="9">
        <f t="shared" si="2"/>
        <v>0.28033795228374903</v>
      </c>
      <c r="O47" s="9">
        <f t="shared" si="13"/>
        <v>-2.1473158782374102</v>
      </c>
      <c r="P47" s="5">
        <v>3452428.412</v>
      </c>
      <c r="Q47" s="5">
        <v>3460348.6135601299</v>
      </c>
      <c r="R47" s="9">
        <f t="shared" si="3"/>
        <v>1.1320412642906064</v>
      </c>
      <c r="S47" s="9">
        <f t="shared" si="14"/>
        <v>6.4286808021349673</v>
      </c>
      <c r="T47" s="5">
        <v>4789449.1919999998</v>
      </c>
      <c r="U47" s="5">
        <v>5073316.2402401604</v>
      </c>
      <c r="V47" s="9">
        <f t="shared" si="4"/>
        <v>1.3249532473187609</v>
      </c>
      <c r="W47" s="9">
        <f t="shared" si="15"/>
        <v>4.7016545105382779</v>
      </c>
    </row>
    <row r="48" spans="1:23" ht="14" x14ac:dyDescent="0.15">
      <c r="A48" s="1" t="s">
        <v>57</v>
      </c>
      <c r="B48" s="5">
        <v>9522792.5089999996</v>
      </c>
      <c r="C48" s="5">
        <v>9339919.4658504091</v>
      </c>
      <c r="D48" s="9">
        <f t="shared" si="0"/>
        <v>1.0238302464733673</v>
      </c>
      <c r="E48" s="9">
        <f t="shared" si="12"/>
        <v>7.2212096588615715</v>
      </c>
      <c r="F48" s="9">
        <f t="shared" si="11"/>
        <v>5.2084322230659064</v>
      </c>
      <c r="G48" s="5">
        <v>355902.81900000002</v>
      </c>
      <c r="H48" s="5" t="s">
        <v>14</v>
      </c>
      <c r="I48" s="8">
        <f t="shared" si="1"/>
        <v>3.7373787012962421</v>
      </c>
      <c r="J48" s="9" t="e">
        <f t="shared" si="5"/>
        <v>#VALUE!</v>
      </c>
      <c r="K48" s="9">
        <f t="shared" si="10"/>
        <v>7.2212096273279291</v>
      </c>
      <c r="L48" s="5">
        <v>407631.12199999997</v>
      </c>
      <c r="M48" s="5">
        <v>361380.63586632698</v>
      </c>
      <c r="N48" s="9">
        <f t="shared" si="2"/>
        <v>3.45643872153234</v>
      </c>
      <c r="O48" s="9">
        <f t="shared" si="13"/>
        <v>18.155607721505529</v>
      </c>
      <c r="P48" s="5">
        <v>3487003.7570000002</v>
      </c>
      <c r="Q48" s="5">
        <v>3483786.3554802001</v>
      </c>
      <c r="R48" s="9">
        <f t="shared" si="3"/>
        <v>0.67732314103337021</v>
      </c>
      <c r="S48" s="9">
        <f t="shared" si="14"/>
        <v>8.1873435723266006</v>
      </c>
      <c r="T48" s="5">
        <v>5272254.8109999998</v>
      </c>
      <c r="U48" s="5">
        <v>5144322.56430344</v>
      </c>
      <c r="V48" s="9">
        <f t="shared" si="4"/>
        <v>1.3996037443926079</v>
      </c>
      <c r="W48" s="9">
        <f t="shared" si="15"/>
        <v>5.8388119647689862</v>
      </c>
    </row>
    <row r="49" spans="1:23" ht="14" x14ac:dyDescent="0.15">
      <c r="A49" s="1" t="s">
        <v>58</v>
      </c>
      <c r="B49" s="5">
        <v>9268190.3289999999</v>
      </c>
      <c r="C49" s="5">
        <v>9380525.4492858406</v>
      </c>
      <c r="D49" s="9">
        <f t="shared" si="0"/>
        <v>0.43475731866746692</v>
      </c>
      <c r="E49" s="9">
        <f t="shared" si="12"/>
        <v>3.3886265674883065</v>
      </c>
      <c r="F49" s="9" t="str">
        <f t="shared" si="11"/>
        <v/>
      </c>
      <c r="G49" s="5">
        <v>346387.37099999998</v>
      </c>
      <c r="H49" s="5" t="s">
        <v>14</v>
      </c>
      <c r="I49" s="8">
        <f t="shared" si="1"/>
        <v>3.737378697502145</v>
      </c>
      <c r="J49" s="9" t="e">
        <f t="shared" si="5"/>
        <v>#VALUE!</v>
      </c>
      <c r="K49" s="9">
        <f t="shared" si="10"/>
        <v>3.3886263768030167</v>
      </c>
      <c r="L49" s="5">
        <v>343401.28499999997</v>
      </c>
      <c r="M49" s="5">
        <v>358757.11410923098</v>
      </c>
      <c r="N49" s="9">
        <f t="shared" si="2"/>
        <v>-0.72597186919179935</v>
      </c>
      <c r="O49" s="9">
        <f t="shared" si="13"/>
        <v>2.4321678542076786</v>
      </c>
      <c r="P49" s="5">
        <v>3426135.344</v>
      </c>
      <c r="Q49" s="5">
        <v>3493490.0525671402</v>
      </c>
      <c r="R49" s="9">
        <f t="shared" si="3"/>
        <v>0.27853881084514143</v>
      </c>
      <c r="S49" s="9">
        <f t="shared" si="14"/>
        <v>2.1704075750881069</v>
      </c>
      <c r="T49" s="5">
        <v>5152266.3289999999</v>
      </c>
      <c r="U49" s="5">
        <v>5192905.0809257096</v>
      </c>
      <c r="V49" s="9">
        <f t="shared" si="4"/>
        <v>0.94439094778746568</v>
      </c>
      <c r="W49" s="9">
        <f t="shared" si="15"/>
        <v>4.2803413118463363</v>
      </c>
    </row>
    <row r="50" spans="1:23" ht="14" x14ac:dyDescent="0.15">
      <c r="A50" s="1" t="s">
        <v>59</v>
      </c>
      <c r="B50" s="5">
        <v>9775235.3350000009</v>
      </c>
      <c r="C50" s="5">
        <v>9483446.2144181207</v>
      </c>
      <c r="D50" s="9">
        <f t="shared" si="0"/>
        <v>1.0971748404575266</v>
      </c>
      <c r="E50" s="9">
        <f t="shared" si="12"/>
        <v>5.5354229375544683</v>
      </c>
      <c r="F50" s="9" t="str">
        <f t="shared" si="11"/>
        <v/>
      </c>
      <c r="G50" s="5">
        <v>365337.56300000002</v>
      </c>
      <c r="H50" s="5" t="s">
        <v>14</v>
      </c>
      <c r="I50" s="8">
        <f t="shared" si="1"/>
        <v>3.7373786970827951</v>
      </c>
      <c r="J50" s="9" t="e">
        <f t="shared" si="5"/>
        <v>#VALUE!</v>
      </c>
      <c r="K50" s="9">
        <f t="shared" si="10"/>
        <v>5.5354230129697202</v>
      </c>
      <c r="L50" s="5">
        <v>365899.40700000001</v>
      </c>
      <c r="M50" s="5">
        <v>358938.71475222602</v>
      </c>
      <c r="N50" s="9">
        <f t="shared" si="2"/>
        <v>5.0619384495265152E-2</v>
      </c>
      <c r="O50" s="9">
        <f t="shared" si="13"/>
        <v>3.1902442369262207</v>
      </c>
      <c r="P50" s="5">
        <v>3577770.9789999998</v>
      </c>
      <c r="Q50" s="5">
        <v>3510639.1381534501</v>
      </c>
      <c r="R50" s="9">
        <f t="shared" si="3"/>
        <v>0.49088691618595082</v>
      </c>
      <c r="S50" s="9">
        <f t="shared" si="14"/>
        <v>4.5107732661975986</v>
      </c>
      <c r="T50" s="5">
        <v>5466227.3859999999</v>
      </c>
      <c r="U50" s="5">
        <v>5262271.9337380603</v>
      </c>
      <c r="V50" s="9">
        <f t="shared" si="4"/>
        <v>1.3358005149592511</v>
      </c>
      <c r="W50" s="9">
        <f t="shared" si="15"/>
        <v>6.3799084717746091</v>
      </c>
    </row>
    <row r="51" spans="1:23" ht="14" x14ac:dyDescent="0.15">
      <c r="A51" s="1" t="s">
        <v>60</v>
      </c>
      <c r="B51" s="5">
        <v>9176389.0160000008</v>
      </c>
      <c r="C51" s="5">
        <v>9535570.0418310594</v>
      </c>
      <c r="D51" s="9">
        <f t="shared" si="0"/>
        <v>0.54962959913973375</v>
      </c>
      <c r="E51" s="9">
        <f t="shared" si="12"/>
        <v>3.2736118876079967</v>
      </c>
      <c r="F51" s="9" t="str">
        <f t="shared" si="11"/>
        <v/>
      </c>
      <c r="G51" s="5">
        <v>342956.40899999999</v>
      </c>
      <c r="H51" s="5" t="s">
        <v>14</v>
      </c>
      <c r="I51" s="8">
        <f t="shared" si="1"/>
        <v>3.7373787053057508</v>
      </c>
      <c r="J51" s="9" t="e">
        <f t="shared" si="5"/>
        <v>#VALUE!</v>
      </c>
      <c r="K51" s="9">
        <f t="shared" si="10"/>
        <v>3.2736120477891539</v>
      </c>
      <c r="L51" s="5">
        <v>317055.73100000003</v>
      </c>
      <c r="M51" s="5">
        <v>358159.66140215698</v>
      </c>
      <c r="N51" s="9">
        <f t="shared" si="2"/>
        <v>-0.21704355591923852</v>
      </c>
      <c r="O51" s="9">
        <f t="shared" si="13"/>
        <v>1.7675286295964154</v>
      </c>
      <c r="P51" s="5">
        <v>3504123.4049999998</v>
      </c>
      <c r="Q51" s="5">
        <v>3504725.6865370702</v>
      </c>
      <c r="R51" s="9">
        <f t="shared" si="3"/>
        <v>-0.16844373299758075</v>
      </c>
      <c r="S51" s="9">
        <f t="shared" si="14"/>
        <v>1.4973516270552434</v>
      </c>
      <c r="T51" s="5">
        <v>5012253.4709999999</v>
      </c>
      <c r="U51" s="5">
        <v>5301973.0768686701</v>
      </c>
      <c r="V51" s="9">
        <f t="shared" si="4"/>
        <v>0.75444871778809208</v>
      </c>
      <c r="W51" s="9">
        <f t="shared" si="15"/>
        <v>4.6519812627338952</v>
      </c>
    </row>
    <row r="52" spans="1:23" ht="14" x14ac:dyDescent="0.15">
      <c r="A52" s="1" t="s">
        <v>61</v>
      </c>
      <c r="B52" s="5">
        <v>9894608.9890000001</v>
      </c>
      <c r="C52" s="5">
        <v>9700045.9376650695</v>
      </c>
      <c r="D52" s="9">
        <f t="shared" si="0"/>
        <v>1.7248669467318622</v>
      </c>
      <c r="E52" s="9">
        <f t="shared" si="12"/>
        <v>3.9044899870347427</v>
      </c>
      <c r="F52" s="9">
        <f t="shared" si="11"/>
        <v>4.0375982026168433</v>
      </c>
      <c r="G52" s="5">
        <v>369799.00900000002</v>
      </c>
      <c r="H52" s="5" t="s">
        <v>14</v>
      </c>
      <c r="I52" s="8">
        <f t="shared" si="1"/>
        <v>3.7373787019892517</v>
      </c>
      <c r="J52" s="9" t="e">
        <f t="shared" si="5"/>
        <v>#VALUE!</v>
      </c>
      <c r="K52" s="9">
        <f t="shared" si="10"/>
        <v>3.9044900063014198</v>
      </c>
      <c r="L52" s="5">
        <v>414243.25199999998</v>
      </c>
      <c r="M52" s="5">
        <v>357986.76183954801</v>
      </c>
      <c r="N52" s="9">
        <f t="shared" si="2"/>
        <v>-4.8274437699680206E-2</v>
      </c>
      <c r="O52" s="9">
        <f t="shared" si="13"/>
        <v>1.6220866472506534</v>
      </c>
      <c r="P52" s="5">
        <v>3615563.09</v>
      </c>
      <c r="Q52" s="5">
        <v>3608461.05034211</v>
      </c>
      <c r="R52" s="9">
        <f t="shared" si="3"/>
        <v>2.9598711306715098</v>
      </c>
      <c r="S52" s="9">
        <f t="shared" si="14"/>
        <v>3.686813722007698</v>
      </c>
      <c r="T52" s="5">
        <v>5495003.6380000003</v>
      </c>
      <c r="U52" s="5">
        <v>5364227.2165657403</v>
      </c>
      <c r="V52" s="9">
        <f t="shared" si="4"/>
        <v>1.1741692912148327</v>
      </c>
      <c r="W52" s="9">
        <f t="shared" si="15"/>
        <v>4.2249252925950831</v>
      </c>
    </row>
    <row r="53" spans="1:23" ht="14" x14ac:dyDescent="0.15">
      <c r="A53" s="1" t="s">
        <v>62</v>
      </c>
      <c r="B53" s="5">
        <v>9701986.3300000001</v>
      </c>
      <c r="C53" s="5">
        <v>9694646.4209397398</v>
      </c>
      <c r="D53" s="9">
        <f t="shared" si="0"/>
        <v>-5.5664857259729583E-2</v>
      </c>
      <c r="E53" s="9">
        <f t="shared" si="12"/>
        <v>4.6804822257767054</v>
      </c>
      <c r="F53" s="9" t="str">
        <f t="shared" si="11"/>
        <v/>
      </c>
      <c r="G53" s="5">
        <v>362599.97</v>
      </c>
      <c r="H53" s="5" t="s">
        <v>14</v>
      </c>
      <c r="I53" s="8">
        <f t="shared" si="1"/>
        <v>3.7373786940802662</v>
      </c>
      <c r="J53" s="9" t="e">
        <f t="shared" si="5"/>
        <v>#VALUE!</v>
      </c>
      <c r="K53" s="9">
        <f t="shared" si="10"/>
        <v>4.6804821299330834</v>
      </c>
      <c r="L53" s="5">
        <v>317289.35100000002</v>
      </c>
      <c r="M53" s="5">
        <v>340316.20657221501</v>
      </c>
      <c r="N53" s="9">
        <f t="shared" si="2"/>
        <v>-4.9360918198570243</v>
      </c>
      <c r="O53" s="9">
        <f t="shared" si="13"/>
        <v>-7.603912722691164</v>
      </c>
      <c r="P53" s="5">
        <v>3606103.65</v>
      </c>
      <c r="Q53" s="5">
        <v>3605064.0175815001</v>
      </c>
      <c r="R53" s="9">
        <f t="shared" si="3"/>
        <v>-9.4140762868644146E-2</v>
      </c>
      <c r="S53" s="9">
        <f t="shared" si="14"/>
        <v>5.2528078412070967</v>
      </c>
      <c r="T53" s="5">
        <v>5415993.3590000002</v>
      </c>
      <c r="U53" s="5">
        <v>5400644.1971018296</v>
      </c>
      <c r="V53" s="9">
        <f t="shared" si="4"/>
        <v>0.67888586866020617</v>
      </c>
      <c r="W53" s="9">
        <f t="shared" si="15"/>
        <v>5.1186606661924428</v>
      </c>
    </row>
    <row r="54" spans="1:23" ht="14" x14ac:dyDescent="0.15">
      <c r="A54" s="1" t="s">
        <v>63</v>
      </c>
      <c r="B54" s="5">
        <v>9986417.75</v>
      </c>
      <c r="C54" s="5">
        <v>9829920.7304533999</v>
      </c>
      <c r="D54" s="9">
        <f t="shared" si="0"/>
        <v>1.3953506259029469</v>
      </c>
      <c r="E54" s="9">
        <f t="shared" si="12"/>
        <v>2.1603819014347936</v>
      </c>
      <c r="F54" s="9" t="str">
        <f t="shared" si="11"/>
        <v/>
      </c>
      <c r="G54" s="5">
        <v>373230.25</v>
      </c>
      <c r="H54" s="5" t="s">
        <v>14</v>
      </c>
      <c r="I54" s="8">
        <f t="shared" si="1"/>
        <v>3.7373787011864188</v>
      </c>
      <c r="J54" s="9" t="e">
        <f t="shared" si="5"/>
        <v>#VALUE!</v>
      </c>
      <c r="K54" s="9">
        <f t="shared" si="10"/>
        <v>2.1603820136063989</v>
      </c>
      <c r="L54" s="5">
        <v>358537.42800000001</v>
      </c>
      <c r="M54" s="5">
        <v>350564.34100735601</v>
      </c>
      <c r="N54" s="9">
        <f t="shared" si="2"/>
        <v>3.0113565669892095</v>
      </c>
      <c r="O54" s="9">
        <f t="shared" si="13"/>
        <v>-2.0120226650162332</v>
      </c>
      <c r="P54" s="5">
        <v>3646176.4739999999</v>
      </c>
      <c r="Q54" s="5">
        <v>3660834.0731752901</v>
      </c>
      <c r="R54" s="9">
        <f t="shared" si="3"/>
        <v>1.546992101161182</v>
      </c>
      <c r="S54" s="9">
        <f t="shared" si="14"/>
        <v>1.9119584624480268</v>
      </c>
      <c r="T54" s="5">
        <v>5608473.5980000002</v>
      </c>
      <c r="U54" s="5">
        <v>5461138.1149784103</v>
      </c>
      <c r="V54" s="9">
        <f t="shared" si="4"/>
        <v>1.1201241123983685</v>
      </c>
      <c r="W54" s="9">
        <f t="shared" si="15"/>
        <v>2.6022739625563007</v>
      </c>
    </row>
    <row r="55" spans="1:23" ht="14" x14ac:dyDescent="0.15">
      <c r="A55" s="1" t="s">
        <v>64</v>
      </c>
      <c r="B55" s="5">
        <v>9607923.0690000001</v>
      </c>
      <c r="C55" s="5">
        <v>9965867.9120978191</v>
      </c>
      <c r="D55" s="9">
        <f t="shared" si="0"/>
        <v>1.3829936717927982</v>
      </c>
      <c r="E55" s="9">
        <f t="shared" si="12"/>
        <v>4.7026564833680728</v>
      </c>
      <c r="F55" s="9" t="str">
        <f t="shared" si="11"/>
        <v/>
      </c>
      <c r="G55" s="5">
        <v>359084.47</v>
      </c>
      <c r="H55" s="5" t="s">
        <v>14</v>
      </c>
      <c r="I55" s="8">
        <f t="shared" si="1"/>
        <v>3.7373786969484319</v>
      </c>
      <c r="J55" s="9" t="e">
        <f t="shared" si="5"/>
        <v>#VALUE!</v>
      </c>
      <c r="K55" s="9">
        <f t="shared" si="10"/>
        <v>4.7026562492377799</v>
      </c>
      <c r="L55" s="5">
        <v>313057.27500000002</v>
      </c>
      <c r="M55" s="5">
        <v>354158.99140039098</v>
      </c>
      <c r="N55" s="9">
        <f t="shared" si="2"/>
        <v>1.0253896282507391</v>
      </c>
      <c r="O55" s="9">
        <f t="shared" si="13"/>
        <v>-1.2611208721535427</v>
      </c>
      <c r="P55" s="5">
        <v>3718514.1460000002</v>
      </c>
      <c r="Q55" s="5">
        <v>3710099.9621577901</v>
      </c>
      <c r="R55" s="9">
        <f t="shared" si="3"/>
        <v>1.3457558577564255</v>
      </c>
      <c r="S55" s="9">
        <f t="shared" si="14"/>
        <v>6.1182417461122629</v>
      </c>
      <c r="T55" s="5">
        <v>5217267.1780000003</v>
      </c>
      <c r="U55" s="5">
        <v>5513288.54691613</v>
      </c>
      <c r="V55" s="9">
        <f t="shared" si="4"/>
        <v>0.95493706329612404</v>
      </c>
      <c r="W55" s="9">
        <f t="shared" si="15"/>
        <v>4.0902501875887287</v>
      </c>
    </row>
    <row r="56" spans="1:23" ht="14" x14ac:dyDescent="0.15">
      <c r="A56" s="1" t="s">
        <v>65</v>
      </c>
      <c r="B56" s="5">
        <v>10155182.256999999</v>
      </c>
      <c r="C56" s="5">
        <v>9966118.8597432207</v>
      </c>
      <c r="D56" s="9">
        <f t="shared" si="0"/>
        <v>2.5180711566319403E-3</v>
      </c>
      <c r="E56" s="9">
        <f t="shared" si="12"/>
        <v>2.6334872685690014</v>
      </c>
      <c r="F56" s="9">
        <f t="shared" si="11"/>
        <v>3.5080833141063694</v>
      </c>
      <c r="G56" s="5">
        <v>379537.61800000002</v>
      </c>
      <c r="H56" s="5" t="s">
        <v>14</v>
      </c>
      <c r="I56" s="8">
        <f t="shared" si="1"/>
        <v>3.7373786939016633</v>
      </c>
      <c r="J56" s="9" t="e">
        <f t="shared" si="5"/>
        <v>#VALUE!</v>
      </c>
      <c r="K56" s="9">
        <f t="shared" si="10"/>
        <v>2.6334870464728599</v>
      </c>
      <c r="L56" s="5">
        <v>419616.06099999999</v>
      </c>
      <c r="M56" s="5">
        <v>358673.07141772198</v>
      </c>
      <c r="N56" s="9">
        <f t="shared" si="2"/>
        <v>1.2745913917028506</v>
      </c>
      <c r="O56" s="9">
        <f t="shared" si="13"/>
        <v>1.2970178691046108</v>
      </c>
      <c r="P56" s="5">
        <v>3693683.8769999999</v>
      </c>
      <c r="Q56" s="5">
        <v>3685832.9327079998</v>
      </c>
      <c r="R56" s="9">
        <f t="shared" si="3"/>
        <v>-0.65408020531275701</v>
      </c>
      <c r="S56" s="9">
        <f t="shared" si="14"/>
        <v>2.1606810628216788</v>
      </c>
      <c r="T56" s="5">
        <v>5662344.7010000004</v>
      </c>
      <c r="U56" s="5">
        <v>5531392.2240689499</v>
      </c>
      <c r="V56" s="9">
        <f t="shared" si="4"/>
        <v>0.32836440535923828</v>
      </c>
      <c r="W56" s="9">
        <f t="shared" si="15"/>
        <v>3.0453312504249208</v>
      </c>
    </row>
    <row r="57" spans="1:23" ht="14" x14ac:dyDescent="0.15">
      <c r="A57" s="1" t="s">
        <v>66</v>
      </c>
      <c r="B57" s="5">
        <v>10008894.663000001</v>
      </c>
      <c r="C57" s="5">
        <v>10063210.312674901</v>
      </c>
      <c r="D57" s="9">
        <f t="shared" si="0"/>
        <v>0.97421528177701333</v>
      </c>
      <c r="E57" s="9">
        <f t="shared" si="12"/>
        <v>3.1633556527594031</v>
      </c>
      <c r="F57" s="9" t="str">
        <f t="shared" si="11"/>
        <v/>
      </c>
      <c r="G57" s="5">
        <v>388593.50799999997</v>
      </c>
      <c r="H57" s="5">
        <v>394924.39652521402</v>
      </c>
      <c r="I57" s="8">
        <f t="shared" si="1"/>
        <v>3.8824817433289431</v>
      </c>
      <c r="J57" s="9" t="e">
        <f t="shared" si="5"/>
        <v>#VALUE!</v>
      </c>
      <c r="K57" s="9">
        <f t="shared" si="10"/>
        <v>7.1686542059007818</v>
      </c>
      <c r="L57" s="5">
        <v>356222.15399999998</v>
      </c>
      <c r="M57" s="5">
        <v>371390.18845806399</v>
      </c>
      <c r="N57" s="9">
        <f t="shared" si="2"/>
        <v>3.5456012881243781</v>
      </c>
      <c r="O57" s="9">
        <f t="shared" si="13"/>
        <v>12.270441121738095</v>
      </c>
      <c r="P57" s="5">
        <v>3657173.1140000001</v>
      </c>
      <c r="Q57" s="5">
        <v>3655685.3090310101</v>
      </c>
      <c r="R57" s="9">
        <f t="shared" si="3"/>
        <v>-0.81793245183362506</v>
      </c>
      <c r="S57" s="9">
        <f t="shared" si="14"/>
        <v>1.4161951224003211</v>
      </c>
      <c r="T57" s="5">
        <v>5606905.8870000001</v>
      </c>
      <c r="U57" s="5">
        <v>5665830.0403682599</v>
      </c>
      <c r="V57" s="9">
        <f t="shared" si="4"/>
        <v>2.4304516992001757</v>
      </c>
      <c r="W57" s="9">
        <f t="shared" si="15"/>
        <v>3.524977143532726</v>
      </c>
    </row>
    <row r="58" spans="1:23" ht="14" x14ac:dyDescent="0.15">
      <c r="A58" s="1" t="s">
        <v>67</v>
      </c>
      <c r="B58" s="5">
        <v>10171035.407</v>
      </c>
      <c r="C58" s="5">
        <v>10092354.796891499</v>
      </c>
      <c r="D58" s="9">
        <f t="shared" si="0"/>
        <v>0.28961418186690402</v>
      </c>
      <c r="E58" s="9">
        <f t="shared" si="12"/>
        <v>1.8486875035845562</v>
      </c>
      <c r="F58" s="9" t="str">
        <f t="shared" si="11"/>
        <v/>
      </c>
      <c r="G58" s="5">
        <v>388084.19500000001</v>
      </c>
      <c r="H58" s="5">
        <v>391767.32586985599</v>
      </c>
      <c r="I58" s="8">
        <f t="shared" si="1"/>
        <v>3.8155819881711279</v>
      </c>
      <c r="J58" s="9">
        <f t="shared" si="5"/>
        <v>-0.79941140206476469</v>
      </c>
      <c r="K58" s="9">
        <f t="shared" si="10"/>
        <v>3.9798341640314483</v>
      </c>
      <c r="L58" s="5">
        <v>364092.18800000002</v>
      </c>
      <c r="M58" s="5">
        <v>369424.73668918002</v>
      </c>
      <c r="N58" s="9">
        <f t="shared" si="2"/>
        <v>-0.52921478002532218</v>
      </c>
      <c r="O58" s="9">
        <f t="shared" si="13"/>
        <v>1.5492831615894875</v>
      </c>
      <c r="P58" s="5">
        <v>3592667.58</v>
      </c>
      <c r="Q58" s="5">
        <v>3650503.3614368602</v>
      </c>
      <c r="R58" s="9">
        <f t="shared" si="3"/>
        <v>-0.14175037389976275</v>
      </c>
      <c r="S58" s="9">
        <f t="shared" si="14"/>
        <v>-1.4675343988849399</v>
      </c>
      <c r="T58" s="5">
        <v>5826191.4440000001</v>
      </c>
      <c r="U58" s="5">
        <v>5701718.8106451696</v>
      </c>
      <c r="V58" s="9">
        <f t="shared" si="4"/>
        <v>0.63342475897101291</v>
      </c>
      <c r="W58" s="9">
        <f t="shared" si="15"/>
        <v>3.8819447429981446</v>
      </c>
    </row>
    <row r="59" spans="1:23" ht="14" x14ac:dyDescent="0.15">
      <c r="A59" s="1" t="s">
        <v>68</v>
      </c>
      <c r="B59" s="5">
        <v>10066258.405999999</v>
      </c>
      <c r="C59" s="5">
        <v>10201290.467452301</v>
      </c>
      <c r="D59" s="9">
        <f t="shared" si="0"/>
        <v>1.0793880392943933</v>
      </c>
      <c r="E59" s="9">
        <f t="shared" si="12"/>
        <v>4.7703893308515433</v>
      </c>
      <c r="F59" s="9" t="str">
        <f t="shared" si="11"/>
        <v/>
      </c>
      <c r="G59" s="5">
        <v>379390.11800000002</v>
      </c>
      <c r="H59" s="5">
        <v>381727.94643693598</v>
      </c>
      <c r="I59" s="8">
        <f t="shared" si="1"/>
        <v>3.7689288581531382</v>
      </c>
      <c r="J59" s="9">
        <f t="shared" si="5"/>
        <v>-2.5625872220530921</v>
      </c>
      <c r="K59" s="9">
        <f t="shared" si="10"/>
        <v>5.6548388182869669</v>
      </c>
      <c r="L59" s="5">
        <v>352560.80200000003</v>
      </c>
      <c r="M59" s="5">
        <v>377070.83794121799</v>
      </c>
      <c r="N59" s="9">
        <f t="shared" si="2"/>
        <v>2.0697317999230469</v>
      </c>
      <c r="O59" s="9">
        <f t="shared" si="13"/>
        <v>12.618626096454722</v>
      </c>
      <c r="P59" s="5">
        <v>3680608.23</v>
      </c>
      <c r="Q59" s="5">
        <v>3666989.7409717198</v>
      </c>
      <c r="R59" s="9">
        <f t="shared" si="3"/>
        <v>0.45161934951267746</v>
      </c>
      <c r="S59" s="9">
        <f t="shared" si="14"/>
        <v>-1.0193834018562331</v>
      </c>
      <c r="T59" s="5">
        <v>5653699.2560000001</v>
      </c>
      <c r="U59" s="5">
        <v>5756484.76470247</v>
      </c>
      <c r="V59" s="9">
        <f t="shared" si="4"/>
        <v>0.96051657186342343</v>
      </c>
      <c r="W59" s="9">
        <f t="shared" si="15"/>
        <v>8.3651471759071949</v>
      </c>
    </row>
    <row r="60" spans="1:23" ht="14" x14ac:dyDescent="0.15">
      <c r="A60" s="1" t="s">
        <v>69</v>
      </c>
      <c r="B60" s="5">
        <v>10416096.231000001</v>
      </c>
      <c r="C60" s="5">
        <v>10328993.157950699</v>
      </c>
      <c r="D60" s="9">
        <f t="shared" si="0"/>
        <v>1.2518287848565901</v>
      </c>
      <c r="E60" s="9">
        <f t="shared" si="12"/>
        <v>2.569269240048877</v>
      </c>
      <c r="F60" s="9">
        <f t="shared" si="11"/>
        <v>3.0690214879734556</v>
      </c>
      <c r="G60" s="5">
        <v>422663.99900000001</v>
      </c>
      <c r="H60" s="5">
        <v>409976.90003930801</v>
      </c>
      <c r="I60" s="8">
        <f t="shared" si="1"/>
        <v>4.0577966027433865</v>
      </c>
      <c r="J60" s="9">
        <f t="shared" si="5"/>
        <v>7.4002843821231679</v>
      </c>
      <c r="K60" s="9">
        <f t="shared" si="10"/>
        <v>11.362873916756255</v>
      </c>
      <c r="L60" s="5">
        <v>406012.52</v>
      </c>
      <c r="M60" s="5">
        <v>362920.38957567501</v>
      </c>
      <c r="N60" s="9">
        <f t="shared" si="2"/>
        <v>-3.7527294454282156</v>
      </c>
      <c r="O60" s="9">
        <f t="shared" si="13"/>
        <v>-3.2419018870681326</v>
      </c>
      <c r="P60" s="5">
        <v>3805311.8190000001</v>
      </c>
      <c r="Q60" s="5">
        <v>3766903.4543826599</v>
      </c>
      <c r="R60" s="9">
        <f t="shared" si="3"/>
        <v>2.7246793819625914</v>
      </c>
      <c r="S60" s="9">
        <f t="shared" si="14"/>
        <v>3.0221303640815211</v>
      </c>
      <c r="T60" s="5">
        <v>5782107.8930000002</v>
      </c>
      <c r="U60" s="5">
        <v>5755062.0635810597</v>
      </c>
      <c r="V60" s="9">
        <f t="shared" si="4"/>
        <v>-2.471475526407696E-2</v>
      </c>
      <c r="W60" s="9">
        <f t="shared" si="15"/>
        <v>2.1150812662261487</v>
      </c>
    </row>
    <row r="61" spans="1:23" ht="14" x14ac:dyDescent="0.15">
      <c r="A61" s="1" t="s">
        <v>70</v>
      </c>
      <c r="B61" s="5">
        <v>10343388.49</v>
      </c>
      <c r="C61" s="5">
        <v>10433969.0445488</v>
      </c>
      <c r="D61" s="9">
        <f t="shared" si="0"/>
        <v>1.0163225494761452</v>
      </c>
      <c r="E61" s="9">
        <f t="shared" si="12"/>
        <v>3.3419657041304118</v>
      </c>
      <c r="F61" s="9" t="str">
        <f t="shared" si="11"/>
        <v/>
      </c>
      <c r="G61" s="5">
        <v>409249.72899999999</v>
      </c>
      <c r="H61" s="5">
        <v>419114.381860942</v>
      </c>
      <c r="I61" s="8">
        <f t="shared" si="1"/>
        <v>3.9566311310424345</v>
      </c>
      <c r="J61" s="9">
        <f t="shared" si="5"/>
        <v>2.2287796753324152</v>
      </c>
      <c r="K61" s="9">
        <f t="shared" si="10"/>
        <v>5.3156371824925053</v>
      </c>
      <c r="L61" s="5">
        <v>349532.75400000002</v>
      </c>
      <c r="M61" s="5">
        <v>363634.860312075</v>
      </c>
      <c r="N61" s="9">
        <f t="shared" si="2"/>
        <v>0.19686706972714685</v>
      </c>
      <c r="O61" s="9">
        <f t="shared" si="13"/>
        <v>-1.8778730982576541</v>
      </c>
      <c r="P61" s="5">
        <v>3814213.307</v>
      </c>
      <c r="Q61" s="5">
        <v>3830961.09185379</v>
      </c>
      <c r="R61" s="9">
        <f t="shared" si="3"/>
        <v>1.7005383399619989</v>
      </c>
      <c r="S61" s="9">
        <f t="shared" si="14"/>
        <v>4.2940322512717621</v>
      </c>
      <c r="T61" s="5">
        <v>5770392.699</v>
      </c>
      <c r="U61" s="5">
        <v>5848077.4095300799</v>
      </c>
      <c r="V61" s="9">
        <f t="shared" si="4"/>
        <v>1.6162353232928028</v>
      </c>
      <c r="W61" s="9">
        <f t="shared" si="15"/>
        <v>2.9158115954657893</v>
      </c>
    </row>
    <row r="62" spans="1:23" ht="14" x14ac:dyDescent="0.15">
      <c r="A62" s="1" t="s">
        <v>71</v>
      </c>
      <c r="B62" s="5">
        <v>10772526.228</v>
      </c>
      <c r="C62" s="5">
        <v>10654815.7331423</v>
      </c>
      <c r="D62" s="9">
        <f t="shared" si="0"/>
        <v>2.1166124573551492</v>
      </c>
      <c r="E62" s="9">
        <f t="shared" si="12"/>
        <v>5.9137619419360021</v>
      </c>
      <c r="F62" s="9" t="str">
        <f t="shared" si="11"/>
        <v/>
      </c>
      <c r="G62" s="5">
        <v>428658.30300000001</v>
      </c>
      <c r="H62" s="5">
        <v>429191.97453527502</v>
      </c>
      <c r="I62" s="8">
        <f t="shared" si="1"/>
        <v>3.9791808711110805</v>
      </c>
      <c r="J62" s="9">
        <f t="shared" si="5"/>
        <v>2.4044969847101694</v>
      </c>
      <c r="K62" s="9">
        <f t="shared" si="10"/>
        <v>10.454975627131624</v>
      </c>
      <c r="L62" s="5">
        <v>388452.54200000002</v>
      </c>
      <c r="M62" s="5">
        <v>393407.88705129601</v>
      </c>
      <c r="N62" s="9">
        <f t="shared" si="2"/>
        <v>8.1876162020521051</v>
      </c>
      <c r="O62" s="9">
        <f t="shared" si="13"/>
        <v>6.6907104307329934</v>
      </c>
      <c r="P62" s="5">
        <v>3848188.9649999999</v>
      </c>
      <c r="Q62" s="5">
        <v>3894960.17501745</v>
      </c>
      <c r="R62" s="9">
        <f t="shared" si="3"/>
        <v>1.6705751279946002</v>
      </c>
      <c r="S62" s="9">
        <f t="shared" si="14"/>
        <v>7.112302469130749</v>
      </c>
      <c r="T62" s="5">
        <v>6107226.4170000004</v>
      </c>
      <c r="U62" s="5">
        <v>5960413.2723858301</v>
      </c>
      <c r="V62" s="9">
        <f t="shared" si="4"/>
        <v>1.9209024605708391</v>
      </c>
      <c r="W62" s="9">
        <f t="shared" si="15"/>
        <v>4.8236481018731237</v>
      </c>
    </row>
    <row r="63" spans="1:23" ht="14" x14ac:dyDescent="0.15">
      <c r="A63" s="1" t="s">
        <v>72</v>
      </c>
      <c r="B63" s="5">
        <v>10602752.886</v>
      </c>
      <c r="C63" s="5">
        <v>10742431.2168329</v>
      </c>
      <c r="D63" s="9">
        <f t="shared" si="0"/>
        <v>0.82230876520996699</v>
      </c>
      <c r="E63" s="9">
        <f t="shared" si="12"/>
        <v>5.3296315111503789</v>
      </c>
      <c r="F63" s="9" t="str">
        <f t="shared" si="11"/>
        <v/>
      </c>
      <c r="G63" s="5">
        <v>430235.41399999999</v>
      </c>
      <c r="H63" s="5">
        <v>432815.06973845902</v>
      </c>
      <c r="I63" s="8">
        <f t="shared" si="1"/>
        <v>4.0577708320269155</v>
      </c>
      <c r="J63" s="9">
        <f t="shared" si="5"/>
        <v>0.84416657769685877</v>
      </c>
      <c r="K63" s="9">
        <f t="shared" si="10"/>
        <v>13.401850387679314</v>
      </c>
      <c r="L63" s="5">
        <v>326544.90500000003</v>
      </c>
      <c r="M63" s="5">
        <v>351036.49423812103</v>
      </c>
      <c r="N63" s="9">
        <f t="shared" si="2"/>
        <v>-10.770346555774623</v>
      </c>
      <c r="O63" s="9">
        <f t="shared" si="13"/>
        <v>-7.3791235022207635</v>
      </c>
      <c r="P63" s="5">
        <v>3943451.4819999998</v>
      </c>
      <c r="Q63" s="5">
        <v>3923936.4824884199</v>
      </c>
      <c r="R63" s="9">
        <f t="shared" si="3"/>
        <v>0.7439436135143529</v>
      </c>
      <c r="S63" s="9">
        <f t="shared" si="14"/>
        <v>7.141299360730935</v>
      </c>
      <c r="T63" s="5">
        <v>5902521.0839999998</v>
      </c>
      <c r="U63" s="5">
        <v>6011403.81103737</v>
      </c>
      <c r="V63" s="9">
        <f t="shared" si="4"/>
        <v>0.85548663022705362</v>
      </c>
      <c r="W63" s="9">
        <f t="shared" si="15"/>
        <v>4.4010446387988678</v>
      </c>
    </row>
    <row r="64" spans="1:23" ht="14" x14ac:dyDescent="0.15">
      <c r="A64" s="1" t="s">
        <v>73</v>
      </c>
      <c r="B64" s="5">
        <v>10952773.398</v>
      </c>
      <c r="C64" s="5">
        <v>10861718.586092999</v>
      </c>
      <c r="D64" s="9">
        <f t="shared" si="0"/>
        <v>1.110431771470699</v>
      </c>
      <c r="E64" s="9">
        <f t="shared" si="12"/>
        <v>5.1523829570886637</v>
      </c>
      <c r="F64" s="9">
        <f t="shared" si="11"/>
        <v>4.9410806831868159</v>
      </c>
      <c r="G64" s="5">
        <v>433173.57900000003</v>
      </c>
      <c r="H64" s="5">
        <v>420635.84530122997</v>
      </c>
      <c r="I64" s="8">
        <f t="shared" si="1"/>
        <v>3.9549213998994852</v>
      </c>
      <c r="J64" s="9">
        <f t="shared" si="5"/>
        <v>-2.8139557258458403</v>
      </c>
      <c r="K64" s="9">
        <f t="shared" si="10"/>
        <v>2.4865093844910202</v>
      </c>
      <c r="L64" s="5">
        <v>416051.62300000002</v>
      </c>
      <c r="M64" s="5">
        <v>371847.286840113</v>
      </c>
      <c r="N64" s="9">
        <f t="shared" si="2"/>
        <v>5.9283843542133896</v>
      </c>
      <c r="O64" s="9">
        <f t="shared" si="13"/>
        <v>2.4726092190457516</v>
      </c>
      <c r="P64" s="5">
        <v>3948451.6690000002</v>
      </c>
      <c r="Q64" s="5">
        <v>3910241.9552001599</v>
      </c>
      <c r="R64" s="9">
        <f t="shared" si="3"/>
        <v>-0.34899971876138913</v>
      </c>
      <c r="S64" s="9">
        <f t="shared" si="14"/>
        <v>3.7615800441188618</v>
      </c>
      <c r="T64" s="5">
        <v>6155096.5269999998</v>
      </c>
      <c r="U64" s="5">
        <v>6120911.6107605305</v>
      </c>
      <c r="V64" s="9">
        <f t="shared" si="4"/>
        <v>1.8216676697395684</v>
      </c>
      <c r="W64" s="9">
        <f t="shared" si="15"/>
        <v>6.4507380509372991</v>
      </c>
    </row>
    <row r="65" spans="1:23" ht="14" x14ac:dyDescent="0.15">
      <c r="A65" s="1" t="s">
        <v>74</v>
      </c>
      <c r="B65" s="5">
        <v>10189745.482999999</v>
      </c>
      <c r="C65" s="5">
        <v>10233649.0541502</v>
      </c>
      <c r="D65" s="9">
        <f t="shared" si="0"/>
        <v>-5.7824139611475474</v>
      </c>
      <c r="E65" s="9">
        <f t="shared" si="12"/>
        <v>-1.4854223753515972</v>
      </c>
      <c r="F65" s="9" t="str">
        <f t="shared" si="11"/>
        <v/>
      </c>
      <c r="G65" s="5">
        <v>409332.86599999998</v>
      </c>
      <c r="H65" s="5">
        <v>414732.10073578299</v>
      </c>
      <c r="I65" s="8">
        <f t="shared" si="1"/>
        <v>4.0171058902590655</v>
      </c>
      <c r="J65" s="9">
        <f t="shared" si="5"/>
        <v>-1.4035286415543413</v>
      </c>
      <c r="K65" s="9">
        <f t="shared" si="10"/>
        <v>2.0314491155093428E-2</v>
      </c>
      <c r="L65" s="5">
        <v>345778.239</v>
      </c>
      <c r="M65" s="5">
        <v>358108.56823382602</v>
      </c>
      <c r="N65" s="9">
        <f t="shared" si="2"/>
        <v>-3.6947206803728427</v>
      </c>
      <c r="O65" s="9">
        <f t="shared" si="13"/>
        <v>-1.0741525528105478</v>
      </c>
      <c r="P65" s="5">
        <v>3596884.3050000002</v>
      </c>
      <c r="Q65" s="5">
        <v>3598026.7483539698</v>
      </c>
      <c r="R65" s="9">
        <f t="shared" si="3"/>
        <v>-7.9845495604429439</v>
      </c>
      <c r="S65" s="9">
        <f t="shared" si="14"/>
        <v>-5.6978722611330852</v>
      </c>
      <c r="T65" s="5">
        <v>5837750.0729999999</v>
      </c>
      <c r="U65" s="5">
        <v>5897686.8831006596</v>
      </c>
      <c r="V65" s="9">
        <f t="shared" si="4"/>
        <v>-3.6469196396733294</v>
      </c>
      <c r="W65" s="9">
        <f t="shared" si="15"/>
        <v>1.167292721891755</v>
      </c>
    </row>
    <row r="66" spans="1:23" ht="14" x14ac:dyDescent="0.15">
      <c r="A66" s="1" t="s">
        <v>75</v>
      </c>
      <c r="B66" s="5">
        <v>9795718.9969999995</v>
      </c>
      <c r="C66" s="5">
        <v>9737170.4824656509</v>
      </c>
      <c r="D66" s="9">
        <f t="shared" si="0"/>
        <v>-4.8514324563749263</v>
      </c>
      <c r="E66" s="9">
        <f t="shared" si="12"/>
        <v>-9.0675781179448744</v>
      </c>
      <c r="F66" s="9" t="str">
        <f t="shared" si="11"/>
        <v/>
      </c>
      <c r="G66" s="5">
        <v>363921.86300000001</v>
      </c>
      <c r="H66" s="5">
        <v>367800.31476691802</v>
      </c>
      <c r="I66" s="8">
        <f t="shared" si="1"/>
        <v>3.7151112961841122</v>
      </c>
      <c r="J66" s="9">
        <f t="shared" si="5"/>
        <v>-11.316169133183207</v>
      </c>
      <c r="K66" s="9">
        <f t="shared" si="10"/>
        <v>-15.102108030320826</v>
      </c>
      <c r="L66" s="5">
        <v>364700.33600000001</v>
      </c>
      <c r="M66" s="5">
        <v>368845.77694939601</v>
      </c>
      <c r="N66" s="9">
        <f t="shared" si="2"/>
        <v>2.99831103414403</v>
      </c>
      <c r="O66" s="9">
        <f t="shared" si="13"/>
        <v>-6.1145708759449917</v>
      </c>
      <c r="P66" s="5">
        <v>3302481.2769999998</v>
      </c>
      <c r="Q66" s="5">
        <v>3360405.3877150998</v>
      </c>
      <c r="R66" s="9">
        <f t="shared" si="3"/>
        <v>-6.6042132885081317</v>
      </c>
      <c r="S66" s="9">
        <f t="shared" si="14"/>
        <v>-14.180896337558103</v>
      </c>
      <c r="T66" s="5">
        <v>5764615.5209999997</v>
      </c>
      <c r="U66" s="5">
        <v>5649509.3139300104</v>
      </c>
      <c r="V66" s="9">
        <f t="shared" si="4"/>
        <v>-4.2080492587997842</v>
      </c>
      <c r="W66" s="9">
        <f t="shared" si="15"/>
        <v>-5.6099262186565246</v>
      </c>
    </row>
    <row r="67" spans="1:23" ht="14" x14ac:dyDescent="0.15">
      <c r="A67" s="1" t="s">
        <v>76</v>
      </c>
      <c r="B67" s="5">
        <v>9802904.3719999995</v>
      </c>
      <c r="C67" s="5">
        <v>9925981.4984356891</v>
      </c>
      <c r="D67" s="9">
        <f t="shared" si="0"/>
        <v>1.9390747682814347</v>
      </c>
      <c r="E67" s="9">
        <f t="shared" si="12"/>
        <v>-7.5437815310788743</v>
      </c>
      <c r="F67" s="9" t="str">
        <f t="shared" si="11"/>
        <v/>
      </c>
      <c r="G67" s="5">
        <v>374861.06699999998</v>
      </c>
      <c r="H67" s="5">
        <v>377372.51948928699</v>
      </c>
      <c r="I67" s="8">
        <f t="shared" si="1"/>
        <v>3.8239796367973788</v>
      </c>
      <c r="J67" s="9">
        <f t="shared" si="5"/>
        <v>2.6025547934713122</v>
      </c>
      <c r="K67" s="9">
        <f t="shared" si="10"/>
        <v>-12.870708732498715</v>
      </c>
      <c r="L67" s="5">
        <v>358865.50099999999</v>
      </c>
      <c r="M67" s="5">
        <v>388504.72320473002</v>
      </c>
      <c r="N67" s="9">
        <f t="shared" si="2"/>
        <v>5.3298553172892005</v>
      </c>
      <c r="O67" s="9">
        <f t="shared" si="13"/>
        <v>9.8977492850485405</v>
      </c>
      <c r="P67" s="5">
        <v>3435316.4509999999</v>
      </c>
      <c r="Q67" s="5">
        <v>3411503.4296318898</v>
      </c>
      <c r="R67" s="9">
        <f t="shared" si="3"/>
        <v>1.5205915959899619</v>
      </c>
      <c r="S67" s="9">
        <f t="shared" si="14"/>
        <v>-12.885540327284295</v>
      </c>
      <c r="T67" s="5">
        <v>5633861.352</v>
      </c>
      <c r="U67" s="5">
        <v>5736520.5923808301</v>
      </c>
      <c r="V67" s="9">
        <f t="shared" si="4"/>
        <v>1.5401563855514944</v>
      </c>
      <c r="W67" s="9">
        <f t="shared" si="15"/>
        <v>-4.5516098659648563</v>
      </c>
    </row>
    <row r="68" spans="1:23" ht="14" x14ac:dyDescent="0.15">
      <c r="A68" s="1" t="s">
        <v>77</v>
      </c>
      <c r="B68" s="5">
        <v>10198513.301000001</v>
      </c>
      <c r="C68" s="5">
        <v>10110802.530711999</v>
      </c>
      <c r="D68" s="9">
        <f t="shared" si="0"/>
        <v>1.8619925123317671</v>
      </c>
      <c r="E68" s="9">
        <f t="shared" si="12"/>
        <v>-6.8864758686391632</v>
      </c>
      <c r="F68" s="9">
        <f t="shared" si="11"/>
        <v>-6.2912308231498066</v>
      </c>
      <c r="G68" s="5">
        <v>398450.15100000001</v>
      </c>
      <c r="H68" s="5">
        <v>387333.078265802</v>
      </c>
      <c r="I68" s="8">
        <f t="shared" si="1"/>
        <v>3.9069434851933815</v>
      </c>
      <c r="J68" s="9">
        <f t="shared" si="5"/>
        <v>2.6394499498784363</v>
      </c>
      <c r="K68" s="9">
        <f t="shared" si="10"/>
        <v>-8.0160539985288501</v>
      </c>
      <c r="L68" s="5">
        <v>432118.93300000002</v>
      </c>
      <c r="M68" s="5">
        <v>386531.66314130201</v>
      </c>
      <c r="N68" s="9">
        <f t="shared" si="2"/>
        <v>-0.50785999386376846</v>
      </c>
      <c r="O68" s="9">
        <f t="shared" si="13"/>
        <v>3.8618549025585702</v>
      </c>
      <c r="P68" s="5">
        <v>3526855.7429999998</v>
      </c>
      <c r="Q68" s="5">
        <v>3495863.4353916799</v>
      </c>
      <c r="R68" s="9">
        <f t="shared" si="3"/>
        <v>2.4728102286824427</v>
      </c>
      <c r="S68" s="9">
        <f t="shared" si="14"/>
        <v>-10.677499975750637</v>
      </c>
      <c r="T68" s="5">
        <v>5841088.4730000002</v>
      </c>
      <c r="U68" s="5">
        <v>5802941.8171108104</v>
      </c>
      <c r="V68" s="9">
        <f t="shared" si="4"/>
        <v>1.1578660559189879</v>
      </c>
      <c r="W68" s="9">
        <f t="shared" si="15"/>
        <v>-5.101594306808499</v>
      </c>
    </row>
    <row r="69" spans="1:23" ht="14" x14ac:dyDescent="0.15">
      <c r="A69" s="1" t="s">
        <v>78</v>
      </c>
      <c r="B69" s="5">
        <v>10426430.907</v>
      </c>
      <c r="C69" s="5">
        <v>10376995.919521101</v>
      </c>
      <c r="D69" s="9">
        <f t="shared" si="0"/>
        <v>2.6327622164563858</v>
      </c>
      <c r="E69" s="9">
        <f t="shared" ref="E69:E132" si="16">((B69/B65)-1)*100</f>
        <v>2.3227805286684777</v>
      </c>
      <c r="F69" s="9" t="str">
        <f t="shared" si="11"/>
        <v/>
      </c>
      <c r="G69" s="5">
        <v>406708.47600000002</v>
      </c>
      <c r="H69" s="5">
        <v>410993.84898634301</v>
      </c>
      <c r="I69" s="8">
        <f t="shared" si="1"/>
        <v>3.9007449397372196</v>
      </c>
      <c r="J69" s="9">
        <f t="shared" si="5"/>
        <v>6.1086367388184071</v>
      </c>
      <c r="K69" s="9">
        <f t="shared" si="10"/>
        <v>-0.64113835413351916</v>
      </c>
      <c r="L69" s="5">
        <v>381614.08799999999</v>
      </c>
      <c r="M69" s="5">
        <v>392264.41107499099</v>
      </c>
      <c r="N69" s="9">
        <f t="shared" si="2"/>
        <v>1.4831250529644846</v>
      </c>
      <c r="O69" s="9">
        <f t="shared" ref="O69:O132" si="17">((L69/L65)-1)*100</f>
        <v>10.363824254423371</v>
      </c>
      <c r="P69" s="5">
        <v>3776237.4079999998</v>
      </c>
      <c r="Q69" s="5">
        <v>3750354.0886083199</v>
      </c>
      <c r="R69" s="9">
        <f t="shared" si="3"/>
        <v>7.279765297471541</v>
      </c>
      <c r="S69" s="9">
        <f t="shared" ref="S69:S132" si="18">((P69/P65)-1)*100</f>
        <v>4.9863461760691674</v>
      </c>
      <c r="T69" s="5">
        <v>5861870.9359999998</v>
      </c>
      <c r="U69" s="5">
        <v>5885228.25943512</v>
      </c>
      <c r="V69" s="9">
        <f t="shared" si="4"/>
        <v>1.4180125342921013</v>
      </c>
      <c r="W69" s="9">
        <f t="shared" ref="W69:W132" si="19">((T69/T65)-1)*100</f>
        <v>0.41318766131426266</v>
      </c>
    </row>
    <row r="70" spans="1:23" ht="14" x14ac:dyDescent="0.15">
      <c r="A70" s="1" t="s">
        <v>79</v>
      </c>
      <c r="B70" s="5">
        <v>10569227.512</v>
      </c>
      <c r="C70" s="5">
        <v>10519988.3827009</v>
      </c>
      <c r="D70" s="9">
        <f t="shared" ref="D70:D133" si="20">((C70/C69)-1)*100</f>
        <v>1.3779755170839181</v>
      </c>
      <c r="E70" s="9">
        <f t="shared" si="16"/>
        <v>7.896393467767826</v>
      </c>
      <c r="F70" s="9" t="str">
        <f t="shared" si="11"/>
        <v/>
      </c>
      <c r="G70" s="5">
        <v>393786.26</v>
      </c>
      <c r="H70" s="5">
        <v>398025.02717101102</v>
      </c>
      <c r="I70" s="8">
        <f t="shared" ref="I70:I133" si="21">(G70/B70)*100</f>
        <v>3.7257809007603089</v>
      </c>
      <c r="J70" s="9">
        <f t="shared" si="5"/>
        <v>-3.155478323414751</v>
      </c>
      <c r="K70" s="9">
        <f t="shared" si="10"/>
        <v>8.2062662445756995</v>
      </c>
      <c r="L70" s="5">
        <v>381038.87800000003</v>
      </c>
      <c r="M70" s="5">
        <v>385071.86740731099</v>
      </c>
      <c r="N70" s="9">
        <f t="shared" ref="N70:N133" si="22">((M70/M69)-1)*100</f>
        <v>-1.833595774842034</v>
      </c>
      <c r="O70" s="9">
        <f t="shared" si="17"/>
        <v>4.4799909369976687</v>
      </c>
      <c r="P70" s="5">
        <v>3746973.8339999998</v>
      </c>
      <c r="Q70" s="5">
        <v>3816922.5360624199</v>
      </c>
      <c r="R70" s="9">
        <f t="shared" ref="R70:R133" si="23">((Q70/Q69)-1)*100</f>
        <v>1.7749909976847666</v>
      </c>
      <c r="S70" s="9">
        <f t="shared" si="18"/>
        <v>13.459351309442713</v>
      </c>
      <c r="T70" s="5">
        <v>6047428.5410000002</v>
      </c>
      <c r="U70" s="5">
        <v>5931918.4095392199</v>
      </c>
      <c r="V70" s="9">
        <f t="shared" ref="V70:V133" si="24">((U70/U69)-1)*100</f>
        <v>0.79334476159436118</v>
      </c>
      <c r="W70" s="9">
        <f t="shared" si="19"/>
        <v>4.906017044323896</v>
      </c>
    </row>
    <row r="71" spans="1:23" ht="14" x14ac:dyDescent="0.15">
      <c r="A71" s="1" t="s">
        <v>80</v>
      </c>
      <c r="B71" s="5">
        <v>10583112.1</v>
      </c>
      <c r="C71" s="5">
        <v>10703214.261106901</v>
      </c>
      <c r="D71" s="9">
        <f t="shared" si="20"/>
        <v>1.7416927827344164</v>
      </c>
      <c r="E71" s="9">
        <f t="shared" si="16"/>
        <v>7.9589445983835549</v>
      </c>
      <c r="F71" s="9" t="str">
        <f t="shared" si="11"/>
        <v/>
      </c>
      <c r="G71" s="5">
        <v>400158.71600000001</v>
      </c>
      <c r="H71" s="5">
        <v>403236.46590415202</v>
      </c>
      <c r="I71" s="8">
        <f t="shared" si="21"/>
        <v>3.7811062778027273</v>
      </c>
      <c r="J71" s="9">
        <f t="shared" ref="J71:J134" si="25">((H71/H70)-1)*100</f>
        <v>1.3093243834895629</v>
      </c>
      <c r="K71" s="9">
        <f t="shared" si="10"/>
        <v>6.7485399864158246</v>
      </c>
      <c r="L71" s="5">
        <v>355982.908</v>
      </c>
      <c r="M71" s="5">
        <v>387893.51204096398</v>
      </c>
      <c r="N71" s="9">
        <f t="shared" si="22"/>
        <v>0.73275792715035148</v>
      </c>
      <c r="O71" s="9">
        <f t="shared" si="17"/>
        <v>-0.80325163382032327</v>
      </c>
      <c r="P71" s="5">
        <v>3917543.2059999998</v>
      </c>
      <c r="Q71" s="5">
        <v>3878009.1000375198</v>
      </c>
      <c r="R71" s="9">
        <f t="shared" si="23"/>
        <v>1.6004140350754259</v>
      </c>
      <c r="S71" s="9">
        <f t="shared" si="18"/>
        <v>14.037331403912635</v>
      </c>
      <c r="T71" s="5">
        <v>5909427.2709999997</v>
      </c>
      <c r="U71" s="5">
        <v>6013681.7461406495</v>
      </c>
      <c r="V71" s="9">
        <f t="shared" si="24"/>
        <v>1.3783624614584156</v>
      </c>
      <c r="W71" s="9">
        <f t="shared" si="19"/>
        <v>4.8912442423201474</v>
      </c>
    </row>
    <row r="72" spans="1:23" ht="14" x14ac:dyDescent="0.15">
      <c r="A72" s="1" t="s">
        <v>81</v>
      </c>
      <c r="B72" s="5">
        <v>11116526.604</v>
      </c>
      <c r="C72" s="5">
        <v>11018929.9554454</v>
      </c>
      <c r="D72" s="9">
        <f t="shared" si="20"/>
        <v>2.9497278727357523</v>
      </c>
      <c r="E72" s="9">
        <f t="shared" si="16"/>
        <v>9.0014424250443028</v>
      </c>
      <c r="F72" s="9">
        <f t="shared" si="11"/>
        <v>6.7732586892794489</v>
      </c>
      <c r="G72" s="5">
        <v>439556.96399999998</v>
      </c>
      <c r="H72" s="5">
        <v>428066.145909124</v>
      </c>
      <c r="I72" s="8">
        <f t="shared" si="21"/>
        <v>3.9540854770395324</v>
      </c>
      <c r="J72" s="9">
        <f t="shared" si="25"/>
        <v>6.1575978624100802</v>
      </c>
      <c r="K72" s="9">
        <f t="shared" si="10"/>
        <v>10.316676476802233</v>
      </c>
      <c r="L72" s="5">
        <v>441739.815</v>
      </c>
      <c r="M72" s="5">
        <v>397190.950804058</v>
      </c>
      <c r="N72" s="9">
        <f t="shared" si="22"/>
        <v>2.3969049428473443</v>
      </c>
      <c r="O72" s="9">
        <f t="shared" si="17"/>
        <v>2.2264430612208397</v>
      </c>
      <c r="P72" s="5">
        <v>4059289.469</v>
      </c>
      <c r="Q72" s="5">
        <v>4034707.1103203702</v>
      </c>
      <c r="R72" s="9">
        <f t="shared" si="23"/>
        <v>4.0406818612502615</v>
      </c>
      <c r="S72" s="9">
        <f t="shared" si="18"/>
        <v>15.096555254826027</v>
      </c>
      <c r="T72" s="5">
        <v>6175940.3569999998</v>
      </c>
      <c r="U72" s="5">
        <v>6129883.03904007</v>
      </c>
      <c r="V72" s="9">
        <f t="shared" si="24"/>
        <v>1.932282049577938</v>
      </c>
      <c r="W72" s="9">
        <f t="shared" si="19"/>
        <v>5.7326966634357213</v>
      </c>
    </row>
    <row r="73" spans="1:23" ht="14" x14ac:dyDescent="0.15">
      <c r="A73" s="1" t="s">
        <v>82</v>
      </c>
      <c r="B73" s="5">
        <v>10862932.039000001</v>
      </c>
      <c r="C73" s="5">
        <v>11035673.378172601</v>
      </c>
      <c r="D73" s="9">
        <f t="shared" si="20"/>
        <v>0.15195143988484539</v>
      </c>
      <c r="E73" s="9">
        <f t="shared" si="16"/>
        <v>4.1864865925208106</v>
      </c>
      <c r="F73" s="9" t="str">
        <f t="shared" si="11"/>
        <v/>
      </c>
      <c r="G73" s="5">
        <v>415296.99699999997</v>
      </c>
      <c r="H73" s="5">
        <v>424308.84054260701</v>
      </c>
      <c r="I73" s="8">
        <f t="shared" si="21"/>
        <v>3.8230654072860295</v>
      </c>
      <c r="J73" s="9">
        <f t="shared" si="25"/>
        <v>-0.87773943406275201</v>
      </c>
      <c r="K73" s="9">
        <f t="shared" si="10"/>
        <v>2.1117142884427897</v>
      </c>
      <c r="L73" s="5">
        <v>381977.53200000001</v>
      </c>
      <c r="M73" s="5">
        <v>387759.83164190198</v>
      </c>
      <c r="N73" s="9">
        <f t="shared" si="22"/>
        <v>-2.3744546906378505</v>
      </c>
      <c r="O73" s="9">
        <f t="shared" si="17"/>
        <v>9.5238622322568744E-2</v>
      </c>
      <c r="P73" s="5">
        <v>3974770.9640000002</v>
      </c>
      <c r="Q73" s="5">
        <v>4027108.7818563301</v>
      </c>
      <c r="R73" s="9">
        <f t="shared" si="23"/>
        <v>-0.18832416471085134</v>
      </c>
      <c r="S73" s="9">
        <f t="shared" si="18"/>
        <v>5.2574437078401148</v>
      </c>
      <c r="T73" s="5">
        <v>6090886.5460000001</v>
      </c>
      <c r="U73" s="5">
        <v>6222248.2167397998</v>
      </c>
      <c r="V73" s="9">
        <f t="shared" si="24"/>
        <v>1.5068016324532252</v>
      </c>
      <c r="W73" s="9">
        <f t="shared" si="19"/>
        <v>3.9068688563838494</v>
      </c>
    </row>
    <row r="74" spans="1:23" ht="14" x14ac:dyDescent="0.15">
      <c r="A74" s="1" t="s">
        <v>83</v>
      </c>
      <c r="B74" s="5">
        <v>11460068.096999999</v>
      </c>
      <c r="C74" s="5">
        <v>11291335.7829256</v>
      </c>
      <c r="D74" s="9">
        <f t="shared" si="20"/>
        <v>2.3166905724001596</v>
      </c>
      <c r="E74" s="9">
        <f t="shared" si="16"/>
        <v>8.4286253086004912</v>
      </c>
      <c r="F74" s="9" t="str">
        <f t="shared" si="11"/>
        <v/>
      </c>
      <c r="G74" s="5">
        <v>434107.935</v>
      </c>
      <c r="H74" s="5">
        <v>432508.314834752</v>
      </c>
      <c r="I74" s="8">
        <f t="shared" si="21"/>
        <v>3.7880048471408316</v>
      </c>
      <c r="J74" s="9">
        <f t="shared" si="25"/>
        <v>1.9324306987475115</v>
      </c>
      <c r="K74" s="9">
        <f t="shared" ref="K74:K137" si="26">((G74/G70)-1)*100</f>
        <v>10.239482454263381</v>
      </c>
      <c r="L74" s="5">
        <v>392892.86700000003</v>
      </c>
      <c r="M74" s="5">
        <v>396696.747253671</v>
      </c>
      <c r="N74" s="9">
        <f t="shared" si="22"/>
        <v>2.3047553878717153</v>
      </c>
      <c r="O74" s="9">
        <f t="shared" si="17"/>
        <v>3.1109657529487134</v>
      </c>
      <c r="P74" s="5">
        <v>4114336.3679999998</v>
      </c>
      <c r="Q74" s="5">
        <v>4139280.56460224</v>
      </c>
      <c r="R74" s="9">
        <f t="shared" si="23"/>
        <v>2.7854172514854003</v>
      </c>
      <c r="S74" s="9">
        <f t="shared" si="18"/>
        <v>9.8042460469447654</v>
      </c>
      <c r="T74" s="5">
        <v>6518730.9270000001</v>
      </c>
      <c r="U74" s="5">
        <v>6335712.5774671296</v>
      </c>
      <c r="V74" s="9">
        <f t="shared" si="24"/>
        <v>1.8235267507020314</v>
      </c>
      <c r="W74" s="9">
        <f t="shared" si="19"/>
        <v>7.7934345615610301</v>
      </c>
    </row>
    <row r="75" spans="1:23" ht="14" x14ac:dyDescent="0.15">
      <c r="A75" s="1" t="s">
        <v>84</v>
      </c>
      <c r="B75" s="5">
        <v>11408200.828</v>
      </c>
      <c r="C75" s="5">
        <v>11512662.282612201</v>
      </c>
      <c r="D75" s="9">
        <f t="shared" si="20"/>
        <v>1.9601445209103119</v>
      </c>
      <c r="E75" s="9">
        <f t="shared" si="16"/>
        <v>7.7962769382363462</v>
      </c>
      <c r="F75" s="9" t="str">
        <f t="shared" si="11"/>
        <v/>
      </c>
      <c r="G75" s="5">
        <v>443297.62699999998</v>
      </c>
      <c r="H75" s="5">
        <v>446933.05689327401</v>
      </c>
      <c r="I75" s="8">
        <f t="shared" si="21"/>
        <v>3.8857803582137285</v>
      </c>
      <c r="J75" s="9">
        <f t="shared" si="25"/>
        <v>3.3351363577907689</v>
      </c>
      <c r="K75" s="9">
        <f t="shared" si="26"/>
        <v>10.780450175174995</v>
      </c>
      <c r="L75" s="5">
        <v>343451.19900000002</v>
      </c>
      <c r="M75" s="5">
        <v>377685.089366748</v>
      </c>
      <c r="N75" s="9">
        <f t="shared" si="22"/>
        <v>-4.7924914984911249</v>
      </c>
      <c r="O75" s="9">
        <f t="shared" si="17"/>
        <v>-3.5203119920577675</v>
      </c>
      <c r="P75" s="5">
        <v>4296176.4749999996</v>
      </c>
      <c r="Q75" s="5">
        <v>4238595.1884195404</v>
      </c>
      <c r="R75" s="9">
        <f t="shared" si="23"/>
        <v>2.3993209029270934</v>
      </c>
      <c r="S75" s="9">
        <f t="shared" si="18"/>
        <v>9.6650693837937887</v>
      </c>
      <c r="T75" s="5">
        <v>6325275.5269999998</v>
      </c>
      <c r="U75" s="5">
        <v>6427121.9209154397</v>
      </c>
      <c r="V75" s="9">
        <f t="shared" si="24"/>
        <v>1.4427634197518024</v>
      </c>
      <c r="W75" s="9">
        <f t="shared" si="19"/>
        <v>7.0370314571894133</v>
      </c>
    </row>
    <row r="76" spans="1:23" ht="14" x14ac:dyDescent="0.15">
      <c r="A76" s="1" t="s">
        <v>85</v>
      </c>
      <c r="B76" s="5">
        <v>11887380.083000001</v>
      </c>
      <c r="C76" s="5">
        <v>11791001.682409</v>
      </c>
      <c r="D76" s="9">
        <f t="shared" si="20"/>
        <v>2.4176805760834252</v>
      </c>
      <c r="E76" s="9">
        <f t="shared" si="16"/>
        <v>6.9343015715235046</v>
      </c>
      <c r="F76" s="9">
        <f t="shared" si="11"/>
        <v>6.8468522787846542</v>
      </c>
      <c r="G76" s="5">
        <v>468735.33299999998</v>
      </c>
      <c r="H76" s="5">
        <v>457956.91830743098</v>
      </c>
      <c r="I76" s="8">
        <f t="shared" si="21"/>
        <v>3.9431340608880907</v>
      </c>
      <c r="J76" s="9">
        <f t="shared" si="25"/>
        <v>2.4665576296338809</v>
      </c>
      <c r="K76" s="9">
        <f t="shared" si="26"/>
        <v>6.6381314345414388</v>
      </c>
      <c r="L76" s="5">
        <v>441757.07</v>
      </c>
      <c r="M76" s="5">
        <v>398629.107713693</v>
      </c>
      <c r="N76" s="9">
        <f t="shared" si="22"/>
        <v>5.5453654212458181</v>
      </c>
      <c r="O76" s="9">
        <f t="shared" si="17"/>
        <v>3.9061455214373098E-3</v>
      </c>
      <c r="P76" s="5">
        <v>4338194.0449999999</v>
      </c>
      <c r="Q76" s="5">
        <v>4328679.2593660699</v>
      </c>
      <c r="R76" s="9">
        <f t="shared" si="23"/>
        <v>2.1253284860194288</v>
      </c>
      <c r="S76" s="9">
        <f t="shared" si="18"/>
        <v>6.8707732752231632</v>
      </c>
      <c r="T76" s="5">
        <v>6638693.6349999998</v>
      </c>
      <c r="U76" s="5">
        <v>6590967.6380547704</v>
      </c>
      <c r="V76" s="9">
        <f t="shared" si="24"/>
        <v>2.5492859658712286</v>
      </c>
      <c r="W76" s="9">
        <f t="shared" si="19"/>
        <v>7.4928391670023409</v>
      </c>
    </row>
    <row r="77" spans="1:23" ht="14" x14ac:dyDescent="0.15">
      <c r="A77" s="1" t="s">
        <v>86</v>
      </c>
      <c r="B77" s="5">
        <v>11827638.014</v>
      </c>
      <c r="C77" s="5">
        <v>11898745.681615399</v>
      </c>
      <c r="D77" s="9">
        <f t="shared" si="20"/>
        <v>0.9137815607909161</v>
      </c>
      <c r="E77" s="9">
        <f t="shared" si="16"/>
        <v>8.8807144474118083</v>
      </c>
      <c r="F77" s="9" t="str">
        <f t="shared" ref="F77:F140" si="27">IF(VALUE(RIGHT(A77,1))=4,(AVERAGE(B74:B77)/AVERAGE(B70:B73)-1)*100,"")</f>
        <v/>
      </c>
      <c r="G77" s="5">
        <v>455705.14399999997</v>
      </c>
      <c r="H77" s="5">
        <v>459081.83119207498</v>
      </c>
      <c r="I77" s="8">
        <f t="shared" si="21"/>
        <v>3.8528837580301003</v>
      </c>
      <c r="J77" s="9">
        <f t="shared" si="25"/>
        <v>0.24563727278137382</v>
      </c>
      <c r="K77" s="9">
        <f t="shared" si="26"/>
        <v>9.7299396075334563</v>
      </c>
      <c r="L77" s="5">
        <v>400472.63199999998</v>
      </c>
      <c r="M77" s="5">
        <v>402645.859039011</v>
      </c>
      <c r="N77" s="9">
        <f t="shared" si="22"/>
        <v>1.0076412503732479</v>
      </c>
      <c r="O77" s="9">
        <f t="shared" si="17"/>
        <v>4.8419340015003698</v>
      </c>
      <c r="P77" s="5">
        <v>4403979.216</v>
      </c>
      <c r="Q77" s="5">
        <v>4401412.0891519804</v>
      </c>
      <c r="R77" s="9">
        <f t="shared" si="23"/>
        <v>1.6802545401934488</v>
      </c>
      <c r="S77" s="9">
        <f t="shared" si="18"/>
        <v>10.79831406356222</v>
      </c>
      <c r="T77" s="5">
        <v>6567481.0219999999</v>
      </c>
      <c r="U77" s="5">
        <v>6655821.48640256</v>
      </c>
      <c r="V77" s="9">
        <f t="shared" si="24"/>
        <v>0.98398068249248016</v>
      </c>
      <c r="W77" s="9">
        <f t="shared" si="19"/>
        <v>7.8247143892868687</v>
      </c>
    </row>
    <row r="78" spans="1:23" ht="14" x14ac:dyDescent="0.15">
      <c r="A78" s="1" t="s">
        <v>87</v>
      </c>
      <c r="B78" s="5">
        <v>12034464.210000001</v>
      </c>
      <c r="C78" s="5">
        <v>11990738.0336974</v>
      </c>
      <c r="D78" s="9">
        <f t="shared" si="20"/>
        <v>0.77312646680176567</v>
      </c>
      <c r="E78" s="9">
        <f t="shared" si="16"/>
        <v>5.0121527039648672</v>
      </c>
      <c r="F78" s="9" t="str">
        <f t="shared" si="27"/>
        <v/>
      </c>
      <c r="G78" s="5">
        <v>458753.15700000001</v>
      </c>
      <c r="H78" s="5">
        <v>461782.581824361</v>
      </c>
      <c r="I78" s="8">
        <f t="shared" si="21"/>
        <v>3.811994859054884</v>
      </c>
      <c r="J78" s="9">
        <f t="shared" si="25"/>
        <v>0.58829394865684836</v>
      </c>
      <c r="K78" s="9">
        <f t="shared" si="26"/>
        <v>5.6772106688167234</v>
      </c>
      <c r="L78" s="5">
        <v>395869.739</v>
      </c>
      <c r="M78" s="5">
        <v>398155.02203679999</v>
      </c>
      <c r="N78" s="9">
        <f t="shared" si="22"/>
        <v>-1.115331724242552</v>
      </c>
      <c r="O78" s="9">
        <f t="shared" si="17"/>
        <v>0.75768033732208639</v>
      </c>
      <c r="P78" s="5">
        <v>4348689.99</v>
      </c>
      <c r="Q78" s="5">
        <v>4432567.0919074602</v>
      </c>
      <c r="R78" s="9">
        <f t="shared" si="23"/>
        <v>0.70784107746391101</v>
      </c>
      <c r="S78" s="9">
        <f t="shared" si="18"/>
        <v>5.6960248516073841</v>
      </c>
      <c r="T78" s="5">
        <v>6831151.3229999999</v>
      </c>
      <c r="U78" s="5">
        <v>6699602.9923546901</v>
      </c>
      <c r="V78" s="9">
        <f t="shared" si="24"/>
        <v>0.65779267129644214</v>
      </c>
      <c r="W78" s="9">
        <f t="shared" si="19"/>
        <v>4.792656722583577</v>
      </c>
    </row>
    <row r="79" spans="1:23" ht="14" x14ac:dyDescent="0.15">
      <c r="A79" s="1" t="s">
        <v>88</v>
      </c>
      <c r="B79" s="5">
        <v>11972371.607000001</v>
      </c>
      <c r="C79" s="5">
        <v>12045271.9688108</v>
      </c>
      <c r="D79" s="9">
        <f t="shared" si="20"/>
        <v>0.45480048817798657</v>
      </c>
      <c r="E79" s="9">
        <f t="shared" si="16"/>
        <v>4.9453089712035547</v>
      </c>
      <c r="F79" s="9" t="str">
        <f t="shared" si="27"/>
        <v/>
      </c>
      <c r="G79" s="5">
        <v>454403.68599999999</v>
      </c>
      <c r="H79" s="5">
        <v>457350.08393915999</v>
      </c>
      <c r="I79" s="8">
        <f t="shared" si="21"/>
        <v>3.7954358661430079</v>
      </c>
      <c r="J79" s="9">
        <f t="shared" si="25"/>
        <v>-0.95986684202976624</v>
      </c>
      <c r="K79" s="9">
        <f t="shared" si="26"/>
        <v>2.5053278708392579</v>
      </c>
      <c r="L79" s="5">
        <v>374599.33899999998</v>
      </c>
      <c r="M79" s="5">
        <v>416318.65893908503</v>
      </c>
      <c r="N79" s="9">
        <f t="shared" si="22"/>
        <v>4.5619509731077201</v>
      </c>
      <c r="O79" s="9">
        <f t="shared" si="17"/>
        <v>9.0691603612657481</v>
      </c>
      <c r="P79" s="5">
        <v>4515945.534</v>
      </c>
      <c r="Q79" s="5">
        <v>4437592.7226473503</v>
      </c>
      <c r="R79" s="9">
        <f t="shared" si="23"/>
        <v>0.1133796880156801</v>
      </c>
      <c r="S79" s="9">
        <f t="shared" si="18"/>
        <v>5.1154569715388787</v>
      </c>
      <c r="T79" s="5">
        <v>6627423.0480000004</v>
      </c>
      <c r="U79" s="5">
        <v>6723140.8054299299</v>
      </c>
      <c r="V79" s="9">
        <f t="shared" si="24"/>
        <v>0.35133146101493651</v>
      </c>
      <c r="W79" s="9">
        <f t="shared" si="19"/>
        <v>4.7768278189662672</v>
      </c>
    </row>
    <row r="80" spans="1:23" ht="14" x14ac:dyDescent="0.15">
      <c r="A80" s="1" t="s">
        <v>89</v>
      </c>
      <c r="B80" s="5">
        <v>12139816.605</v>
      </c>
      <c r="C80" s="5">
        <v>12064054.431670001</v>
      </c>
      <c r="D80" s="9">
        <f t="shared" si="20"/>
        <v>0.15593224385330728</v>
      </c>
      <c r="E80" s="9">
        <f t="shared" si="16"/>
        <v>2.1235673482082662</v>
      </c>
      <c r="F80" s="9">
        <f t="shared" si="27"/>
        <v>5.1639251702567224</v>
      </c>
      <c r="G80" s="5">
        <v>467280.55800000002</v>
      </c>
      <c r="H80" s="5">
        <v>459395.95286427601</v>
      </c>
      <c r="I80" s="8">
        <f t="shared" si="21"/>
        <v>3.8491566487713014</v>
      </c>
      <c r="J80" s="9">
        <f t="shared" si="25"/>
        <v>0.4473310483503079</v>
      </c>
      <c r="K80" s="9">
        <f t="shared" si="26"/>
        <v>-0.3103617110937873</v>
      </c>
      <c r="L80" s="5">
        <v>436960.38900000002</v>
      </c>
      <c r="M80" s="5">
        <v>394887.15771942399</v>
      </c>
      <c r="N80" s="9">
        <f t="shared" si="22"/>
        <v>-5.1478598807642832</v>
      </c>
      <c r="O80" s="9">
        <f t="shared" si="17"/>
        <v>-1.085818728379373</v>
      </c>
      <c r="P80" s="5">
        <v>4453752.3559999997</v>
      </c>
      <c r="Q80" s="5">
        <v>4464075.5246737003</v>
      </c>
      <c r="R80" s="9">
        <f t="shared" si="23"/>
        <v>0.59678306869386244</v>
      </c>
      <c r="S80" s="9">
        <f t="shared" si="18"/>
        <v>2.6637423269064486</v>
      </c>
      <c r="T80" s="5">
        <v>6781823.3030000003</v>
      </c>
      <c r="U80" s="5">
        <v>6736367.8938272996</v>
      </c>
      <c r="V80" s="9">
        <f t="shared" si="24"/>
        <v>0.19673972002323126</v>
      </c>
      <c r="W80" s="9">
        <f t="shared" si="19"/>
        <v>2.1559914626185339</v>
      </c>
    </row>
    <row r="81" spans="1:23" ht="14" x14ac:dyDescent="0.15">
      <c r="A81" s="1" t="s">
        <v>90</v>
      </c>
      <c r="B81" s="5">
        <v>12100154.549000001</v>
      </c>
      <c r="C81" s="5">
        <v>12190594.745083099</v>
      </c>
      <c r="D81" s="9">
        <f t="shared" si="20"/>
        <v>1.0489037009059787</v>
      </c>
      <c r="E81" s="9">
        <f t="shared" si="16"/>
        <v>2.3040655680993227</v>
      </c>
      <c r="F81" s="9" t="str">
        <f t="shared" si="27"/>
        <v/>
      </c>
      <c r="G81" s="5">
        <v>465406.43</v>
      </c>
      <c r="H81" s="5">
        <v>471211.31510194199</v>
      </c>
      <c r="I81" s="8">
        <f t="shared" si="21"/>
        <v>3.8462850049998978</v>
      </c>
      <c r="J81" s="9">
        <f t="shared" si="25"/>
        <v>2.5719343333346023</v>
      </c>
      <c r="K81" s="9">
        <f t="shared" si="26"/>
        <v>2.1288515452878132</v>
      </c>
      <c r="L81" s="5">
        <v>441942.19300000003</v>
      </c>
      <c r="M81" s="5">
        <v>441998.52547862398</v>
      </c>
      <c r="N81" s="9">
        <f t="shared" si="22"/>
        <v>11.930336765388972</v>
      </c>
      <c r="O81" s="9">
        <f t="shared" si="17"/>
        <v>10.355154806184119</v>
      </c>
      <c r="P81" s="5">
        <v>4492361.1629999997</v>
      </c>
      <c r="Q81" s="5">
        <v>4490383.5466501499</v>
      </c>
      <c r="R81" s="9">
        <f t="shared" si="23"/>
        <v>0.58932743926576325</v>
      </c>
      <c r="S81" s="9">
        <f t="shared" si="18"/>
        <v>2.0068656700036547</v>
      </c>
      <c r="T81" s="5">
        <v>6700444.7620000001</v>
      </c>
      <c r="U81" s="5">
        <v>6803519.7761688298</v>
      </c>
      <c r="V81" s="9">
        <f t="shared" si="24"/>
        <v>0.99685592295313263</v>
      </c>
      <c r="W81" s="9">
        <f t="shared" si="19"/>
        <v>2.0245774529776828</v>
      </c>
    </row>
    <row r="82" spans="1:23" ht="14" x14ac:dyDescent="0.15">
      <c r="A82" s="1" t="s">
        <v>91</v>
      </c>
      <c r="B82" s="5">
        <v>12315219.075999999</v>
      </c>
      <c r="C82" s="5">
        <v>12265540.167554799</v>
      </c>
      <c r="D82" s="9">
        <f t="shared" si="20"/>
        <v>0.61478068985869605</v>
      </c>
      <c r="E82" s="9">
        <f t="shared" si="16"/>
        <v>2.3329236856818758</v>
      </c>
      <c r="F82" s="9" t="str">
        <f t="shared" si="27"/>
        <v/>
      </c>
      <c r="G82" s="5">
        <v>478544.29399999999</v>
      </c>
      <c r="H82" s="5">
        <v>477427.87983123597</v>
      </c>
      <c r="I82" s="8">
        <f t="shared" si="21"/>
        <v>3.8857960304789954</v>
      </c>
      <c r="J82" s="9">
        <f t="shared" si="25"/>
        <v>1.3192732283920483</v>
      </c>
      <c r="K82" s="9">
        <f t="shared" si="26"/>
        <v>4.3141146165452948</v>
      </c>
      <c r="L82" s="5">
        <v>389870.92700000003</v>
      </c>
      <c r="M82" s="5">
        <v>390053.82184586901</v>
      </c>
      <c r="N82" s="9">
        <f t="shared" si="22"/>
        <v>-11.752234597729927</v>
      </c>
      <c r="O82" s="9">
        <f t="shared" si="17"/>
        <v>-1.5153499772812884</v>
      </c>
      <c r="P82" s="5">
        <v>4407481.07</v>
      </c>
      <c r="Q82" s="5">
        <v>4490681.6448798496</v>
      </c>
      <c r="R82" s="9">
        <f t="shared" si="23"/>
        <v>6.6385917060873822E-3</v>
      </c>
      <c r="S82" s="9">
        <f t="shared" si="18"/>
        <v>1.3519262153704359</v>
      </c>
      <c r="T82" s="5">
        <v>7039322.7850000001</v>
      </c>
      <c r="U82" s="5">
        <v>6898344.08340907</v>
      </c>
      <c r="V82" s="9">
        <f t="shared" si="24"/>
        <v>1.3937536798583006</v>
      </c>
      <c r="W82" s="9">
        <f t="shared" si="19"/>
        <v>3.0473847256040409</v>
      </c>
    </row>
    <row r="83" spans="1:23" ht="14" x14ac:dyDescent="0.15">
      <c r="A83" s="1" t="s">
        <v>92</v>
      </c>
      <c r="B83" s="5">
        <v>12325229.130000001</v>
      </c>
      <c r="C83" s="5">
        <v>12365188.3897621</v>
      </c>
      <c r="D83" s="9">
        <f t="shared" si="20"/>
        <v>0.81242424586316364</v>
      </c>
      <c r="E83" s="9">
        <f t="shared" si="16"/>
        <v>2.9472650414032575</v>
      </c>
      <c r="F83" s="9" t="str">
        <f t="shared" si="27"/>
        <v/>
      </c>
      <c r="G83" s="5">
        <v>479013.73200000002</v>
      </c>
      <c r="H83" s="5">
        <v>480225.52483824699</v>
      </c>
      <c r="I83" s="8">
        <f t="shared" si="21"/>
        <v>3.886448900443281</v>
      </c>
      <c r="J83" s="9">
        <f t="shared" si="25"/>
        <v>0.58598274738372869</v>
      </c>
      <c r="K83" s="9">
        <f t="shared" si="26"/>
        <v>5.4158992891620183</v>
      </c>
      <c r="L83" s="5">
        <v>363161.19300000003</v>
      </c>
      <c r="M83" s="5">
        <v>407587.30880329898</v>
      </c>
      <c r="N83" s="9">
        <f t="shared" si="22"/>
        <v>4.4951455351611491</v>
      </c>
      <c r="O83" s="9">
        <f t="shared" si="17"/>
        <v>-3.0534346458096495</v>
      </c>
      <c r="P83" s="5">
        <v>4591794.0329999998</v>
      </c>
      <c r="Q83" s="5">
        <v>4494707.6593164103</v>
      </c>
      <c r="R83" s="9">
        <f t="shared" si="23"/>
        <v>8.9652635277559511E-2</v>
      </c>
      <c r="S83" s="9">
        <f t="shared" si="18"/>
        <v>1.6795707217668099</v>
      </c>
      <c r="T83" s="5">
        <v>6891260.1720000003</v>
      </c>
      <c r="U83" s="5">
        <v>6980262.2689998196</v>
      </c>
      <c r="V83" s="9">
        <f t="shared" si="24"/>
        <v>1.1875050678867627</v>
      </c>
      <c r="W83" s="9">
        <f t="shared" si="19"/>
        <v>3.9809911347008287</v>
      </c>
    </row>
    <row r="84" spans="1:23" ht="14" x14ac:dyDescent="0.15">
      <c r="A84" s="1" t="s">
        <v>93</v>
      </c>
      <c r="B84" s="5">
        <v>12554685.793</v>
      </c>
      <c r="C84" s="5">
        <v>12493737.1310263</v>
      </c>
      <c r="D84" s="9">
        <f t="shared" si="20"/>
        <v>1.039601963287784</v>
      </c>
      <c r="E84" s="9">
        <f t="shared" si="16"/>
        <v>3.4174254974257856</v>
      </c>
      <c r="F84" s="9">
        <f t="shared" si="27"/>
        <v>2.7535542474823371</v>
      </c>
      <c r="G84" s="5">
        <v>491472.83500000002</v>
      </c>
      <c r="H84" s="5">
        <v>486851.20752285601</v>
      </c>
      <c r="I84" s="8">
        <f t="shared" si="21"/>
        <v>3.9146565919955236</v>
      </c>
      <c r="J84" s="9">
        <f t="shared" si="25"/>
        <v>1.3797023152487986</v>
      </c>
      <c r="K84" s="9">
        <f t="shared" si="26"/>
        <v>5.1772487825183511</v>
      </c>
      <c r="L84" s="5">
        <v>434696.06699999998</v>
      </c>
      <c r="M84" s="5">
        <v>392134.93760115799</v>
      </c>
      <c r="N84" s="9">
        <f t="shared" si="22"/>
        <v>-3.7911806546455207</v>
      </c>
      <c r="O84" s="9">
        <f t="shared" si="17"/>
        <v>-0.51819845848773971</v>
      </c>
      <c r="P84" s="5">
        <v>4503163.9450000003</v>
      </c>
      <c r="Q84" s="5">
        <v>4527408.5609314004</v>
      </c>
      <c r="R84" s="9">
        <f t="shared" si="23"/>
        <v>0.72754234743630519</v>
      </c>
      <c r="S84" s="9">
        <f t="shared" si="18"/>
        <v>1.1094372800821484</v>
      </c>
      <c r="T84" s="5">
        <v>7125352.9450000003</v>
      </c>
      <c r="U84" s="5">
        <v>7079597.6895117303</v>
      </c>
      <c r="V84" s="9">
        <f t="shared" si="24"/>
        <v>1.4230900886499809</v>
      </c>
      <c r="W84" s="9">
        <f t="shared" si="19"/>
        <v>5.0654466601634418</v>
      </c>
    </row>
    <row r="85" spans="1:23" ht="14" x14ac:dyDescent="0.15">
      <c r="A85" s="1" t="s">
        <v>94</v>
      </c>
      <c r="B85" s="5">
        <v>12725022.062999999</v>
      </c>
      <c r="C85" s="5">
        <v>12734566.458465099</v>
      </c>
      <c r="D85" s="9">
        <f t="shared" si="20"/>
        <v>1.9276004042116046</v>
      </c>
      <c r="E85" s="9">
        <f t="shared" si="16"/>
        <v>5.164128371001997</v>
      </c>
      <c r="F85" s="9" t="str">
        <f t="shared" si="27"/>
        <v/>
      </c>
      <c r="G85" s="5">
        <v>482883.85499999998</v>
      </c>
      <c r="H85" s="5">
        <v>485366.83408890601</v>
      </c>
      <c r="I85" s="8">
        <f t="shared" si="21"/>
        <v>3.7947584892922159</v>
      </c>
      <c r="J85" s="9">
        <f t="shared" si="25"/>
        <v>-0.30489262653833338</v>
      </c>
      <c r="K85" s="9">
        <f t="shared" si="26"/>
        <v>3.7553037245317</v>
      </c>
      <c r="L85" s="5">
        <v>422422.22499999998</v>
      </c>
      <c r="M85" s="5">
        <v>422867.28665572102</v>
      </c>
      <c r="N85" s="9">
        <f t="shared" si="22"/>
        <v>7.8371871791288905</v>
      </c>
      <c r="O85" s="9">
        <f t="shared" si="17"/>
        <v>-4.4168600122776791</v>
      </c>
      <c r="P85" s="5">
        <v>4679081.2960000001</v>
      </c>
      <c r="Q85" s="5">
        <v>4650892.21403406</v>
      </c>
      <c r="R85" s="9">
        <f t="shared" si="23"/>
        <v>2.7274687371544815</v>
      </c>
      <c r="S85" s="9">
        <f t="shared" si="18"/>
        <v>4.1563918444016856</v>
      </c>
      <c r="T85" s="5">
        <v>7140634.6869999999</v>
      </c>
      <c r="U85" s="5">
        <v>7216860.4608276002</v>
      </c>
      <c r="V85" s="9">
        <f t="shared" si="24"/>
        <v>1.9388498801170773</v>
      </c>
      <c r="W85" s="9">
        <f t="shared" si="19"/>
        <v>6.5695627773313392</v>
      </c>
    </row>
    <row r="86" spans="1:23" ht="14" x14ac:dyDescent="0.15">
      <c r="A86" s="1" t="s">
        <v>95</v>
      </c>
      <c r="B86" s="5">
        <v>12994568.899</v>
      </c>
      <c r="C86" s="5">
        <v>12928595.720678899</v>
      </c>
      <c r="D86" s="9">
        <f t="shared" si="20"/>
        <v>1.5236424643637836</v>
      </c>
      <c r="E86" s="9">
        <f t="shared" si="16"/>
        <v>5.5163437922425951</v>
      </c>
      <c r="F86" s="9" t="str">
        <f t="shared" si="27"/>
        <v/>
      </c>
      <c r="G86" s="5">
        <v>483991.158</v>
      </c>
      <c r="H86" s="5">
        <v>484834.26573603402</v>
      </c>
      <c r="I86" s="8">
        <f t="shared" si="21"/>
        <v>3.7245649452614438</v>
      </c>
      <c r="J86" s="9">
        <f t="shared" si="25"/>
        <v>-0.10972491638652215</v>
      </c>
      <c r="K86" s="9">
        <f t="shared" si="26"/>
        <v>1.13821522235098</v>
      </c>
      <c r="L86" s="5">
        <v>413519.38199999998</v>
      </c>
      <c r="M86" s="5">
        <v>411035.65767526702</v>
      </c>
      <c r="N86" s="9">
        <f t="shared" si="22"/>
        <v>-2.7979532477022229</v>
      </c>
      <c r="O86" s="9">
        <f t="shared" si="17"/>
        <v>6.0657138971534463</v>
      </c>
      <c r="P86" s="5">
        <v>4638675.4450000003</v>
      </c>
      <c r="Q86" s="5">
        <v>4720624.4848934598</v>
      </c>
      <c r="R86" s="9">
        <f t="shared" si="23"/>
        <v>1.4993310455353681</v>
      </c>
      <c r="S86" s="9">
        <f t="shared" si="18"/>
        <v>5.2454989897438242</v>
      </c>
      <c r="T86" s="5">
        <v>7458382.915</v>
      </c>
      <c r="U86" s="5">
        <v>7303652.6312051099</v>
      </c>
      <c r="V86" s="9">
        <f t="shared" si="24"/>
        <v>1.2026305738985554</v>
      </c>
      <c r="W86" s="9">
        <f t="shared" si="19"/>
        <v>5.95313132810118</v>
      </c>
    </row>
    <row r="87" spans="1:23" ht="14" x14ac:dyDescent="0.15">
      <c r="A87" s="1" t="s">
        <v>96</v>
      </c>
      <c r="B87" s="5">
        <v>13008792.244000001</v>
      </c>
      <c r="C87" s="5">
        <v>13028929.1557758</v>
      </c>
      <c r="D87" s="9">
        <f t="shared" si="20"/>
        <v>0.77605826080879847</v>
      </c>
      <c r="E87" s="9">
        <f t="shared" si="16"/>
        <v>5.5460479216259406</v>
      </c>
      <c r="F87" s="9" t="str">
        <f t="shared" si="27"/>
        <v/>
      </c>
      <c r="G87" s="5">
        <v>508508.66</v>
      </c>
      <c r="H87" s="5">
        <v>507485.48806324601</v>
      </c>
      <c r="I87" s="8">
        <f t="shared" si="21"/>
        <v>3.9089613429297225</v>
      </c>
      <c r="J87" s="9">
        <f t="shared" si="25"/>
        <v>4.6719516189361876</v>
      </c>
      <c r="K87" s="9">
        <f t="shared" si="26"/>
        <v>6.1574284889185593</v>
      </c>
      <c r="L87" s="5">
        <v>346637.28899999999</v>
      </c>
      <c r="M87" s="5">
        <v>391824.85794984503</v>
      </c>
      <c r="N87" s="9">
        <f t="shared" si="22"/>
        <v>-4.6737550299344672</v>
      </c>
      <c r="O87" s="9">
        <f t="shared" si="17"/>
        <v>-4.5500191976734827</v>
      </c>
      <c r="P87" s="5">
        <v>4859033.7139999997</v>
      </c>
      <c r="Q87" s="5">
        <v>4745523.0350013999</v>
      </c>
      <c r="R87" s="9">
        <f t="shared" si="23"/>
        <v>0.52744187104096785</v>
      </c>
      <c r="S87" s="9">
        <f t="shared" si="18"/>
        <v>5.8199405086425848</v>
      </c>
      <c r="T87" s="5">
        <v>7294612.5810000002</v>
      </c>
      <c r="U87" s="5">
        <v>7380780.6788149504</v>
      </c>
      <c r="V87" s="9">
        <f t="shared" si="24"/>
        <v>1.0560202066608237</v>
      </c>
      <c r="W87" s="9">
        <f t="shared" si="19"/>
        <v>5.8531008688203157</v>
      </c>
    </row>
    <row r="88" spans="1:23" ht="14" x14ac:dyDescent="0.15">
      <c r="A88" s="1" t="s">
        <v>97</v>
      </c>
      <c r="B88" s="5">
        <v>13003302.161</v>
      </c>
      <c r="C88" s="5">
        <v>12942452.5939906</v>
      </c>
      <c r="D88" s="9">
        <f t="shared" si="20"/>
        <v>-0.66372731596952006</v>
      </c>
      <c r="E88" s="9">
        <f t="shared" si="16"/>
        <v>3.5732982521166079</v>
      </c>
      <c r="F88" s="9">
        <f t="shared" si="27"/>
        <v>4.9424537126456114</v>
      </c>
      <c r="G88" s="5">
        <v>478291.61099999998</v>
      </c>
      <c r="H88" s="5">
        <v>476739.79388719902</v>
      </c>
      <c r="I88" s="8">
        <f t="shared" si="21"/>
        <v>3.6782319219998625</v>
      </c>
      <c r="J88" s="9">
        <f t="shared" si="25"/>
        <v>-6.0584381030054697</v>
      </c>
      <c r="K88" s="9">
        <f t="shared" si="26"/>
        <v>-2.6819842443580932</v>
      </c>
      <c r="L88" s="5">
        <v>461258.86300000001</v>
      </c>
      <c r="M88" s="5">
        <v>415778.85763329099</v>
      </c>
      <c r="N88" s="9">
        <f t="shared" si="22"/>
        <v>6.1134456371096713</v>
      </c>
      <c r="O88" s="9">
        <f t="shared" si="17"/>
        <v>6.1106593816962373</v>
      </c>
      <c r="P88" s="5">
        <v>4609216.4859999996</v>
      </c>
      <c r="Q88" s="5">
        <v>4636269.8758989098</v>
      </c>
      <c r="R88" s="9">
        <f t="shared" si="23"/>
        <v>-2.3022364088568392</v>
      </c>
      <c r="S88" s="9">
        <f t="shared" si="18"/>
        <v>2.3550672881397672</v>
      </c>
      <c r="T88" s="5">
        <v>7454535.2010000004</v>
      </c>
      <c r="U88" s="5">
        <v>7404536.1686652703</v>
      </c>
      <c r="V88" s="9">
        <f t="shared" si="24"/>
        <v>0.32185605946137841</v>
      </c>
      <c r="W88" s="9">
        <f t="shared" si="19"/>
        <v>4.6198729879197487</v>
      </c>
    </row>
    <row r="89" spans="1:23" ht="14" x14ac:dyDescent="0.15">
      <c r="A89" s="1" t="s">
        <v>98</v>
      </c>
      <c r="B89" s="5">
        <v>12796119.499</v>
      </c>
      <c r="C89" s="5">
        <v>12951355.617824599</v>
      </c>
      <c r="D89" s="9">
        <f t="shared" si="20"/>
        <v>6.8789309980799018E-2</v>
      </c>
      <c r="E89" s="9">
        <f t="shared" si="16"/>
        <v>0.55872151457188046</v>
      </c>
      <c r="F89" s="9" t="str">
        <f t="shared" si="27"/>
        <v/>
      </c>
      <c r="G89" s="5">
        <v>503815.049</v>
      </c>
      <c r="H89" s="5">
        <v>507323.05203873402</v>
      </c>
      <c r="I89" s="8">
        <f t="shared" si="21"/>
        <v>3.9372487029319512</v>
      </c>
      <c r="J89" s="9">
        <f t="shared" si="25"/>
        <v>6.4150839815925398</v>
      </c>
      <c r="K89" s="9">
        <f t="shared" si="26"/>
        <v>4.3346228670246179</v>
      </c>
      <c r="L89" s="5">
        <v>408857.24599999998</v>
      </c>
      <c r="M89" s="5">
        <v>409415.43693711102</v>
      </c>
      <c r="N89" s="9">
        <f t="shared" si="22"/>
        <v>-1.5304820289328891</v>
      </c>
      <c r="O89" s="9">
        <f t="shared" si="17"/>
        <v>-3.2112370507967447</v>
      </c>
      <c r="P89" s="5">
        <v>4639267.1880000001</v>
      </c>
      <c r="Q89" s="5">
        <v>4660114.8433068199</v>
      </c>
      <c r="R89" s="9">
        <f t="shared" si="23"/>
        <v>0.51431361948677257</v>
      </c>
      <c r="S89" s="9">
        <f t="shared" si="18"/>
        <v>-0.85089583790809442</v>
      </c>
      <c r="T89" s="5">
        <v>7244180.0159999998</v>
      </c>
      <c r="U89" s="5">
        <v>7384792.5669223797</v>
      </c>
      <c r="V89" s="9">
        <f t="shared" si="24"/>
        <v>-0.26664197855420513</v>
      </c>
      <c r="W89" s="9">
        <f t="shared" si="19"/>
        <v>1.4500857912324028</v>
      </c>
    </row>
    <row r="90" spans="1:23" ht="14" x14ac:dyDescent="0.15">
      <c r="A90" s="1" t="s">
        <v>99</v>
      </c>
      <c r="B90" s="5">
        <v>12967530.185000001</v>
      </c>
      <c r="C90" s="5">
        <v>12880030.6786463</v>
      </c>
      <c r="D90" s="9">
        <f t="shared" si="20"/>
        <v>-0.55071408185360937</v>
      </c>
      <c r="E90" s="9">
        <f t="shared" si="16"/>
        <v>-0.20807703749279316</v>
      </c>
      <c r="F90" s="9" t="str">
        <f t="shared" si="27"/>
        <v/>
      </c>
      <c r="G90" s="5">
        <v>500219.34</v>
      </c>
      <c r="H90" s="5">
        <v>499286.47368609899</v>
      </c>
      <c r="I90" s="8">
        <f t="shared" si="21"/>
        <v>3.8574758096851887</v>
      </c>
      <c r="J90" s="9">
        <f t="shared" si="25"/>
        <v>-1.584114563755612</v>
      </c>
      <c r="K90" s="9">
        <f t="shared" si="26"/>
        <v>3.3529914197316879</v>
      </c>
      <c r="L90" s="5">
        <v>443463.64500000002</v>
      </c>
      <c r="M90" s="5">
        <v>438472.647351144</v>
      </c>
      <c r="N90" s="9">
        <f t="shared" si="22"/>
        <v>7.0972434824181585</v>
      </c>
      <c r="O90" s="9">
        <f t="shared" si="17"/>
        <v>7.2413203113173674</v>
      </c>
      <c r="P90" s="5">
        <v>4490483.148</v>
      </c>
      <c r="Q90" s="5">
        <v>4558987.8308864702</v>
      </c>
      <c r="R90" s="9">
        <f t="shared" si="23"/>
        <v>-2.1700540828000325</v>
      </c>
      <c r="S90" s="9">
        <f t="shared" si="18"/>
        <v>-3.1947114808330901</v>
      </c>
      <c r="T90" s="5">
        <v>7533364.051</v>
      </c>
      <c r="U90" s="5">
        <v>7369988.0196492402</v>
      </c>
      <c r="V90" s="9">
        <f t="shared" si="24"/>
        <v>-0.20047343427697095</v>
      </c>
      <c r="W90" s="9">
        <f t="shared" si="19"/>
        <v>1.0053269838050438</v>
      </c>
    </row>
    <row r="91" spans="1:23" ht="14" x14ac:dyDescent="0.15">
      <c r="A91" s="1" t="s">
        <v>100</v>
      </c>
      <c r="B91" s="5">
        <v>12857408.646</v>
      </c>
      <c r="C91" s="5">
        <v>12883086.5953831</v>
      </c>
      <c r="D91" s="9">
        <f t="shared" si="20"/>
        <v>2.3726005108559711E-2</v>
      </c>
      <c r="E91" s="9">
        <f t="shared" si="16"/>
        <v>-1.163702172811798</v>
      </c>
      <c r="F91" s="9" t="str">
        <f t="shared" si="27"/>
        <v/>
      </c>
      <c r="G91" s="5">
        <v>491740.59100000001</v>
      </c>
      <c r="H91" s="5">
        <v>489315.59723208699</v>
      </c>
      <c r="I91" s="8">
        <f t="shared" si="21"/>
        <v>3.8245699778157305</v>
      </c>
      <c r="J91" s="9">
        <f t="shared" si="25"/>
        <v>-1.9970251507916204</v>
      </c>
      <c r="K91" s="9">
        <f t="shared" si="26"/>
        <v>-3.2974992008985571</v>
      </c>
      <c r="L91" s="5">
        <v>381685.67</v>
      </c>
      <c r="M91" s="5">
        <v>435588.03033153701</v>
      </c>
      <c r="N91" s="9">
        <f t="shared" si="22"/>
        <v>-0.65787844168461174</v>
      </c>
      <c r="O91" s="9">
        <f t="shared" si="17"/>
        <v>10.110966740222803</v>
      </c>
      <c r="P91" s="5">
        <v>4712173.8909999998</v>
      </c>
      <c r="Q91" s="5">
        <v>4604368.8711603601</v>
      </c>
      <c r="R91" s="9">
        <f t="shared" si="23"/>
        <v>0.9954192017456176</v>
      </c>
      <c r="S91" s="9">
        <f t="shared" si="18"/>
        <v>-3.0224079857042896</v>
      </c>
      <c r="T91" s="5">
        <v>7271808.4929999998</v>
      </c>
      <c r="U91" s="5">
        <v>7357549.7001429498</v>
      </c>
      <c r="V91" s="9">
        <f t="shared" si="24"/>
        <v>-0.16876987415893607</v>
      </c>
      <c r="W91" s="9">
        <f t="shared" si="19"/>
        <v>-0.31261547815982782</v>
      </c>
    </row>
    <row r="92" spans="1:23" ht="14" x14ac:dyDescent="0.15">
      <c r="A92" s="1" t="s">
        <v>101</v>
      </c>
      <c r="B92" s="5">
        <v>12901429.210000001</v>
      </c>
      <c r="C92" s="5">
        <v>12822683.7170862</v>
      </c>
      <c r="D92" s="9">
        <f t="shared" si="20"/>
        <v>-0.46885408903909465</v>
      </c>
      <c r="E92" s="9">
        <f t="shared" si="16"/>
        <v>-0.78343908138611695</v>
      </c>
      <c r="F92" s="9">
        <f t="shared" si="27"/>
        <v>-0.40439012476760627</v>
      </c>
      <c r="G92" s="5">
        <v>474788.12400000001</v>
      </c>
      <c r="H92" s="5">
        <v>474302.99023190502</v>
      </c>
      <c r="I92" s="8">
        <f t="shared" si="21"/>
        <v>3.680120367067456</v>
      </c>
      <c r="J92" s="9">
        <f t="shared" si="25"/>
        <v>-3.0680826618043278</v>
      </c>
      <c r="K92" s="9">
        <f t="shared" si="26"/>
        <v>-0.73250019850337189</v>
      </c>
      <c r="L92" s="5">
        <v>497817.12599999999</v>
      </c>
      <c r="M92" s="5">
        <v>446117.17848957202</v>
      </c>
      <c r="N92" s="9">
        <f t="shared" si="22"/>
        <v>2.4172262378332698</v>
      </c>
      <c r="O92" s="9">
        <f t="shared" si="17"/>
        <v>7.9257583826633171</v>
      </c>
      <c r="P92" s="5">
        <v>4533894.9040000001</v>
      </c>
      <c r="Q92" s="5">
        <v>4555592.8044554703</v>
      </c>
      <c r="R92" s="9">
        <f t="shared" si="23"/>
        <v>-1.0593431601538361</v>
      </c>
      <c r="S92" s="9">
        <f t="shared" si="18"/>
        <v>-1.6341515359233116</v>
      </c>
      <c r="T92" s="5">
        <v>7394929.0559999999</v>
      </c>
      <c r="U92" s="5">
        <v>7339370.5649656998</v>
      </c>
      <c r="V92" s="9">
        <f t="shared" si="24"/>
        <v>-0.24708137787906592</v>
      </c>
      <c r="W92" s="9">
        <f t="shared" si="19"/>
        <v>-0.79959572787320354</v>
      </c>
    </row>
    <row r="93" spans="1:23" ht="14" x14ac:dyDescent="0.15">
      <c r="A93" s="1" t="s">
        <v>102</v>
      </c>
      <c r="B93" s="5">
        <v>12415541.447000001</v>
      </c>
      <c r="C93" s="5">
        <v>12739067.8831394</v>
      </c>
      <c r="D93" s="9">
        <f t="shared" si="20"/>
        <v>-0.6520930859066687</v>
      </c>
      <c r="E93" s="9">
        <f t="shared" si="16"/>
        <v>-2.9741676922424909</v>
      </c>
      <c r="F93" s="9" t="str">
        <f t="shared" si="27"/>
        <v/>
      </c>
      <c r="G93" s="5">
        <v>476020.185</v>
      </c>
      <c r="H93" s="5">
        <v>488230.60074338899</v>
      </c>
      <c r="I93" s="8">
        <f t="shared" si="21"/>
        <v>3.8340670604826661</v>
      </c>
      <c r="J93" s="9">
        <f t="shared" si="25"/>
        <v>2.9364374246669156</v>
      </c>
      <c r="K93" s="9">
        <f t="shared" si="26"/>
        <v>-5.516878476569687</v>
      </c>
      <c r="L93" s="5">
        <v>419345.272</v>
      </c>
      <c r="M93" s="5">
        <v>421223.12611416401</v>
      </c>
      <c r="N93" s="9">
        <f t="shared" si="22"/>
        <v>-5.5801600063221768</v>
      </c>
      <c r="O93" s="9">
        <f t="shared" si="17"/>
        <v>2.5652048734877919</v>
      </c>
      <c r="P93" s="5">
        <v>4399845.3470000001</v>
      </c>
      <c r="Q93" s="5">
        <v>4490299.8155256603</v>
      </c>
      <c r="R93" s="9">
        <f t="shared" si="23"/>
        <v>-1.4332490135192111</v>
      </c>
      <c r="S93" s="9">
        <f t="shared" si="18"/>
        <v>-5.1607685286868659</v>
      </c>
      <c r="T93" s="5">
        <v>7120330.6430000002</v>
      </c>
      <c r="U93" s="5">
        <v>7337756.9839279503</v>
      </c>
      <c r="V93" s="9">
        <f t="shared" si="24"/>
        <v>-2.1985278212444115E-2</v>
      </c>
      <c r="W93" s="9">
        <f t="shared" si="19"/>
        <v>-1.7096396379777556</v>
      </c>
    </row>
    <row r="94" spans="1:23" ht="14" x14ac:dyDescent="0.15">
      <c r="A94" s="1" t="s">
        <v>103</v>
      </c>
      <c r="B94" s="5">
        <v>13112362.762</v>
      </c>
      <c r="C94" s="5">
        <v>12851171.2505643</v>
      </c>
      <c r="D94" s="9">
        <f t="shared" si="20"/>
        <v>0.87999662497499909</v>
      </c>
      <c r="E94" s="9">
        <f t="shared" si="16"/>
        <v>1.1168863687514907</v>
      </c>
      <c r="F94" s="9" t="str">
        <f t="shared" si="27"/>
        <v/>
      </c>
      <c r="G94" s="5">
        <v>503406.87699999998</v>
      </c>
      <c r="H94" s="5">
        <v>493494.40940960601</v>
      </c>
      <c r="I94" s="8">
        <f t="shared" si="21"/>
        <v>3.8391774704318538</v>
      </c>
      <c r="J94" s="9">
        <f t="shared" si="25"/>
        <v>1.0781398499402295</v>
      </c>
      <c r="K94" s="9">
        <f t="shared" si="26"/>
        <v>0.63722786088198369</v>
      </c>
      <c r="L94" s="5">
        <v>438028.12599999999</v>
      </c>
      <c r="M94" s="5">
        <v>431401.34981633897</v>
      </c>
      <c r="N94" s="9">
        <f t="shared" si="22"/>
        <v>2.4163496900254211</v>
      </c>
      <c r="O94" s="9">
        <f t="shared" si="17"/>
        <v>-1.2256966408148329</v>
      </c>
      <c r="P94" s="5">
        <v>4508189.4019999998</v>
      </c>
      <c r="Q94" s="5">
        <v>4498607.9838014496</v>
      </c>
      <c r="R94" s="9">
        <f t="shared" si="23"/>
        <v>0.18502480050581749</v>
      </c>
      <c r="S94" s="9">
        <f t="shared" si="18"/>
        <v>0.3943062119693197</v>
      </c>
      <c r="T94" s="5">
        <v>7662738.3569999998</v>
      </c>
      <c r="U94" s="5">
        <v>7421122.8789502699</v>
      </c>
      <c r="V94" s="9">
        <f t="shared" si="24"/>
        <v>1.1361223219155114</v>
      </c>
      <c r="W94" s="9">
        <f t="shared" si="19"/>
        <v>1.7173510416349291</v>
      </c>
    </row>
    <row r="95" spans="1:23" ht="14" x14ac:dyDescent="0.15">
      <c r="A95" s="1" t="s">
        <v>104</v>
      </c>
      <c r="B95" s="5">
        <v>12889950.083000001</v>
      </c>
      <c r="C95" s="5">
        <v>12941122.2643463</v>
      </c>
      <c r="D95" s="9">
        <f t="shared" si="20"/>
        <v>0.69994409091740373</v>
      </c>
      <c r="E95" s="9">
        <f t="shared" si="16"/>
        <v>0.25309483346105388</v>
      </c>
      <c r="F95" s="9" t="str">
        <f t="shared" si="27"/>
        <v/>
      </c>
      <c r="G95" s="5">
        <v>501488.071</v>
      </c>
      <c r="H95" s="5">
        <v>498700.87806869001</v>
      </c>
      <c r="I95" s="8">
        <f t="shared" si="21"/>
        <v>3.8905353998336349</v>
      </c>
      <c r="J95" s="9">
        <f t="shared" si="25"/>
        <v>1.055020798576578</v>
      </c>
      <c r="K95" s="9">
        <f t="shared" si="26"/>
        <v>1.98224026618945</v>
      </c>
      <c r="L95" s="5">
        <v>378747.26799999998</v>
      </c>
      <c r="M95" s="5">
        <v>436274.15362121799</v>
      </c>
      <c r="N95" s="9">
        <f t="shared" si="22"/>
        <v>1.1295291048471601</v>
      </c>
      <c r="O95" s="9">
        <f t="shared" si="17"/>
        <v>-0.76984865583242801</v>
      </c>
      <c r="P95" s="5">
        <v>4626349.8660000004</v>
      </c>
      <c r="Q95" s="5">
        <v>4537769.6232598601</v>
      </c>
      <c r="R95" s="9">
        <f t="shared" si="23"/>
        <v>0.87052794107473908</v>
      </c>
      <c r="S95" s="9">
        <f t="shared" si="18"/>
        <v>-1.8213255067670353</v>
      </c>
      <c r="T95" s="5">
        <v>7383364.8770000003</v>
      </c>
      <c r="U95" s="5">
        <v>7474917.1713290801</v>
      </c>
      <c r="V95" s="9">
        <f t="shared" si="24"/>
        <v>0.72488076610879304</v>
      </c>
      <c r="W95" s="9">
        <f t="shared" si="19"/>
        <v>1.534094085500004</v>
      </c>
    </row>
    <row r="96" spans="1:23" ht="14" x14ac:dyDescent="0.15">
      <c r="A96" s="1" t="s">
        <v>105</v>
      </c>
      <c r="B96" s="5">
        <v>13084104.380000001</v>
      </c>
      <c r="C96" s="5">
        <v>12981462.7758366</v>
      </c>
      <c r="D96" s="9">
        <f t="shared" si="20"/>
        <v>0.31172343994803065</v>
      </c>
      <c r="E96" s="9">
        <f t="shared" si="16"/>
        <v>1.4159297162085416</v>
      </c>
      <c r="F96" s="9">
        <f t="shared" si="27"/>
        <v>-3.9844481468531701E-2</v>
      </c>
      <c r="G96" s="5">
        <v>502351.61</v>
      </c>
      <c r="H96" s="5">
        <v>501443.91592299502</v>
      </c>
      <c r="I96" s="8">
        <f t="shared" si="21"/>
        <v>3.8394038706071525</v>
      </c>
      <c r="J96" s="9">
        <f t="shared" si="25"/>
        <v>0.55003670034188268</v>
      </c>
      <c r="K96" s="9">
        <f t="shared" si="26"/>
        <v>5.8054286968643565</v>
      </c>
      <c r="L96" s="5">
        <v>480003.538</v>
      </c>
      <c r="M96" s="5">
        <v>427278.48692978203</v>
      </c>
      <c r="N96" s="9">
        <f t="shared" si="22"/>
        <v>-2.0619297789632896</v>
      </c>
      <c r="O96" s="9">
        <f t="shared" si="17"/>
        <v>-3.5783397295174546</v>
      </c>
      <c r="P96" s="5">
        <v>4565219.017</v>
      </c>
      <c r="Q96" s="5">
        <v>4580038.5567966001</v>
      </c>
      <c r="R96" s="9">
        <f t="shared" si="23"/>
        <v>0.93149139436423667</v>
      </c>
      <c r="S96" s="9">
        <f t="shared" si="18"/>
        <v>0.69088749658410276</v>
      </c>
      <c r="T96" s="5">
        <v>7536530.2149999999</v>
      </c>
      <c r="U96" s="5">
        <v>7471213.8726885403</v>
      </c>
      <c r="V96" s="9">
        <f t="shared" si="24"/>
        <v>-4.954300570372272E-2</v>
      </c>
      <c r="W96" s="9">
        <f t="shared" si="19"/>
        <v>1.9148413450310153</v>
      </c>
    </row>
    <row r="97" spans="1:23" ht="14" x14ac:dyDescent="0.15">
      <c r="A97" s="1" t="s">
        <v>106</v>
      </c>
      <c r="B97" s="5">
        <v>12803323.689999999</v>
      </c>
      <c r="C97" s="5">
        <v>13008863.5128357</v>
      </c>
      <c r="D97" s="9">
        <f t="shared" si="20"/>
        <v>0.21107588160329538</v>
      </c>
      <c r="E97" s="9">
        <f t="shared" si="16"/>
        <v>3.1233615115005664</v>
      </c>
      <c r="F97" s="9" t="str">
        <f t="shared" si="27"/>
        <v/>
      </c>
      <c r="G97" s="5">
        <v>478501.13900000002</v>
      </c>
      <c r="H97" s="5">
        <v>487518.27301370102</v>
      </c>
      <c r="I97" s="8">
        <f t="shared" si="21"/>
        <v>3.7373197037401469</v>
      </c>
      <c r="J97" s="9">
        <f t="shared" si="25"/>
        <v>-2.7771087587455168</v>
      </c>
      <c r="K97" s="9">
        <f t="shared" si="26"/>
        <v>0.52118672236556307</v>
      </c>
      <c r="L97" s="5">
        <v>434335.97499999998</v>
      </c>
      <c r="M97" s="5">
        <v>437004.48141013901</v>
      </c>
      <c r="N97" s="9">
        <f t="shared" si="22"/>
        <v>2.2762658963345617</v>
      </c>
      <c r="O97" s="9">
        <f t="shared" si="17"/>
        <v>3.5747876513557042</v>
      </c>
      <c r="P97" s="5">
        <v>4545572.6940000001</v>
      </c>
      <c r="Q97" s="5">
        <v>4583592.8327460401</v>
      </c>
      <c r="R97" s="9">
        <f t="shared" si="23"/>
        <v>7.7603625064814885E-2</v>
      </c>
      <c r="S97" s="9">
        <f t="shared" si="18"/>
        <v>3.3121015741919946</v>
      </c>
      <c r="T97" s="5">
        <v>7344913.8810000001</v>
      </c>
      <c r="U97" s="5">
        <v>7502640.8884744598</v>
      </c>
      <c r="V97" s="9">
        <f t="shared" si="24"/>
        <v>0.42064136191848345</v>
      </c>
      <c r="W97" s="9">
        <f t="shared" si="19"/>
        <v>3.1541124880315463</v>
      </c>
    </row>
    <row r="98" spans="1:23" ht="14" x14ac:dyDescent="0.15">
      <c r="A98" s="1" t="s">
        <v>107</v>
      </c>
      <c r="B98" s="5">
        <v>13182930.047</v>
      </c>
      <c r="C98" s="5">
        <v>13041824.507524399</v>
      </c>
      <c r="D98" s="9">
        <f t="shared" si="20"/>
        <v>0.25337336083337547</v>
      </c>
      <c r="E98" s="9">
        <f t="shared" si="16"/>
        <v>0.53817367838926433</v>
      </c>
      <c r="F98" s="9" t="str">
        <f t="shared" si="27"/>
        <v/>
      </c>
      <c r="G98" s="5">
        <v>506687.29300000001</v>
      </c>
      <c r="H98" s="5">
        <v>500604.79859739903</v>
      </c>
      <c r="I98" s="8">
        <f t="shared" si="21"/>
        <v>3.8435104426220126</v>
      </c>
      <c r="J98" s="9">
        <f t="shared" si="25"/>
        <v>2.684314887891448</v>
      </c>
      <c r="K98" s="9">
        <f t="shared" si="26"/>
        <v>0.65164306446294784</v>
      </c>
      <c r="L98" s="5">
        <v>453703.14600000001</v>
      </c>
      <c r="M98" s="5">
        <v>446375.03599030798</v>
      </c>
      <c r="N98" s="9">
        <f t="shared" si="22"/>
        <v>2.1442696765790137</v>
      </c>
      <c r="O98" s="9">
        <f t="shared" si="17"/>
        <v>3.5785418948188763</v>
      </c>
      <c r="P98" s="5">
        <v>4560262.2290000003</v>
      </c>
      <c r="Q98" s="5">
        <v>4590057.3797804397</v>
      </c>
      <c r="R98" s="9">
        <f t="shared" si="23"/>
        <v>0.14103667734655101</v>
      </c>
      <c r="S98" s="9">
        <f t="shared" si="18"/>
        <v>1.1550718560515483</v>
      </c>
      <c r="T98" s="5">
        <v>7662277.3789999997</v>
      </c>
      <c r="U98" s="5">
        <v>7491620.0323158298</v>
      </c>
      <c r="V98" s="9">
        <f t="shared" si="24"/>
        <v>-0.14689302503549939</v>
      </c>
      <c r="W98" s="9">
        <f t="shared" si="19"/>
        <v>-6.0158389667441803E-3</v>
      </c>
    </row>
    <row r="99" spans="1:23" ht="14" x14ac:dyDescent="0.15">
      <c r="A99" s="1" t="s">
        <v>108</v>
      </c>
      <c r="B99" s="5">
        <v>12954912.939999999</v>
      </c>
      <c r="C99" s="5">
        <v>13040691.036985699</v>
      </c>
      <c r="D99" s="9">
        <f t="shared" si="20"/>
        <v>-8.6910427145037161E-3</v>
      </c>
      <c r="E99" s="9">
        <f t="shared" si="16"/>
        <v>0.50398067162165106</v>
      </c>
      <c r="F99" s="9" t="str">
        <f t="shared" si="27"/>
        <v/>
      </c>
      <c r="G99" s="5">
        <v>508065.114</v>
      </c>
      <c r="H99" s="5">
        <v>505473.09625540901</v>
      </c>
      <c r="I99" s="8">
        <f t="shared" si="21"/>
        <v>3.9217948924325228</v>
      </c>
      <c r="J99" s="9">
        <f t="shared" si="25"/>
        <v>0.9724832186287502</v>
      </c>
      <c r="K99" s="9">
        <f t="shared" si="26"/>
        <v>1.3115053737738913</v>
      </c>
      <c r="L99" s="5">
        <v>393341.495</v>
      </c>
      <c r="M99" s="5">
        <v>456849.25424947502</v>
      </c>
      <c r="N99" s="9">
        <f t="shared" si="22"/>
        <v>2.346506281635885</v>
      </c>
      <c r="O99" s="9">
        <f t="shared" si="17"/>
        <v>3.8532890486750793</v>
      </c>
      <c r="P99" s="5">
        <v>4671153.8729999997</v>
      </c>
      <c r="Q99" s="5">
        <v>4604972.3589388197</v>
      </c>
      <c r="R99" s="9">
        <f t="shared" si="23"/>
        <v>0.32494101760212057</v>
      </c>
      <c r="S99" s="9">
        <f t="shared" si="18"/>
        <v>0.96845263107472324</v>
      </c>
      <c r="T99" s="5">
        <v>7382352.4589999998</v>
      </c>
      <c r="U99" s="5">
        <v>7480737.5704609398</v>
      </c>
      <c r="V99" s="9">
        <f t="shared" si="24"/>
        <v>-0.14526179662005534</v>
      </c>
      <c r="W99" s="9">
        <f t="shared" si="19"/>
        <v>-1.3712149092814929E-2</v>
      </c>
    </row>
    <row r="100" spans="1:23" ht="14" x14ac:dyDescent="0.15">
      <c r="A100" s="1" t="s">
        <v>109</v>
      </c>
      <c r="B100" s="5">
        <v>13305707.408</v>
      </c>
      <c r="C100" s="5">
        <v>13177317.949971899</v>
      </c>
      <c r="D100" s="9">
        <f t="shared" si="20"/>
        <v>1.0476968789361107</v>
      </c>
      <c r="E100" s="9">
        <f t="shared" si="16"/>
        <v>1.6936812911607202</v>
      </c>
      <c r="F100" s="9">
        <f t="shared" si="27"/>
        <v>1.4463826856452977</v>
      </c>
      <c r="G100" s="5">
        <v>517199.85800000001</v>
      </c>
      <c r="H100" s="5">
        <v>516260.60454134399</v>
      </c>
      <c r="I100" s="8">
        <f t="shared" si="21"/>
        <v>3.8870526920578143</v>
      </c>
      <c r="J100" s="9">
        <f t="shared" si="25"/>
        <v>2.1341409396167244</v>
      </c>
      <c r="K100" s="9">
        <f t="shared" si="26"/>
        <v>2.9557480665783009</v>
      </c>
      <c r="L100" s="5">
        <v>500491.52500000002</v>
      </c>
      <c r="M100" s="5">
        <v>442317.43914476002</v>
      </c>
      <c r="N100" s="9">
        <f t="shared" si="22"/>
        <v>-3.1808774928588357</v>
      </c>
      <c r="O100" s="9">
        <f t="shared" si="17"/>
        <v>4.2682991640782486</v>
      </c>
      <c r="P100" s="5">
        <v>4641100.148</v>
      </c>
      <c r="Q100" s="5">
        <v>4652320.7590256799</v>
      </c>
      <c r="R100" s="9">
        <f t="shared" si="23"/>
        <v>1.0282016133050353</v>
      </c>
      <c r="S100" s="9">
        <f t="shared" si="18"/>
        <v>1.6621575157168333</v>
      </c>
      <c r="T100" s="5">
        <v>7646915.8770000003</v>
      </c>
      <c r="U100" s="5">
        <v>7567406.5766652999</v>
      </c>
      <c r="V100" s="9">
        <f t="shared" si="24"/>
        <v>1.1585623127134959</v>
      </c>
      <c r="W100" s="9">
        <f t="shared" si="19"/>
        <v>1.4646748417501021</v>
      </c>
    </row>
    <row r="101" spans="1:23" ht="14" x14ac:dyDescent="0.15">
      <c r="A101" s="1" t="s">
        <v>110</v>
      </c>
      <c r="B101" s="5">
        <v>13252629.581</v>
      </c>
      <c r="C101" s="5">
        <v>13356090.8236521</v>
      </c>
      <c r="D101" s="9">
        <f t="shared" si="20"/>
        <v>1.3566711705592649</v>
      </c>
      <c r="E101" s="9">
        <f t="shared" si="16"/>
        <v>3.5092910394113552</v>
      </c>
      <c r="F101" s="9" t="str">
        <f t="shared" si="27"/>
        <v/>
      </c>
      <c r="G101" s="5">
        <v>502742.87099999998</v>
      </c>
      <c r="H101" s="5">
        <v>513841.32644231501</v>
      </c>
      <c r="I101" s="8">
        <f t="shared" si="21"/>
        <v>3.7935329583252764</v>
      </c>
      <c r="J101" s="9">
        <f t="shared" si="25"/>
        <v>-0.46861567157120421</v>
      </c>
      <c r="K101" s="9">
        <f t="shared" si="26"/>
        <v>5.0661806261656395</v>
      </c>
      <c r="L101" s="5">
        <v>464247.17700000003</v>
      </c>
      <c r="M101" s="5">
        <v>467940.88734752702</v>
      </c>
      <c r="N101" s="9">
        <f t="shared" si="22"/>
        <v>5.7929997633172858</v>
      </c>
      <c r="O101" s="9">
        <f t="shared" si="17"/>
        <v>6.88665082370854</v>
      </c>
      <c r="P101" s="5">
        <v>4726021.7079999996</v>
      </c>
      <c r="Q101" s="5">
        <v>4728754.2744864495</v>
      </c>
      <c r="R101" s="9">
        <f t="shared" si="23"/>
        <v>1.6429115579033482</v>
      </c>
      <c r="S101" s="9">
        <f t="shared" si="18"/>
        <v>3.96977512290555</v>
      </c>
      <c r="T101" s="5">
        <v>7559617.8260000004</v>
      </c>
      <c r="U101" s="5">
        <v>7675965.5492178304</v>
      </c>
      <c r="V101" s="9">
        <f t="shared" si="24"/>
        <v>1.4345597986935354</v>
      </c>
      <c r="W101" s="9">
        <f t="shared" si="19"/>
        <v>2.9231649067445353</v>
      </c>
    </row>
    <row r="102" spans="1:23" ht="14" x14ac:dyDescent="0.15">
      <c r="A102" s="1" t="s">
        <v>111</v>
      </c>
      <c r="B102" s="5">
        <v>13732336</v>
      </c>
      <c r="C102" s="5">
        <v>13571001.812844699</v>
      </c>
      <c r="D102" s="9">
        <f t="shared" si="20"/>
        <v>1.6090860119939876</v>
      </c>
      <c r="E102" s="9">
        <f t="shared" si="16"/>
        <v>4.1675557030284471</v>
      </c>
      <c r="F102" s="9" t="str">
        <f t="shared" si="27"/>
        <v/>
      </c>
      <c r="G102" s="5">
        <v>531489.00699999998</v>
      </c>
      <c r="H102" s="5">
        <v>523277.95049195498</v>
      </c>
      <c r="I102" s="8">
        <f t="shared" si="21"/>
        <v>3.870346654786192</v>
      </c>
      <c r="J102" s="9">
        <f t="shared" si="25"/>
        <v>1.8364860053153631</v>
      </c>
      <c r="K102" s="9">
        <f t="shared" si="26"/>
        <v>4.8948758618266641</v>
      </c>
      <c r="L102" s="5">
        <v>457607.51</v>
      </c>
      <c r="M102" s="5">
        <v>450220.76094327099</v>
      </c>
      <c r="N102" s="9">
        <f t="shared" si="22"/>
        <v>-3.7868301068326615</v>
      </c>
      <c r="O102" s="9">
        <f t="shared" si="17"/>
        <v>0.86055475577415663</v>
      </c>
      <c r="P102" s="5">
        <v>4765953.108</v>
      </c>
      <c r="Q102" s="5">
        <v>4779132.2177691404</v>
      </c>
      <c r="R102" s="9">
        <f t="shared" si="23"/>
        <v>1.0653533755073719</v>
      </c>
      <c r="S102" s="9">
        <f t="shared" si="18"/>
        <v>4.5105055075989497</v>
      </c>
      <c r="T102" s="5">
        <v>7977286.3739999998</v>
      </c>
      <c r="U102" s="5">
        <v>7805699.8802618897</v>
      </c>
      <c r="V102" s="9">
        <f t="shared" si="24"/>
        <v>1.6901369633854024</v>
      </c>
      <c r="W102" s="9">
        <f t="shared" si="19"/>
        <v>4.1111666860735863</v>
      </c>
    </row>
    <row r="103" spans="1:23" ht="14" x14ac:dyDescent="0.15">
      <c r="A103" s="1" t="s">
        <v>112</v>
      </c>
      <c r="B103" s="5">
        <v>13438260.097999999</v>
      </c>
      <c r="C103" s="5">
        <v>13552168.3652777</v>
      </c>
      <c r="D103" s="9">
        <f t="shared" si="20"/>
        <v>-0.13877713544458992</v>
      </c>
      <c r="E103" s="9">
        <f t="shared" si="16"/>
        <v>3.7309950305231432</v>
      </c>
      <c r="F103" s="9" t="str">
        <f t="shared" si="27"/>
        <v/>
      </c>
      <c r="G103" s="5">
        <v>530276.71200000006</v>
      </c>
      <c r="H103" s="5">
        <v>527828.47981861897</v>
      </c>
      <c r="I103" s="8">
        <f t="shared" si="21"/>
        <v>3.9460220901582383</v>
      </c>
      <c r="J103" s="9">
        <f t="shared" si="25"/>
        <v>0.86961992615699479</v>
      </c>
      <c r="K103" s="9">
        <f t="shared" si="26"/>
        <v>4.3718014459068089</v>
      </c>
      <c r="L103" s="5">
        <v>379136.82699999999</v>
      </c>
      <c r="M103" s="5">
        <v>442739.85120379803</v>
      </c>
      <c r="N103" s="9">
        <f t="shared" si="22"/>
        <v>-1.6616092345007605</v>
      </c>
      <c r="O103" s="9">
        <f t="shared" si="17"/>
        <v>-3.6112813370986929</v>
      </c>
      <c r="P103" s="5">
        <v>4823286.1030000001</v>
      </c>
      <c r="Q103" s="5">
        <v>4775882.9215775197</v>
      </c>
      <c r="R103" s="9">
        <f t="shared" si="23"/>
        <v>-6.7989250842226401E-2</v>
      </c>
      <c r="S103" s="9">
        <f t="shared" si="18"/>
        <v>3.2568447569100378</v>
      </c>
      <c r="T103" s="5">
        <v>7705560.4560000002</v>
      </c>
      <c r="U103" s="5">
        <v>7808556.3090213202</v>
      </c>
      <c r="V103" s="9">
        <f t="shared" si="24"/>
        <v>3.6594140221213323E-2</v>
      </c>
      <c r="W103" s="9">
        <f t="shared" si="19"/>
        <v>4.378116579979463</v>
      </c>
    </row>
    <row r="104" spans="1:23" ht="14" x14ac:dyDescent="0.15">
      <c r="A104" s="1" t="s">
        <v>113</v>
      </c>
      <c r="B104" s="5">
        <v>13872034.549000001</v>
      </c>
      <c r="C104" s="5">
        <v>13718216.837336</v>
      </c>
      <c r="D104" s="9">
        <f t="shared" si="20"/>
        <v>1.2252539046351929</v>
      </c>
      <c r="E104" s="9">
        <f t="shared" si="16"/>
        <v>4.2562723170922911</v>
      </c>
      <c r="F104" s="9">
        <f t="shared" si="27"/>
        <v>3.9205908082988739</v>
      </c>
      <c r="G104" s="5">
        <v>528002.86199999996</v>
      </c>
      <c r="H104" s="5">
        <v>527713.789920902</v>
      </c>
      <c r="I104" s="8">
        <f t="shared" si="21"/>
        <v>3.8062395255356569</v>
      </c>
      <c r="J104" s="9">
        <f t="shared" si="25"/>
        <v>-2.172863005732717E-2</v>
      </c>
      <c r="K104" s="9">
        <f t="shared" si="26"/>
        <v>2.0887484466401318</v>
      </c>
      <c r="L104" s="5">
        <v>522891.13400000002</v>
      </c>
      <c r="M104" s="5">
        <v>459959.459216533</v>
      </c>
      <c r="N104" s="9">
        <f t="shared" si="22"/>
        <v>3.889328680468962</v>
      </c>
      <c r="O104" s="9">
        <f t="shared" si="17"/>
        <v>4.4755221379622734</v>
      </c>
      <c r="P104" s="5">
        <v>4812481.8739999998</v>
      </c>
      <c r="Q104" s="5">
        <v>4821707.4991480699</v>
      </c>
      <c r="R104" s="9">
        <f t="shared" si="23"/>
        <v>0.95949960086989527</v>
      </c>
      <c r="S104" s="9">
        <f t="shared" si="18"/>
        <v>3.6926961395964186</v>
      </c>
      <c r="T104" s="5">
        <v>8008658.6799999997</v>
      </c>
      <c r="U104" s="5">
        <v>7911411.6077308301</v>
      </c>
      <c r="V104" s="9">
        <f t="shared" si="24"/>
        <v>1.3172127425229663</v>
      </c>
      <c r="W104" s="9">
        <f t="shared" si="19"/>
        <v>4.7305712370660613</v>
      </c>
    </row>
    <row r="105" spans="1:23" ht="14" x14ac:dyDescent="0.15">
      <c r="A105" s="1" t="s">
        <v>114</v>
      </c>
      <c r="B105" s="5">
        <v>13354787.873</v>
      </c>
      <c r="C105" s="5">
        <v>13739652.907127799</v>
      </c>
      <c r="D105" s="9">
        <f t="shared" si="20"/>
        <v>0.15625988454606166</v>
      </c>
      <c r="E105" s="9">
        <f t="shared" si="16"/>
        <v>0.77085299468764301</v>
      </c>
      <c r="F105" s="9" t="str">
        <f t="shared" si="27"/>
        <v/>
      </c>
      <c r="G105" s="5">
        <v>517695.97100000002</v>
      </c>
      <c r="H105" s="5">
        <v>536311.41968917102</v>
      </c>
      <c r="I105" s="8">
        <f t="shared" si="21"/>
        <v>3.8764821719605913</v>
      </c>
      <c r="J105" s="9">
        <f t="shared" si="25"/>
        <v>1.6292221148053843</v>
      </c>
      <c r="K105" s="9">
        <f t="shared" si="26"/>
        <v>2.9743037370688175</v>
      </c>
      <c r="L105" s="5">
        <v>434627.717</v>
      </c>
      <c r="M105" s="5">
        <v>439030.00398848503</v>
      </c>
      <c r="N105" s="9">
        <f t="shared" si="22"/>
        <v>-4.5502825974484633</v>
      </c>
      <c r="O105" s="9">
        <f t="shared" si="17"/>
        <v>-6.3801055703565428</v>
      </c>
      <c r="P105" s="5">
        <v>4744525.483</v>
      </c>
      <c r="Q105" s="5">
        <v>4843154.0856308704</v>
      </c>
      <c r="R105" s="9">
        <f t="shared" si="23"/>
        <v>0.44479235803063233</v>
      </c>
      <c r="S105" s="9">
        <f t="shared" si="18"/>
        <v>0.39152962350295084</v>
      </c>
      <c r="T105" s="5">
        <v>7657938.7019999996</v>
      </c>
      <c r="U105" s="5">
        <v>7910121.9167322898</v>
      </c>
      <c r="V105" s="9">
        <f t="shared" si="24"/>
        <v>-1.6301654653894104E-2</v>
      </c>
      <c r="W105" s="9">
        <f t="shared" si="19"/>
        <v>1.3006064362386383</v>
      </c>
    </row>
    <row r="106" spans="1:23" ht="14" x14ac:dyDescent="0.15">
      <c r="A106" s="1" t="s">
        <v>115</v>
      </c>
      <c r="B106" s="5">
        <v>14104833.946</v>
      </c>
      <c r="C106" s="5">
        <v>13779652.653419301</v>
      </c>
      <c r="D106" s="9">
        <f t="shared" si="20"/>
        <v>0.29112632292733753</v>
      </c>
      <c r="E106" s="9">
        <f t="shared" si="16"/>
        <v>2.7125606743091613</v>
      </c>
      <c r="F106" s="9" t="str">
        <f t="shared" si="27"/>
        <v/>
      </c>
      <c r="G106" s="5">
        <v>550407.59199999995</v>
      </c>
      <c r="H106" s="5">
        <v>533990.82317540096</v>
      </c>
      <c r="I106" s="8">
        <f t="shared" si="21"/>
        <v>3.9022621188396931</v>
      </c>
      <c r="J106" s="9">
        <f t="shared" si="25"/>
        <v>-0.43269571159141318</v>
      </c>
      <c r="K106" s="9">
        <f t="shared" si="26"/>
        <v>3.559543988837377</v>
      </c>
      <c r="L106" s="5">
        <v>433367.75</v>
      </c>
      <c r="M106" s="5">
        <v>425053.43305888399</v>
      </c>
      <c r="N106" s="9">
        <f t="shared" si="22"/>
        <v>-3.1835115601729136</v>
      </c>
      <c r="O106" s="9">
        <f t="shared" si="17"/>
        <v>-5.2970634157643133</v>
      </c>
      <c r="P106" s="5">
        <v>4922286.3679999998</v>
      </c>
      <c r="Q106" s="5">
        <v>4861446.0712276697</v>
      </c>
      <c r="R106" s="9">
        <f t="shared" si="23"/>
        <v>0.3776874589034751</v>
      </c>
      <c r="S106" s="9">
        <f t="shared" si="18"/>
        <v>3.2802097808638297</v>
      </c>
      <c r="T106" s="5">
        <v>8198772.2359999996</v>
      </c>
      <c r="U106" s="5">
        <v>7956579.35519927</v>
      </c>
      <c r="V106" s="9">
        <f t="shared" si="24"/>
        <v>0.58731633919204551</v>
      </c>
      <c r="W106" s="9">
        <f t="shared" si="19"/>
        <v>2.7764561984621627</v>
      </c>
    </row>
    <row r="107" spans="1:23" ht="14" x14ac:dyDescent="0.15">
      <c r="A107" s="1" t="s">
        <v>116</v>
      </c>
      <c r="B107" s="5">
        <v>13782144.436000001</v>
      </c>
      <c r="C107" s="5">
        <v>13909280.040276401</v>
      </c>
      <c r="D107" s="9">
        <f t="shared" si="20"/>
        <v>0.94071592454061381</v>
      </c>
      <c r="E107" s="9">
        <f t="shared" si="16"/>
        <v>2.5589945089035782</v>
      </c>
      <c r="F107" s="9" t="str">
        <f t="shared" si="27"/>
        <v/>
      </c>
      <c r="G107" s="5">
        <v>541645.33799999999</v>
      </c>
      <c r="H107" s="5">
        <v>538829.94279673498</v>
      </c>
      <c r="I107" s="8">
        <f t="shared" si="21"/>
        <v>3.9300512377825725</v>
      </c>
      <c r="J107" s="9">
        <f t="shared" si="25"/>
        <v>0.90621774969052993</v>
      </c>
      <c r="K107" s="9">
        <f t="shared" si="26"/>
        <v>2.1439044451192046</v>
      </c>
      <c r="L107" s="5">
        <v>396089.28</v>
      </c>
      <c r="M107" s="5">
        <v>466886.45795531</v>
      </c>
      <c r="N107" s="9">
        <f t="shared" si="22"/>
        <v>9.8418273193033414</v>
      </c>
      <c r="O107" s="9">
        <f t="shared" si="17"/>
        <v>4.4713285000931968</v>
      </c>
      <c r="P107" s="5">
        <v>4887200.2460000003</v>
      </c>
      <c r="Q107" s="5">
        <v>4851522.9986299397</v>
      </c>
      <c r="R107" s="9">
        <f t="shared" si="23"/>
        <v>-0.20411771420153491</v>
      </c>
      <c r="S107" s="9">
        <f t="shared" si="18"/>
        <v>1.3251161476870887</v>
      </c>
      <c r="T107" s="5">
        <v>7957209.5719999997</v>
      </c>
      <c r="U107" s="5">
        <v>8056150.1782650901</v>
      </c>
      <c r="V107" s="9">
        <f t="shared" si="24"/>
        <v>1.251427512009351</v>
      </c>
      <c r="W107" s="9">
        <f t="shared" si="19"/>
        <v>3.2658119735346602</v>
      </c>
    </row>
    <row r="108" spans="1:23" ht="14" x14ac:dyDescent="0.15">
      <c r="A108" s="1" t="s">
        <v>117</v>
      </c>
      <c r="B108" s="5">
        <v>14306523.823999999</v>
      </c>
      <c r="C108" s="5">
        <v>14128689.012735501</v>
      </c>
      <c r="D108" s="9">
        <f t="shared" si="20"/>
        <v>1.5774286794411285</v>
      </c>
      <c r="E108" s="9">
        <f t="shared" si="16"/>
        <v>3.1321236511144601</v>
      </c>
      <c r="F108" s="9">
        <f t="shared" si="27"/>
        <v>2.3078070640755621</v>
      </c>
      <c r="G108" s="5">
        <v>547653.69099999999</v>
      </c>
      <c r="H108" s="5">
        <v>548615.31200055894</v>
      </c>
      <c r="I108" s="8">
        <f t="shared" si="21"/>
        <v>3.8279997135382398</v>
      </c>
      <c r="J108" s="9">
        <f t="shared" si="25"/>
        <v>1.8160403545939063</v>
      </c>
      <c r="K108" s="9">
        <f t="shared" si="26"/>
        <v>3.7217277432106011</v>
      </c>
      <c r="L108" s="5">
        <v>493309.989</v>
      </c>
      <c r="M108" s="5">
        <v>429969.85370881902</v>
      </c>
      <c r="N108" s="9">
        <f t="shared" si="22"/>
        <v>-7.906976871456961</v>
      </c>
      <c r="O108" s="9">
        <f t="shared" si="17"/>
        <v>-5.6572282596782379</v>
      </c>
      <c r="P108" s="5">
        <v>4985028.0149999997</v>
      </c>
      <c r="Q108" s="5">
        <v>4991614.4267527796</v>
      </c>
      <c r="R108" s="9">
        <f t="shared" si="23"/>
        <v>2.8875762964001517</v>
      </c>
      <c r="S108" s="9">
        <f t="shared" si="18"/>
        <v>3.5853878625954128</v>
      </c>
      <c r="T108" s="5">
        <v>8280532.1299999999</v>
      </c>
      <c r="U108" s="5">
        <v>8167043.7465680204</v>
      </c>
      <c r="V108" s="9">
        <f t="shared" si="24"/>
        <v>1.3765082061418576</v>
      </c>
      <c r="W108" s="9">
        <f t="shared" si="19"/>
        <v>3.3947438748881842</v>
      </c>
    </row>
    <row r="109" spans="1:23" ht="14" x14ac:dyDescent="0.15">
      <c r="A109" s="1" t="s">
        <v>118</v>
      </c>
      <c r="B109" s="5">
        <v>14107960.023</v>
      </c>
      <c r="C109" s="5">
        <v>14373988.8522746</v>
      </c>
      <c r="D109" s="9">
        <f t="shared" si="20"/>
        <v>1.7361825949880227</v>
      </c>
      <c r="E109" s="9">
        <f t="shared" si="16"/>
        <v>5.6397163112019477</v>
      </c>
      <c r="F109" s="9" t="str">
        <f t="shared" si="27"/>
        <v/>
      </c>
      <c r="G109" s="5">
        <v>557034.35600000003</v>
      </c>
      <c r="H109" s="5">
        <v>569487.97917517705</v>
      </c>
      <c r="I109" s="8">
        <f t="shared" si="21"/>
        <v>3.9483692546043163</v>
      </c>
      <c r="J109" s="9">
        <f t="shared" si="25"/>
        <v>3.8046089341736922</v>
      </c>
      <c r="K109" s="9">
        <f t="shared" si="26"/>
        <v>7.5987427377525396</v>
      </c>
      <c r="L109" s="5">
        <v>451479.288</v>
      </c>
      <c r="M109" s="5">
        <v>460202.75900663203</v>
      </c>
      <c r="N109" s="9">
        <f t="shared" si="22"/>
        <v>7.0314011638330065</v>
      </c>
      <c r="O109" s="9">
        <f t="shared" si="17"/>
        <v>3.8772426011661754</v>
      </c>
      <c r="P109" s="5">
        <v>5001067.426</v>
      </c>
      <c r="Q109" s="5">
        <v>5039205.8867400996</v>
      </c>
      <c r="R109" s="9">
        <f t="shared" si="23"/>
        <v>0.95342820816151086</v>
      </c>
      <c r="S109" s="9">
        <f t="shared" si="18"/>
        <v>5.4071148720606477</v>
      </c>
      <c r="T109" s="5">
        <v>8098378.9529999997</v>
      </c>
      <c r="U109" s="5">
        <v>8299626.5596126402</v>
      </c>
      <c r="V109" s="9">
        <f t="shared" si="24"/>
        <v>1.6233880600962092</v>
      </c>
      <c r="W109" s="9">
        <f t="shared" si="19"/>
        <v>5.751420429690457</v>
      </c>
    </row>
    <row r="110" spans="1:23" ht="14" x14ac:dyDescent="0.15">
      <c r="A110" s="1" t="s">
        <v>119</v>
      </c>
      <c r="B110" s="5">
        <v>14700503.914999999</v>
      </c>
      <c r="C110" s="5">
        <v>14520253.6823537</v>
      </c>
      <c r="D110" s="9">
        <f t="shared" si="20"/>
        <v>1.0175660464350145</v>
      </c>
      <c r="E110" s="9">
        <f t="shared" si="16"/>
        <v>4.2231618697568862</v>
      </c>
      <c r="F110" s="9" t="str">
        <f t="shared" si="27"/>
        <v/>
      </c>
      <c r="G110" s="5">
        <v>589660.20700000005</v>
      </c>
      <c r="H110" s="5">
        <v>579232.28447041102</v>
      </c>
      <c r="I110" s="8">
        <f t="shared" si="21"/>
        <v>4.0111564230007559</v>
      </c>
      <c r="J110" s="9">
        <f t="shared" si="25"/>
        <v>1.7110642632610418</v>
      </c>
      <c r="K110" s="9">
        <f t="shared" si="26"/>
        <v>7.1315540647557185</v>
      </c>
      <c r="L110" s="5">
        <v>474684.484</v>
      </c>
      <c r="M110" s="5">
        <v>462822.40073681</v>
      </c>
      <c r="N110" s="9">
        <f t="shared" si="22"/>
        <v>0.56923642436055299</v>
      </c>
      <c r="O110" s="9">
        <f t="shared" si="17"/>
        <v>9.533873713491591</v>
      </c>
      <c r="P110" s="5">
        <v>5091626.8820000002</v>
      </c>
      <c r="Q110" s="5">
        <v>5090513.3276330503</v>
      </c>
      <c r="R110" s="9">
        <f t="shared" si="23"/>
        <v>1.0181652039254585</v>
      </c>
      <c r="S110" s="9">
        <f t="shared" si="18"/>
        <v>3.4402816362105737</v>
      </c>
      <c r="T110" s="5">
        <v>8544532.3430000003</v>
      </c>
      <c r="U110" s="5">
        <v>8381842.6514325198</v>
      </c>
      <c r="V110" s="9">
        <f t="shared" si="24"/>
        <v>0.9905998930115345</v>
      </c>
      <c r="W110" s="9">
        <f t="shared" si="19"/>
        <v>4.2172181034838552</v>
      </c>
    </row>
    <row r="111" spans="1:23" ht="14" x14ac:dyDescent="0.15">
      <c r="A111" s="1" t="s">
        <v>120</v>
      </c>
      <c r="B111" s="5">
        <v>14435867.706</v>
      </c>
      <c r="C111" s="5">
        <v>14565079.592824399</v>
      </c>
      <c r="D111" s="9">
        <f t="shared" si="20"/>
        <v>0.30871299807369024</v>
      </c>
      <c r="E111" s="9">
        <f t="shared" si="16"/>
        <v>4.7432623641094906</v>
      </c>
      <c r="F111" s="9" t="str">
        <f t="shared" si="27"/>
        <v/>
      </c>
      <c r="G111" s="5">
        <v>583737.60800000001</v>
      </c>
      <c r="H111" s="5">
        <v>580131.30242287996</v>
      </c>
      <c r="I111" s="8">
        <f t="shared" si="21"/>
        <v>4.0436613848808012</v>
      </c>
      <c r="J111" s="9">
        <f t="shared" si="25"/>
        <v>0.15520853663930634</v>
      </c>
      <c r="K111" s="9">
        <f t="shared" si="26"/>
        <v>7.7711866136287222</v>
      </c>
      <c r="L111" s="5">
        <v>390257.06</v>
      </c>
      <c r="M111" s="5">
        <v>462744.91107277601</v>
      </c>
      <c r="N111" s="9">
        <f t="shared" si="22"/>
        <v>-1.6742850802087261E-2</v>
      </c>
      <c r="O111" s="9">
        <f t="shared" si="17"/>
        <v>-1.4724508575440387</v>
      </c>
      <c r="P111" s="5">
        <v>5153343.125</v>
      </c>
      <c r="Q111" s="5">
        <v>5120244.7805018099</v>
      </c>
      <c r="R111" s="9">
        <f t="shared" si="23"/>
        <v>0.5840560854121879</v>
      </c>
      <c r="S111" s="9">
        <f t="shared" si="18"/>
        <v>5.4457125880575052</v>
      </c>
      <c r="T111" s="5">
        <v>8308529.9129999997</v>
      </c>
      <c r="U111" s="5">
        <v>8398217.5900176093</v>
      </c>
      <c r="V111" s="9">
        <f t="shared" si="24"/>
        <v>0.19536203751440162</v>
      </c>
      <c r="W111" s="9">
        <f t="shared" si="19"/>
        <v>4.415119871119555</v>
      </c>
    </row>
    <row r="112" spans="1:23" ht="14" x14ac:dyDescent="0.15">
      <c r="A112" s="1" t="s">
        <v>121</v>
      </c>
      <c r="B112" s="5">
        <v>14800897.344000001</v>
      </c>
      <c r="C112" s="5">
        <v>14594905.6226326</v>
      </c>
      <c r="D112" s="9">
        <f t="shared" si="20"/>
        <v>0.20477766440010203</v>
      </c>
      <c r="E112" s="9">
        <f t="shared" si="16"/>
        <v>3.4555810068317427</v>
      </c>
      <c r="F112" s="9">
        <f t="shared" si="27"/>
        <v>4.4950778960952675</v>
      </c>
      <c r="G112" s="5">
        <v>589261.82499999995</v>
      </c>
      <c r="H112" s="5">
        <v>590263.59044761898</v>
      </c>
      <c r="I112" s="8">
        <f t="shared" si="21"/>
        <v>3.9812574285495965</v>
      </c>
      <c r="J112" s="9">
        <f t="shared" si="25"/>
        <v>1.7465508208955871</v>
      </c>
      <c r="K112" s="9">
        <f t="shared" si="26"/>
        <v>7.5975264448642221</v>
      </c>
      <c r="L112" s="5">
        <v>551322.74699999997</v>
      </c>
      <c r="M112" s="5">
        <v>476840.97411501</v>
      </c>
      <c r="N112" s="9">
        <f t="shared" si="22"/>
        <v>3.0461843458321924</v>
      </c>
      <c r="O112" s="9">
        <f t="shared" si="17"/>
        <v>11.759899311505716</v>
      </c>
      <c r="P112" s="5">
        <v>5099881.8480000002</v>
      </c>
      <c r="Q112" s="5">
        <v>5103244.2143177502</v>
      </c>
      <c r="R112" s="9">
        <f t="shared" si="23"/>
        <v>-0.33202643453295044</v>
      </c>
      <c r="S112" s="9">
        <f t="shared" si="18"/>
        <v>2.3039756778578724</v>
      </c>
      <c r="T112" s="5">
        <v>8560430.9240000006</v>
      </c>
      <c r="U112" s="5">
        <v>8429479.9811001997</v>
      </c>
      <c r="V112" s="9">
        <f t="shared" si="24"/>
        <v>0.37225031082488425</v>
      </c>
      <c r="W112" s="9">
        <f t="shared" si="19"/>
        <v>3.3802029821965229</v>
      </c>
    </row>
    <row r="113" spans="1:23" ht="14" x14ac:dyDescent="0.15">
      <c r="A113" s="1" t="s">
        <v>122</v>
      </c>
      <c r="B113" s="5">
        <v>14393727.372</v>
      </c>
      <c r="C113" s="5">
        <v>14696064.4788302</v>
      </c>
      <c r="D113" s="9">
        <f t="shared" si="20"/>
        <v>0.69311072516105021</v>
      </c>
      <c r="E113" s="9">
        <f t="shared" si="16"/>
        <v>2.0255752676795025</v>
      </c>
      <c r="F113" s="9" t="str">
        <f t="shared" si="27"/>
        <v/>
      </c>
      <c r="G113" s="5">
        <v>568981.875</v>
      </c>
      <c r="H113" s="5">
        <v>582187.24812958599</v>
      </c>
      <c r="I113" s="8">
        <f t="shared" si="21"/>
        <v>3.9529849377780755</v>
      </c>
      <c r="J113" s="9">
        <f t="shared" si="25"/>
        <v>-1.3682602906115893</v>
      </c>
      <c r="K113" s="9">
        <f t="shared" si="26"/>
        <v>2.1448441862354395</v>
      </c>
      <c r="L113" s="5">
        <v>470659.97100000002</v>
      </c>
      <c r="M113" s="5">
        <v>486657.283779805</v>
      </c>
      <c r="N113" s="9">
        <f t="shared" si="22"/>
        <v>2.0586128704676687</v>
      </c>
      <c r="O113" s="9">
        <f t="shared" si="17"/>
        <v>4.248408179468921</v>
      </c>
      <c r="P113" s="5">
        <v>5074114.4060000004</v>
      </c>
      <c r="Q113" s="5">
        <v>5114541.3971033804</v>
      </c>
      <c r="R113" s="9">
        <f t="shared" si="23"/>
        <v>0.2213725683347656</v>
      </c>
      <c r="S113" s="9">
        <f t="shared" si="18"/>
        <v>1.460627777586776</v>
      </c>
      <c r="T113" s="5">
        <v>8279971.1189999999</v>
      </c>
      <c r="U113" s="5">
        <v>8501228.1266184896</v>
      </c>
      <c r="V113" s="9">
        <f t="shared" si="24"/>
        <v>0.85115743413777256</v>
      </c>
      <c r="W113" s="9">
        <f t="shared" si="19"/>
        <v>2.2423273479037498</v>
      </c>
    </row>
    <row r="114" spans="1:23" ht="14" x14ac:dyDescent="0.15">
      <c r="A114" s="1" t="s">
        <v>123</v>
      </c>
      <c r="B114" s="5">
        <v>14993339.387</v>
      </c>
      <c r="C114" s="5">
        <v>14813315.446593801</v>
      </c>
      <c r="D114" s="9">
        <f t="shared" si="20"/>
        <v>0.79783923058109885</v>
      </c>
      <c r="E114" s="9">
        <f t="shared" si="16"/>
        <v>1.9920097548574489</v>
      </c>
      <c r="F114" s="9" t="str">
        <f t="shared" si="27"/>
        <v/>
      </c>
      <c r="G114" s="5">
        <v>601369.21100000001</v>
      </c>
      <c r="H114" s="5">
        <v>592086.36952954903</v>
      </c>
      <c r="I114" s="8">
        <f t="shared" si="21"/>
        <v>4.0109090808777275</v>
      </c>
      <c r="J114" s="9">
        <f t="shared" si="25"/>
        <v>1.7003329138118861</v>
      </c>
      <c r="K114" s="9">
        <f t="shared" si="26"/>
        <v>1.9857205660140487</v>
      </c>
      <c r="L114" s="5">
        <v>502518.26199999999</v>
      </c>
      <c r="M114" s="5">
        <v>484933.30285450601</v>
      </c>
      <c r="N114" s="9">
        <f t="shared" si="22"/>
        <v>-0.35424948577961191</v>
      </c>
      <c r="O114" s="9">
        <f t="shared" si="17"/>
        <v>5.8636376241866017</v>
      </c>
      <c r="P114" s="5">
        <v>5137437.0480000004</v>
      </c>
      <c r="Q114" s="5">
        <v>5137123.2436763104</v>
      </c>
      <c r="R114" s="9">
        <f t="shared" si="23"/>
        <v>0.44152241265891234</v>
      </c>
      <c r="S114" s="9">
        <f t="shared" si="18"/>
        <v>0.89971569130387063</v>
      </c>
      <c r="T114" s="5">
        <v>8752014.8660000004</v>
      </c>
      <c r="U114" s="5">
        <v>8602150.4641892705</v>
      </c>
      <c r="V114" s="9">
        <f t="shared" si="24"/>
        <v>1.187150092523459</v>
      </c>
      <c r="W114" s="9">
        <f t="shared" si="19"/>
        <v>2.4282490213753727</v>
      </c>
    </row>
    <row r="115" spans="1:23" ht="14" x14ac:dyDescent="0.15">
      <c r="A115" s="1" t="s">
        <v>124</v>
      </c>
      <c r="B115" s="5">
        <v>14783298.234999999</v>
      </c>
      <c r="C115" s="5">
        <v>14905507.668362301</v>
      </c>
      <c r="D115" s="9">
        <f t="shared" si="20"/>
        <v>0.62236048439581193</v>
      </c>
      <c r="E115" s="9">
        <f t="shared" si="16"/>
        <v>2.4067173243461859</v>
      </c>
      <c r="F115" s="9" t="str">
        <f t="shared" si="27"/>
        <v/>
      </c>
      <c r="G115" s="5">
        <v>599747.005</v>
      </c>
      <c r="H115" s="5">
        <v>594753.99706630595</v>
      </c>
      <c r="I115" s="8">
        <f t="shared" si="21"/>
        <v>4.0569228562275574</v>
      </c>
      <c r="J115" s="9">
        <f t="shared" si="25"/>
        <v>0.45054702726503582</v>
      </c>
      <c r="K115" s="9">
        <f t="shared" si="26"/>
        <v>2.7425673420034213</v>
      </c>
      <c r="L115" s="5">
        <v>409410.46899999998</v>
      </c>
      <c r="M115" s="5">
        <v>487170.50604232401</v>
      </c>
      <c r="N115" s="9">
        <f t="shared" si="22"/>
        <v>0.46134245155962095</v>
      </c>
      <c r="O115" s="9">
        <f t="shared" si="17"/>
        <v>4.9078955804156221</v>
      </c>
      <c r="P115" s="5">
        <v>5163809.1540000001</v>
      </c>
      <c r="Q115" s="5">
        <v>5132984.86415549</v>
      </c>
      <c r="R115" s="9">
        <f t="shared" si="23"/>
        <v>-8.0558307140377039E-2</v>
      </c>
      <c r="S115" s="9">
        <f t="shared" si="18"/>
        <v>0.20309202678989724</v>
      </c>
      <c r="T115" s="5">
        <v>8610331.6079999991</v>
      </c>
      <c r="U115" s="5">
        <v>8686041.9954076093</v>
      </c>
      <c r="V115" s="9">
        <f t="shared" si="24"/>
        <v>0.97523905873977412</v>
      </c>
      <c r="W115" s="9">
        <f t="shared" si="19"/>
        <v>3.6324319483737266</v>
      </c>
    </row>
    <row r="116" spans="1:23" ht="14" x14ac:dyDescent="0.15">
      <c r="A116" s="1" t="s">
        <v>125</v>
      </c>
      <c r="B116" s="5">
        <v>15204938.905999999</v>
      </c>
      <c r="C116" s="5">
        <v>14963623.0528825</v>
      </c>
      <c r="D116" s="9">
        <f t="shared" si="20"/>
        <v>0.38989201718739874</v>
      </c>
      <c r="E116" s="9">
        <f t="shared" si="16"/>
        <v>2.7298450398602903</v>
      </c>
      <c r="F116" s="9">
        <f t="shared" si="27"/>
        <v>2.2914457142980238</v>
      </c>
      <c r="G116" s="5">
        <v>587348.85400000005</v>
      </c>
      <c r="H116" s="5">
        <v>586863.01012883999</v>
      </c>
      <c r="I116" s="8">
        <f t="shared" si="21"/>
        <v>3.8628820387316862</v>
      </c>
      <c r="J116" s="9">
        <f t="shared" si="25"/>
        <v>-1.326764843345174</v>
      </c>
      <c r="K116" s="9">
        <f t="shared" si="26"/>
        <v>-0.32463854246792545</v>
      </c>
      <c r="L116" s="5">
        <v>564140.19799999997</v>
      </c>
      <c r="M116" s="5">
        <v>485481.66525456798</v>
      </c>
      <c r="N116" s="9">
        <f t="shared" si="22"/>
        <v>-0.34666318400016216</v>
      </c>
      <c r="O116" s="9">
        <f t="shared" si="17"/>
        <v>2.3248543742745209</v>
      </c>
      <c r="P116" s="5">
        <v>5159070.9720000001</v>
      </c>
      <c r="Q116" s="5">
        <v>5154975.5791182797</v>
      </c>
      <c r="R116" s="9">
        <f t="shared" si="23"/>
        <v>0.42841963389284032</v>
      </c>
      <c r="S116" s="9">
        <f t="shared" si="18"/>
        <v>1.1605979464644145</v>
      </c>
      <c r="T116" s="5">
        <v>8894378.8829999994</v>
      </c>
      <c r="U116" s="5">
        <v>8741629.3570631705</v>
      </c>
      <c r="V116" s="9">
        <f t="shared" si="24"/>
        <v>0.63996192609880875</v>
      </c>
      <c r="W116" s="9">
        <f t="shared" si="19"/>
        <v>3.9010648174701457</v>
      </c>
    </row>
    <row r="117" spans="1:23" ht="14" x14ac:dyDescent="0.15">
      <c r="A117" s="1" t="s">
        <v>126</v>
      </c>
      <c r="B117" s="5">
        <v>14563428.382999999</v>
      </c>
      <c r="C117" s="5">
        <v>14935978.5497449</v>
      </c>
      <c r="D117" s="9">
        <f t="shared" si="20"/>
        <v>-0.18474471750525856</v>
      </c>
      <c r="E117" s="9">
        <f t="shared" si="16"/>
        <v>1.1789928113416837</v>
      </c>
      <c r="F117" s="9" t="str">
        <f t="shared" si="27"/>
        <v/>
      </c>
      <c r="G117" s="5">
        <v>583764.11300000001</v>
      </c>
      <c r="H117" s="5">
        <v>605788.54667190101</v>
      </c>
      <c r="I117" s="8">
        <f t="shared" si="21"/>
        <v>4.0084250606912883</v>
      </c>
      <c r="J117" s="9">
        <f t="shared" si="25"/>
        <v>3.2248644430505458</v>
      </c>
      <c r="K117" s="9">
        <f t="shared" si="26"/>
        <v>2.5980156222023876</v>
      </c>
      <c r="L117" s="5">
        <v>455913.80800000002</v>
      </c>
      <c r="M117" s="5">
        <v>478576.31785831798</v>
      </c>
      <c r="N117" s="9">
        <f t="shared" si="22"/>
        <v>-1.4223703778038832</v>
      </c>
      <c r="O117" s="9">
        <f t="shared" si="17"/>
        <v>-3.1330820355657596</v>
      </c>
      <c r="P117" s="5">
        <v>5057545.1809999999</v>
      </c>
      <c r="Q117" s="5">
        <v>5130961.0823078696</v>
      </c>
      <c r="R117" s="9">
        <f t="shared" si="23"/>
        <v>-0.46585083560216622</v>
      </c>
      <c r="S117" s="9">
        <f t="shared" si="18"/>
        <v>-0.3265441744949249</v>
      </c>
      <c r="T117" s="5">
        <v>8466205.2819999997</v>
      </c>
      <c r="U117" s="5">
        <v>8729134.9190308694</v>
      </c>
      <c r="V117" s="9">
        <f t="shared" si="24"/>
        <v>-0.14293031106615839</v>
      </c>
      <c r="W117" s="9">
        <f t="shared" si="19"/>
        <v>2.2492127125014916</v>
      </c>
    </row>
    <row r="118" spans="1:23" ht="14" x14ac:dyDescent="0.15">
      <c r="A118" s="1" t="s">
        <v>127</v>
      </c>
      <c r="B118" s="5">
        <v>15386334.051999999</v>
      </c>
      <c r="C118" s="5">
        <v>15046273.9920139</v>
      </c>
      <c r="D118" s="9">
        <f t="shared" si="20"/>
        <v>0.73845474470692896</v>
      </c>
      <c r="E118" s="9">
        <f t="shared" si="16"/>
        <v>2.621128321424826</v>
      </c>
      <c r="F118" s="9" t="str">
        <f t="shared" si="27"/>
        <v/>
      </c>
      <c r="G118" s="5">
        <v>630815.34600000002</v>
      </c>
      <c r="H118" s="5">
        <v>615880.84010485699</v>
      </c>
      <c r="I118" s="8">
        <f t="shared" si="21"/>
        <v>4.0998417418215558</v>
      </c>
      <c r="J118" s="9">
        <f t="shared" si="25"/>
        <v>1.6659762698389313</v>
      </c>
      <c r="K118" s="9">
        <f t="shared" si="26"/>
        <v>4.8965152291443159</v>
      </c>
      <c r="L118" s="5">
        <v>512042.75</v>
      </c>
      <c r="M118" s="5">
        <v>489060.98899254203</v>
      </c>
      <c r="N118" s="9">
        <f t="shared" si="22"/>
        <v>2.1908044219873135</v>
      </c>
      <c r="O118" s="9">
        <f t="shared" si="17"/>
        <v>1.8953516160970851</v>
      </c>
      <c r="P118" s="5">
        <v>5169344.2450000001</v>
      </c>
      <c r="Q118" s="5">
        <v>5103723.5312238503</v>
      </c>
      <c r="R118" s="9">
        <f t="shared" si="23"/>
        <v>-0.5308469631145174</v>
      </c>
      <c r="S118" s="9">
        <f t="shared" si="18"/>
        <v>0.62107227206649185</v>
      </c>
      <c r="T118" s="5">
        <v>9074131.7109999992</v>
      </c>
      <c r="U118" s="5">
        <v>8859168.3078450803</v>
      </c>
      <c r="V118" s="9">
        <f t="shared" si="24"/>
        <v>1.4896480581451099</v>
      </c>
      <c r="W118" s="9">
        <f t="shared" si="19"/>
        <v>3.6804878640159133</v>
      </c>
    </row>
    <row r="119" spans="1:23" ht="14" x14ac:dyDescent="0.15">
      <c r="A119" s="1" t="s">
        <v>128</v>
      </c>
      <c r="B119" s="5">
        <v>14979494.721000001</v>
      </c>
      <c r="C119" s="5">
        <v>15092876.217423201</v>
      </c>
      <c r="D119" s="9">
        <f t="shared" si="20"/>
        <v>0.30972601877405914</v>
      </c>
      <c r="E119" s="9">
        <f t="shared" si="16"/>
        <v>1.3271496176374242</v>
      </c>
      <c r="F119" s="9" t="str">
        <f t="shared" si="27"/>
        <v/>
      </c>
      <c r="G119" s="5">
        <v>619585.75800000003</v>
      </c>
      <c r="H119" s="5">
        <v>613820.77714574896</v>
      </c>
      <c r="I119" s="8">
        <f t="shared" si="21"/>
        <v>4.136226017900273</v>
      </c>
      <c r="J119" s="9">
        <f t="shared" si="25"/>
        <v>-0.33449050935848712</v>
      </c>
      <c r="K119" s="9">
        <f t="shared" si="26"/>
        <v>3.3078536173765549</v>
      </c>
      <c r="L119" s="5">
        <v>401706.69500000001</v>
      </c>
      <c r="M119" s="5">
        <v>477514.14101635403</v>
      </c>
      <c r="N119" s="9">
        <f t="shared" si="22"/>
        <v>-2.361024133201528</v>
      </c>
      <c r="O119" s="9">
        <f t="shared" si="17"/>
        <v>-1.8816748919041393</v>
      </c>
      <c r="P119" s="5">
        <v>5091513.38</v>
      </c>
      <c r="Q119" s="5">
        <v>5062518.5017066197</v>
      </c>
      <c r="R119" s="9">
        <f t="shared" si="23"/>
        <v>-0.80735230396286051</v>
      </c>
      <c r="S119" s="9">
        <f t="shared" si="18"/>
        <v>-1.4000473651122114</v>
      </c>
      <c r="T119" s="5">
        <v>8866688.8880000003</v>
      </c>
      <c r="U119" s="5">
        <v>8929944.9289253894</v>
      </c>
      <c r="V119" s="9">
        <f t="shared" si="24"/>
        <v>0.79890818890566706</v>
      </c>
      <c r="W119" s="9">
        <f t="shared" si="19"/>
        <v>2.9773217997993928</v>
      </c>
    </row>
    <row r="120" spans="1:23" ht="14" x14ac:dyDescent="0.15">
      <c r="A120" s="1" t="s">
        <v>129</v>
      </c>
      <c r="B120" s="5">
        <v>15125053.568</v>
      </c>
      <c r="C120" s="5">
        <v>14850745.4440313</v>
      </c>
      <c r="D120" s="9">
        <f t="shared" si="20"/>
        <v>-1.6042719088385837</v>
      </c>
      <c r="E120" s="9">
        <f t="shared" si="16"/>
        <v>-0.52539072004081921</v>
      </c>
      <c r="F120" s="9">
        <f t="shared" si="27"/>
        <v>1.1435845871940131</v>
      </c>
      <c r="G120" s="5">
        <v>609119.00300000003</v>
      </c>
      <c r="H120" s="5">
        <v>604658.16888954898</v>
      </c>
      <c r="I120" s="8">
        <f t="shared" si="21"/>
        <v>4.0272188145416559</v>
      </c>
      <c r="J120" s="9">
        <f t="shared" si="25"/>
        <v>-1.4927171899924763</v>
      </c>
      <c r="K120" s="9">
        <f t="shared" si="26"/>
        <v>3.7065108498534727</v>
      </c>
      <c r="L120" s="5">
        <v>576196.603</v>
      </c>
      <c r="M120" s="5">
        <v>495701.60431149701</v>
      </c>
      <c r="N120" s="9">
        <f t="shared" si="22"/>
        <v>3.8087800408239891</v>
      </c>
      <c r="O120" s="9">
        <f t="shared" si="17"/>
        <v>2.137129217655942</v>
      </c>
      <c r="P120" s="5">
        <v>5000531.45</v>
      </c>
      <c r="Q120" s="5">
        <v>4988175.8509344403</v>
      </c>
      <c r="R120" s="9">
        <f t="shared" si="23"/>
        <v>-1.4684914385422521</v>
      </c>
      <c r="S120" s="9">
        <f t="shared" si="18"/>
        <v>-3.0730246368085745</v>
      </c>
      <c r="T120" s="5">
        <v>8939206.5109999999</v>
      </c>
      <c r="U120" s="5">
        <v>8764510.2950123101</v>
      </c>
      <c r="V120" s="9">
        <f t="shared" si="24"/>
        <v>-1.8525829132183369</v>
      </c>
      <c r="W120" s="9">
        <f t="shared" si="19"/>
        <v>0.50399953262256769</v>
      </c>
    </row>
    <row r="121" spans="1:23" ht="14" x14ac:dyDescent="0.15">
      <c r="A121" s="1" t="s">
        <v>130</v>
      </c>
      <c r="B121" s="5">
        <v>13752148.808</v>
      </c>
      <c r="C121" s="5">
        <v>14091451.553550299</v>
      </c>
      <c r="D121" s="9">
        <f t="shared" si="20"/>
        <v>-5.1128335162876954</v>
      </c>
      <c r="E121" s="9">
        <f t="shared" si="16"/>
        <v>-5.5706634019432659</v>
      </c>
      <c r="F121" s="9" t="str">
        <f t="shared" si="27"/>
        <v/>
      </c>
      <c r="G121" s="5">
        <v>544393.53399999999</v>
      </c>
      <c r="H121" s="5">
        <v>558773.03934090503</v>
      </c>
      <c r="I121" s="8">
        <f t="shared" si="21"/>
        <v>3.9586070627981531</v>
      </c>
      <c r="J121" s="9">
        <f t="shared" si="25"/>
        <v>-7.5886065730182199</v>
      </c>
      <c r="K121" s="9">
        <f t="shared" si="26"/>
        <v>-6.7442616158215341</v>
      </c>
      <c r="L121" s="5">
        <v>450979.11599999998</v>
      </c>
      <c r="M121" s="5">
        <v>478896.756836268</v>
      </c>
      <c r="N121" s="9">
        <f t="shared" si="22"/>
        <v>-3.3901135943608773</v>
      </c>
      <c r="O121" s="9">
        <f t="shared" si="17"/>
        <v>-1.0823738858990684</v>
      </c>
      <c r="P121" s="5">
        <v>4607884.057</v>
      </c>
      <c r="Q121" s="5">
        <v>4653576.66614604</v>
      </c>
      <c r="R121" s="9">
        <f t="shared" si="23"/>
        <v>-6.7078466114164677</v>
      </c>
      <c r="S121" s="9">
        <f t="shared" si="18"/>
        <v>-8.890896826572515</v>
      </c>
      <c r="T121" s="5">
        <v>8148892.1009999998</v>
      </c>
      <c r="U121" s="5">
        <v>8380570.2193530602</v>
      </c>
      <c r="V121" s="9">
        <f t="shared" si="24"/>
        <v>-4.3806221082054231</v>
      </c>
      <c r="W121" s="9">
        <f t="shared" si="19"/>
        <v>-3.7479977207101167</v>
      </c>
    </row>
    <row r="122" spans="1:23" ht="14" x14ac:dyDescent="0.15">
      <c r="A122" s="1" t="s">
        <v>131</v>
      </c>
      <c r="B122" s="5">
        <v>14012937.562000001</v>
      </c>
      <c r="C122" s="5">
        <v>13883000.1302805</v>
      </c>
      <c r="D122" s="9">
        <f t="shared" si="20"/>
        <v>-1.47927573307578</v>
      </c>
      <c r="E122" s="9">
        <f t="shared" si="16"/>
        <v>-8.9260800224305381</v>
      </c>
      <c r="F122" s="9" t="str">
        <f t="shared" si="27"/>
        <v/>
      </c>
      <c r="G122" s="5">
        <v>547809.245</v>
      </c>
      <c r="H122" s="5">
        <v>544914.92772689206</v>
      </c>
      <c r="I122" s="8">
        <f t="shared" si="21"/>
        <v>3.9093105394656007</v>
      </c>
      <c r="J122" s="9">
        <f t="shared" si="25"/>
        <v>-2.4800966829679472</v>
      </c>
      <c r="K122" s="9">
        <f t="shared" si="26"/>
        <v>-13.158541802500789</v>
      </c>
      <c r="L122" s="5">
        <v>504523.37900000002</v>
      </c>
      <c r="M122" s="5">
        <v>477587.09220074001</v>
      </c>
      <c r="N122" s="9">
        <f t="shared" si="22"/>
        <v>-0.27347536119893823</v>
      </c>
      <c r="O122" s="9">
        <f t="shared" si="17"/>
        <v>-1.4685045340452452</v>
      </c>
      <c r="P122" s="5">
        <v>4618873.18</v>
      </c>
      <c r="Q122" s="5">
        <v>4620720.2859636396</v>
      </c>
      <c r="R122" s="9">
        <f t="shared" si="23"/>
        <v>-0.70604574802484166</v>
      </c>
      <c r="S122" s="9">
        <f t="shared" si="18"/>
        <v>-10.648760053703876</v>
      </c>
      <c r="T122" s="5">
        <v>8341731.7580000004</v>
      </c>
      <c r="U122" s="5">
        <v>8254567.5760906199</v>
      </c>
      <c r="V122" s="9">
        <f t="shared" si="24"/>
        <v>-1.5035091880915896</v>
      </c>
      <c r="W122" s="9">
        <f t="shared" si="19"/>
        <v>-8.0712951533660977</v>
      </c>
    </row>
    <row r="123" spans="1:23" ht="14" x14ac:dyDescent="0.15">
      <c r="A123" s="1" t="s">
        <v>132</v>
      </c>
      <c r="B123" s="5">
        <v>14231941.453</v>
      </c>
      <c r="C123" s="5">
        <v>14332046.891196501</v>
      </c>
      <c r="D123" s="9">
        <f t="shared" si="20"/>
        <v>3.2345080796806647</v>
      </c>
      <c r="E123" s="9">
        <f t="shared" si="16"/>
        <v>-4.9905105741116511</v>
      </c>
      <c r="F123" s="9" t="str">
        <f t="shared" si="27"/>
        <v/>
      </c>
      <c r="G123" s="5">
        <v>584418.53899999999</v>
      </c>
      <c r="H123" s="5">
        <v>579326.28689447301</v>
      </c>
      <c r="I123" s="8">
        <f t="shared" si="21"/>
        <v>4.1063866158387574</v>
      </c>
      <c r="J123" s="9">
        <f t="shared" si="25"/>
        <v>6.3149966016030623</v>
      </c>
      <c r="K123" s="9">
        <f t="shared" si="26"/>
        <v>-5.6759243649367459</v>
      </c>
      <c r="L123" s="5">
        <v>397485.70400000003</v>
      </c>
      <c r="M123" s="5">
        <v>472423.61591216602</v>
      </c>
      <c r="N123" s="9">
        <f t="shared" si="22"/>
        <v>-1.0811590959840411</v>
      </c>
      <c r="O123" s="9">
        <f t="shared" si="17"/>
        <v>-1.050764414070815</v>
      </c>
      <c r="P123" s="5">
        <v>4740761.659</v>
      </c>
      <c r="Q123" s="5">
        <v>4719026.9174680403</v>
      </c>
      <c r="R123" s="9">
        <f t="shared" si="23"/>
        <v>2.1275174739104452</v>
      </c>
      <c r="S123" s="9">
        <f t="shared" si="18"/>
        <v>-6.8889482325194207</v>
      </c>
      <c r="T123" s="5">
        <v>8509275.5510000009</v>
      </c>
      <c r="U123" s="5">
        <v>8556230.6902989093</v>
      </c>
      <c r="V123" s="9">
        <f t="shared" si="24"/>
        <v>3.6544992990554359</v>
      </c>
      <c r="W123" s="9">
        <f t="shared" si="19"/>
        <v>-4.0309673826913635</v>
      </c>
    </row>
    <row r="124" spans="1:23" ht="14" x14ac:dyDescent="0.15">
      <c r="A124" s="1" t="s">
        <v>133</v>
      </c>
      <c r="B124" s="5">
        <v>14882965.693</v>
      </c>
      <c r="C124" s="5">
        <v>14578524.774295799</v>
      </c>
      <c r="D124" s="9">
        <f t="shared" si="20"/>
        <v>1.7197674900903293</v>
      </c>
      <c r="E124" s="9">
        <f t="shared" si="16"/>
        <v>-1.6005753230004083</v>
      </c>
      <c r="F124" s="9">
        <f t="shared" si="27"/>
        <v>-5.2857441368175166</v>
      </c>
      <c r="G124" s="5">
        <v>609184.28599999996</v>
      </c>
      <c r="H124" s="5">
        <v>599459.64200317196</v>
      </c>
      <c r="I124" s="8">
        <f t="shared" si="21"/>
        <v>4.0931646189745736</v>
      </c>
      <c r="J124" s="9">
        <f t="shared" si="25"/>
        <v>3.4753049471698327</v>
      </c>
      <c r="K124" s="9">
        <f t="shared" si="26"/>
        <v>1.0717610135024813E-2</v>
      </c>
      <c r="L124" s="5">
        <v>551636.245</v>
      </c>
      <c r="M124" s="5">
        <v>474005.52909579797</v>
      </c>
      <c r="N124" s="9">
        <f t="shared" si="22"/>
        <v>0.33485057273809904</v>
      </c>
      <c r="O124" s="9">
        <f t="shared" si="17"/>
        <v>-4.2624961466494415</v>
      </c>
      <c r="P124" s="5">
        <v>4832427.7479999997</v>
      </c>
      <c r="Q124" s="5">
        <v>4806651.1875258395</v>
      </c>
      <c r="R124" s="9">
        <f t="shared" si="23"/>
        <v>1.8568292063231961</v>
      </c>
      <c r="S124" s="9">
        <f t="shared" si="18"/>
        <v>-3.3617167231295042</v>
      </c>
      <c r="T124" s="5">
        <v>8889717.4140000008</v>
      </c>
      <c r="U124" s="5">
        <v>8698728.9764589295</v>
      </c>
      <c r="V124" s="9">
        <f t="shared" si="24"/>
        <v>1.6654329612873164</v>
      </c>
      <c r="W124" s="9">
        <f t="shared" si="19"/>
        <v>-0.55361845527454046</v>
      </c>
    </row>
    <row r="125" spans="1:23" ht="14" x14ac:dyDescent="0.15">
      <c r="A125" s="1" t="s">
        <v>134</v>
      </c>
      <c r="B125" s="5">
        <v>14371721.489</v>
      </c>
      <c r="C125" s="5">
        <v>14731999.1951814</v>
      </c>
      <c r="D125" s="9">
        <f t="shared" si="20"/>
        <v>1.0527431496786255</v>
      </c>
      <c r="E125" s="9">
        <f t="shared" si="16"/>
        <v>4.5052790632950312</v>
      </c>
      <c r="F125" s="9" t="str">
        <f t="shared" si="27"/>
        <v/>
      </c>
      <c r="G125" s="5">
        <v>564548.73699999996</v>
      </c>
      <c r="H125" s="5">
        <v>584837.55455784197</v>
      </c>
      <c r="I125" s="8">
        <f t="shared" si="21"/>
        <v>3.9281914656647157</v>
      </c>
      <c r="J125" s="9">
        <f t="shared" si="25"/>
        <v>-2.4392113197926668</v>
      </c>
      <c r="K125" s="9">
        <f t="shared" si="26"/>
        <v>3.7023222616012985</v>
      </c>
      <c r="L125" s="5">
        <v>442771.027</v>
      </c>
      <c r="M125" s="5">
        <v>474237.98876851198</v>
      </c>
      <c r="N125" s="9">
        <f t="shared" si="22"/>
        <v>4.9041552987239001E-2</v>
      </c>
      <c r="O125" s="9">
        <f t="shared" si="17"/>
        <v>-1.8200596676853587</v>
      </c>
      <c r="P125" s="5">
        <v>4813774.4919999996</v>
      </c>
      <c r="Q125" s="5">
        <v>4872503.4392381003</v>
      </c>
      <c r="R125" s="9">
        <f t="shared" si="23"/>
        <v>1.3700235183106146</v>
      </c>
      <c r="S125" s="9">
        <f t="shared" si="18"/>
        <v>4.4682208244199328</v>
      </c>
      <c r="T125" s="5">
        <v>8550627.2329999991</v>
      </c>
      <c r="U125" s="5">
        <v>8783202.6430355702</v>
      </c>
      <c r="V125" s="9">
        <f t="shared" si="24"/>
        <v>0.9711035578329863</v>
      </c>
      <c r="W125" s="9">
        <f t="shared" si="19"/>
        <v>4.9299355914983911</v>
      </c>
    </row>
    <row r="126" spans="1:23" ht="14" x14ac:dyDescent="0.15">
      <c r="A126" s="1" t="s">
        <v>135</v>
      </c>
      <c r="B126" s="5">
        <v>14998399.347999999</v>
      </c>
      <c r="C126" s="5">
        <v>14892827.5351431</v>
      </c>
      <c r="D126" s="9">
        <f t="shared" si="20"/>
        <v>1.0916939230780409</v>
      </c>
      <c r="E126" s="9">
        <f t="shared" si="16"/>
        <v>7.0325139296442352</v>
      </c>
      <c r="F126" s="9" t="str">
        <f t="shared" si="27"/>
        <v/>
      </c>
      <c r="G126" s="5">
        <v>598643.30099999998</v>
      </c>
      <c r="H126" s="5">
        <v>594155.56190833496</v>
      </c>
      <c r="I126" s="8">
        <f t="shared" si="21"/>
        <v>3.9913812608265271</v>
      </c>
      <c r="J126" s="9">
        <f t="shared" si="25"/>
        <v>1.5932641941124537</v>
      </c>
      <c r="K126" s="9">
        <f t="shared" si="26"/>
        <v>9.2795177270146301</v>
      </c>
      <c r="L126" s="5">
        <v>533487.67599999998</v>
      </c>
      <c r="M126" s="5">
        <v>502624.95739503403</v>
      </c>
      <c r="N126" s="9">
        <f t="shared" si="22"/>
        <v>5.9858065567957919</v>
      </c>
      <c r="O126" s="9">
        <f t="shared" si="17"/>
        <v>5.7409226619803411</v>
      </c>
      <c r="P126" s="5">
        <v>4926459.92</v>
      </c>
      <c r="Q126" s="5">
        <v>4925305.3545790501</v>
      </c>
      <c r="R126" s="9">
        <f t="shared" si="23"/>
        <v>1.0836711764169893</v>
      </c>
      <c r="S126" s="9">
        <f t="shared" si="18"/>
        <v>6.6593458623603219</v>
      </c>
      <c r="T126" s="5">
        <v>8939808.4519999996</v>
      </c>
      <c r="U126" s="5">
        <v>8882560.7665956207</v>
      </c>
      <c r="V126" s="9">
        <f t="shared" si="24"/>
        <v>1.1312288648928526</v>
      </c>
      <c r="W126" s="9">
        <f t="shared" si="19"/>
        <v>7.1696946311708531</v>
      </c>
    </row>
    <row r="127" spans="1:23" ht="14" x14ac:dyDescent="0.15">
      <c r="A127" s="1" t="s">
        <v>136</v>
      </c>
      <c r="B127" s="5">
        <v>14921452.799000001</v>
      </c>
      <c r="C127" s="5">
        <v>15027284.5331768</v>
      </c>
      <c r="D127" s="9">
        <f t="shared" si="20"/>
        <v>0.90283055864588402</v>
      </c>
      <c r="E127" s="9">
        <f t="shared" si="16"/>
        <v>4.8448157848109741</v>
      </c>
      <c r="F127" s="9" t="str">
        <f t="shared" si="27"/>
        <v/>
      </c>
      <c r="G127" s="5">
        <v>603916.27899999998</v>
      </c>
      <c r="H127" s="5">
        <v>599552.20381971798</v>
      </c>
      <c r="I127" s="8">
        <f t="shared" si="21"/>
        <v>4.0473021436657497</v>
      </c>
      <c r="J127" s="9">
        <f t="shared" si="25"/>
        <v>0.90828770398947434</v>
      </c>
      <c r="K127" s="9">
        <f t="shared" si="26"/>
        <v>3.3362630886697442</v>
      </c>
      <c r="L127" s="5">
        <v>420307.46100000001</v>
      </c>
      <c r="M127" s="5">
        <v>498927.52938467101</v>
      </c>
      <c r="N127" s="9">
        <f t="shared" si="22"/>
        <v>-0.73562364064166941</v>
      </c>
      <c r="O127" s="9">
        <f t="shared" si="17"/>
        <v>5.7415290085502058</v>
      </c>
      <c r="P127" s="5">
        <v>4941622.199</v>
      </c>
      <c r="Q127" s="5">
        <v>4922871.4013118697</v>
      </c>
      <c r="R127" s="9">
        <f t="shared" si="23"/>
        <v>-4.941730698823088E-2</v>
      </c>
      <c r="S127" s="9">
        <f t="shared" si="18"/>
        <v>4.2368833206090528</v>
      </c>
      <c r="T127" s="5">
        <v>8955606.8589999992</v>
      </c>
      <c r="U127" s="5">
        <v>9001176.6798227597</v>
      </c>
      <c r="V127" s="9">
        <f t="shared" si="24"/>
        <v>1.3353796989851618</v>
      </c>
      <c r="W127" s="9">
        <f t="shared" si="19"/>
        <v>5.2452327501316676</v>
      </c>
    </row>
    <row r="128" spans="1:23" ht="14" x14ac:dyDescent="0.15">
      <c r="A128" s="1" t="s">
        <v>137</v>
      </c>
      <c r="B128" s="5">
        <v>15499605.148</v>
      </c>
      <c r="C128" s="5">
        <v>15150110.5050241</v>
      </c>
      <c r="D128" s="9">
        <f t="shared" si="20"/>
        <v>0.81735307251371569</v>
      </c>
      <c r="E128" s="9">
        <f t="shared" si="16"/>
        <v>4.1432565774845997</v>
      </c>
      <c r="F128" s="9">
        <f t="shared" si="27"/>
        <v>5.1181181432116363</v>
      </c>
      <c r="G128" s="5">
        <v>614467.80700000003</v>
      </c>
      <c r="H128" s="5">
        <v>600697.91567764303</v>
      </c>
      <c r="I128" s="8">
        <f t="shared" si="21"/>
        <v>3.9644094229025457</v>
      </c>
      <c r="J128" s="9">
        <f t="shared" si="25"/>
        <v>0.19109459537063334</v>
      </c>
      <c r="K128" s="9">
        <f t="shared" si="26"/>
        <v>0.86731078286548247</v>
      </c>
      <c r="L128" s="5">
        <v>555549.96</v>
      </c>
      <c r="M128" s="5">
        <v>476917.08011006803</v>
      </c>
      <c r="N128" s="9">
        <f t="shared" si="22"/>
        <v>-4.4115523755020147</v>
      </c>
      <c r="O128" s="9">
        <f t="shared" si="17"/>
        <v>0.70947386714952376</v>
      </c>
      <c r="P128" s="5">
        <v>4970880.3090000004</v>
      </c>
      <c r="Q128" s="5">
        <v>4935320.9177889796</v>
      </c>
      <c r="R128" s="9">
        <f t="shared" si="23"/>
        <v>0.2528913607979355</v>
      </c>
      <c r="S128" s="9">
        <f t="shared" si="18"/>
        <v>2.8650725519342224</v>
      </c>
      <c r="T128" s="5">
        <v>9358707.0720000006</v>
      </c>
      <c r="U128" s="5">
        <v>9139390.20783698</v>
      </c>
      <c r="V128" s="9">
        <f t="shared" si="24"/>
        <v>1.5355051115043983</v>
      </c>
      <c r="W128" s="9">
        <f t="shared" si="19"/>
        <v>5.2756419147970801</v>
      </c>
    </row>
    <row r="129" spans="1:23" ht="14" x14ac:dyDescent="0.15">
      <c r="A129" s="1" t="s">
        <v>138</v>
      </c>
      <c r="B129" s="5">
        <v>14902733.117000001</v>
      </c>
      <c r="C129" s="5">
        <v>15266493.094877699</v>
      </c>
      <c r="D129" s="9">
        <f t="shared" si="20"/>
        <v>0.76819630995432764</v>
      </c>
      <c r="E129" s="9">
        <f t="shared" si="16"/>
        <v>3.69483661652108</v>
      </c>
      <c r="F129" s="9" t="str">
        <f t="shared" si="27"/>
        <v/>
      </c>
      <c r="G129" s="5">
        <v>589760.54</v>
      </c>
      <c r="H129" s="5">
        <v>607595.82497324795</v>
      </c>
      <c r="I129" s="8">
        <f t="shared" si="21"/>
        <v>3.9573985212634741</v>
      </c>
      <c r="J129" s="9">
        <f t="shared" si="25"/>
        <v>1.1483158365587887</v>
      </c>
      <c r="K129" s="9">
        <f t="shared" si="26"/>
        <v>4.465832858642993</v>
      </c>
      <c r="L129" s="5">
        <v>439332.49699999997</v>
      </c>
      <c r="M129" s="5">
        <v>473111.67729880201</v>
      </c>
      <c r="N129" s="9">
        <f t="shared" si="22"/>
        <v>-0.7979170740514796</v>
      </c>
      <c r="O129" s="9">
        <f t="shared" si="17"/>
        <v>-0.77659327063421824</v>
      </c>
      <c r="P129" s="5">
        <v>4888592.1490000002</v>
      </c>
      <c r="Q129" s="5">
        <v>4954355.1522847395</v>
      </c>
      <c r="R129" s="9">
        <f t="shared" si="23"/>
        <v>0.38567369402773277</v>
      </c>
      <c r="S129" s="9">
        <f t="shared" si="18"/>
        <v>1.554241004108925</v>
      </c>
      <c r="T129" s="5">
        <v>8985047.9309999999</v>
      </c>
      <c r="U129" s="5">
        <v>9212438.1090682596</v>
      </c>
      <c r="V129" s="9">
        <f t="shared" si="24"/>
        <v>0.79926449763181306</v>
      </c>
      <c r="W129" s="9">
        <f t="shared" si="19"/>
        <v>5.0805711225886618</v>
      </c>
    </row>
    <row r="130" spans="1:23" ht="14" x14ac:dyDescent="0.15">
      <c r="A130" s="1" t="s">
        <v>139</v>
      </c>
      <c r="B130" s="5">
        <v>15413046.441</v>
      </c>
      <c r="C130" s="5">
        <v>15344365.4782457</v>
      </c>
      <c r="D130" s="9">
        <f t="shared" si="20"/>
        <v>0.51008691311122956</v>
      </c>
      <c r="E130" s="9">
        <f t="shared" si="16"/>
        <v>2.7646089651246264</v>
      </c>
      <c r="F130" s="9" t="str">
        <f t="shared" si="27"/>
        <v/>
      </c>
      <c r="G130" s="5">
        <v>616867.92500000005</v>
      </c>
      <c r="H130" s="5">
        <v>618167.56852081197</v>
      </c>
      <c r="I130" s="8">
        <f t="shared" si="21"/>
        <v>4.0022452885049349</v>
      </c>
      <c r="J130" s="9">
        <f t="shared" si="25"/>
        <v>1.7399302485380685</v>
      </c>
      <c r="K130" s="9">
        <f t="shared" si="26"/>
        <v>3.0443210455302516</v>
      </c>
      <c r="L130" s="5">
        <v>466688.663</v>
      </c>
      <c r="M130" s="5">
        <v>438656.162055975</v>
      </c>
      <c r="N130" s="9">
        <f t="shared" si="22"/>
        <v>-7.282744623753179</v>
      </c>
      <c r="O130" s="9">
        <f t="shared" si="17"/>
        <v>-12.52119139861817</v>
      </c>
      <c r="P130" s="5">
        <v>5022410.4060000004</v>
      </c>
      <c r="Q130" s="5">
        <v>5021879.4099283097</v>
      </c>
      <c r="R130" s="9">
        <f t="shared" si="23"/>
        <v>1.3629272744492438</v>
      </c>
      <c r="S130" s="9">
        <f t="shared" si="18"/>
        <v>1.9476558737536731</v>
      </c>
      <c r="T130" s="5">
        <v>9307079.4470000006</v>
      </c>
      <c r="U130" s="5">
        <v>9282932.5535921101</v>
      </c>
      <c r="V130" s="9">
        <f t="shared" si="24"/>
        <v>0.76520942327373831</v>
      </c>
      <c r="W130" s="9">
        <f t="shared" si="19"/>
        <v>4.1082647013296558</v>
      </c>
    </row>
    <row r="131" spans="1:23" ht="14" x14ac:dyDescent="0.15">
      <c r="A131" s="1" t="s">
        <v>140</v>
      </c>
      <c r="B131" s="5">
        <v>15526015.333000001</v>
      </c>
      <c r="C131" s="5">
        <v>15638045.2876765</v>
      </c>
      <c r="D131" s="9">
        <f t="shared" si="20"/>
        <v>1.913926058703197</v>
      </c>
      <c r="E131" s="9">
        <f t="shared" si="16"/>
        <v>4.0516331897689994</v>
      </c>
      <c r="F131" s="9" t="str">
        <f t="shared" si="27"/>
        <v/>
      </c>
      <c r="G131" s="5">
        <v>624806.20499999996</v>
      </c>
      <c r="H131" s="5">
        <v>621319.73651721596</v>
      </c>
      <c r="I131" s="8">
        <f t="shared" si="21"/>
        <v>4.0242534327014114</v>
      </c>
      <c r="J131" s="9">
        <f t="shared" si="25"/>
        <v>0.50992128298588124</v>
      </c>
      <c r="K131" s="9">
        <f t="shared" si="26"/>
        <v>3.4590764856663236</v>
      </c>
      <c r="L131" s="5">
        <v>421549.37099999998</v>
      </c>
      <c r="M131" s="5">
        <v>500117.79330477503</v>
      </c>
      <c r="N131" s="9">
        <f t="shared" si="22"/>
        <v>14.011345688324607</v>
      </c>
      <c r="O131" s="9">
        <f t="shared" si="17"/>
        <v>0.29547655353183711</v>
      </c>
      <c r="P131" s="5">
        <v>5081998.5290000001</v>
      </c>
      <c r="Q131" s="5">
        <v>5064395.1124694999</v>
      </c>
      <c r="R131" s="9">
        <f t="shared" si="23"/>
        <v>0.84660938805372066</v>
      </c>
      <c r="S131" s="9">
        <f t="shared" si="18"/>
        <v>2.8406932854641687</v>
      </c>
      <c r="T131" s="5">
        <v>9397661.2280000001</v>
      </c>
      <c r="U131" s="5">
        <v>9442826.2499260902</v>
      </c>
      <c r="V131" s="9">
        <f t="shared" si="24"/>
        <v>1.7224481101298927</v>
      </c>
      <c r="W131" s="9">
        <f t="shared" si="19"/>
        <v>4.9360626918962591</v>
      </c>
    </row>
    <row r="132" spans="1:23" ht="14" x14ac:dyDescent="0.15">
      <c r="A132" s="1" t="s">
        <v>141</v>
      </c>
      <c r="B132" s="5">
        <v>16139539.514</v>
      </c>
      <c r="C132" s="5">
        <v>15748994.182759499</v>
      </c>
      <c r="D132" s="9">
        <f t="shared" si="20"/>
        <v>0.70948058431850036</v>
      </c>
      <c r="E132" s="9">
        <f t="shared" si="16"/>
        <v>4.1287139890952229</v>
      </c>
      <c r="F132" s="9">
        <f t="shared" si="27"/>
        <v>3.6630079311734232</v>
      </c>
      <c r="G132" s="5">
        <v>646713.36600000004</v>
      </c>
      <c r="H132" s="5">
        <v>629850.74913233798</v>
      </c>
      <c r="I132" s="8">
        <f t="shared" si="21"/>
        <v>4.0070125014348656</v>
      </c>
      <c r="J132" s="9">
        <f t="shared" si="25"/>
        <v>1.3730470985747756</v>
      </c>
      <c r="K132" s="9">
        <f t="shared" si="26"/>
        <v>5.2477214644379266</v>
      </c>
      <c r="L132" s="5">
        <v>551075.75</v>
      </c>
      <c r="M132" s="5">
        <v>472699.01333461399</v>
      </c>
      <c r="N132" s="9">
        <f t="shared" si="22"/>
        <v>-5.4824643988325095</v>
      </c>
      <c r="O132" s="9">
        <f t="shared" si="17"/>
        <v>-0.80536591164545035</v>
      </c>
      <c r="P132" s="5">
        <v>5219677.9000000004</v>
      </c>
      <c r="Q132" s="5">
        <v>5175617.5944932299</v>
      </c>
      <c r="R132" s="9">
        <f t="shared" si="23"/>
        <v>2.1961651797246073</v>
      </c>
      <c r="S132" s="9">
        <f t="shared" si="18"/>
        <v>5.0051012201911327</v>
      </c>
      <c r="T132" s="5">
        <v>9722072.4979999997</v>
      </c>
      <c r="U132" s="5">
        <v>9481092.3953565303</v>
      </c>
      <c r="V132" s="9">
        <f t="shared" si="24"/>
        <v>0.40524038479199387</v>
      </c>
      <c r="W132" s="9">
        <f t="shared" si="19"/>
        <v>3.882645574912158</v>
      </c>
    </row>
    <row r="133" spans="1:23" ht="14" x14ac:dyDescent="0.15">
      <c r="A133" s="1" t="s">
        <v>142</v>
      </c>
      <c r="B133" s="5">
        <v>15619752.729</v>
      </c>
      <c r="C133" s="5">
        <v>15849224.784058699</v>
      </c>
      <c r="D133" s="9">
        <f t="shared" si="20"/>
        <v>0.63642541317923129</v>
      </c>
      <c r="E133" s="9">
        <f t="shared" ref="E133:E171" si="28">((B133/B129)-1)*100</f>
        <v>4.8113296156533369</v>
      </c>
      <c r="F133" s="9" t="str">
        <f t="shared" si="27"/>
        <v/>
      </c>
      <c r="G133" s="5">
        <v>609391.27800000005</v>
      </c>
      <c r="H133" s="5">
        <v>627227.85022125999</v>
      </c>
      <c r="I133" s="8">
        <f t="shared" si="21"/>
        <v>3.9014143730239077</v>
      </c>
      <c r="J133" s="9">
        <f t="shared" si="25"/>
        <v>-0.41643181574225752</v>
      </c>
      <c r="K133" s="9">
        <f t="shared" si="26"/>
        <v>3.328594686921571</v>
      </c>
      <c r="L133" s="5">
        <v>455690.37099999998</v>
      </c>
      <c r="M133" s="5">
        <v>491190.57735003199</v>
      </c>
      <c r="N133" s="9">
        <f t="shared" si="22"/>
        <v>3.9119108552757131</v>
      </c>
      <c r="O133" s="9">
        <f t="shared" ref="O133:O167" si="29">((L133/L129)-1)*100</f>
        <v>3.7233471486175951</v>
      </c>
      <c r="P133" s="5">
        <v>5111750.8870000001</v>
      </c>
      <c r="Q133" s="5">
        <v>5145715.8174830498</v>
      </c>
      <c r="R133" s="9">
        <f t="shared" si="23"/>
        <v>-0.57774316715352159</v>
      </c>
      <c r="S133" s="9">
        <f t="shared" ref="S133:S167" si="30">((P133/P129)-1)*100</f>
        <v>4.5648876240503844</v>
      </c>
      <c r="T133" s="5">
        <v>9442920.193</v>
      </c>
      <c r="U133" s="5">
        <v>9605083.3555016406</v>
      </c>
      <c r="V133" s="9">
        <f t="shared" si="24"/>
        <v>1.3077708240227359</v>
      </c>
      <c r="W133" s="9">
        <f t="shared" ref="W133:W167" si="31">((T133/T129)-1)*100</f>
        <v>5.0959356646308018</v>
      </c>
    </row>
    <row r="134" spans="1:23" ht="14" x14ac:dyDescent="0.15">
      <c r="A134" s="1" t="s">
        <v>143</v>
      </c>
      <c r="B134" s="5">
        <v>16027465.374</v>
      </c>
      <c r="C134" s="5">
        <v>15981576.0277464</v>
      </c>
      <c r="D134" s="9">
        <f t="shared" ref="D134:D167" si="32">((C134/C133)-1)*100</f>
        <v>0.83506446208536644</v>
      </c>
      <c r="E134" s="9">
        <f t="shared" si="28"/>
        <v>3.9863562038299882</v>
      </c>
      <c r="F134" s="9" t="str">
        <f t="shared" si="27"/>
        <v/>
      </c>
      <c r="G134" s="5">
        <v>623760.68999999994</v>
      </c>
      <c r="H134" s="5">
        <v>626633.854527827</v>
      </c>
      <c r="I134" s="8">
        <f t="shared" ref="I134:I168" si="33">(G134/B134)*100</f>
        <v>3.8918236629721505</v>
      </c>
      <c r="J134" s="9">
        <f t="shared" si="25"/>
        <v>-9.4701740878289087E-2</v>
      </c>
      <c r="K134" s="9">
        <f t="shared" si="26"/>
        <v>1.1173810017760077</v>
      </c>
      <c r="L134" s="5">
        <v>524425.02800000005</v>
      </c>
      <c r="M134" s="5">
        <v>493474.06071475201</v>
      </c>
      <c r="N134" s="9">
        <f t="shared" ref="N134:N167" si="34">((M134/M133)-1)*100</f>
        <v>0.46488745306136892</v>
      </c>
      <c r="O134" s="9">
        <f t="shared" si="29"/>
        <v>12.371495083864946</v>
      </c>
      <c r="P134" s="5">
        <v>5192600.3689999999</v>
      </c>
      <c r="Q134" s="5">
        <v>5193622.4867108697</v>
      </c>
      <c r="R134" s="9">
        <f t="shared" ref="R134:R167" si="35">((Q134/Q133)-1)*100</f>
        <v>0.93100106821002448</v>
      </c>
      <c r="S134" s="9">
        <f t="shared" si="30"/>
        <v>3.388611229314975</v>
      </c>
      <c r="T134" s="5">
        <v>9686679.2870000005</v>
      </c>
      <c r="U134" s="5">
        <v>9680407.6098766495</v>
      </c>
      <c r="V134" s="9">
        <f t="shared" ref="V134:V167" si="36">((U134/U133)-1)*100</f>
        <v>0.7842123965729586</v>
      </c>
      <c r="W134" s="9">
        <f t="shared" si="31"/>
        <v>4.078613942877185</v>
      </c>
    </row>
    <row r="135" spans="1:23" ht="14" x14ac:dyDescent="0.15">
      <c r="A135" s="1" t="s">
        <v>144</v>
      </c>
      <c r="B135" s="5">
        <v>15952811.26</v>
      </c>
      <c r="C135" s="5">
        <v>16078643.9983039</v>
      </c>
      <c r="D135" s="9">
        <f t="shared" si="32"/>
        <v>0.60737420632968053</v>
      </c>
      <c r="E135" s="9">
        <f t="shared" si="28"/>
        <v>2.7489083183684482</v>
      </c>
      <c r="F135" s="9" t="str">
        <f t="shared" si="27"/>
        <v/>
      </c>
      <c r="G135" s="5">
        <v>634629.6</v>
      </c>
      <c r="H135" s="5">
        <v>631712.41256594798</v>
      </c>
      <c r="I135" s="8">
        <f t="shared" si="33"/>
        <v>3.978167795360728</v>
      </c>
      <c r="J135" s="9">
        <f t="shared" ref="J135:J168" si="37">((H135/H134)-1)*100</f>
        <v>0.81045063260229977</v>
      </c>
      <c r="K135" s="9">
        <f t="shared" si="26"/>
        <v>1.5722307047190798</v>
      </c>
      <c r="L135" s="5">
        <v>422535.29</v>
      </c>
      <c r="M135" s="5">
        <v>501393.38444014097</v>
      </c>
      <c r="N135" s="9">
        <f t="shared" si="34"/>
        <v>1.6048105373398069</v>
      </c>
      <c r="O135" s="9">
        <f t="shared" si="29"/>
        <v>0.23387984132468009</v>
      </c>
      <c r="P135" s="5">
        <v>5245820.6739999996</v>
      </c>
      <c r="Q135" s="5">
        <v>5225840.6326432601</v>
      </c>
      <c r="R135" s="9">
        <f t="shared" si="35"/>
        <v>0.62034054294142216</v>
      </c>
      <c r="S135" s="9">
        <f t="shared" si="30"/>
        <v>3.2235771825820603</v>
      </c>
      <c r="T135" s="5">
        <v>9649825.6960000005</v>
      </c>
      <c r="U135" s="5">
        <v>9704617.2719902303</v>
      </c>
      <c r="V135" s="9">
        <f t="shared" si="36"/>
        <v>0.25008928434873123</v>
      </c>
      <c r="W135" s="9">
        <f t="shared" si="31"/>
        <v>2.6832683354097275</v>
      </c>
    </row>
    <row r="136" spans="1:23" ht="14" x14ac:dyDescent="0.15">
      <c r="A136" s="1" t="s">
        <v>145</v>
      </c>
      <c r="B136" s="5">
        <v>16638865.242000001</v>
      </c>
      <c r="C136" s="5">
        <v>16215431.7857942</v>
      </c>
      <c r="D136" s="9">
        <f t="shared" si="32"/>
        <v>0.85074206198438862</v>
      </c>
      <c r="E136" s="9">
        <f t="shared" si="28"/>
        <v>3.0938040553565305</v>
      </c>
      <c r="F136" s="9">
        <f t="shared" si="27"/>
        <v>3.6423226793547148</v>
      </c>
      <c r="G136" s="5">
        <v>647143.02300000004</v>
      </c>
      <c r="H136" s="5">
        <v>629406.98901960999</v>
      </c>
      <c r="I136" s="8">
        <f t="shared" si="33"/>
        <v>3.8893458994215231</v>
      </c>
      <c r="J136" s="9">
        <f t="shared" si="37"/>
        <v>-0.36494827400550545</v>
      </c>
      <c r="K136" s="9">
        <f t="shared" si="26"/>
        <v>6.6437006344477467E-2</v>
      </c>
      <c r="L136" s="5">
        <v>595411.51199999999</v>
      </c>
      <c r="M136" s="5">
        <v>510001.42634111602</v>
      </c>
      <c r="N136" s="9">
        <f t="shared" si="34"/>
        <v>1.7168239885308578</v>
      </c>
      <c r="O136" s="9">
        <f t="shared" si="29"/>
        <v>8.0453117379960979</v>
      </c>
      <c r="P136" s="5">
        <v>5237467.682</v>
      </c>
      <c r="Q136" s="5">
        <v>5195058.8145104703</v>
      </c>
      <c r="R136" s="9">
        <f t="shared" si="35"/>
        <v>-0.58903093868785117</v>
      </c>
      <c r="S136" s="9">
        <f t="shared" si="30"/>
        <v>0.34082145183709223</v>
      </c>
      <c r="T136" s="5">
        <v>10158843.024</v>
      </c>
      <c r="U136" s="5">
        <v>9890775.9995983001</v>
      </c>
      <c r="V136" s="9">
        <f t="shared" si="36"/>
        <v>1.918249039509945</v>
      </c>
      <c r="W136" s="9">
        <f t="shared" si="31"/>
        <v>4.4925660252981281</v>
      </c>
    </row>
    <row r="137" spans="1:23" ht="14" x14ac:dyDescent="0.15">
      <c r="A137" s="1" t="s">
        <v>146</v>
      </c>
      <c r="B137" s="5">
        <v>15719787.079</v>
      </c>
      <c r="C137" s="5">
        <v>16261426.5451563</v>
      </c>
      <c r="D137" s="9">
        <f t="shared" si="32"/>
        <v>0.28364807036711515</v>
      </c>
      <c r="E137" s="9">
        <f t="shared" si="28"/>
        <v>0.64043491427538957</v>
      </c>
      <c r="F137" s="9" t="str">
        <f t="shared" si="27"/>
        <v/>
      </c>
      <c r="G137" s="5">
        <v>606599.23499999999</v>
      </c>
      <c r="H137" s="5">
        <v>631268.25398366502</v>
      </c>
      <c r="I137" s="8">
        <f t="shared" si="33"/>
        <v>3.8588260257694804</v>
      </c>
      <c r="J137" s="9">
        <f t="shared" si="37"/>
        <v>0.29571723805517092</v>
      </c>
      <c r="K137" s="9">
        <f t="shared" si="26"/>
        <v>-0.45816917648763278</v>
      </c>
      <c r="L137" s="5">
        <v>459091.59899999999</v>
      </c>
      <c r="M137" s="5">
        <v>494162.17558897601</v>
      </c>
      <c r="N137" s="9">
        <f t="shared" si="34"/>
        <v>-3.1057267556632073</v>
      </c>
      <c r="O137" s="9">
        <f t="shared" si="29"/>
        <v>0.74639014042279239</v>
      </c>
      <c r="P137" s="5">
        <v>5069710.699</v>
      </c>
      <c r="Q137" s="5">
        <v>5204062.2496819999</v>
      </c>
      <c r="R137" s="9">
        <f t="shared" si="35"/>
        <v>0.17330766586092228</v>
      </c>
      <c r="S137" s="9">
        <f t="shared" si="30"/>
        <v>-0.8224224718562656</v>
      </c>
      <c r="T137" s="5">
        <v>9584385.5460000001</v>
      </c>
      <c r="U137" s="5">
        <v>9904125.0788710192</v>
      </c>
      <c r="V137" s="9">
        <f t="shared" si="36"/>
        <v>0.13496493372473495</v>
      </c>
      <c r="W137" s="9">
        <f t="shared" si="31"/>
        <v>1.4981102255303247</v>
      </c>
    </row>
    <row r="138" spans="1:23" ht="14" x14ac:dyDescent="0.15">
      <c r="A138" s="1" t="s">
        <v>147</v>
      </c>
      <c r="B138" s="5">
        <v>16361863.809</v>
      </c>
      <c r="C138" s="5">
        <v>16155626.104952401</v>
      </c>
      <c r="D138" s="9">
        <f t="shared" si="32"/>
        <v>-0.65062213275141056</v>
      </c>
      <c r="E138" s="9">
        <f t="shared" si="28"/>
        <v>2.0864087190134661</v>
      </c>
      <c r="F138" s="9" t="str">
        <f t="shared" si="27"/>
        <v/>
      </c>
      <c r="G138" s="5">
        <v>634088.04</v>
      </c>
      <c r="H138" s="5">
        <v>630092.41655945103</v>
      </c>
      <c r="I138" s="8">
        <f t="shared" si="33"/>
        <v>3.8754022610261174</v>
      </c>
      <c r="J138" s="9">
        <f t="shared" si="37"/>
        <v>-0.18626588883470241</v>
      </c>
      <c r="K138" s="9">
        <f t="shared" ref="K138:K168" si="38">((G138/G134)-1)*100</f>
        <v>1.655658999607712</v>
      </c>
      <c r="L138" s="5">
        <v>543498.27099999995</v>
      </c>
      <c r="M138" s="5">
        <v>512843.16270667303</v>
      </c>
      <c r="N138" s="9">
        <f t="shared" si="34"/>
        <v>3.7803352908246657</v>
      </c>
      <c r="O138" s="9">
        <f t="shared" si="29"/>
        <v>3.6369818337502968</v>
      </c>
      <c r="P138" s="5">
        <v>5203387.6809999999</v>
      </c>
      <c r="Q138" s="5">
        <v>5143116.5893530296</v>
      </c>
      <c r="R138" s="9">
        <f t="shared" si="35"/>
        <v>-1.1711170505828261</v>
      </c>
      <c r="S138" s="9">
        <f t="shared" si="30"/>
        <v>0.20774392854110424</v>
      </c>
      <c r="T138" s="5">
        <v>9980889.8169999998</v>
      </c>
      <c r="U138" s="5">
        <v>9889732.1300108992</v>
      </c>
      <c r="V138" s="9">
        <f t="shared" si="36"/>
        <v>-0.14532276950768308</v>
      </c>
      <c r="W138" s="9">
        <f t="shared" si="31"/>
        <v>3.0372692362680365</v>
      </c>
    </row>
    <row r="139" spans="1:23" ht="14" x14ac:dyDescent="0.15">
      <c r="A139" s="1" t="s">
        <v>148</v>
      </c>
      <c r="B139" s="5">
        <v>16186108.676000001</v>
      </c>
      <c r="C139" s="5">
        <v>16312712.9295619</v>
      </c>
      <c r="D139" s="9">
        <f t="shared" si="32"/>
        <v>0.97233510845702309</v>
      </c>
      <c r="E139" s="9">
        <f t="shared" si="28"/>
        <v>1.4624219656191206</v>
      </c>
      <c r="F139" s="9" t="str">
        <f t="shared" si="27"/>
        <v/>
      </c>
      <c r="G139" s="5">
        <v>643804.55900000001</v>
      </c>
      <c r="H139" s="5">
        <v>641776.88736219006</v>
      </c>
      <c r="I139" s="8">
        <f t="shared" si="33"/>
        <v>3.9775128901401917</v>
      </c>
      <c r="J139" s="9">
        <f t="shared" si="37"/>
        <v>1.8544058769252914</v>
      </c>
      <c r="K139" s="9">
        <f t="shared" si="38"/>
        <v>1.4457187310519481</v>
      </c>
      <c r="L139" s="5">
        <v>427915.93</v>
      </c>
      <c r="M139" s="5">
        <v>508378.51277650398</v>
      </c>
      <c r="N139" s="9">
        <f t="shared" si="34"/>
        <v>-0.87056828575146072</v>
      </c>
      <c r="O139" s="9">
        <f t="shared" si="29"/>
        <v>1.2734178960531306</v>
      </c>
      <c r="P139" s="5">
        <v>5199164.7529999996</v>
      </c>
      <c r="Q139" s="5">
        <v>5175093.2771877795</v>
      </c>
      <c r="R139" s="9">
        <f t="shared" si="35"/>
        <v>0.62173756474714903</v>
      </c>
      <c r="S139" s="9">
        <f t="shared" si="30"/>
        <v>-0.88939222095871795</v>
      </c>
      <c r="T139" s="5">
        <v>9915223.4330000002</v>
      </c>
      <c r="U139" s="5">
        <v>9973483.5300189797</v>
      </c>
      <c r="V139" s="9">
        <f t="shared" si="36"/>
        <v>0.84685205733665558</v>
      </c>
      <c r="W139" s="9">
        <f t="shared" si="31"/>
        <v>2.7502852938578126</v>
      </c>
    </row>
    <row r="140" spans="1:23" ht="14" x14ac:dyDescent="0.15">
      <c r="A140" s="1" t="s">
        <v>149</v>
      </c>
      <c r="B140" s="5">
        <v>16840988.747000001</v>
      </c>
      <c r="C140" s="5">
        <v>16409102.5822127</v>
      </c>
      <c r="D140" s="9">
        <f t="shared" si="32"/>
        <v>0.59088670944562605</v>
      </c>
      <c r="E140" s="9">
        <f t="shared" si="28"/>
        <v>1.2147673658044811</v>
      </c>
      <c r="F140" s="9">
        <f t="shared" si="27"/>
        <v>1.3540919583823419</v>
      </c>
      <c r="G140" s="5">
        <v>653777.098</v>
      </c>
      <c r="H140" s="5">
        <v>634442.98878201295</v>
      </c>
      <c r="I140" s="8">
        <f t="shared" si="33"/>
        <v>3.8820588732740626</v>
      </c>
      <c r="J140" s="9">
        <f t="shared" si="37"/>
        <v>-1.1427489404176927</v>
      </c>
      <c r="K140" s="9">
        <f t="shared" si="38"/>
        <v>1.0251327394747989</v>
      </c>
      <c r="L140" s="5">
        <v>613116.97499999998</v>
      </c>
      <c r="M140" s="5">
        <v>524088.83412029699</v>
      </c>
      <c r="N140" s="9">
        <f t="shared" si="34"/>
        <v>3.0902803617704588</v>
      </c>
      <c r="O140" s="9">
        <f t="shared" si="29"/>
        <v>2.9736514399137048</v>
      </c>
      <c r="P140" s="5">
        <v>5268986.4910000004</v>
      </c>
      <c r="Q140" s="5">
        <v>5230793.5908476599</v>
      </c>
      <c r="R140" s="9">
        <f t="shared" si="35"/>
        <v>1.0763151633500279</v>
      </c>
      <c r="S140" s="9">
        <f t="shared" si="30"/>
        <v>0.60179481600093343</v>
      </c>
      <c r="T140" s="5">
        <v>10305108.184</v>
      </c>
      <c r="U140" s="5">
        <v>10027795.2154376</v>
      </c>
      <c r="V140" s="9">
        <f t="shared" si="36"/>
        <v>0.54456083729570448</v>
      </c>
      <c r="W140" s="9">
        <f t="shared" si="31"/>
        <v>1.4397816725236545</v>
      </c>
    </row>
    <row r="141" spans="1:23" ht="14" x14ac:dyDescent="0.15">
      <c r="A141" s="1" t="s">
        <v>150</v>
      </c>
      <c r="B141" s="5">
        <v>16162067.938999999</v>
      </c>
      <c r="C141" s="5">
        <v>16523087.7692552</v>
      </c>
      <c r="D141" s="9">
        <f t="shared" si="32"/>
        <v>0.69464607507578879</v>
      </c>
      <c r="E141" s="9">
        <f t="shared" si="28"/>
        <v>2.8135295839397223</v>
      </c>
      <c r="F141" s="9" t="str">
        <f t="shared" ref="F141:F167" si="39">IF(VALUE(RIGHT(A141,1))=4,(AVERAGE(B138:B141)/AVERAGE(B134:B137)-1)*100,"")</f>
        <v/>
      </c>
      <c r="G141" s="5">
        <v>644173.65399999998</v>
      </c>
      <c r="H141" s="5">
        <v>661218.58063435601</v>
      </c>
      <c r="I141" s="8">
        <f t="shared" si="33"/>
        <v>3.9857130685954605</v>
      </c>
      <c r="J141" s="9">
        <f t="shared" si="37"/>
        <v>4.2203306405428354</v>
      </c>
      <c r="K141" s="9">
        <f t="shared" si="38"/>
        <v>6.1942740498180715</v>
      </c>
      <c r="L141" s="5">
        <v>483219.07299999997</v>
      </c>
      <c r="M141" s="5">
        <v>518674.922836304</v>
      </c>
      <c r="N141" s="9">
        <f t="shared" si="34"/>
        <v>-1.0330140486737194</v>
      </c>
      <c r="O141" s="9">
        <f t="shared" si="29"/>
        <v>5.255481488346736</v>
      </c>
      <c r="P141" s="5">
        <v>5204587.8720000004</v>
      </c>
      <c r="Q141" s="5">
        <v>5267469.0530857202</v>
      </c>
      <c r="R141" s="9">
        <f t="shared" si="35"/>
        <v>0.7011452775011362</v>
      </c>
      <c r="S141" s="9">
        <f t="shared" si="30"/>
        <v>2.6604510791238045</v>
      </c>
      <c r="T141" s="5">
        <v>9830087.3399999999</v>
      </c>
      <c r="U141" s="5">
        <v>10062578.7534918</v>
      </c>
      <c r="V141" s="9">
        <f t="shared" si="36"/>
        <v>0.34687124444514605</v>
      </c>
      <c r="W141" s="9">
        <f t="shared" si="31"/>
        <v>2.5635633376887901</v>
      </c>
    </row>
    <row r="142" spans="1:23" ht="14" x14ac:dyDescent="0.15">
      <c r="A142" s="1" t="s">
        <v>151</v>
      </c>
      <c r="B142" s="5">
        <v>16743444.537</v>
      </c>
      <c r="C142" s="5">
        <v>16725761.878607299</v>
      </c>
      <c r="D142" s="9">
        <f t="shared" si="32"/>
        <v>1.2266115884781437</v>
      </c>
      <c r="E142" s="9">
        <f t="shared" si="28"/>
        <v>2.332134850004719</v>
      </c>
      <c r="F142" s="9" t="str">
        <f t="shared" si="39"/>
        <v/>
      </c>
      <c r="G142" s="5">
        <v>666811.90899999999</v>
      </c>
      <c r="H142" s="5">
        <v>672658.546342129</v>
      </c>
      <c r="I142" s="8">
        <f t="shared" si="33"/>
        <v>3.9825252654940004</v>
      </c>
      <c r="J142" s="9">
        <f t="shared" si="37"/>
        <v>1.7301337322973787</v>
      </c>
      <c r="K142" s="9">
        <f t="shared" si="38"/>
        <v>5.1607768851782643</v>
      </c>
      <c r="L142" s="5">
        <v>558284.13300000003</v>
      </c>
      <c r="M142" s="5">
        <v>528627.496761463</v>
      </c>
      <c r="N142" s="9">
        <f t="shared" si="34"/>
        <v>1.918846176471134</v>
      </c>
      <c r="O142" s="9">
        <f t="shared" si="29"/>
        <v>2.7204984429472168</v>
      </c>
      <c r="P142" s="5">
        <v>5334824.1289999997</v>
      </c>
      <c r="Q142" s="5">
        <v>5344796.9958052002</v>
      </c>
      <c r="R142" s="9">
        <f t="shared" si="35"/>
        <v>1.4680284201039839</v>
      </c>
      <c r="S142" s="9">
        <f t="shared" si="30"/>
        <v>2.5259783828895932</v>
      </c>
      <c r="T142" s="5">
        <v>10183524.367000001</v>
      </c>
      <c r="U142" s="5">
        <v>10184378.7978874</v>
      </c>
      <c r="V142" s="9">
        <f t="shared" si="36"/>
        <v>1.2104257504899962</v>
      </c>
      <c r="W142" s="9">
        <f t="shared" si="31"/>
        <v>2.0302252976970303</v>
      </c>
    </row>
    <row r="143" spans="1:23" ht="14" x14ac:dyDescent="0.15">
      <c r="A143" s="1" t="s">
        <v>152</v>
      </c>
      <c r="B143" s="5">
        <v>16649896.216</v>
      </c>
      <c r="C143" s="5">
        <v>16784138.711257301</v>
      </c>
      <c r="D143" s="9">
        <f t="shared" si="32"/>
        <v>0.34902345898315534</v>
      </c>
      <c r="E143" s="9">
        <f t="shared" si="28"/>
        <v>2.8653430499183674</v>
      </c>
      <c r="F143" s="9" t="str">
        <f t="shared" si="39"/>
        <v/>
      </c>
      <c r="G143" s="5">
        <v>676429.42099999997</v>
      </c>
      <c r="H143" s="5">
        <v>674777.01064934896</v>
      </c>
      <c r="I143" s="8">
        <f t="shared" si="33"/>
        <v>4.0626644888631418</v>
      </c>
      <c r="J143" s="9">
        <f t="shared" si="37"/>
        <v>0.31493903091546205</v>
      </c>
      <c r="K143" s="9">
        <f t="shared" si="38"/>
        <v>5.0675102473140443</v>
      </c>
      <c r="L143" s="5">
        <v>453279.93199999997</v>
      </c>
      <c r="M143" s="5">
        <v>539983.42223911197</v>
      </c>
      <c r="N143" s="9">
        <f t="shared" si="34"/>
        <v>2.1481904644043093</v>
      </c>
      <c r="O143" s="9">
        <f t="shared" si="29"/>
        <v>5.9273329693521726</v>
      </c>
      <c r="P143" s="5">
        <v>5325273.17</v>
      </c>
      <c r="Q143" s="5">
        <v>5298746.87715571</v>
      </c>
      <c r="R143" s="9">
        <f t="shared" si="35"/>
        <v>-0.86158779623682902</v>
      </c>
      <c r="S143" s="9">
        <f t="shared" si="30"/>
        <v>2.4255514681898349</v>
      </c>
      <c r="T143" s="5">
        <v>10194913.692</v>
      </c>
      <c r="U143" s="5">
        <v>10262330.189733</v>
      </c>
      <c r="V143" s="9">
        <f t="shared" si="36"/>
        <v>0.76540153692801205</v>
      </c>
      <c r="W143" s="9">
        <f t="shared" si="31"/>
        <v>2.8208165039340427</v>
      </c>
    </row>
    <row r="144" spans="1:23" ht="14" x14ac:dyDescent="0.15">
      <c r="A144" s="1" t="s">
        <v>153</v>
      </c>
      <c r="B144" s="5">
        <v>17408791.317000002</v>
      </c>
      <c r="C144" s="5">
        <v>16966600.1535048</v>
      </c>
      <c r="D144" s="9">
        <f t="shared" si="32"/>
        <v>1.0871063769576583</v>
      </c>
      <c r="E144" s="9">
        <f t="shared" si="28"/>
        <v>3.3715512701185446</v>
      </c>
      <c r="F144" s="9">
        <f t="shared" si="39"/>
        <v>2.8497732580224255</v>
      </c>
      <c r="G144" s="5">
        <v>708153.88500000001</v>
      </c>
      <c r="H144" s="5">
        <v>685438.73984598403</v>
      </c>
      <c r="I144" s="8">
        <f t="shared" si="33"/>
        <v>4.0677946682517518</v>
      </c>
      <c r="J144" s="9">
        <f t="shared" si="37"/>
        <v>1.5800374091546443</v>
      </c>
      <c r="K144" s="9">
        <f t="shared" si="38"/>
        <v>8.3173282096216781</v>
      </c>
      <c r="L144" s="5">
        <v>625466.92200000002</v>
      </c>
      <c r="M144" s="5">
        <v>533250.84040120605</v>
      </c>
      <c r="N144" s="9">
        <f t="shared" si="34"/>
        <v>-1.2468126910245458</v>
      </c>
      <c r="O144" s="9">
        <f t="shared" si="29"/>
        <v>2.0142888720378505</v>
      </c>
      <c r="P144" s="5">
        <v>5410235.2489999998</v>
      </c>
      <c r="Q144" s="5">
        <v>5380092.6443861704</v>
      </c>
      <c r="R144" s="9">
        <f t="shared" si="35"/>
        <v>1.5351887741828829</v>
      </c>
      <c r="S144" s="9">
        <f t="shared" si="30"/>
        <v>2.6807576417450907</v>
      </c>
      <c r="T144" s="5">
        <v>10664935.261</v>
      </c>
      <c r="U144" s="5">
        <v>10375769.6547214</v>
      </c>
      <c r="V144" s="9">
        <f t="shared" si="36"/>
        <v>1.1053967558156463</v>
      </c>
      <c r="W144" s="9">
        <f t="shared" si="31"/>
        <v>3.4917350752190712</v>
      </c>
    </row>
    <row r="145" spans="1:23" ht="14" x14ac:dyDescent="0.15">
      <c r="A145" s="1" t="s">
        <v>154</v>
      </c>
      <c r="B145" s="5">
        <v>16710227.392000001</v>
      </c>
      <c r="C145" s="5">
        <v>17060862.662671998</v>
      </c>
      <c r="D145" s="9">
        <f t="shared" si="32"/>
        <v>0.55557688820599971</v>
      </c>
      <c r="E145" s="9">
        <f t="shared" si="28"/>
        <v>3.391641806413026</v>
      </c>
      <c r="F145" s="9" t="str">
        <f t="shared" si="39"/>
        <v/>
      </c>
      <c r="G145" s="5">
        <v>667506.67700000003</v>
      </c>
      <c r="H145" s="5">
        <v>688205.28846582398</v>
      </c>
      <c r="I145" s="8">
        <f t="shared" si="33"/>
        <v>3.9945996026335822</v>
      </c>
      <c r="J145" s="9">
        <f t="shared" si="37"/>
        <v>0.40361719567552079</v>
      </c>
      <c r="K145" s="9">
        <f t="shared" si="38"/>
        <v>3.6221635043770517</v>
      </c>
      <c r="L145" s="5">
        <v>509039.16100000002</v>
      </c>
      <c r="M145" s="5">
        <v>544433.16378267796</v>
      </c>
      <c r="N145" s="9">
        <f t="shared" si="34"/>
        <v>2.0970099874682901</v>
      </c>
      <c r="O145" s="9">
        <f t="shared" si="29"/>
        <v>5.3433503441202124</v>
      </c>
      <c r="P145" s="5">
        <v>5276365.2259999998</v>
      </c>
      <c r="Q145" s="5">
        <v>5327720.6253971299</v>
      </c>
      <c r="R145" s="9">
        <f t="shared" si="35"/>
        <v>-0.97344083923327496</v>
      </c>
      <c r="S145" s="9">
        <f t="shared" si="30"/>
        <v>1.3791169592149988</v>
      </c>
      <c r="T145" s="5">
        <v>10257316.328</v>
      </c>
      <c r="U145" s="5">
        <v>10492970.415664099</v>
      </c>
      <c r="V145" s="9">
        <f t="shared" si="36"/>
        <v>1.1295620936357942</v>
      </c>
      <c r="W145" s="9">
        <f t="shared" si="31"/>
        <v>4.3461362368729439</v>
      </c>
    </row>
    <row r="146" spans="1:23" ht="14" x14ac:dyDescent="0.15">
      <c r="A146" s="1" t="s">
        <v>155</v>
      </c>
      <c r="B146" s="5">
        <v>17261231.333000001</v>
      </c>
      <c r="C146" s="5">
        <v>17259745.862969302</v>
      </c>
      <c r="D146" s="9">
        <f t="shared" si="32"/>
        <v>1.1657276905021163</v>
      </c>
      <c r="E146" s="9">
        <f t="shared" si="28"/>
        <v>3.0924747584392565</v>
      </c>
      <c r="F146" s="9" t="str">
        <f t="shared" si="39"/>
        <v/>
      </c>
      <c r="G146" s="5">
        <v>701117.19299999997</v>
      </c>
      <c r="H146" s="5">
        <v>705926.42720775702</v>
      </c>
      <c r="I146" s="8">
        <f t="shared" si="33"/>
        <v>4.0618028892272884</v>
      </c>
      <c r="J146" s="9">
        <f t="shared" si="37"/>
        <v>2.574978576732212</v>
      </c>
      <c r="K146" s="9">
        <f t="shared" si="38"/>
        <v>5.1446717638031769</v>
      </c>
      <c r="L146" s="5">
        <v>566862.60499999998</v>
      </c>
      <c r="M146" s="5">
        <v>538724.35744457506</v>
      </c>
      <c r="N146" s="9">
        <f t="shared" si="34"/>
        <v>-1.0485779922807414</v>
      </c>
      <c r="O146" s="9">
        <f t="shared" si="29"/>
        <v>1.5365781495351838</v>
      </c>
      <c r="P146" s="5">
        <v>5345024.9759999998</v>
      </c>
      <c r="Q146" s="5">
        <v>5359814.7643427504</v>
      </c>
      <c r="R146" s="9">
        <f t="shared" si="35"/>
        <v>0.60239905960211004</v>
      </c>
      <c r="S146" s="9">
        <f t="shared" si="30"/>
        <v>0.19121243275008748</v>
      </c>
      <c r="T146" s="5">
        <v>10648226.559</v>
      </c>
      <c r="U146" s="5">
        <v>10652468.438436</v>
      </c>
      <c r="V146" s="9">
        <f t="shared" si="36"/>
        <v>1.5200464354097276</v>
      </c>
      <c r="W146" s="9">
        <f t="shared" si="31"/>
        <v>4.5632747097446913</v>
      </c>
    </row>
    <row r="147" spans="1:23" ht="14" x14ac:dyDescent="0.15">
      <c r="A147" s="1" t="s">
        <v>156</v>
      </c>
      <c r="B147" s="5">
        <v>17331652.265000001</v>
      </c>
      <c r="C147" s="5">
        <v>17467868.634335998</v>
      </c>
      <c r="D147" s="9">
        <f t="shared" si="32"/>
        <v>1.2058275540036911</v>
      </c>
      <c r="E147" s="9">
        <f t="shared" si="28"/>
        <v>4.0946564480375258</v>
      </c>
      <c r="F147" s="9" t="str">
        <f t="shared" si="39"/>
        <v/>
      </c>
      <c r="G147" s="5">
        <v>723570.36499999999</v>
      </c>
      <c r="H147" s="5">
        <v>721433.53300696099</v>
      </c>
      <c r="I147" s="8">
        <f t="shared" si="33"/>
        <v>4.1748493100175867</v>
      </c>
      <c r="J147" s="9">
        <f t="shared" si="37"/>
        <v>2.1967028292935842</v>
      </c>
      <c r="K147" s="9">
        <f t="shared" si="38"/>
        <v>6.969085397011443</v>
      </c>
      <c r="L147" s="5">
        <v>453568.89199999999</v>
      </c>
      <c r="M147" s="5">
        <v>541769.18102733197</v>
      </c>
      <c r="N147" s="9">
        <f t="shared" si="34"/>
        <v>0.56519137118655749</v>
      </c>
      <c r="O147" s="9">
        <f t="shared" si="29"/>
        <v>6.3748685878284306E-2</v>
      </c>
      <c r="P147" s="5">
        <v>5473291.5619999999</v>
      </c>
      <c r="Q147" s="5">
        <v>5443515.1489345999</v>
      </c>
      <c r="R147" s="9">
        <f t="shared" si="35"/>
        <v>1.5616283075430726</v>
      </c>
      <c r="S147" s="9">
        <f t="shared" si="30"/>
        <v>2.7795455232956678</v>
      </c>
      <c r="T147" s="5">
        <v>10681221.446</v>
      </c>
      <c r="U147" s="5">
        <v>10756000.130343599</v>
      </c>
      <c r="V147" s="9">
        <f t="shared" si="36"/>
        <v>0.97190329646075213</v>
      </c>
      <c r="W147" s="9">
        <f t="shared" si="31"/>
        <v>4.7701017261343681</v>
      </c>
    </row>
    <row r="148" spans="1:23" ht="14" x14ac:dyDescent="0.15">
      <c r="A148" s="1" t="s">
        <v>157</v>
      </c>
      <c r="B148" s="5">
        <v>17866321.594000001</v>
      </c>
      <c r="C148" s="5">
        <v>17429848.003679901</v>
      </c>
      <c r="D148" s="9">
        <f t="shared" si="32"/>
        <v>-0.21766038806452226</v>
      </c>
      <c r="E148" s="9">
        <f t="shared" si="28"/>
        <v>2.6281564794978785</v>
      </c>
      <c r="F148" s="9">
        <f t="shared" si="39"/>
        <v>3.2931515267913491</v>
      </c>
      <c r="G148" s="5">
        <v>759584.27300000004</v>
      </c>
      <c r="H148" s="5">
        <v>734197.682915802</v>
      </c>
      <c r="I148" s="8">
        <f t="shared" si="33"/>
        <v>4.2514866252888295</v>
      </c>
      <c r="J148" s="9">
        <f t="shared" si="37"/>
        <v>1.7692759380950163</v>
      </c>
      <c r="K148" s="9">
        <f t="shared" si="38"/>
        <v>7.2626005575045394</v>
      </c>
      <c r="L148" s="5">
        <v>634646.91</v>
      </c>
      <c r="M148" s="5">
        <v>540421.23929883796</v>
      </c>
      <c r="N148" s="9">
        <f t="shared" si="34"/>
        <v>-0.24880369273460046</v>
      </c>
      <c r="O148" s="9">
        <f t="shared" si="29"/>
        <v>1.4677015965362195</v>
      </c>
      <c r="P148" s="5">
        <v>5414566.8080000002</v>
      </c>
      <c r="Q148" s="5">
        <v>5397958.6165158898</v>
      </c>
      <c r="R148" s="9">
        <f t="shared" si="35"/>
        <v>-0.83689548338312658</v>
      </c>
      <c r="S148" s="9">
        <f t="shared" si="30"/>
        <v>8.0062304144745688E-2</v>
      </c>
      <c r="T148" s="5">
        <v>11057523.603</v>
      </c>
      <c r="U148" s="5">
        <v>10761164.250136601</v>
      </c>
      <c r="V148" s="9">
        <f t="shared" si="36"/>
        <v>4.8011525942937006E-2</v>
      </c>
      <c r="W148" s="9">
        <f t="shared" si="31"/>
        <v>3.6811132219023879</v>
      </c>
    </row>
    <row r="149" spans="1:23" ht="14" x14ac:dyDescent="0.15">
      <c r="A149" s="1" t="s">
        <v>158</v>
      </c>
      <c r="B149" s="5">
        <v>17166317.579</v>
      </c>
      <c r="C149" s="5">
        <v>17529189.613421898</v>
      </c>
      <c r="D149" s="9">
        <f t="shared" si="32"/>
        <v>0.56995109607969052</v>
      </c>
      <c r="E149" s="9">
        <f t="shared" si="28"/>
        <v>2.729407423972896</v>
      </c>
      <c r="F149" s="9" t="str">
        <f t="shared" si="39"/>
        <v/>
      </c>
      <c r="G149" s="5">
        <v>718850.34199999995</v>
      </c>
      <c r="H149" s="5">
        <v>746801.10037685104</v>
      </c>
      <c r="I149" s="8">
        <f t="shared" si="33"/>
        <v>4.1875628753331942</v>
      </c>
      <c r="J149" s="9">
        <f t="shared" si="37"/>
        <v>1.7166245214770504</v>
      </c>
      <c r="K149" s="9">
        <f t="shared" si="38"/>
        <v>7.6918578898349965</v>
      </c>
      <c r="L149" s="5">
        <v>513010.91600000003</v>
      </c>
      <c r="M149" s="5">
        <v>545250.17959785904</v>
      </c>
      <c r="N149" s="9">
        <f t="shared" si="34"/>
        <v>0.89355116858218508</v>
      </c>
      <c r="O149" s="9">
        <f t="shared" si="29"/>
        <v>0.78024547113380027</v>
      </c>
      <c r="P149" s="5">
        <v>5332205.4869999997</v>
      </c>
      <c r="Q149" s="5">
        <v>5398961.2887097998</v>
      </c>
      <c r="R149" s="9">
        <f t="shared" si="35"/>
        <v>1.8575025581757387E-2</v>
      </c>
      <c r="S149" s="9">
        <f t="shared" si="30"/>
        <v>1.0583092452516318</v>
      </c>
      <c r="T149" s="5">
        <v>10602250.833000001</v>
      </c>
      <c r="U149" s="5">
        <v>10860105.5038983</v>
      </c>
      <c r="V149" s="9">
        <f t="shared" si="36"/>
        <v>0.91942889692853136</v>
      </c>
      <c r="W149" s="9">
        <f t="shared" si="31"/>
        <v>3.362814346072307</v>
      </c>
    </row>
    <row r="150" spans="1:23" ht="14" x14ac:dyDescent="0.15">
      <c r="A150" s="1" t="s">
        <v>159</v>
      </c>
      <c r="B150" s="5">
        <v>17780958.550000001</v>
      </c>
      <c r="C150" s="5">
        <v>17600864.4601411</v>
      </c>
      <c r="D150" s="9">
        <f t="shared" si="32"/>
        <v>0.40888853563612049</v>
      </c>
      <c r="E150" s="9">
        <f t="shared" si="28"/>
        <v>3.0109509974898918</v>
      </c>
      <c r="F150" s="9" t="str">
        <f t="shared" si="39"/>
        <v/>
      </c>
      <c r="G150" s="5">
        <v>753658.48</v>
      </c>
      <c r="H150" s="5">
        <v>754908.06162837998</v>
      </c>
      <c r="I150" s="8">
        <f t="shared" si="33"/>
        <v>4.2385705915725218</v>
      </c>
      <c r="J150" s="9">
        <f t="shared" si="37"/>
        <v>1.0855582895416216</v>
      </c>
      <c r="K150" s="9">
        <f t="shared" si="38"/>
        <v>7.4939378929194334</v>
      </c>
      <c r="L150" s="5">
        <v>583930.598</v>
      </c>
      <c r="M150" s="5">
        <v>557704.06321777904</v>
      </c>
      <c r="N150" s="9">
        <f t="shared" si="34"/>
        <v>2.284067770340803</v>
      </c>
      <c r="O150" s="9">
        <f t="shared" si="29"/>
        <v>3.0109576552505235</v>
      </c>
      <c r="P150" s="5">
        <v>5418509.574</v>
      </c>
      <c r="Q150" s="5">
        <v>5362980.3061573496</v>
      </c>
      <c r="R150" s="9">
        <f t="shared" si="35"/>
        <v>-0.66644268458996292</v>
      </c>
      <c r="S150" s="9">
        <f t="shared" si="30"/>
        <v>1.3748223503156298</v>
      </c>
      <c r="T150" s="5">
        <v>11024859.898</v>
      </c>
      <c r="U150" s="5">
        <v>10934457.544499001</v>
      </c>
      <c r="V150" s="9">
        <f t="shared" si="36"/>
        <v>0.68463460667127496</v>
      </c>
      <c r="W150" s="9">
        <f t="shared" si="31"/>
        <v>3.5370522679353034</v>
      </c>
    </row>
    <row r="151" spans="1:23" ht="14" x14ac:dyDescent="0.15">
      <c r="A151" s="1" t="s">
        <v>160</v>
      </c>
      <c r="B151" s="5">
        <v>17625592.067000002</v>
      </c>
      <c r="C151" s="5">
        <v>17772990.805596199</v>
      </c>
      <c r="D151" s="9">
        <f t="shared" si="32"/>
        <v>0.97794256551941849</v>
      </c>
      <c r="E151" s="9">
        <f t="shared" si="28"/>
        <v>1.6959710332614453</v>
      </c>
      <c r="F151" s="9" t="str">
        <f t="shared" si="39"/>
        <v/>
      </c>
      <c r="G151" s="5">
        <v>775714.15</v>
      </c>
      <c r="H151" s="5">
        <v>772396.58107328299</v>
      </c>
      <c r="I151" s="8">
        <f t="shared" si="33"/>
        <v>4.401067192814204</v>
      </c>
      <c r="J151" s="9">
        <f t="shared" si="37"/>
        <v>2.3166422951133026</v>
      </c>
      <c r="K151" s="9">
        <f t="shared" si="38"/>
        <v>7.206456693399832</v>
      </c>
      <c r="L151" s="5">
        <v>474164.41499999998</v>
      </c>
      <c r="M151" s="5">
        <v>568053.17513518501</v>
      </c>
      <c r="N151" s="9">
        <f t="shared" si="34"/>
        <v>1.8556637112691732</v>
      </c>
      <c r="O151" s="9">
        <f t="shared" si="29"/>
        <v>4.5407706223379973</v>
      </c>
      <c r="P151" s="5">
        <v>5403247.5650000004</v>
      </c>
      <c r="Q151" s="5">
        <v>5375909.7813180797</v>
      </c>
      <c r="R151" s="9">
        <f t="shared" si="35"/>
        <v>0.2410875002819779</v>
      </c>
      <c r="S151" s="9">
        <f t="shared" si="30"/>
        <v>-1.2797417460144289</v>
      </c>
      <c r="T151" s="5">
        <v>10972465.936000001</v>
      </c>
      <c r="U151" s="5">
        <v>11058598.052250801</v>
      </c>
      <c r="V151" s="9">
        <f t="shared" si="36"/>
        <v>1.1353147355193105</v>
      </c>
      <c r="W151" s="9">
        <f t="shared" si="31"/>
        <v>2.7266964875919619</v>
      </c>
    </row>
    <row r="152" spans="1:23" ht="14" x14ac:dyDescent="0.15">
      <c r="A152" s="1" t="s">
        <v>161</v>
      </c>
      <c r="B152" s="5">
        <v>18416088.741</v>
      </c>
      <c r="C152" s="5">
        <v>17972104.468926601</v>
      </c>
      <c r="D152" s="9">
        <f t="shared" si="32"/>
        <v>1.1203160205749185</v>
      </c>
      <c r="E152" s="9">
        <f t="shared" si="28"/>
        <v>3.0771143579136462</v>
      </c>
      <c r="F152" s="9">
        <f t="shared" si="39"/>
        <v>2.6305324259966234</v>
      </c>
      <c r="G152" s="5">
        <v>810532.82299999997</v>
      </c>
      <c r="H152" s="5">
        <v>782600.36440845195</v>
      </c>
      <c r="I152" s="8">
        <f t="shared" si="33"/>
        <v>4.4012213146839327</v>
      </c>
      <c r="J152" s="9">
        <f t="shared" si="37"/>
        <v>1.3210549587092002</v>
      </c>
      <c r="K152" s="9">
        <f t="shared" si="38"/>
        <v>6.7074256025308587</v>
      </c>
      <c r="L152" s="5">
        <v>669135.11100000003</v>
      </c>
      <c r="M152" s="5">
        <v>568852.990190004</v>
      </c>
      <c r="N152" s="9">
        <f t="shared" si="34"/>
        <v>0.14079932827215647</v>
      </c>
      <c r="O152" s="9">
        <f t="shared" si="29"/>
        <v>5.4342344469935355</v>
      </c>
      <c r="P152" s="5">
        <v>5423368.8859999999</v>
      </c>
      <c r="Q152" s="5">
        <v>5421878.7945667999</v>
      </c>
      <c r="R152" s="9">
        <f t="shared" si="35"/>
        <v>0.85509272139328019</v>
      </c>
      <c r="S152" s="9">
        <f t="shared" si="30"/>
        <v>0.16256292169107844</v>
      </c>
      <c r="T152" s="5">
        <v>11513051.921</v>
      </c>
      <c r="U152" s="5">
        <v>11198217.5747212</v>
      </c>
      <c r="V152" s="9">
        <f t="shared" si="36"/>
        <v>1.262542700355973</v>
      </c>
      <c r="W152" s="9">
        <f t="shared" si="31"/>
        <v>4.1196232931975052</v>
      </c>
    </row>
    <row r="153" spans="1:23" ht="14" x14ac:dyDescent="0.15">
      <c r="A153" s="1" t="s">
        <v>162</v>
      </c>
      <c r="B153" s="5">
        <v>17757948.287</v>
      </c>
      <c r="C153" s="5">
        <v>18056061.180796299</v>
      </c>
      <c r="D153" s="9">
        <f t="shared" si="32"/>
        <v>0.46715014379565822</v>
      </c>
      <c r="E153" s="9">
        <f t="shared" si="28"/>
        <v>3.4464625583052078</v>
      </c>
      <c r="F153" s="9" t="str">
        <f t="shared" si="39"/>
        <v/>
      </c>
      <c r="G153" s="5">
        <v>758454.69700000004</v>
      </c>
      <c r="H153" s="5">
        <v>777287.38045735797</v>
      </c>
      <c r="I153" s="8">
        <f t="shared" si="33"/>
        <v>4.27107166178223</v>
      </c>
      <c r="J153" s="9">
        <f t="shared" si="37"/>
        <v>-0.67888850973254478</v>
      </c>
      <c r="K153" s="9">
        <f t="shared" si="38"/>
        <v>5.5094019834242669</v>
      </c>
      <c r="L153" s="5">
        <v>538582.88899999997</v>
      </c>
      <c r="M153" s="5">
        <v>568808.03773164097</v>
      </c>
      <c r="N153" s="9">
        <f t="shared" si="34"/>
        <v>-7.9022979817655603E-3</v>
      </c>
      <c r="O153" s="9">
        <f t="shared" si="29"/>
        <v>4.9846839906229068</v>
      </c>
      <c r="P153" s="5">
        <v>5389410.9469999997</v>
      </c>
      <c r="Q153" s="5">
        <v>5408623.5732341604</v>
      </c>
      <c r="R153" s="9">
        <f t="shared" si="35"/>
        <v>-0.24447653359426225</v>
      </c>
      <c r="S153" s="9">
        <f t="shared" si="30"/>
        <v>1.0728292474749379</v>
      </c>
      <c r="T153" s="5">
        <v>11071499.753</v>
      </c>
      <c r="U153" s="5">
        <v>11294738.753599299</v>
      </c>
      <c r="V153" s="9">
        <f t="shared" si="36"/>
        <v>0.86193341247435828</v>
      </c>
      <c r="W153" s="9">
        <f t="shared" si="31"/>
        <v>4.4259367882472755</v>
      </c>
    </row>
    <row r="154" spans="1:23" ht="14" x14ac:dyDescent="0.15">
      <c r="A154" s="1" t="s">
        <v>163</v>
      </c>
      <c r="B154" s="5">
        <v>18085551.243999999</v>
      </c>
      <c r="C154" s="5">
        <v>18127718.978399102</v>
      </c>
      <c r="D154" s="9">
        <f t="shared" si="32"/>
        <v>0.39686284226270185</v>
      </c>
      <c r="E154" s="9">
        <f t="shared" si="28"/>
        <v>1.713027411562118</v>
      </c>
      <c r="F154" s="9" t="str">
        <f t="shared" si="39"/>
        <v/>
      </c>
      <c r="G154" s="5">
        <v>788325.25300000003</v>
      </c>
      <c r="H154" s="5">
        <v>802290.00980459899</v>
      </c>
      <c r="I154" s="8">
        <f t="shared" si="33"/>
        <v>4.3588677080635412</v>
      </c>
      <c r="J154" s="9">
        <f t="shared" si="37"/>
        <v>3.2166519071143762</v>
      </c>
      <c r="K154" s="9">
        <f t="shared" si="38"/>
        <v>4.5997987045803601</v>
      </c>
      <c r="L154" s="5">
        <v>598513.69099999999</v>
      </c>
      <c r="M154" s="5">
        <v>575101.23876181303</v>
      </c>
      <c r="N154" s="9">
        <f t="shared" si="34"/>
        <v>1.1063839841765954</v>
      </c>
      <c r="O154" s="9">
        <f t="shared" si="29"/>
        <v>2.4974017545831728</v>
      </c>
      <c r="P154" s="5">
        <v>5372968.0939999996</v>
      </c>
      <c r="Q154" s="5">
        <v>5389423.8686203398</v>
      </c>
      <c r="R154" s="9">
        <f t="shared" si="35"/>
        <v>-0.35498319219023911</v>
      </c>
      <c r="S154" s="9">
        <f t="shared" si="30"/>
        <v>-0.8404798289648685</v>
      </c>
      <c r="T154" s="5">
        <v>11325744.207</v>
      </c>
      <c r="U154" s="5">
        <v>11354649.5014937</v>
      </c>
      <c r="V154" s="9">
        <f t="shared" si="36"/>
        <v>0.53043057658423987</v>
      </c>
      <c r="W154" s="9">
        <f t="shared" si="31"/>
        <v>2.7291440597316141</v>
      </c>
    </row>
    <row r="155" spans="1:23" ht="14" x14ac:dyDescent="0.15">
      <c r="A155" s="1" t="s">
        <v>164</v>
      </c>
      <c r="B155" s="5">
        <v>17900791.785</v>
      </c>
      <c r="C155" s="5">
        <v>18052659.9067952</v>
      </c>
      <c r="D155" s="9">
        <f t="shared" si="32"/>
        <v>-0.41405690199269873</v>
      </c>
      <c r="E155" s="9">
        <f t="shared" si="28"/>
        <v>1.5613643896550178</v>
      </c>
      <c r="F155" s="9" t="str">
        <f t="shared" si="39"/>
        <v/>
      </c>
      <c r="G155" s="5">
        <v>797788.60400000005</v>
      </c>
      <c r="H155" s="5">
        <v>793441.24338801904</v>
      </c>
      <c r="I155" s="8">
        <f t="shared" si="33"/>
        <v>4.456722437655011</v>
      </c>
      <c r="J155" s="9">
        <f t="shared" si="37"/>
        <v>-1.1029386267361274</v>
      </c>
      <c r="K155" s="9">
        <f t="shared" si="38"/>
        <v>2.8456943836850268</v>
      </c>
      <c r="L155" s="5">
        <v>480400.50599999999</v>
      </c>
      <c r="M155" s="5">
        <v>576255.04536627803</v>
      </c>
      <c r="N155" s="9">
        <f t="shared" si="34"/>
        <v>0.20062669434499636</v>
      </c>
      <c r="O155" s="9">
        <f t="shared" si="29"/>
        <v>1.315174821796794</v>
      </c>
      <c r="P155" s="5">
        <v>5371999.4139999999</v>
      </c>
      <c r="Q155" s="5">
        <v>5342548.9141394403</v>
      </c>
      <c r="R155" s="9">
        <f t="shared" si="35"/>
        <v>-0.86975817125513055</v>
      </c>
      <c r="S155" s="9">
        <f t="shared" si="30"/>
        <v>-0.57832165978130012</v>
      </c>
      <c r="T155" s="5">
        <v>11250603.26</v>
      </c>
      <c r="U155" s="5">
        <v>11343900.830434799</v>
      </c>
      <c r="V155" s="9">
        <f t="shared" si="36"/>
        <v>-9.4663169105191347E-2</v>
      </c>
      <c r="W155" s="9">
        <f t="shared" si="31"/>
        <v>2.5348661424178687</v>
      </c>
    </row>
    <row r="156" spans="1:23" ht="14" x14ac:dyDescent="0.15">
      <c r="A156" s="1" t="s">
        <v>165</v>
      </c>
      <c r="B156" s="5">
        <v>18744753.953000002</v>
      </c>
      <c r="C156" s="5">
        <v>18292107.841804799</v>
      </c>
      <c r="D156" s="9">
        <f t="shared" si="32"/>
        <v>1.3263858968476372</v>
      </c>
      <c r="E156" s="9">
        <f t="shared" si="28"/>
        <v>1.7846634897468183</v>
      </c>
      <c r="F156" s="9">
        <f t="shared" si="39"/>
        <v>2.1131291354671733</v>
      </c>
      <c r="G156" s="5">
        <v>825239.29399999999</v>
      </c>
      <c r="H156" s="5">
        <v>795668.22657074896</v>
      </c>
      <c r="I156" s="8">
        <f t="shared" si="33"/>
        <v>4.4025080087430259</v>
      </c>
      <c r="J156" s="9">
        <f t="shared" si="37"/>
        <v>0.28067398831206347</v>
      </c>
      <c r="K156" s="9">
        <f t="shared" si="38"/>
        <v>1.814420166917774</v>
      </c>
      <c r="L156" s="5">
        <v>698352.55</v>
      </c>
      <c r="M156" s="5">
        <v>592659.04273387999</v>
      </c>
      <c r="N156" s="9">
        <f t="shared" si="34"/>
        <v>2.8466557472265119</v>
      </c>
      <c r="O156" s="9">
        <f t="shared" si="29"/>
        <v>4.3664483479779692</v>
      </c>
      <c r="P156" s="5">
        <v>5389163.7939999998</v>
      </c>
      <c r="Q156" s="5">
        <v>5404868.4912359202</v>
      </c>
      <c r="R156" s="9">
        <f t="shared" si="35"/>
        <v>1.1664764908664971</v>
      </c>
      <c r="S156" s="9">
        <f t="shared" si="30"/>
        <v>-0.63069823792177848</v>
      </c>
      <c r="T156" s="5">
        <v>11831998.316</v>
      </c>
      <c r="U156" s="5">
        <v>11494736.8007227</v>
      </c>
      <c r="V156" s="9">
        <f t="shared" si="36"/>
        <v>1.3296658049338772</v>
      </c>
      <c r="W156" s="9">
        <f t="shared" si="31"/>
        <v>2.7703027588908524</v>
      </c>
    </row>
    <row r="157" spans="1:23" ht="14" x14ac:dyDescent="0.15">
      <c r="A157" s="1" t="s">
        <v>166</v>
      </c>
      <c r="B157" s="5">
        <v>18017105.127</v>
      </c>
      <c r="C157" s="5">
        <v>18503995.965388101</v>
      </c>
      <c r="D157" s="9">
        <f t="shared" si="32"/>
        <v>1.1583581586975589</v>
      </c>
      <c r="E157" s="9">
        <f t="shared" si="28"/>
        <v>1.4593850359938321</v>
      </c>
      <c r="F157" s="9" t="str">
        <f t="shared" si="39"/>
        <v/>
      </c>
      <c r="G157" s="5">
        <v>781066.49399999995</v>
      </c>
      <c r="H157" s="5">
        <v>811346.4247337</v>
      </c>
      <c r="I157" s="8">
        <f t="shared" si="33"/>
        <v>4.3351386834587124</v>
      </c>
      <c r="J157" s="9">
        <f t="shared" si="37"/>
        <v>1.9704441674795126</v>
      </c>
      <c r="K157" s="9">
        <f t="shared" si="38"/>
        <v>2.9812983015912398</v>
      </c>
      <c r="L157" s="5">
        <v>565602.09600000002</v>
      </c>
      <c r="M157" s="5">
        <v>594163.62538101198</v>
      </c>
      <c r="N157" s="9">
        <f t="shared" si="34"/>
        <v>0.25386985410558172</v>
      </c>
      <c r="O157" s="9">
        <f t="shared" si="29"/>
        <v>5.0167221335544632</v>
      </c>
      <c r="P157" s="5">
        <v>5365912.3830000004</v>
      </c>
      <c r="Q157" s="5">
        <v>5441909.7016256005</v>
      </c>
      <c r="R157" s="9">
        <f t="shared" si="35"/>
        <v>0.68533046548204801</v>
      </c>
      <c r="S157" s="9">
        <f t="shared" si="30"/>
        <v>-0.43601358721920835</v>
      </c>
      <c r="T157" s="5">
        <v>11304524.153000001</v>
      </c>
      <c r="U157" s="5">
        <v>11640103.4433643</v>
      </c>
      <c r="V157" s="9">
        <f t="shared" si="36"/>
        <v>1.2646365476803423</v>
      </c>
      <c r="W157" s="9">
        <f t="shared" si="31"/>
        <v>2.1047229842267701</v>
      </c>
    </row>
    <row r="158" spans="1:23" ht="14" x14ac:dyDescent="0.15">
      <c r="A158" s="1" t="s">
        <v>167</v>
      </c>
      <c r="B158" s="5">
        <v>18667773.085999999</v>
      </c>
      <c r="C158" s="5">
        <v>18526558.8235479</v>
      </c>
      <c r="D158" s="9">
        <f t="shared" si="32"/>
        <v>0.12193505771402879</v>
      </c>
      <c r="E158" s="9">
        <f t="shared" si="28"/>
        <v>3.2192651147039619</v>
      </c>
      <c r="F158" s="9" t="str">
        <f t="shared" si="39"/>
        <v/>
      </c>
      <c r="G158" s="5">
        <v>810781.71100000001</v>
      </c>
      <c r="H158" s="5">
        <v>815619.10855484998</v>
      </c>
      <c r="I158" s="8">
        <f t="shared" si="33"/>
        <v>4.3432160186693629</v>
      </c>
      <c r="J158" s="9">
        <f t="shared" si="37"/>
        <v>0.52661646010856433</v>
      </c>
      <c r="K158" s="9">
        <f t="shared" si="38"/>
        <v>2.8486285216084539</v>
      </c>
      <c r="L158" s="5">
        <v>613840.33499999996</v>
      </c>
      <c r="M158" s="5">
        <v>593758.19515326002</v>
      </c>
      <c r="N158" s="9">
        <f t="shared" si="34"/>
        <v>-6.8235450713083345E-2</v>
      </c>
      <c r="O158" s="9">
        <f t="shared" si="29"/>
        <v>2.5607841943251275</v>
      </c>
      <c r="P158" s="5">
        <v>5496851.7560000001</v>
      </c>
      <c r="Q158" s="5">
        <v>5442564.2602293398</v>
      </c>
      <c r="R158" s="9">
        <f t="shared" si="35"/>
        <v>1.2028104831363073E-2</v>
      </c>
      <c r="S158" s="9">
        <f t="shared" si="30"/>
        <v>2.3056839317237232</v>
      </c>
      <c r="T158" s="5">
        <v>11746299.284</v>
      </c>
      <c r="U158" s="5">
        <v>11679542.211132901</v>
      </c>
      <c r="V158" s="9">
        <f t="shared" si="36"/>
        <v>0.33881801790245358</v>
      </c>
      <c r="W158" s="9">
        <f t="shared" si="31"/>
        <v>3.7132666014130011</v>
      </c>
    </row>
    <row r="159" spans="1:23" ht="14" x14ac:dyDescent="0.15">
      <c r="A159" s="1" t="s">
        <v>168</v>
      </c>
      <c r="B159" s="5">
        <v>18405262.765000001</v>
      </c>
      <c r="C159" s="5">
        <v>18564710.487335101</v>
      </c>
      <c r="D159" s="9">
        <f t="shared" si="32"/>
        <v>0.20592957467475692</v>
      </c>
      <c r="E159" s="9">
        <f t="shared" si="28"/>
        <v>2.8181489738499987</v>
      </c>
      <c r="F159" s="9" t="str">
        <f t="shared" si="39"/>
        <v/>
      </c>
      <c r="G159" s="5">
        <v>826581.60900000005</v>
      </c>
      <c r="H159" s="5">
        <v>822751.61677591701</v>
      </c>
      <c r="I159" s="8">
        <f t="shared" si="33"/>
        <v>4.4910068362178039</v>
      </c>
      <c r="J159" s="9">
        <f t="shared" si="37"/>
        <v>0.87449008320865662</v>
      </c>
      <c r="K159" s="9">
        <f t="shared" si="38"/>
        <v>3.6091020673441498</v>
      </c>
      <c r="L159" s="5">
        <v>484790.054</v>
      </c>
      <c r="M159" s="5">
        <v>581070.58185576799</v>
      </c>
      <c r="N159" s="9">
        <f t="shared" si="34"/>
        <v>-2.1368316936185017</v>
      </c>
      <c r="O159" s="9">
        <f t="shared" si="29"/>
        <v>0.9137267644759639</v>
      </c>
      <c r="P159" s="5">
        <v>5449080.3389999997</v>
      </c>
      <c r="Q159" s="5">
        <v>5415844.4742751401</v>
      </c>
      <c r="R159" s="9">
        <f t="shared" si="35"/>
        <v>-0.4909411203364189</v>
      </c>
      <c r="S159" s="9">
        <f t="shared" si="30"/>
        <v>1.4348647320980401</v>
      </c>
      <c r="T159" s="5">
        <v>11644810.763</v>
      </c>
      <c r="U159" s="5">
        <v>11744867.406398401</v>
      </c>
      <c r="V159" s="9">
        <f t="shared" si="36"/>
        <v>0.55931297720925865</v>
      </c>
      <c r="W159" s="9">
        <f t="shared" si="31"/>
        <v>3.5038788044508884</v>
      </c>
    </row>
    <row r="160" spans="1:23" ht="14" x14ac:dyDescent="0.15">
      <c r="A160" s="1" t="s">
        <v>169</v>
      </c>
      <c r="B160" s="5">
        <v>18990033.07</v>
      </c>
      <c r="C160" s="5">
        <v>18510025.1963378</v>
      </c>
      <c r="D160" s="9">
        <f t="shared" si="32"/>
        <v>-0.29456581633527934</v>
      </c>
      <c r="E160" s="9">
        <f t="shared" si="28"/>
        <v>1.3085214007876766</v>
      </c>
      <c r="F160" s="9">
        <f t="shared" si="39"/>
        <v>2.1949920475507589</v>
      </c>
      <c r="G160" s="5">
        <v>856581.05799999996</v>
      </c>
      <c r="H160" s="5">
        <v>822446.99532162701</v>
      </c>
      <c r="I160" s="8">
        <f t="shared" si="33"/>
        <v>4.5106875530048773</v>
      </c>
      <c r="J160" s="9">
        <f t="shared" si="37"/>
        <v>-3.7024716582589878E-2</v>
      </c>
      <c r="K160" s="9">
        <f t="shared" si="38"/>
        <v>3.7979001033850324</v>
      </c>
      <c r="L160" s="5">
        <v>704249.826</v>
      </c>
      <c r="M160" s="5">
        <v>596741.89475060801</v>
      </c>
      <c r="N160" s="9">
        <f t="shared" si="34"/>
        <v>2.6969723445283478</v>
      </c>
      <c r="O160" s="9">
        <f t="shared" si="29"/>
        <v>0.84445542584472566</v>
      </c>
      <c r="P160" s="5">
        <v>5319459.2889999999</v>
      </c>
      <c r="Q160" s="5">
        <v>5346747.7517777998</v>
      </c>
      <c r="R160" s="9">
        <f t="shared" si="35"/>
        <v>-1.275825456686297</v>
      </c>
      <c r="S160" s="9">
        <f t="shared" si="30"/>
        <v>-1.2934196781624108</v>
      </c>
      <c r="T160" s="5">
        <v>12109742.896</v>
      </c>
      <c r="U160" s="5">
        <v>11741742.764796801</v>
      </c>
      <c r="V160" s="9">
        <f t="shared" si="36"/>
        <v>-2.6604315685141433E-2</v>
      </c>
      <c r="W160" s="9">
        <f t="shared" si="31"/>
        <v>2.3474021258472977</v>
      </c>
    </row>
    <row r="161" spans="1:23" ht="14" x14ac:dyDescent="0.15">
      <c r="A161" s="1" t="s">
        <v>170</v>
      </c>
      <c r="B161" s="5">
        <v>18275214.248</v>
      </c>
      <c r="C161" s="5">
        <v>18567083.003226299</v>
      </c>
      <c r="D161" s="9">
        <f t="shared" si="32"/>
        <v>0.30825353441326087</v>
      </c>
      <c r="E161" s="9">
        <f t="shared" si="28"/>
        <v>1.4325782037714951</v>
      </c>
      <c r="F161" s="9" t="str">
        <f t="shared" si="39"/>
        <v/>
      </c>
      <c r="G161" s="5">
        <v>802710.03399999999</v>
      </c>
      <c r="H161" s="5">
        <v>826020.51314772398</v>
      </c>
      <c r="I161" s="8">
        <f t="shared" si="33"/>
        <v>4.3923426730159774</v>
      </c>
      <c r="J161" s="9">
        <f t="shared" si="37"/>
        <v>0.43449825294814559</v>
      </c>
      <c r="K161" s="9">
        <f t="shared" si="38"/>
        <v>2.7710239993984587</v>
      </c>
      <c r="L161" s="5">
        <v>577749.61899999995</v>
      </c>
      <c r="M161" s="5">
        <v>604903.42030661204</v>
      </c>
      <c r="N161" s="9">
        <f t="shared" si="34"/>
        <v>1.3676810071153067</v>
      </c>
      <c r="O161" s="9">
        <f t="shared" si="29"/>
        <v>2.1477153436856966</v>
      </c>
      <c r="P161" s="5">
        <v>5367173.2120000003</v>
      </c>
      <c r="Q161" s="5">
        <v>5364001.2268725196</v>
      </c>
      <c r="R161" s="9">
        <f t="shared" si="35"/>
        <v>0.32269102444533182</v>
      </c>
      <c r="S161" s="9">
        <f t="shared" si="30"/>
        <v>2.3497010573536592E-2</v>
      </c>
      <c r="T161" s="5">
        <v>11527581.382999999</v>
      </c>
      <c r="U161" s="5">
        <v>11769588.6246545</v>
      </c>
      <c r="V161" s="9">
        <f t="shared" si="36"/>
        <v>0.23715269884112544</v>
      </c>
      <c r="W161" s="9">
        <f t="shared" si="31"/>
        <v>1.9731677953096716</v>
      </c>
    </row>
    <row r="162" spans="1:23" ht="14" x14ac:dyDescent="0.15">
      <c r="A162" s="1" t="s">
        <v>171</v>
      </c>
      <c r="B162" s="5">
        <v>18496704.383000001</v>
      </c>
      <c r="C162" s="5">
        <v>18574696.831250001</v>
      </c>
      <c r="D162" s="9">
        <f t="shared" si="32"/>
        <v>4.1007130858305985E-2</v>
      </c>
      <c r="E162" s="9">
        <f t="shared" si="28"/>
        <v>-0.91638516395022851</v>
      </c>
      <c r="F162" s="9" t="str">
        <f t="shared" si="39"/>
        <v/>
      </c>
      <c r="G162" s="5">
        <v>801987.17500000005</v>
      </c>
      <c r="H162" s="5">
        <v>816904.81623187498</v>
      </c>
      <c r="I162" s="8">
        <f t="shared" si="33"/>
        <v>4.335838203356337</v>
      </c>
      <c r="J162" s="9">
        <f t="shared" si="37"/>
        <v>-1.103567861905963</v>
      </c>
      <c r="K162" s="9">
        <f t="shared" si="38"/>
        <v>-1.0846983695713797</v>
      </c>
      <c r="L162" s="5">
        <v>609476.61300000001</v>
      </c>
      <c r="M162" s="5">
        <v>592912.43525175995</v>
      </c>
      <c r="N162" s="9">
        <f t="shared" si="34"/>
        <v>-1.9822974465533938</v>
      </c>
      <c r="O162" s="9">
        <f t="shared" si="29"/>
        <v>-0.7108887688196508</v>
      </c>
      <c r="P162" s="5">
        <v>5327182.0350000001</v>
      </c>
      <c r="Q162" s="5">
        <v>5345870.3626977596</v>
      </c>
      <c r="R162" s="9">
        <f t="shared" si="35"/>
        <v>-0.3380100676324993</v>
      </c>
      <c r="S162" s="9">
        <f t="shared" si="30"/>
        <v>-3.0866708532716003</v>
      </c>
      <c r="T162" s="5">
        <v>11758058.559</v>
      </c>
      <c r="U162" s="5">
        <v>11809028.480507201</v>
      </c>
      <c r="V162" s="9">
        <f t="shared" si="36"/>
        <v>0.33509969728324762</v>
      </c>
      <c r="W162" s="9">
        <f t="shared" si="31"/>
        <v>0.10011046641744681</v>
      </c>
    </row>
    <row r="163" spans="1:23" ht="14" x14ac:dyDescent="0.15">
      <c r="A163" s="1" t="s">
        <v>172</v>
      </c>
      <c r="B163" s="5">
        <v>18398055.997000001</v>
      </c>
      <c r="C163" s="5">
        <v>18566847.325980201</v>
      </c>
      <c r="D163" s="9">
        <f>((C163/C162)-1)*100</f>
        <v>-4.2259129939570261E-2</v>
      </c>
      <c r="E163" s="9">
        <f t="shared" si="28"/>
        <v>-3.9156017993413617E-2</v>
      </c>
      <c r="F163" s="9" t="str">
        <f t="shared" si="39"/>
        <v/>
      </c>
      <c r="G163" s="5">
        <v>822447.745</v>
      </c>
      <c r="H163" s="5">
        <v>819991.22091118398</v>
      </c>
      <c r="I163" s="8">
        <f t="shared" si="33"/>
        <v>4.4702969984117287</v>
      </c>
      <c r="J163" s="9">
        <f t="shared" si="37"/>
        <v>0.37781692774754294</v>
      </c>
      <c r="K163" s="9">
        <f t="shared" si="38"/>
        <v>-0.50011565161741656</v>
      </c>
      <c r="L163" s="5">
        <v>494276.18199999997</v>
      </c>
      <c r="M163" s="5">
        <v>590808.71264682198</v>
      </c>
      <c r="N163" s="9">
        <f>((M163/M162)-1)*100</f>
        <v>-0.35481168548011643</v>
      </c>
      <c r="O163" s="9">
        <f t="shared" si="29"/>
        <v>1.9567497150013713</v>
      </c>
      <c r="P163" s="5">
        <v>5370917.9780000001</v>
      </c>
      <c r="Q163" s="5">
        <v>5337227.34957832</v>
      </c>
      <c r="R163" s="9">
        <f>((Q163/Q162)-1)*100</f>
        <v>-0.16167644430266082</v>
      </c>
      <c r="S163" s="9">
        <f t="shared" si="30"/>
        <v>-1.4344138118239536</v>
      </c>
      <c r="T163" s="5">
        <v>11710414.091</v>
      </c>
      <c r="U163" s="5">
        <v>11818874.7766356</v>
      </c>
      <c r="V163" s="9">
        <f>((U163/U162)-1)*100</f>
        <v>8.3379391832716365E-2</v>
      </c>
      <c r="W163" s="9">
        <f t="shared" si="31"/>
        <v>0.56336963592784617</v>
      </c>
    </row>
    <row r="164" spans="1:23" ht="14" x14ac:dyDescent="0.15">
      <c r="A164" s="1" t="s">
        <v>173</v>
      </c>
      <c r="B164" s="5">
        <v>18869805.035999998</v>
      </c>
      <c r="C164" s="5">
        <v>18359614.2124612</v>
      </c>
      <c r="D164" s="9">
        <f t="shared" si="32"/>
        <v>-1.1161459448692956</v>
      </c>
      <c r="E164" s="9">
        <f t="shared" si="28"/>
        <v>-0.6331112408115569</v>
      </c>
      <c r="F164" s="9">
        <f t="shared" si="39"/>
        <v>-5.4527928044323382E-2</v>
      </c>
      <c r="G164" s="5">
        <v>849938.04500000004</v>
      </c>
      <c r="H164" s="5">
        <v>812208.54752588295</v>
      </c>
      <c r="I164" s="8">
        <f t="shared" si="33"/>
        <v>4.5042227165488988</v>
      </c>
      <c r="J164" s="9">
        <f t="shared" si="37"/>
        <v>-0.94911667184105486</v>
      </c>
      <c r="K164" s="9">
        <f t="shared" si="38"/>
        <v>-0.77552648846922478</v>
      </c>
      <c r="L164" s="5">
        <v>693726.897</v>
      </c>
      <c r="M164" s="5">
        <v>587878.06201657001</v>
      </c>
      <c r="N164" s="9">
        <f t="shared" si="34"/>
        <v>-0.49604052335698867</v>
      </c>
      <c r="O164" s="9">
        <f t="shared" si="29"/>
        <v>-1.4942039900482706</v>
      </c>
      <c r="P164" s="5">
        <v>5204381.5240000002</v>
      </c>
      <c r="Q164" s="5">
        <v>5233068.4175657397</v>
      </c>
      <c r="R164" s="9">
        <f t="shared" si="35"/>
        <v>-1.951555090131385</v>
      </c>
      <c r="S164" s="9">
        <f t="shared" si="30"/>
        <v>-2.1633357592935498</v>
      </c>
      <c r="T164" s="5">
        <v>12121758.571</v>
      </c>
      <c r="U164" s="5">
        <v>11727690.772643499</v>
      </c>
      <c r="V164" s="9">
        <f t="shared" si="36"/>
        <v>-0.77151171930817108</v>
      </c>
      <c r="W164" s="9">
        <f t="shared" si="31"/>
        <v>9.9223204845833024E-2</v>
      </c>
    </row>
    <row r="165" spans="1:23" ht="14" x14ac:dyDescent="0.15">
      <c r="A165" s="1" t="s">
        <v>174</v>
      </c>
      <c r="B165" s="5">
        <v>18024720.488000002</v>
      </c>
      <c r="C165" s="5">
        <v>18167258.068858702</v>
      </c>
      <c r="D165" s="9">
        <f t="shared" si="32"/>
        <v>-1.0477134289234691</v>
      </c>
      <c r="E165" s="9">
        <f t="shared" si="28"/>
        <v>-1.3706748200088104</v>
      </c>
      <c r="F165" s="9" t="str">
        <f t="shared" si="39"/>
        <v/>
      </c>
      <c r="G165" s="5">
        <v>775890.58100000001</v>
      </c>
      <c r="H165" s="5">
        <v>802013.59366803302</v>
      </c>
      <c r="I165" s="8">
        <f t="shared" si="33"/>
        <v>4.3045914721204737</v>
      </c>
      <c r="J165" s="9">
        <f t="shared" si="37"/>
        <v>-1.2552138104068744</v>
      </c>
      <c r="K165" s="9">
        <f t="shared" si="38"/>
        <v>-3.3411134611530224</v>
      </c>
      <c r="L165" s="5">
        <v>563035.54299999995</v>
      </c>
      <c r="M165" s="5">
        <v>587682.017556265</v>
      </c>
      <c r="N165" s="9">
        <f t="shared" si="34"/>
        <v>-3.3347810195971661E-2</v>
      </c>
      <c r="O165" s="9">
        <f t="shared" si="29"/>
        <v>-2.5467911212936678</v>
      </c>
      <c r="P165" s="5">
        <v>5229031.7949999999</v>
      </c>
      <c r="Q165" s="5">
        <v>5184632.8439741898</v>
      </c>
      <c r="R165" s="9">
        <f t="shared" si="35"/>
        <v>-0.92556736749259683</v>
      </c>
      <c r="S165" s="9">
        <f t="shared" si="30"/>
        <v>-2.5738207347424824</v>
      </c>
      <c r="T165" s="5">
        <v>11456762.568</v>
      </c>
      <c r="U165" s="5">
        <v>11633248.919671699</v>
      </c>
      <c r="V165" s="9">
        <f t="shared" si="36"/>
        <v>-0.80528941973895263</v>
      </c>
      <c r="W165" s="9">
        <f t="shared" si="31"/>
        <v>-0.61434235549564509</v>
      </c>
    </row>
    <row r="166" spans="1:23" ht="14" x14ac:dyDescent="0.15">
      <c r="A166" s="1" t="s">
        <v>175</v>
      </c>
      <c r="B166" s="5">
        <v>15043537.880000001</v>
      </c>
      <c r="C166" s="5">
        <v>15110692.0923643</v>
      </c>
      <c r="D166" s="9">
        <f t="shared" si="32"/>
        <v>-16.824586103798435</v>
      </c>
      <c r="E166" s="9">
        <f t="shared" si="28"/>
        <v>-18.669090620130934</v>
      </c>
      <c r="F166" s="9" t="str">
        <f t="shared" si="39"/>
        <v/>
      </c>
      <c r="G166" s="5">
        <v>627421.01100000006</v>
      </c>
      <c r="H166" s="5">
        <v>637979.25607550296</v>
      </c>
      <c r="I166" s="8">
        <f t="shared" si="33"/>
        <v>4.1707011741841677</v>
      </c>
      <c r="J166" s="9">
        <f t="shared" si="37"/>
        <v>-20.452812631555794</v>
      </c>
      <c r="K166" s="9">
        <f t="shared" si="38"/>
        <v>-21.766702690725694</v>
      </c>
      <c r="L166" s="5">
        <v>600632.05599999998</v>
      </c>
      <c r="M166" s="5">
        <v>587197.53877257998</v>
      </c>
      <c r="N166" s="9">
        <f t="shared" si="34"/>
        <v>-8.2438932826223166E-2</v>
      </c>
      <c r="O166" s="9">
        <f t="shared" si="29"/>
        <v>-1.4511724997067321</v>
      </c>
      <c r="P166" s="5">
        <v>3970922.236</v>
      </c>
      <c r="Q166" s="5">
        <v>3985274.9885551399</v>
      </c>
      <c r="R166" s="9">
        <f t="shared" si="35"/>
        <v>-23.132937114592345</v>
      </c>
      <c r="S166" s="9">
        <f t="shared" si="30"/>
        <v>-25.45923510946816</v>
      </c>
      <c r="T166" s="5">
        <v>9844562.5779999997</v>
      </c>
      <c r="U166" s="5">
        <v>9889789.3072843496</v>
      </c>
      <c r="V166" s="9">
        <f t="shared" si="36"/>
        <v>-14.986867593275498</v>
      </c>
      <c r="W166" s="9">
        <f t="shared" si="31"/>
        <v>-16.273910964113615</v>
      </c>
    </row>
    <row r="167" spans="1:23" ht="14" x14ac:dyDescent="0.15">
      <c r="A167" s="1" t="s">
        <v>176</v>
      </c>
      <c r="B167" s="5">
        <v>16813763.009</v>
      </c>
      <c r="C167" s="5">
        <v>16983861.906024002</v>
      </c>
      <c r="D167" s="9">
        <f t="shared" si="32"/>
        <v>12.396320447865183</v>
      </c>
      <c r="E167" s="9">
        <f t="shared" si="28"/>
        <v>-8.6111977714294241</v>
      </c>
      <c r="F167" s="9" t="str">
        <f t="shared" si="39"/>
        <v/>
      </c>
      <c r="G167" s="5">
        <v>712455.26300000004</v>
      </c>
      <c r="H167" s="5">
        <v>711892.585109237</v>
      </c>
      <c r="I167" s="8">
        <f t="shared" si="33"/>
        <v>4.2373337998081695</v>
      </c>
      <c r="J167" s="9">
        <f t="shared" si="37"/>
        <v>11.585537982599647</v>
      </c>
      <c r="K167" s="9">
        <f t="shared" si="38"/>
        <v>-13.37379580267436</v>
      </c>
      <c r="L167" s="5">
        <v>530342.47499999998</v>
      </c>
      <c r="M167" s="5">
        <v>631653.29962040205</v>
      </c>
      <c r="N167" s="9">
        <f t="shared" si="34"/>
        <v>7.5708356919799158</v>
      </c>
      <c r="O167" s="9">
        <f t="shared" si="29"/>
        <v>7.296789591208741</v>
      </c>
      <c r="P167" s="5">
        <v>4901623.8130000001</v>
      </c>
      <c r="Q167" s="5">
        <v>4875682.9156561503</v>
      </c>
      <c r="R167" s="9">
        <f t="shared" si="35"/>
        <v>22.342446372159319</v>
      </c>
      <c r="S167" s="9">
        <f t="shared" si="30"/>
        <v>-8.7376900358987371</v>
      </c>
      <c r="T167" s="5">
        <v>10669341.458000001</v>
      </c>
      <c r="U167" s="5">
        <v>10777949.992562201</v>
      </c>
      <c r="V167" s="9">
        <f t="shared" si="36"/>
        <v>8.9805824743270701</v>
      </c>
      <c r="W167" s="9">
        <f t="shared" si="31"/>
        <v>-8.8901436354852041</v>
      </c>
    </row>
    <row r="168" spans="1:23" s="29" customFormat="1" ht="14" x14ac:dyDescent="0.15">
      <c r="A168" s="25" t="s">
        <v>177</v>
      </c>
      <c r="B168" s="26">
        <v>18057270.425999999</v>
      </c>
      <c r="C168" s="26">
        <v>17537100.223434001</v>
      </c>
      <c r="D168" s="28">
        <f>((C168/C167)-1)*100</f>
        <v>3.2574353257887267</v>
      </c>
      <c r="E168" s="28">
        <f>((B168/B164)-1)*100</f>
        <v>-4.3060042668688787</v>
      </c>
      <c r="F168" s="28">
        <f>IF(VALUE(RIGHT(A168,1))=4,(AVERAGE(B165:B168)/AVERAGE(B161:B164)-1)*100,"")</f>
        <v>-8.2394732786680756</v>
      </c>
      <c r="G168" s="26">
        <v>769987.57</v>
      </c>
      <c r="H168" s="26">
        <v>733068.42328849202</v>
      </c>
      <c r="I168" s="27">
        <f t="shared" si="33"/>
        <v>4.2641415442907871</v>
      </c>
      <c r="J168" s="28">
        <f t="shared" si="37"/>
        <v>2.9745833321196402</v>
      </c>
      <c r="K168" s="28">
        <f t="shared" si="38"/>
        <v>-9.4066238675079017</v>
      </c>
      <c r="L168" s="26">
        <v>727020.277</v>
      </c>
      <c r="M168" s="26">
        <v>616544.13677349803</v>
      </c>
      <c r="N168" s="28">
        <f>((M168/M167)-1)*100</f>
        <v>-2.39200252036742</v>
      </c>
      <c r="O168" s="28">
        <f>((L168/L164)-1)*100</f>
        <v>4.7992055870943018</v>
      </c>
      <c r="P168" s="26">
        <v>5042366.95</v>
      </c>
      <c r="Q168" s="26">
        <v>5064026.02654038</v>
      </c>
      <c r="R168" s="28">
        <f>((Q168/Q167)-1)*100</f>
        <v>3.8629072920112861</v>
      </c>
      <c r="S168" s="28">
        <f>((P168/P164)-1)*100</f>
        <v>-3.1130418331721033</v>
      </c>
      <c r="T168" s="26">
        <v>11517895.629000001</v>
      </c>
      <c r="U168" s="26">
        <v>11123231.0720763</v>
      </c>
      <c r="V168" s="28">
        <f>((U168/U167)-1)*100</f>
        <v>3.2035876929506601</v>
      </c>
      <c r="W168" s="28">
        <f>((T168/T164)-1)*100</f>
        <v>-4.9816446884586307</v>
      </c>
    </row>
    <row r="169" spans="1:23" ht="14" x14ac:dyDescent="0.15">
      <c r="A169" s="24" t="s">
        <v>188</v>
      </c>
      <c r="B169" s="5">
        <f>G169+L169+P169+T169</f>
        <v>17502003.593848005</v>
      </c>
      <c r="C169" s="5">
        <f>C165*(1+(E169/10))</f>
        <v>12898753.228889713</v>
      </c>
      <c r="D169" s="9">
        <f>((C169/C168)-1)*100</f>
        <v>-26.448768242461675</v>
      </c>
      <c r="E169" s="9">
        <f>((B169/B165)-1)*100</f>
        <v>-2.8999999999999804</v>
      </c>
      <c r="F169" s="30" t="str">
        <f t="shared" ref="F169:F172" si="40">IF(VALUE(RIGHT(A169,1))=4,(AVERAGE(B166:B169)/AVERAGE(B162:B165)-1)*100,"")</f>
        <v/>
      </c>
      <c r="G169" s="14">
        <f>(I169/100)*$B168</f>
        <v>777892.80393022124</v>
      </c>
      <c r="H169" s="14">
        <f>H165*(1+(K169/100))</f>
        <v>804083.22828780324</v>
      </c>
      <c r="I169" s="13">
        <v>4.3079202203792768</v>
      </c>
      <c r="J169" s="21">
        <f>((I169/I168)-1)*100</f>
        <v>1.0266703305640723</v>
      </c>
      <c r="K169" s="22">
        <f>((G169/G165)-1)*100</f>
        <v>0.25805480556815308</v>
      </c>
      <c r="L169" s="19">
        <f>L165*(1+(O169/100))</f>
        <v>583188.20929242275</v>
      </c>
      <c r="M169" s="14">
        <f>M168*(1+(N169/100))</f>
        <v>608716.85227160936</v>
      </c>
      <c r="N169" s="13">
        <v>-1.2695416329560001</v>
      </c>
      <c r="O169" s="16">
        <f>((M169/M165)-1)*100</f>
        <v>3.5792884735205366</v>
      </c>
      <c r="P169" s="19">
        <f>P165*(1+(S169/100))</f>
        <v>5107380.7041978417</v>
      </c>
      <c r="Q169" s="14">
        <f>Q168*(1+(R169/100))</f>
        <v>5064014.6749507682</v>
      </c>
      <c r="R169" s="13">
        <v>-2.2416136000000001E-4</v>
      </c>
      <c r="S169" s="16">
        <f>((Q169/Q165)-1)*100</f>
        <v>-2.3264553663353338</v>
      </c>
      <c r="T169" s="19">
        <f>T165*(1+(W169/100))</f>
        <v>11033541.876427518</v>
      </c>
      <c r="U169" s="14">
        <f>U168*(1+(V169/100))</f>
        <v>11203508.700844964</v>
      </c>
      <c r="V169" s="13">
        <v>0.72171141863800004</v>
      </c>
      <c r="W169" s="16">
        <f>((U169/U165)-1)*100</f>
        <v>-3.6940688005055011</v>
      </c>
    </row>
    <row r="170" spans="1:23" ht="14" x14ac:dyDescent="0.15">
      <c r="A170" s="6" t="s">
        <v>189</v>
      </c>
      <c r="B170" s="5">
        <f>G170+L170+P170+T170</f>
        <v>17555778.998180337</v>
      </c>
      <c r="C170" s="5">
        <f>C166*(1+(E170/10))</f>
        <v>40345249.482663535</v>
      </c>
      <c r="D170" s="9">
        <f>((C170/C169)-1)*100</f>
        <v>212.78410220532868</v>
      </c>
      <c r="E170" s="9">
        <f t="shared" si="28"/>
        <v>16.699802521322439</v>
      </c>
      <c r="F170" s="30" t="str">
        <f t="shared" si="40"/>
        <v/>
      </c>
      <c r="G170" s="5">
        <f>(I170/100)*$B169</f>
        <v>735084.15094161627</v>
      </c>
      <c r="H170" s="5">
        <f>H166*(1+(K170/100))</f>
        <v>747454.15207433188</v>
      </c>
      <c r="I170" s="12">
        <v>4.2</v>
      </c>
      <c r="J170" s="21">
        <f>((I170/I169)-1)*100</f>
        <v>-2.5051582865611932</v>
      </c>
      <c r="K170" s="21">
        <f>((G170/G166)-1)*100</f>
        <v>17.159632536057391</v>
      </c>
      <c r="L170" s="18">
        <f t="shared" ref="L170:L172" si="41">L166*(1+(O170/100))</f>
        <v>622643.71077915339</v>
      </c>
      <c r="M170" s="5">
        <f>M169*(1+(N170/100))</f>
        <v>608716.85227160936</v>
      </c>
      <c r="N170" s="13">
        <v>0</v>
      </c>
      <c r="O170" s="16">
        <f>((M170/M166)-1)*100</f>
        <v>3.664748585971811</v>
      </c>
      <c r="P170" s="18">
        <f t="shared" ref="P170:P172" si="42">P166*(1+(S170/100))</f>
        <v>5045776.8996971427</v>
      </c>
      <c r="Q170" s="5">
        <f>Q169*(1+(R170/100))</f>
        <v>5064014.6749507682</v>
      </c>
      <c r="R170" s="13">
        <v>0</v>
      </c>
      <c r="S170" s="16">
        <f>((Q170/Q166)-1)*100</f>
        <v>27.068136815992339</v>
      </c>
      <c r="T170" s="18">
        <f t="shared" ref="T170:T172" si="43">T166*(1+(W170/100))</f>
        <v>11152274.236762423</v>
      </c>
      <c r="U170" s="5">
        <f>U169*(1+(V170/100))</f>
        <v>11203508.700844964</v>
      </c>
      <c r="V170" s="13">
        <v>0</v>
      </c>
      <c r="W170" s="16">
        <f>((U170/U166)-1)*100</f>
        <v>13.283593337959099</v>
      </c>
    </row>
    <row r="171" spans="1:23" ht="14" x14ac:dyDescent="0.15">
      <c r="A171" s="6" t="s">
        <v>190</v>
      </c>
      <c r="B171" s="5">
        <f>G171+L171+P171+T171</f>
        <v>17429996.950764697</v>
      </c>
      <c r="C171" s="5">
        <f>C167*(1+(E171/10))</f>
        <v>23208543.533292241</v>
      </c>
      <c r="D171" s="9">
        <f>((C171/C170)-1)*100</f>
        <v>-42.475151769070074</v>
      </c>
      <c r="E171" s="9">
        <f t="shared" si="28"/>
        <v>3.6650566647980165</v>
      </c>
      <c r="F171" s="30" t="str">
        <f t="shared" si="40"/>
        <v/>
      </c>
      <c r="G171" s="5">
        <f>(I171/100)*$B170</f>
        <v>737342.71792357427</v>
      </c>
      <c r="H171" s="5">
        <f>H167*(1+(K171/100))</f>
        <v>736760.38459425932</v>
      </c>
      <c r="I171" s="12">
        <v>4.2</v>
      </c>
      <c r="J171" s="21">
        <f>((I171/I170)-1)*100</f>
        <v>0</v>
      </c>
      <c r="K171" s="21">
        <f>((G171/G167)-1)*100</f>
        <v>3.4931954630776918</v>
      </c>
      <c r="L171" s="18">
        <f t="shared" si="41"/>
        <v>511084.80269467662</v>
      </c>
      <c r="M171" s="5">
        <f>M170*(1+(N171/100))</f>
        <v>608716.85227160936</v>
      </c>
      <c r="N171" s="13">
        <v>0</v>
      </c>
      <c r="O171" s="16">
        <f>((M171/M167)-1)*100</f>
        <v>-3.6311766854659977</v>
      </c>
      <c r="P171" s="18">
        <f t="shared" si="42"/>
        <v>5090957.5847139983</v>
      </c>
      <c r="Q171" s="5">
        <f>Q170*(1+(R171/100))</f>
        <v>5064014.6749507682</v>
      </c>
      <c r="R171" s="13">
        <v>0</v>
      </c>
      <c r="S171" s="16">
        <f>((Q171/Q167)-1)*100</f>
        <v>3.862674471505767</v>
      </c>
      <c r="T171" s="18">
        <f t="shared" si="43"/>
        <v>11090611.845432447</v>
      </c>
      <c r="U171" s="5">
        <f>U170*(1+(V171/100))</f>
        <v>11203508.700844964</v>
      </c>
      <c r="V171" s="13">
        <v>0</v>
      </c>
      <c r="W171" s="16">
        <f>((U171/U167)-1)*100</f>
        <v>3.9484197697747581</v>
      </c>
    </row>
    <row r="172" spans="1:23" ht="14" x14ac:dyDescent="0.15">
      <c r="A172" s="6" t="s">
        <v>191</v>
      </c>
      <c r="B172" s="5">
        <f>G172+L172+P172+T172</f>
        <v>18093227.56773854</v>
      </c>
      <c r="C172" s="5">
        <f>C168*(1+(E172/10))</f>
        <v>17886313.57824374</v>
      </c>
      <c r="D172" s="9">
        <f>((C172/C171)-1)*100</f>
        <v>-22.932201443032639</v>
      </c>
      <c r="E172" s="9">
        <f>((B172/B168)-1)*100</f>
        <v>0.19912833385253847</v>
      </c>
      <c r="F172" s="30">
        <f t="shared" si="40"/>
        <v>3.8883468423421386</v>
      </c>
      <c r="G172" s="5">
        <f>(I172/100)*$B171</f>
        <v>732059.87193211727</v>
      </c>
      <c r="H172" s="5">
        <f>H168*(1+(K172/100))</f>
        <v>696959.27178415703</v>
      </c>
      <c r="I172" s="12">
        <v>4.2</v>
      </c>
      <c r="J172" s="21">
        <f>((I172/I171)-1)*100</f>
        <v>0</v>
      </c>
      <c r="K172" s="21">
        <f>((G172/G168)-1)*100</f>
        <v>-4.9257545895036614</v>
      </c>
      <c r="L172" s="18">
        <f t="shared" si="41"/>
        <v>717790.4519034531</v>
      </c>
      <c r="M172" s="5">
        <f>M171*(1+(N172/100))</f>
        <v>608716.85227160936</v>
      </c>
      <c r="N172" s="13">
        <v>0</v>
      </c>
      <c r="O172" s="16">
        <f>((M172/M168)-1)*100</f>
        <v>-1.2695416329559839</v>
      </c>
      <c r="P172" s="18">
        <f t="shared" si="42"/>
        <v>5042355.6469616694</v>
      </c>
      <c r="Q172" s="5">
        <f>Q171*(1+(R172/100))</f>
        <v>5064014.6749507682</v>
      </c>
      <c r="R172" s="13">
        <v>0</v>
      </c>
      <c r="S172" s="16">
        <f>((Q172/Q168)-1)*100</f>
        <v>-2.2416135999625553E-4</v>
      </c>
      <c r="T172" s="18">
        <f t="shared" si="43"/>
        <v>11601021.5969413</v>
      </c>
      <c r="U172" s="5">
        <f>U171*(1+(V172/100))</f>
        <v>11203508.700844964</v>
      </c>
      <c r="V172" s="13">
        <v>0</v>
      </c>
      <c r="W172" s="16">
        <f>((U172/U168)-1)*100</f>
        <v>0.7217114186379936</v>
      </c>
    </row>
    <row r="173" spans="1:23" x14ac:dyDescent="0.15">
      <c r="N173" s="10" t="s">
        <v>195</v>
      </c>
    </row>
    <row r="174" spans="1:23" x14ac:dyDescent="0.15">
      <c r="G174" s="14" t="s">
        <v>210</v>
      </c>
      <c r="K174" s="23" t="s">
        <v>208</v>
      </c>
    </row>
    <row r="175" spans="1:23" x14ac:dyDescent="0.15">
      <c r="M175" s="15" t="s">
        <v>196</v>
      </c>
      <c r="O175" s="10" t="s">
        <v>194</v>
      </c>
    </row>
    <row r="176" spans="1:23" x14ac:dyDescent="0.15">
      <c r="E176" s="10" t="s">
        <v>211</v>
      </c>
      <c r="F176" s="10"/>
      <c r="H176" s="15" t="s">
        <v>209</v>
      </c>
    </row>
    <row r="177" spans="12:15" x14ac:dyDescent="0.15">
      <c r="L177" s="20" t="s">
        <v>198</v>
      </c>
      <c r="O177" s="17" t="s">
        <v>197</v>
      </c>
    </row>
  </sheetData>
  <pageMargins left="0.75" right="0.75" top="1" bottom="1" header="0.5" footer="0.5"/>
  <pageSetup orientation="portrait" horizontalDpi="300" verticalDpi="300" copies="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9D6A24-2F96-AF4D-B64A-62F39CDF985F}">
  <dimension ref="A1:D172"/>
  <sheetViews>
    <sheetView topLeftCell="A154" workbookViewId="0">
      <selection activeCell="D167" sqref="D167"/>
    </sheetView>
  </sheetViews>
  <sheetFormatPr baseColWidth="10" defaultRowHeight="13" x14ac:dyDescent="0.15"/>
  <cols>
    <col min="1" max="1" width="15.6640625" style="31" customWidth="1"/>
    <col min="2" max="4" width="10.6640625" style="32" customWidth="1"/>
    <col min="5" max="256" width="8.83203125" style="31" customWidth="1"/>
    <col min="257" max="257" width="15.6640625" style="31" customWidth="1"/>
    <col min="258" max="260" width="10.6640625" style="31" customWidth="1"/>
    <col min="261" max="512" width="8.83203125" style="31" customWidth="1"/>
    <col min="513" max="513" width="15.6640625" style="31" customWidth="1"/>
    <col min="514" max="516" width="10.6640625" style="31" customWidth="1"/>
    <col min="517" max="768" width="8.83203125" style="31" customWidth="1"/>
    <col min="769" max="769" width="15.6640625" style="31" customWidth="1"/>
    <col min="770" max="772" width="10.6640625" style="31" customWidth="1"/>
    <col min="773" max="1024" width="8.83203125" style="31" customWidth="1"/>
    <col min="1025" max="1025" width="15.6640625" style="31" customWidth="1"/>
    <col min="1026" max="1028" width="10.6640625" style="31" customWidth="1"/>
    <col min="1029" max="1280" width="8.83203125" style="31" customWidth="1"/>
    <col min="1281" max="1281" width="15.6640625" style="31" customWidth="1"/>
    <col min="1282" max="1284" width="10.6640625" style="31" customWidth="1"/>
    <col min="1285" max="1536" width="8.83203125" style="31" customWidth="1"/>
    <col min="1537" max="1537" width="15.6640625" style="31" customWidth="1"/>
    <col min="1538" max="1540" width="10.6640625" style="31" customWidth="1"/>
    <col min="1541" max="1792" width="8.83203125" style="31" customWidth="1"/>
    <col min="1793" max="1793" width="15.6640625" style="31" customWidth="1"/>
    <col min="1794" max="1796" width="10.6640625" style="31" customWidth="1"/>
    <col min="1797" max="2048" width="8.83203125" style="31" customWidth="1"/>
    <col min="2049" max="2049" width="15.6640625" style="31" customWidth="1"/>
    <col min="2050" max="2052" width="10.6640625" style="31" customWidth="1"/>
    <col min="2053" max="2304" width="8.83203125" style="31" customWidth="1"/>
    <col min="2305" max="2305" width="15.6640625" style="31" customWidth="1"/>
    <col min="2306" max="2308" width="10.6640625" style="31" customWidth="1"/>
    <col min="2309" max="2560" width="8.83203125" style="31" customWidth="1"/>
    <col min="2561" max="2561" width="15.6640625" style="31" customWidth="1"/>
    <col min="2562" max="2564" width="10.6640625" style="31" customWidth="1"/>
    <col min="2565" max="2816" width="8.83203125" style="31" customWidth="1"/>
    <col min="2817" max="2817" width="15.6640625" style="31" customWidth="1"/>
    <col min="2818" max="2820" width="10.6640625" style="31" customWidth="1"/>
    <col min="2821" max="3072" width="8.83203125" style="31" customWidth="1"/>
    <col min="3073" max="3073" width="15.6640625" style="31" customWidth="1"/>
    <col min="3074" max="3076" width="10.6640625" style="31" customWidth="1"/>
    <col min="3077" max="3328" width="8.83203125" style="31" customWidth="1"/>
    <col min="3329" max="3329" width="15.6640625" style="31" customWidth="1"/>
    <col min="3330" max="3332" width="10.6640625" style="31" customWidth="1"/>
    <col min="3333" max="3584" width="8.83203125" style="31" customWidth="1"/>
    <col min="3585" max="3585" width="15.6640625" style="31" customWidth="1"/>
    <col min="3586" max="3588" width="10.6640625" style="31" customWidth="1"/>
    <col min="3589" max="3840" width="8.83203125" style="31" customWidth="1"/>
    <col min="3841" max="3841" width="15.6640625" style="31" customWidth="1"/>
    <col min="3842" max="3844" width="10.6640625" style="31" customWidth="1"/>
    <col min="3845" max="4096" width="8.83203125" style="31" customWidth="1"/>
    <col min="4097" max="4097" width="15.6640625" style="31" customWidth="1"/>
    <col min="4098" max="4100" width="10.6640625" style="31" customWidth="1"/>
    <col min="4101" max="4352" width="8.83203125" style="31" customWidth="1"/>
    <col min="4353" max="4353" width="15.6640625" style="31" customWidth="1"/>
    <col min="4354" max="4356" width="10.6640625" style="31" customWidth="1"/>
    <col min="4357" max="4608" width="8.83203125" style="31" customWidth="1"/>
    <col min="4609" max="4609" width="15.6640625" style="31" customWidth="1"/>
    <col min="4610" max="4612" width="10.6640625" style="31" customWidth="1"/>
    <col min="4613" max="4864" width="8.83203125" style="31" customWidth="1"/>
    <col min="4865" max="4865" width="15.6640625" style="31" customWidth="1"/>
    <col min="4866" max="4868" width="10.6640625" style="31" customWidth="1"/>
    <col min="4869" max="5120" width="8.83203125" style="31" customWidth="1"/>
    <col min="5121" max="5121" width="15.6640625" style="31" customWidth="1"/>
    <col min="5122" max="5124" width="10.6640625" style="31" customWidth="1"/>
    <col min="5125" max="5376" width="8.83203125" style="31" customWidth="1"/>
    <col min="5377" max="5377" width="15.6640625" style="31" customWidth="1"/>
    <col min="5378" max="5380" width="10.6640625" style="31" customWidth="1"/>
    <col min="5381" max="5632" width="8.83203125" style="31" customWidth="1"/>
    <col min="5633" max="5633" width="15.6640625" style="31" customWidth="1"/>
    <col min="5634" max="5636" width="10.6640625" style="31" customWidth="1"/>
    <col min="5637" max="5888" width="8.83203125" style="31" customWidth="1"/>
    <col min="5889" max="5889" width="15.6640625" style="31" customWidth="1"/>
    <col min="5890" max="5892" width="10.6640625" style="31" customWidth="1"/>
    <col min="5893" max="6144" width="8.83203125" style="31" customWidth="1"/>
    <col min="6145" max="6145" width="15.6640625" style="31" customWidth="1"/>
    <col min="6146" max="6148" width="10.6640625" style="31" customWidth="1"/>
    <col min="6149" max="6400" width="8.83203125" style="31" customWidth="1"/>
    <col min="6401" max="6401" width="15.6640625" style="31" customWidth="1"/>
    <col min="6402" max="6404" width="10.6640625" style="31" customWidth="1"/>
    <col min="6405" max="6656" width="8.83203125" style="31" customWidth="1"/>
    <col min="6657" max="6657" width="15.6640625" style="31" customWidth="1"/>
    <col min="6658" max="6660" width="10.6640625" style="31" customWidth="1"/>
    <col min="6661" max="6912" width="8.83203125" style="31" customWidth="1"/>
    <col min="6913" max="6913" width="15.6640625" style="31" customWidth="1"/>
    <col min="6914" max="6916" width="10.6640625" style="31" customWidth="1"/>
    <col min="6917" max="7168" width="8.83203125" style="31" customWidth="1"/>
    <col min="7169" max="7169" width="15.6640625" style="31" customWidth="1"/>
    <col min="7170" max="7172" width="10.6640625" style="31" customWidth="1"/>
    <col min="7173" max="7424" width="8.83203125" style="31" customWidth="1"/>
    <col min="7425" max="7425" width="15.6640625" style="31" customWidth="1"/>
    <col min="7426" max="7428" width="10.6640625" style="31" customWidth="1"/>
    <col min="7429" max="7680" width="8.83203125" style="31" customWidth="1"/>
    <col min="7681" max="7681" width="15.6640625" style="31" customWidth="1"/>
    <col min="7682" max="7684" width="10.6640625" style="31" customWidth="1"/>
    <col min="7685" max="7936" width="8.83203125" style="31" customWidth="1"/>
    <col min="7937" max="7937" width="15.6640625" style="31" customWidth="1"/>
    <col min="7938" max="7940" width="10.6640625" style="31" customWidth="1"/>
    <col min="7941" max="8192" width="8.83203125" style="31" customWidth="1"/>
    <col min="8193" max="8193" width="15.6640625" style="31" customWidth="1"/>
    <col min="8194" max="8196" width="10.6640625" style="31" customWidth="1"/>
    <col min="8197" max="8448" width="8.83203125" style="31" customWidth="1"/>
    <col min="8449" max="8449" width="15.6640625" style="31" customWidth="1"/>
    <col min="8450" max="8452" width="10.6640625" style="31" customWidth="1"/>
    <col min="8453" max="8704" width="8.83203125" style="31" customWidth="1"/>
    <col min="8705" max="8705" width="15.6640625" style="31" customWidth="1"/>
    <col min="8706" max="8708" width="10.6640625" style="31" customWidth="1"/>
    <col min="8709" max="8960" width="8.83203125" style="31" customWidth="1"/>
    <col min="8961" max="8961" width="15.6640625" style="31" customWidth="1"/>
    <col min="8962" max="8964" width="10.6640625" style="31" customWidth="1"/>
    <col min="8965" max="9216" width="8.83203125" style="31" customWidth="1"/>
    <col min="9217" max="9217" width="15.6640625" style="31" customWidth="1"/>
    <col min="9218" max="9220" width="10.6640625" style="31" customWidth="1"/>
    <col min="9221" max="9472" width="8.83203125" style="31" customWidth="1"/>
    <col min="9473" max="9473" width="15.6640625" style="31" customWidth="1"/>
    <col min="9474" max="9476" width="10.6640625" style="31" customWidth="1"/>
    <col min="9477" max="9728" width="8.83203125" style="31" customWidth="1"/>
    <col min="9729" max="9729" width="15.6640625" style="31" customWidth="1"/>
    <col min="9730" max="9732" width="10.6640625" style="31" customWidth="1"/>
    <col min="9733" max="9984" width="8.83203125" style="31" customWidth="1"/>
    <col min="9985" max="9985" width="15.6640625" style="31" customWidth="1"/>
    <col min="9986" max="9988" width="10.6640625" style="31" customWidth="1"/>
    <col min="9989" max="10240" width="8.83203125" style="31" customWidth="1"/>
    <col min="10241" max="10241" width="15.6640625" style="31" customWidth="1"/>
    <col min="10242" max="10244" width="10.6640625" style="31" customWidth="1"/>
    <col min="10245" max="10496" width="8.83203125" style="31" customWidth="1"/>
    <col min="10497" max="10497" width="15.6640625" style="31" customWidth="1"/>
    <col min="10498" max="10500" width="10.6640625" style="31" customWidth="1"/>
    <col min="10501" max="10752" width="8.83203125" style="31" customWidth="1"/>
    <col min="10753" max="10753" width="15.6640625" style="31" customWidth="1"/>
    <col min="10754" max="10756" width="10.6640625" style="31" customWidth="1"/>
    <col min="10757" max="11008" width="8.83203125" style="31" customWidth="1"/>
    <col min="11009" max="11009" width="15.6640625" style="31" customWidth="1"/>
    <col min="11010" max="11012" width="10.6640625" style="31" customWidth="1"/>
    <col min="11013" max="11264" width="8.83203125" style="31" customWidth="1"/>
    <col min="11265" max="11265" width="15.6640625" style="31" customWidth="1"/>
    <col min="11266" max="11268" width="10.6640625" style="31" customWidth="1"/>
    <col min="11269" max="11520" width="8.83203125" style="31" customWidth="1"/>
    <col min="11521" max="11521" width="15.6640625" style="31" customWidth="1"/>
    <col min="11522" max="11524" width="10.6640625" style="31" customWidth="1"/>
    <col min="11525" max="11776" width="8.83203125" style="31" customWidth="1"/>
    <col min="11777" max="11777" width="15.6640625" style="31" customWidth="1"/>
    <col min="11778" max="11780" width="10.6640625" style="31" customWidth="1"/>
    <col min="11781" max="12032" width="8.83203125" style="31" customWidth="1"/>
    <col min="12033" max="12033" width="15.6640625" style="31" customWidth="1"/>
    <col min="12034" max="12036" width="10.6640625" style="31" customWidth="1"/>
    <col min="12037" max="12288" width="8.83203125" style="31" customWidth="1"/>
    <col min="12289" max="12289" width="15.6640625" style="31" customWidth="1"/>
    <col min="12290" max="12292" width="10.6640625" style="31" customWidth="1"/>
    <col min="12293" max="12544" width="8.83203125" style="31" customWidth="1"/>
    <col min="12545" max="12545" width="15.6640625" style="31" customWidth="1"/>
    <col min="12546" max="12548" width="10.6640625" style="31" customWidth="1"/>
    <col min="12549" max="12800" width="8.83203125" style="31" customWidth="1"/>
    <col min="12801" max="12801" width="15.6640625" style="31" customWidth="1"/>
    <col min="12802" max="12804" width="10.6640625" style="31" customWidth="1"/>
    <col min="12805" max="13056" width="8.83203125" style="31" customWidth="1"/>
    <col min="13057" max="13057" width="15.6640625" style="31" customWidth="1"/>
    <col min="13058" max="13060" width="10.6640625" style="31" customWidth="1"/>
    <col min="13061" max="13312" width="8.83203125" style="31" customWidth="1"/>
    <col min="13313" max="13313" width="15.6640625" style="31" customWidth="1"/>
    <col min="13314" max="13316" width="10.6640625" style="31" customWidth="1"/>
    <col min="13317" max="13568" width="8.83203125" style="31" customWidth="1"/>
    <col min="13569" max="13569" width="15.6640625" style="31" customWidth="1"/>
    <col min="13570" max="13572" width="10.6640625" style="31" customWidth="1"/>
    <col min="13573" max="13824" width="8.83203125" style="31" customWidth="1"/>
    <col min="13825" max="13825" width="15.6640625" style="31" customWidth="1"/>
    <col min="13826" max="13828" width="10.6640625" style="31" customWidth="1"/>
    <col min="13829" max="14080" width="8.83203125" style="31" customWidth="1"/>
    <col min="14081" max="14081" width="15.6640625" style="31" customWidth="1"/>
    <col min="14082" max="14084" width="10.6640625" style="31" customWidth="1"/>
    <col min="14085" max="14336" width="8.83203125" style="31" customWidth="1"/>
    <col min="14337" max="14337" width="15.6640625" style="31" customWidth="1"/>
    <col min="14338" max="14340" width="10.6640625" style="31" customWidth="1"/>
    <col min="14341" max="14592" width="8.83203125" style="31" customWidth="1"/>
    <col min="14593" max="14593" width="15.6640625" style="31" customWidth="1"/>
    <col min="14594" max="14596" width="10.6640625" style="31" customWidth="1"/>
    <col min="14597" max="14848" width="8.83203125" style="31" customWidth="1"/>
    <col min="14849" max="14849" width="15.6640625" style="31" customWidth="1"/>
    <col min="14850" max="14852" width="10.6640625" style="31" customWidth="1"/>
    <col min="14853" max="15104" width="8.83203125" style="31" customWidth="1"/>
    <col min="15105" max="15105" width="15.6640625" style="31" customWidth="1"/>
    <col min="15106" max="15108" width="10.6640625" style="31" customWidth="1"/>
    <col min="15109" max="15360" width="8.83203125" style="31" customWidth="1"/>
    <col min="15361" max="15361" width="15.6640625" style="31" customWidth="1"/>
    <col min="15362" max="15364" width="10.6640625" style="31" customWidth="1"/>
    <col min="15365" max="15616" width="8.83203125" style="31" customWidth="1"/>
    <col min="15617" max="15617" width="15.6640625" style="31" customWidth="1"/>
    <col min="15618" max="15620" width="10.6640625" style="31" customWidth="1"/>
    <col min="15621" max="15872" width="8.83203125" style="31" customWidth="1"/>
    <col min="15873" max="15873" width="15.6640625" style="31" customWidth="1"/>
    <col min="15874" max="15876" width="10.6640625" style="31" customWidth="1"/>
    <col min="15877" max="16128" width="8.83203125" style="31" customWidth="1"/>
    <col min="16129" max="16129" width="15.6640625" style="31" customWidth="1"/>
    <col min="16130" max="16132" width="10.6640625" style="31" customWidth="1"/>
    <col min="16133" max="16384" width="8.83203125" style="31" customWidth="1"/>
  </cols>
  <sheetData>
    <row r="1" spans="1:4" x14ac:dyDescent="0.15">
      <c r="A1" s="31" t="s">
        <v>214</v>
      </c>
    </row>
    <row r="2" spans="1:4" x14ac:dyDescent="0.15">
      <c r="A2" s="31" t="s">
        <v>1</v>
      </c>
    </row>
    <row r="3" spans="1:4" ht="358" x14ac:dyDescent="0.15">
      <c r="A3" s="33" t="s">
        <v>2</v>
      </c>
      <c r="B3" s="34" t="s">
        <v>215</v>
      </c>
      <c r="C3" s="34" t="s">
        <v>216</v>
      </c>
      <c r="D3" s="34" t="s">
        <v>217</v>
      </c>
    </row>
    <row r="4" spans="1:4" ht="14" x14ac:dyDescent="0.15">
      <c r="A4" s="33" t="s">
        <v>15</v>
      </c>
      <c r="B4" s="32">
        <v>-2.0800592405059999</v>
      </c>
      <c r="C4" s="32">
        <v>-0.44303587824899998</v>
      </c>
      <c r="D4" s="32">
        <v>1.1531152336279999</v>
      </c>
    </row>
    <row r="5" spans="1:4" ht="14" x14ac:dyDescent="0.15">
      <c r="A5" s="33" t="s">
        <v>16</v>
      </c>
      <c r="B5" s="32">
        <v>5.9760237743219999</v>
      </c>
      <c r="C5" s="32">
        <v>1.9121997584999999</v>
      </c>
      <c r="D5" s="32">
        <v>2.292922239473</v>
      </c>
    </row>
    <row r="6" spans="1:4" ht="14" x14ac:dyDescent="0.15">
      <c r="A6" s="33" t="s">
        <v>17</v>
      </c>
      <c r="B6" s="32">
        <v>-1.578243461032</v>
      </c>
      <c r="C6" s="32">
        <v>4.5990550941460002</v>
      </c>
      <c r="D6" s="32">
        <v>2.6239978735329998</v>
      </c>
    </row>
    <row r="7" spans="1:4" ht="14" x14ac:dyDescent="0.15">
      <c r="A7" s="33" t="s">
        <v>18</v>
      </c>
      <c r="B7" s="32">
        <v>2.7753455077870002</v>
      </c>
      <c r="C7" s="32">
        <v>3.4576277738879999</v>
      </c>
      <c r="D7" s="32">
        <v>2.5044752952030001</v>
      </c>
    </row>
    <row r="8" spans="1:4" ht="14" x14ac:dyDescent="0.15">
      <c r="A8" s="33" t="s">
        <v>19</v>
      </c>
      <c r="B8" s="32">
        <v>2.5826933658270002</v>
      </c>
      <c r="C8" s="32">
        <v>3.599531854276</v>
      </c>
      <c r="D8" s="32">
        <v>2.2703750955380002</v>
      </c>
    </row>
    <row r="9" spans="1:4" ht="14" x14ac:dyDescent="0.15">
      <c r="A9" s="33" t="s">
        <v>20</v>
      </c>
      <c r="B9" s="32">
        <v>2.4014722746279999</v>
      </c>
      <c r="C9" s="32">
        <v>0.55898611320199998</v>
      </c>
      <c r="D9" s="32">
        <v>0.14225804973</v>
      </c>
    </row>
    <row r="10" spans="1:4" ht="14" x14ac:dyDescent="0.15">
      <c r="A10" s="33" t="s">
        <v>21</v>
      </c>
      <c r="B10" s="32">
        <v>1.693513777378</v>
      </c>
      <c r="C10" s="32">
        <v>-0.14036909460300001</v>
      </c>
      <c r="D10" s="32">
        <v>2.3900729987339999</v>
      </c>
    </row>
    <row r="11" spans="1:4" ht="14" x14ac:dyDescent="0.15">
      <c r="A11" s="33" t="s">
        <v>22</v>
      </c>
      <c r="B11" s="32">
        <v>1.459934908E-3</v>
      </c>
      <c r="C11" s="32">
        <v>-3.9824861550000002E-3</v>
      </c>
      <c r="D11" s="32">
        <v>-2.0808214147339998</v>
      </c>
    </row>
    <row r="12" spans="1:4" ht="14" x14ac:dyDescent="0.15">
      <c r="A12" s="33" t="s">
        <v>23</v>
      </c>
      <c r="B12" s="32">
        <v>-1.708370805678</v>
      </c>
      <c r="C12" s="32">
        <v>-7.7792443857000002E-2</v>
      </c>
      <c r="D12" s="32">
        <v>0.66939148444600005</v>
      </c>
    </row>
    <row r="13" spans="1:4" ht="14" x14ac:dyDescent="0.15">
      <c r="A13" s="33" t="s">
        <v>24</v>
      </c>
      <c r="B13" s="32">
        <v>-5.4377410958520001</v>
      </c>
      <c r="C13" s="32">
        <v>-2.1054754425579998</v>
      </c>
      <c r="D13" s="32">
        <v>0.77156776358500001</v>
      </c>
    </row>
    <row r="14" spans="1:4" ht="14" x14ac:dyDescent="0.15">
      <c r="A14" s="33" t="s">
        <v>25</v>
      </c>
      <c r="B14" s="32">
        <v>-5.657384902954</v>
      </c>
      <c r="C14" s="32">
        <v>-4.0346582657900001</v>
      </c>
      <c r="D14" s="32">
        <v>-0.76189452195200003</v>
      </c>
    </row>
    <row r="15" spans="1:4" ht="14" x14ac:dyDescent="0.15">
      <c r="A15" s="33" t="s">
        <v>26</v>
      </c>
      <c r="B15" s="32">
        <v>9.320329337854</v>
      </c>
      <c r="C15" s="32">
        <v>-4.4382192320460003</v>
      </c>
      <c r="D15" s="32">
        <v>-0.47686294370499999</v>
      </c>
    </row>
    <row r="16" spans="1:4" ht="14" x14ac:dyDescent="0.15">
      <c r="A16" s="33" t="s">
        <v>27</v>
      </c>
      <c r="B16" s="32">
        <v>-1.973823281209</v>
      </c>
      <c r="C16" s="32">
        <v>-2.2826616795430001</v>
      </c>
      <c r="D16" s="32">
        <v>-1.5004035814059999</v>
      </c>
    </row>
    <row r="17" spans="1:4" ht="14" x14ac:dyDescent="0.15">
      <c r="A17" s="33" t="s">
        <v>28</v>
      </c>
      <c r="B17" s="32">
        <v>3.1103997548510001</v>
      </c>
      <c r="C17" s="32">
        <v>-3.1366657781999999E-2</v>
      </c>
      <c r="D17" s="32">
        <v>0.55114315716600004</v>
      </c>
    </row>
    <row r="18" spans="1:4" ht="14" x14ac:dyDescent="0.15">
      <c r="A18" s="33" t="s">
        <v>29</v>
      </c>
      <c r="B18" s="32">
        <v>2.7981352695349999</v>
      </c>
      <c r="C18" s="32">
        <v>1.5536710145499999</v>
      </c>
      <c r="D18" s="32">
        <v>0.97645444376299995</v>
      </c>
    </row>
    <row r="19" spans="1:4" ht="14" x14ac:dyDescent="0.15">
      <c r="A19" s="33" t="s">
        <v>30</v>
      </c>
      <c r="B19" s="32">
        <v>-2.0136335465730002</v>
      </c>
      <c r="C19" s="32">
        <v>1.9183259499950001</v>
      </c>
      <c r="D19" s="32">
        <v>3.558933807736</v>
      </c>
    </row>
    <row r="20" spans="1:4" ht="14" x14ac:dyDescent="0.15">
      <c r="A20" s="33" t="s">
        <v>31</v>
      </c>
      <c r="B20" s="32">
        <v>0.397664354602</v>
      </c>
      <c r="C20" s="32">
        <v>1.004937981761</v>
      </c>
      <c r="D20" s="32">
        <v>-2.321540740074</v>
      </c>
    </row>
    <row r="21" spans="1:4" ht="14" x14ac:dyDescent="0.15">
      <c r="A21" s="33" t="s">
        <v>32</v>
      </c>
      <c r="B21" s="32">
        <v>1.2297009275640001</v>
      </c>
      <c r="C21" s="32">
        <v>1.673717032756</v>
      </c>
      <c r="D21" s="32">
        <v>1.666111519198</v>
      </c>
    </row>
    <row r="22" spans="1:4" ht="14" x14ac:dyDescent="0.15">
      <c r="A22" s="33" t="s">
        <v>33</v>
      </c>
      <c r="B22" s="32">
        <v>-1.417774416484</v>
      </c>
      <c r="C22" s="32">
        <v>1.288968985221</v>
      </c>
      <c r="D22" s="32">
        <v>-1.049090644384</v>
      </c>
    </row>
    <row r="23" spans="1:4" ht="14" x14ac:dyDescent="0.15">
      <c r="A23" s="33" t="s">
        <v>34</v>
      </c>
      <c r="B23" s="32">
        <v>-1.0073723761019999</v>
      </c>
      <c r="C23" s="32">
        <v>1.550601004325</v>
      </c>
      <c r="D23" s="32">
        <v>1.656191423678</v>
      </c>
    </row>
    <row r="24" spans="1:4" ht="14" x14ac:dyDescent="0.15">
      <c r="A24" s="33" t="s">
        <v>35</v>
      </c>
      <c r="B24" s="32">
        <v>9.1657084813209995</v>
      </c>
      <c r="C24" s="32">
        <v>-0.41710059303800001</v>
      </c>
      <c r="D24" s="32">
        <v>-0.84526253165999998</v>
      </c>
    </row>
    <row r="25" spans="1:4" ht="14" x14ac:dyDescent="0.15">
      <c r="A25" s="33" t="s">
        <v>36</v>
      </c>
      <c r="B25" s="32">
        <v>-5.9521745989039996</v>
      </c>
      <c r="C25" s="32">
        <v>0.65773569594199999</v>
      </c>
      <c r="D25" s="32">
        <v>0.444495597104</v>
      </c>
    </row>
    <row r="26" spans="1:4" ht="14" x14ac:dyDescent="0.15">
      <c r="A26" s="33" t="s">
        <v>37</v>
      </c>
      <c r="B26" s="32">
        <v>3.384563073187</v>
      </c>
      <c r="C26" s="32">
        <v>-0.30776247010899999</v>
      </c>
      <c r="D26" s="32">
        <v>-0.25076090028800002</v>
      </c>
    </row>
    <row r="27" spans="1:4" ht="14" x14ac:dyDescent="0.15">
      <c r="A27" s="33" t="s">
        <v>38</v>
      </c>
      <c r="B27" s="32">
        <v>3.4854214360000003E-2</v>
      </c>
      <c r="C27" s="32">
        <v>-2.9408405946920002</v>
      </c>
      <c r="D27" s="32">
        <v>-1.436201670922</v>
      </c>
    </row>
    <row r="28" spans="1:4" ht="14" x14ac:dyDescent="0.15">
      <c r="A28" s="33" t="s">
        <v>39</v>
      </c>
      <c r="B28" s="32">
        <v>-1.944228342867</v>
      </c>
      <c r="C28" s="32">
        <v>-2.5578377377639998</v>
      </c>
      <c r="D28" s="32">
        <v>2.9655434953E-2</v>
      </c>
    </row>
    <row r="29" spans="1:4" ht="14" x14ac:dyDescent="0.15">
      <c r="A29" s="33" t="s">
        <v>40</v>
      </c>
      <c r="B29" s="32">
        <v>-0.27630982528800002</v>
      </c>
      <c r="C29" s="32">
        <v>-2.8413626752850001</v>
      </c>
      <c r="D29" s="32">
        <v>-0.86411392385999997</v>
      </c>
    </row>
    <row r="30" spans="1:4" ht="14" x14ac:dyDescent="0.15">
      <c r="A30" s="33" t="s">
        <v>41</v>
      </c>
      <c r="B30" s="32">
        <v>-4.9287026749529996</v>
      </c>
      <c r="C30" s="32">
        <v>-1.526723897451</v>
      </c>
      <c r="D30" s="32">
        <v>0.16184860448899999</v>
      </c>
    </row>
    <row r="31" spans="1:4" ht="14" x14ac:dyDescent="0.15">
      <c r="A31" s="33" t="s">
        <v>42</v>
      </c>
      <c r="B31" s="32">
        <v>6.1960038106519999</v>
      </c>
      <c r="C31" s="32">
        <v>1.967935938236</v>
      </c>
      <c r="D31" s="32">
        <v>2.5901071336E-2</v>
      </c>
    </row>
    <row r="32" spans="1:4" ht="14" x14ac:dyDescent="0.15">
      <c r="A32" s="33" t="s">
        <v>43</v>
      </c>
      <c r="B32" s="32">
        <v>0.282758124158</v>
      </c>
      <c r="C32" s="32">
        <v>5.0215692086630002</v>
      </c>
      <c r="D32" s="32">
        <v>1.6949321579109999</v>
      </c>
    </row>
    <row r="33" spans="1:4" ht="14" x14ac:dyDescent="0.15">
      <c r="A33" s="33" t="s">
        <v>44</v>
      </c>
      <c r="B33" s="32">
        <v>-0.151804968678</v>
      </c>
      <c r="C33" s="32">
        <v>1.6304641096320001</v>
      </c>
      <c r="D33" s="32">
        <v>-0.12686342326200001</v>
      </c>
    </row>
    <row r="34" spans="1:4" ht="14" x14ac:dyDescent="0.15">
      <c r="A34" s="33" t="s">
        <v>45</v>
      </c>
      <c r="B34" s="32">
        <v>-2.45353520874</v>
      </c>
      <c r="C34" s="32">
        <v>0.93417161308700003</v>
      </c>
      <c r="D34" s="32">
        <v>1.27221696538</v>
      </c>
    </row>
    <row r="35" spans="1:4" ht="14" x14ac:dyDescent="0.15">
      <c r="A35" s="33" t="s">
        <v>46</v>
      </c>
      <c r="B35" s="32">
        <v>-0.88136763288999997</v>
      </c>
      <c r="C35" s="32">
        <v>-0.65206620172600005</v>
      </c>
      <c r="D35" s="32">
        <v>-0.37578325847999999</v>
      </c>
    </row>
    <row r="36" spans="1:4" ht="14" x14ac:dyDescent="0.15">
      <c r="A36" s="33" t="s">
        <v>47</v>
      </c>
      <c r="B36" s="32">
        <v>-3.7252020028000002E-2</v>
      </c>
      <c r="C36" s="32">
        <v>-1.106337961917</v>
      </c>
      <c r="D36" s="32">
        <v>-9.6808202391000006E-2</v>
      </c>
    </row>
    <row r="37" spans="1:4" ht="14" x14ac:dyDescent="0.15">
      <c r="A37" s="33" t="s">
        <v>48</v>
      </c>
      <c r="B37" s="32">
        <v>0.171498679914</v>
      </c>
      <c r="C37" s="32">
        <v>0.154029240471</v>
      </c>
      <c r="D37" s="32">
        <v>3.4091653539999999E-3</v>
      </c>
    </row>
    <row r="38" spans="1:4" ht="14" x14ac:dyDescent="0.15">
      <c r="A38" s="33" t="s">
        <v>49</v>
      </c>
      <c r="B38" s="32">
        <v>-3.5977725904810001</v>
      </c>
      <c r="C38" s="32">
        <v>2.4986410925890001</v>
      </c>
      <c r="D38" s="32">
        <v>1.4849567491969999</v>
      </c>
    </row>
    <row r="39" spans="1:4" ht="14" x14ac:dyDescent="0.15">
      <c r="A39" s="33" t="s">
        <v>50</v>
      </c>
      <c r="B39" s="32">
        <v>3.353468127992</v>
      </c>
      <c r="C39" s="32">
        <v>1.6566500057819999</v>
      </c>
      <c r="D39" s="32">
        <v>2.027058133013</v>
      </c>
    </row>
    <row r="40" spans="1:4" ht="14" x14ac:dyDescent="0.15">
      <c r="A40" s="33" t="s">
        <v>51</v>
      </c>
      <c r="B40" s="32">
        <v>-7.9612358699670001</v>
      </c>
      <c r="C40" s="32">
        <v>0.34870678707000002</v>
      </c>
      <c r="D40" s="32">
        <v>-2.7216350898000001E-2</v>
      </c>
    </row>
    <row r="41" spans="1:4" ht="14" x14ac:dyDescent="0.15">
      <c r="A41" s="33" t="s">
        <v>52</v>
      </c>
      <c r="B41" s="32">
        <v>14.137949526254999</v>
      </c>
      <c r="C41" s="32">
        <v>1.1563428157269999</v>
      </c>
      <c r="D41" s="32">
        <v>1.269416132915</v>
      </c>
    </row>
    <row r="42" spans="1:4" ht="14" x14ac:dyDescent="0.15">
      <c r="A42" s="33" t="s">
        <v>53</v>
      </c>
      <c r="B42" s="32">
        <v>-9.9188444612449995</v>
      </c>
      <c r="C42" s="32">
        <v>-0.94582359070300004</v>
      </c>
      <c r="D42" s="32">
        <v>7.1331793283000003E-2</v>
      </c>
    </row>
    <row r="43" spans="1:4" ht="14" x14ac:dyDescent="0.15">
      <c r="A43" s="33" t="s">
        <v>54</v>
      </c>
      <c r="B43" s="32">
        <v>7.4972772894849999</v>
      </c>
      <c r="C43" s="32">
        <v>3.7927399397710002</v>
      </c>
      <c r="D43" s="32">
        <v>1.1944127398140001</v>
      </c>
    </row>
    <row r="44" spans="1:4" ht="14" x14ac:dyDescent="0.15">
      <c r="A44" s="33" t="s">
        <v>55</v>
      </c>
      <c r="B44" s="32">
        <v>2.345947516396</v>
      </c>
      <c r="C44" s="32">
        <v>2.2408561587040001</v>
      </c>
      <c r="D44" s="32">
        <v>1.8658253635819999</v>
      </c>
    </row>
    <row r="45" spans="1:4" ht="14" x14ac:dyDescent="0.15">
      <c r="A45" s="33" t="s">
        <v>56</v>
      </c>
      <c r="B45" s="32">
        <v>0.28033795228399999</v>
      </c>
      <c r="C45" s="32">
        <v>1.132041264291</v>
      </c>
      <c r="D45" s="32">
        <v>1.324953247319</v>
      </c>
    </row>
    <row r="46" spans="1:4" ht="14" x14ac:dyDescent="0.15">
      <c r="A46" s="33" t="s">
        <v>57</v>
      </c>
      <c r="B46" s="32">
        <v>3.4564387215319998</v>
      </c>
      <c r="C46" s="32">
        <v>0.67732314103299995</v>
      </c>
      <c r="D46" s="32">
        <v>1.3996037443930001</v>
      </c>
    </row>
    <row r="47" spans="1:4" ht="14" x14ac:dyDescent="0.15">
      <c r="A47" s="33" t="s">
        <v>58</v>
      </c>
      <c r="B47" s="32">
        <v>-0.72597186919199996</v>
      </c>
      <c r="C47" s="32">
        <v>0.27853881084499998</v>
      </c>
      <c r="D47" s="32">
        <v>0.94439094778699995</v>
      </c>
    </row>
    <row r="48" spans="1:4" ht="14" x14ac:dyDescent="0.15">
      <c r="A48" s="33" t="s">
        <v>59</v>
      </c>
      <c r="B48" s="32">
        <v>5.0619384495000003E-2</v>
      </c>
      <c r="C48" s="32">
        <v>0.490886916186</v>
      </c>
      <c r="D48" s="32">
        <v>1.335800514959</v>
      </c>
    </row>
    <row r="49" spans="1:4" ht="14" x14ac:dyDescent="0.15">
      <c r="A49" s="33" t="s">
        <v>60</v>
      </c>
      <c r="B49" s="32">
        <v>-0.21704355591899999</v>
      </c>
      <c r="C49" s="32">
        <v>-0.168443732998</v>
      </c>
      <c r="D49" s="32">
        <v>0.75444871778800005</v>
      </c>
    </row>
    <row r="50" spans="1:4" ht="14" x14ac:dyDescent="0.15">
      <c r="A50" s="33" t="s">
        <v>61</v>
      </c>
      <c r="B50" s="32">
        <v>-4.8274437699999999E-2</v>
      </c>
      <c r="C50" s="32">
        <v>2.959871130672</v>
      </c>
      <c r="D50" s="32">
        <v>1.1741692912149999</v>
      </c>
    </row>
    <row r="51" spans="1:4" ht="14" x14ac:dyDescent="0.15">
      <c r="A51" s="33" t="s">
        <v>62</v>
      </c>
      <c r="B51" s="32">
        <v>-4.9360918198570003</v>
      </c>
      <c r="C51" s="32">
        <v>-9.4140762869E-2</v>
      </c>
      <c r="D51" s="32">
        <v>0.67888586866</v>
      </c>
    </row>
    <row r="52" spans="1:4" ht="14" x14ac:dyDescent="0.15">
      <c r="A52" s="33" t="s">
        <v>63</v>
      </c>
      <c r="B52" s="32">
        <v>3.0113565669889999</v>
      </c>
      <c r="C52" s="32">
        <v>1.5469921011609999</v>
      </c>
      <c r="D52" s="32">
        <v>1.1201241123979999</v>
      </c>
    </row>
    <row r="53" spans="1:4" ht="14" x14ac:dyDescent="0.15">
      <c r="A53" s="33" t="s">
        <v>64</v>
      </c>
      <c r="B53" s="32">
        <v>1.025389628251</v>
      </c>
      <c r="C53" s="32">
        <v>1.345755857756</v>
      </c>
      <c r="D53" s="32">
        <v>0.95493706329600003</v>
      </c>
    </row>
    <row r="54" spans="1:4" ht="14" x14ac:dyDescent="0.15">
      <c r="A54" s="33" t="s">
        <v>65</v>
      </c>
      <c r="B54" s="32">
        <v>1.2745913917030001</v>
      </c>
      <c r="C54" s="32">
        <v>-0.65408020531300004</v>
      </c>
      <c r="D54" s="32">
        <v>0.32836440535900002</v>
      </c>
    </row>
    <row r="55" spans="1:4" ht="14" x14ac:dyDescent="0.15">
      <c r="A55" s="33" t="s">
        <v>66</v>
      </c>
      <c r="B55" s="32">
        <v>3.5456012881240002</v>
      </c>
      <c r="C55" s="32">
        <v>-0.81793245183399998</v>
      </c>
      <c r="D55" s="32">
        <v>2.4304516991999998</v>
      </c>
    </row>
    <row r="56" spans="1:4" ht="14" x14ac:dyDescent="0.15">
      <c r="A56" s="33" t="s">
        <v>67</v>
      </c>
      <c r="B56" s="32">
        <v>-0.529214780025</v>
      </c>
      <c r="C56" s="32">
        <v>-0.1417503739</v>
      </c>
      <c r="D56" s="32">
        <v>0.63342475897100003</v>
      </c>
    </row>
    <row r="57" spans="1:4" ht="14" x14ac:dyDescent="0.15">
      <c r="A57" s="33" t="s">
        <v>68</v>
      </c>
      <c r="B57" s="32">
        <v>2.0697317999229998</v>
      </c>
      <c r="C57" s="32">
        <v>0.45161934951299998</v>
      </c>
      <c r="D57" s="32">
        <v>0.96051657186299999</v>
      </c>
    </row>
    <row r="58" spans="1:4" ht="14" x14ac:dyDescent="0.15">
      <c r="A58" s="33" t="s">
        <v>69</v>
      </c>
      <c r="B58" s="32">
        <v>-3.7527294454279998</v>
      </c>
      <c r="C58" s="32">
        <v>2.724679381963</v>
      </c>
      <c r="D58" s="32">
        <v>-2.4714755264E-2</v>
      </c>
    </row>
    <row r="59" spans="1:4" ht="14" x14ac:dyDescent="0.15">
      <c r="A59" s="33" t="s">
        <v>70</v>
      </c>
      <c r="B59" s="32">
        <v>0.19686706972699999</v>
      </c>
      <c r="C59" s="32">
        <v>1.700538339962</v>
      </c>
      <c r="D59" s="32">
        <v>1.616235323293</v>
      </c>
    </row>
    <row r="60" spans="1:4" ht="14" x14ac:dyDescent="0.15">
      <c r="A60" s="33" t="s">
        <v>71</v>
      </c>
      <c r="B60" s="32">
        <v>8.1876162020520002</v>
      </c>
      <c r="C60" s="32">
        <v>1.6705751279950001</v>
      </c>
      <c r="D60" s="32">
        <v>1.9209024605709999</v>
      </c>
    </row>
    <row r="61" spans="1:4" ht="14" x14ac:dyDescent="0.15">
      <c r="A61" s="33" t="s">
        <v>72</v>
      </c>
      <c r="B61" s="32">
        <v>-10.770346555774999</v>
      </c>
      <c r="C61" s="32">
        <v>0.74394361351399996</v>
      </c>
      <c r="D61" s="32">
        <v>0.855486630227</v>
      </c>
    </row>
    <row r="62" spans="1:4" ht="14" x14ac:dyDescent="0.15">
      <c r="A62" s="33" t="s">
        <v>73</v>
      </c>
      <c r="B62" s="32">
        <v>5.9283843542129997</v>
      </c>
      <c r="C62" s="32">
        <v>-0.348999718761</v>
      </c>
      <c r="D62" s="32">
        <v>1.8216676697400001</v>
      </c>
    </row>
    <row r="63" spans="1:4" ht="14" x14ac:dyDescent="0.15">
      <c r="A63" s="33" t="s">
        <v>74</v>
      </c>
      <c r="B63" s="32">
        <v>-3.6947206803729999</v>
      </c>
      <c r="C63" s="32">
        <v>-7.9845495604429999</v>
      </c>
      <c r="D63" s="32">
        <v>-3.6469196396729999</v>
      </c>
    </row>
    <row r="64" spans="1:4" ht="14" x14ac:dyDescent="0.15">
      <c r="A64" s="33" t="s">
        <v>75</v>
      </c>
      <c r="B64" s="32">
        <v>2.9983110341439998</v>
      </c>
      <c r="C64" s="32">
        <v>-6.6042132885080003</v>
      </c>
      <c r="D64" s="32">
        <v>-4.2080492588</v>
      </c>
    </row>
    <row r="65" spans="1:4" ht="14" x14ac:dyDescent="0.15">
      <c r="A65" s="33" t="s">
        <v>76</v>
      </c>
      <c r="B65" s="32">
        <v>5.3298553172889997</v>
      </c>
      <c r="C65" s="32">
        <v>1.52059159599</v>
      </c>
      <c r="D65" s="32">
        <v>1.540156385552</v>
      </c>
    </row>
    <row r="66" spans="1:4" ht="14" x14ac:dyDescent="0.15">
      <c r="A66" s="33" t="s">
        <v>77</v>
      </c>
      <c r="B66" s="32">
        <v>-0.50785999386400005</v>
      </c>
      <c r="C66" s="32">
        <v>2.472810228682</v>
      </c>
      <c r="D66" s="32">
        <v>1.1578660559189999</v>
      </c>
    </row>
    <row r="67" spans="1:4" ht="14" x14ac:dyDescent="0.15">
      <c r="A67" s="33" t="s">
        <v>78</v>
      </c>
      <c r="B67" s="32">
        <v>1.4831250529640001</v>
      </c>
      <c r="C67" s="32">
        <v>7.2797652974720002</v>
      </c>
      <c r="D67" s="32">
        <v>1.418012534292</v>
      </c>
    </row>
    <row r="68" spans="1:4" ht="14" x14ac:dyDescent="0.15">
      <c r="A68" s="33" t="s">
        <v>79</v>
      </c>
      <c r="B68" s="32">
        <v>-1.833595774842</v>
      </c>
      <c r="C68" s="32">
        <v>1.774990997685</v>
      </c>
      <c r="D68" s="32">
        <v>0.79334476159400003</v>
      </c>
    </row>
    <row r="69" spans="1:4" ht="14" x14ac:dyDescent="0.15">
      <c r="A69" s="33" t="s">
        <v>80</v>
      </c>
      <c r="B69" s="32">
        <v>0.73275792714999999</v>
      </c>
      <c r="C69" s="32">
        <v>1.600414035075</v>
      </c>
      <c r="D69" s="32">
        <v>1.3783624614579999</v>
      </c>
    </row>
    <row r="70" spans="1:4" ht="14" x14ac:dyDescent="0.15">
      <c r="A70" s="33" t="s">
        <v>81</v>
      </c>
      <c r="B70" s="32">
        <v>2.3969049428470002</v>
      </c>
      <c r="C70" s="32">
        <v>4.0406818612500004</v>
      </c>
      <c r="D70" s="32">
        <v>1.932282049578</v>
      </c>
    </row>
    <row r="71" spans="1:4" ht="14" x14ac:dyDescent="0.15">
      <c r="A71" s="33" t="s">
        <v>82</v>
      </c>
      <c r="B71" s="32">
        <v>-2.3744546906380002</v>
      </c>
      <c r="C71" s="32">
        <v>-0.188324164711</v>
      </c>
      <c r="D71" s="32">
        <v>1.506801632453</v>
      </c>
    </row>
    <row r="72" spans="1:4" ht="14" x14ac:dyDescent="0.15">
      <c r="A72" s="33" t="s">
        <v>83</v>
      </c>
      <c r="B72" s="32">
        <v>2.304755387872</v>
      </c>
      <c r="C72" s="32">
        <v>2.7854172514850002</v>
      </c>
      <c r="D72" s="32">
        <v>1.8235267507020001</v>
      </c>
    </row>
    <row r="73" spans="1:4" ht="14" x14ac:dyDescent="0.15">
      <c r="A73" s="33" t="s">
        <v>84</v>
      </c>
      <c r="B73" s="32">
        <v>-4.7924914984909996</v>
      </c>
      <c r="C73" s="32">
        <v>2.3993209029270002</v>
      </c>
      <c r="D73" s="32">
        <v>1.4427634197520001</v>
      </c>
    </row>
    <row r="74" spans="1:4" ht="14" x14ac:dyDescent="0.15">
      <c r="A74" s="33" t="s">
        <v>85</v>
      </c>
      <c r="B74" s="32">
        <v>5.5453654212460002</v>
      </c>
      <c r="C74" s="32">
        <v>2.1253284860189998</v>
      </c>
      <c r="D74" s="32">
        <v>2.5492859658709999</v>
      </c>
    </row>
    <row r="75" spans="1:4" ht="14" x14ac:dyDescent="0.15">
      <c r="A75" s="33" t="s">
        <v>86</v>
      </c>
      <c r="B75" s="32">
        <v>1.0076412503729999</v>
      </c>
      <c r="C75" s="32">
        <v>1.680254540193</v>
      </c>
      <c r="D75" s="32">
        <v>0.98398068249199999</v>
      </c>
    </row>
    <row r="76" spans="1:4" ht="14" x14ac:dyDescent="0.15">
      <c r="A76" s="33" t="s">
        <v>87</v>
      </c>
      <c r="B76" s="32">
        <v>-1.1153317242430001</v>
      </c>
      <c r="C76" s="32">
        <v>0.70784107746400005</v>
      </c>
      <c r="D76" s="32">
        <v>0.65779267129600005</v>
      </c>
    </row>
    <row r="77" spans="1:4" ht="14" x14ac:dyDescent="0.15">
      <c r="A77" s="33" t="s">
        <v>88</v>
      </c>
      <c r="B77" s="32">
        <v>4.5619509731079999</v>
      </c>
      <c r="C77" s="32">
        <v>0.113379688016</v>
      </c>
      <c r="D77" s="32">
        <v>0.35133146101500001</v>
      </c>
    </row>
    <row r="78" spans="1:4" ht="14" x14ac:dyDescent="0.15">
      <c r="A78" s="33" t="s">
        <v>89</v>
      </c>
      <c r="B78" s="32">
        <v>-5.1478598807639999</v>
      </c>
      <c r="C78" s="32">
        <v>0.596783068694</v>
      </c>
      <c r="D78" s="32">
        <v>0.196739720023</v>
      </c>
    </row>
    <row r="79" spans="1:4" ht="14" x14ac:dyDescent="0.15">
      <c r="A79" s="33" t="s">
        <v>90</v>
      </c>
      <c r="B79" s="32">
        <v>11.930336765389001</v>
      </c>
      <c r="C79" s="32">
        <v>0.58932743926599995</v>
      </c>
      <c r="D79" s="32">
        <v>0.99685592295299996</v>
      </c>
    </row>
    <row r="80" spans="1:4" ht="14" x14ac:dyDescent="0.15">
      <c r="A80" s="33" t="s">
        <v>91</v>
      </c>
      <c r="B80" s="32">
        <v>-11.75223459773</v>
      </c>
      <c r="C80" s="32">
        <v>6.6385917059999999E-3</v>
      </c>
      <c r="D80" s="32">
        <v>1.3937536798579999</v>
      </c>
    </row>
    <row r="81" spans="1:4" ht="14" x14ac:dyDescent="0.15">
      <c r="A81" s="33" t="s">
        <v>92</v>
      </c>
      <c r="B81" s="32">
        <v>4.4951455351609999</v>
      </c>
      <c r="C81" s="32">
        <v>8.9652635278000006E-2</v>
      </c>
      <c r="D81" s="32">
        <v>1.1875050678870001</v>
      </c>
    </row>
    <row r="82" spans="1:4" ht="14" x14ac:dyDescent="0.15">
      <c r="A82" s="33" t="s">
        <v>93</v>
      </c>
      <c r="B82" s="32">
        <v>-3.7911806546459998</v>
      </c>
      <c r="C82" s="32">
        <v>0.72754234743599999</v>
      </c>
      <c r="D82" s="32">
        <v>1.42309008865</v>
      </c>
    </row>
    <row r="83" spans="1:4" ht="14" x14ac:dyDescent="0.15">
      <c r="A83" s="33" t="s">
        <v>94</v>
      </c>
      <c r="B83" s="32">
        <v>7.8371871791289998</v>
      </c>
      <c r="C83" s="32">
        <v>2.7274687371540001</v>
      </c>
      <c r="D83" s="32">
        <v>1.938849880117</v>
      </c>
    </row>
    <row r="84" spans="1:4" ht="14" x14ac:dyDescent="0.15">
      <c r="A84" s="33" t="s">
        <v>95</v>
      </c>
      <c r="B84" s="32">
        <v>-2.7979532477019999</v>
      </c>
      <c r="C84" s="32">
        <v>1.499331045535</v>
      </c>
      <c r="D84" s="32">
        <v>1.202630573899</v>
      </c>
    </row>
    <row r="85" spans="1:4" ht="14" x14ac:dyDescent="0.15">
      <c r="A85" s="33" t="s">
        <v>96</v>
      </c>
      <c r="B85" s="32">
        <v>-4.673755029934</v>
      </c>
      <c r="C85" s="32">
        <v>0.52744187104100004</v>
      </c>
      <c r="D85" s="32">
        <v>1.056020206661</v>
      </c>
    </row>
    <row r="86" spans="1:4" ht="14" x14ac:dyDescent="0.15">
      <c r="A86" s="33" t="s">
        <v>97</v>
      </c>
      <c r="B86" s="32">
        <v>6.1134456371099999</v>
      </c>
      <c r="C86" s="32">
        <v>-2.302236408857</v>
      </c>
      <c r="D86" s="32">
        <v>0.32185605946099999</v>
      </c>
    </row>
    <row r="87" spans="1:4" ht="14" x14ac:dyDescent="0.15">
      <c r="A87" s="33" t="s">
        <v>98</v>
      </c>
      <c r="B87" s="32">
        <v>-1.5304820289329999</v>
      </c>
      <c r="C87" s="32">
        <v>0.51431361948700005</v>
      </c>
      <c r="D87" s="32">
        <v>-0.26664197855400001</v>
      </c>
    </row>
    <row r="88" spans="1:4" ht="14" x14ac:dyDescent="0.15">
      <c r="A88" s="33" t="s">
        <v>99</v>
      </c>
      <c r="B88" s="32">
        <v>7.0972434824180004</v>
      </c>
      <c r="C88" s="32">
        <v>-2.1700540828000001</v>
      </c>
      <c r="D88" s="32">
        <v>-0.20047343427700001</v>
      </c>
    </row>
    <row r="89" spans="1:4" ht="14" x14ac:dyDescent="0.15">
      <c r="A89" s="33" t="s">
        <v>100</v>
      </c>
      <c r="B89" s="32">
        <v>-0.65787844168499998</v>
      </c>
      <c r="C89" s="32">
        <v>0.99541920174599996</v>
      </c>
      <c r="D89" s="32">
        <v>-0.16876987415899999</v>
      </c>
    </row>
    <row r="90" spans="1:4" ht="14" x14ac:dyDescent="0.15">
      <c r="A90" s="33" t="s">
        <v>101</v>
      </c>
      <c r="B90" s="32">
        <v>2.4172262378329998</v>
      </c>
      <c r="C90" s="32">
        <v>-1.059343160154</v>
      </c>
      <c r="D90" s="32">
        <v>-0.247081377879</v>
      </c>
    </row>
    <row r="91" spans="1:4" ht="14" x14ac:dyDescent="0.15">
      <c r="A91" s="33" t="s">
        <v>102</v>
      </c>
      <c r="B91" s="32">
        <v>-5.580160006322</v>
      </c>
      <c r="C91" s="32">
        <v>-1.4332490135189999</v>
      </c>
      <c r="D91" s="32">
        <v>-2.1985278212000001E-2</v>
      </c>
    </row>
    <row r="92" spans="1:4" ht="14" x14ac:dyDescent="0.15">
      <c r="A92" s="33" t="s">
        <v>103</v>
      </c>
      <c r="B92" s="32">
        <v>2.4163496900250001</v>
      </c>
      <c r="C92" s="32">
        <v>0.18502480050600001</v>
      </c>
      <c r="D92" s="32">
        <v>1.1361223219159999</v>
      </c>
    </row>
    <row r="93" spans="1:4" ht="14" x14ac:dyDescent="0.15">
      <c r="A93" s="33" t="s">
        <v>104</v>
      </c>
      <c r="B93" s="32">
        <v>1.129529104847</v>
      </c>
      <c r="C93" s="32">
        <v>0.87052794107499998</v>
      </c>
      <c r="D93" s="32">
        <v>0.72488076610899999</v>
      </c>
    </row>
    <row r="94" spans="1:4" ht="14" x14ac:dyDescent="0.15">
      <c r="A94" s="33" t="s">
        <v>105</v>
      </c>
      <c r="B94" s="32">
        <v>-2.061929778963</v>
      </c>
      <c r="C94" s="32">
        <v>0.93149139436399997</v>
      </c>
      <c r="D94" s="32">
        <v>-4.9543005703999998E-2</v>
      </c>
    </row>
    <row r="95" spans="1:4" ht="14" x14ac:dyDescent="0.15">
      <c r="A95" s="33" t="s">
        <v>106</v>
      </c>
      <c r="B95" s="32">
        <v>2.276265896335</v>
      </c>
      <c r="C95" s="32">
        <v>7.7603625065000001E-2</v>
      </c>
      <c r="D95" s="32">
        <v>0.420641361918</v>
      </c>
    </row>
    <row r="96" spans="1:4" ht="14" x14ac:dyDescent="0.15">
      <c r="A96" s="33" t="s">
        <v>107</v>
      </c>
      <c r="B96" s="32">
        <v>2.1442696765789999</v>
      </c>
      <c r="C96" s="32">
        <v>0.14103667734700001</v>
      </c>
      <c r="D96" s="32">
        <v>-0.14689302503500001</v>
      </c>
    </row>
    <row r="97" spans="1:4" ht="14" x14ac:dyDescent="0.15">
      <c r="A97" s="33" t="s">
        <v>108</v>
      </c>
      <c r="B97" s="32">
        <v>2.3465062816360001</v>
      </c>
      <c r="C97" s="32">
        <v>0.324941017602</v>
      </c>
      <c r="D97" s="32">
        <v>-0.14526179661999999</v>
      </c>
    </row>
    <row r="98" spans="1:4" ht="14" x14ac:dyDescent="0.15">
      <c r="A98" s="33" t="s">
        <v>109</v>
      </c>
      <c r="B98" s="32">
        <v>-3.180877492859</v>
      </c>
      <c r="C98" s="32">
        <v>1.028201613305</v>
      </c>
      <c r="D98" s="32">
        <v>1.1585623127139999</v>
      </c>
    </row>
    <row r="99" spans="1:4" ht="14" x14ac:dyDescent="0.15">
      <c r="A99" s="33" t="s">
        <v>110</v>
      </c>
      <c r="B99" s="32">
        <v>5.7929997633169998</v>
      </c>
      <c r="C99" s="32">
        <v>1.642911557903</v>
      </c>
      <c r="D99" s="32">
        <v>1.434559798694</v>
      </c>
    </row>
    <row r="100" spans="1:4" ht="14" x14ac:dyDescent="0.15">
      <c r="A100" s="33" t="s">
        <v>111</v>
      </c>
      <c r="B100" s="32">
        <v>-3.7868301068329999</v>
      </c>
      <c r="C100" s="32">
        <v>1.0653533755069999</v>
      </c>
      <c r="D100" s="32">
        <v>1.6901369633850001</v>
      </c>
    </row>
    <row r="101" spans="1:4" ht="14" x14ac:dyDescent="0.15">
      <c r="A101" s="33" t="s">
        <v>112</v>
      </c>
      <c r="B101" s="32">
        <v>-1.6616092345010001</v>
      </c>
      <c r="C101" s="32">
        <v>-6.7989250841999999E-2</v>
      </c>
      <c r="D101" s="32">
        <v>3.6594140221E-2</v>
      </c>
    </row>
    <row r="102" spans="1:4" ht="14" x14ac:dyDescent="0.15">
      <c r="A102" s="33" t="s">
        <v>113</v>
      </c>
      <c r="B102" s="32">
        <v>3.8893286804690002</v>
      </c>
      <c r="C102" s="32">
        <v>0.95949960086999997</v>
      </c>
      <c r="D102" s="32">
        <v>1.317212742523</v>
      </c>
    </row>
    <row r="103" spans="1:4" ht="14" x14ac:dyDescent="0.15">
      <c r="A103" s="33" t="s">
        <v>114</v>
      </c>
      <c r="B103" s="32">
        <v>-4.5502825974479997</v>
      </c>
      <c r="C103" s="32">
        <v>0.44479235803099998</v>
      </c>
      <c r="D103" s="32">
        <v>-1.6301654653999999E-2</v>
      </c>
    </row>
    <row r="104" spans="1:4" ht="14" x14ac:dyDescent="0.15">
      <c r="A104" s="33" t="s">
        <v>115</v>
      </c>
      <c r="B104" s="32">
        <v>-3.1835115601730002</v>
      </c>
      <c r="C104" s="32">
        <v>0.37768745890299998</v>
      </c>
      <c r="D104" s="32">
        <v>0.58731633919199999</v>
      </c>
    </row>
    <row r="105" spans="1:4" ht="14" x14ac:dyDescent="0.15">
      <c r="A105" s="33" t="s">
        <v>116</v>
      </c>
      <c r="B105" s="32">
        <v>9.8418273193030004</v>
      </c>
      <c r="C105" s="32">
        <v>-0.20411771420200001</v>
      </c>
      <c r="D105" s="32">
        <v>1.2514275120089999</v>
      </c>
    </row>
    <row r="106" spans="1:4" ht="14" x14ac:dyDescent="0.15">
      <c r="A106" s="33" t="s">
        <v>117</v>
      </c>
      <c r="B106" s="32">
        <v>-7.9069768714570001</v>
      </c>
      <c r="C106" s="32">
        <v>2.8875762963999998</v>
      </c>
      <c r="D106" s="32">
        <v>1.376508206142</v>
      </c>
    </row>
    <row r="107" spans="1:4" ht="14" x14ac:dyDescent="0.15">
      <c r="A107" s="33" t="s">
        <v>118</v>
      </c>
      <c r="B107" s="32">
        <v>7.0314011638330003</v>
      </c>
      <c r="C107" s="32">
        <v>0.95342820816200002</v>
      </c>
      <c r="D107" s="32">
        <v>1.623388060096</v>
      </c>
    </row>
    <row r="108" spans="1:4" ht="14" x14ac:dyDescent="0.15">
      <c r="A108" s="33" t="s">
        <v>119</v>
      </c>
      <c r="B108" s="32">
        <v>0.56923642436099997</v>
      </c>
      <c r="C108" s="32">
        <v>1.018165203925</v>
      </c>
      <c r="D108" s="32">
        <v>0.99059989301200002</v>
      </c>
    </row>
    <row r="109" spans="1:4" ht="14" x14ac:dyDescent="0.15">
      <c r="A109" s="33" t="s">
        <v>120</v>
      </c>
      <c r="B109" s="32">
        <v>-1.6742850802000001E-2</v>
      </c>
      <c r="C109" s="32">
        <v>0.58405608541200005</v>
      </c>
      <c r="D109" s="32">
        <v>0.195362037514</v>
      </c>
    </row>
    <row r="110" spans="1:4" ht="14" x14ac:dyDescent="0.15">
      <c r="A110" s="33" t="s">
        <v>121</v>
      </c>
      <c r="B110" s="32">
        <v>3.0461843458320002</v>
      </c>
      <c r="C110" s="32">
        <v>-0.33202643453300001</v>
      </c>
      <c r="D110" s="32">
        <v>0.37225031082499999</v>
      </c>
    </row>
    <row r="111" spans="1:4" ht="14" x14ac:dyDescent="0.15">
      <c r="A111" s="33" t="s">
        <v>122</v>
      </c>
      <c r="B111" s="32">
        <v>2.058612870468</v>
      </c>
      <c r="C111" s="32">
        <v>0.22137256833499999</v>
      </c>
      <c r="D111" s="32">
        <v>0.85115743413800005</v>
      </c>
    </row>
    <row r="112" spans="1:4" ht="14" x14ac:dyDescent="0.15">
      <c r="A112" s="33" t="s">
        <v>123</v>
      </c>
      <c r="B112" s="32">
        <v>-0.35424948577999998</v>
      </c>
      <c r="C112" s="32">
        <v>0.441522412659</v>
      </c>
      <c r="D112" s="32">
        <v>1.1871500925230001</v>
      </c>
    </row>
    <row r="113" spans="1:4" ht="14" x14ac:dyDescent="0.15">
      <c r="A113" s="33" t="s">
        <v>124</v>
      </c>
      <c r="B113" s="32">
        <v>0.46134245155999998</v>
      </c>
      <c r="C113" s="32">
        <v>-8.0558307139999993E-2</v>
      </c>
      <c r="D113" s="32">
        <v>0.97523905874000005</v>
      </c>
    </row>
    <row r="114" spans="1:4" ht="14" x14ac:dyDescent="0.15">
      <c r="A114" s="33" t="s">
        <v>125</v>
      </c>
      <c r="B114" s="32">
        <v>-0.34666318400000001</v>
      </c>
      <c r="C114" s="32">
        <v>0.42841963389299997</v>
      </c>
      <c r="D114" s="32">
        <v>0.63996192609900004</v>
      </c>
    </row>
    <row r="115" spans="1:4" ht="14" x14ac:dyDescent="0.15">
      <c r="A115" s="33" t="s">
        <v>126</v>
      </c>
      <c r="B115" s="32">
        <v>-1.422370377804</v>
      </c>
      <c r="C115" s="32">
        <v>-0.46585083560200002</v>
      </c>
      <c r="D115" s="32">
        <v>-0.14293031106599999</v>
      </c>
    </row>
    <row r="116" spans="1:4" ht="14" x14ac:dyDescent="0.15">
      <c r="A116" s="33" t="s">
        <v>127</v>
      </c>
      <c r="B116" s="32">
        <v>2.190804421987</v>
      </c>
      <c r="C116" s="32">
        <v>-0.53084696311500001</v>
      </c>
      <c r="D116" s="32">
        <v>1.489648058145</v>
      </c>
    </row>
    <row r="117" spans="1:4" ht="14" x14ac:dyDescent="0.15">
      <c r="A117" s="33" t="s">
        <v>128</v>
      </c>
      <c r="B117" s="32">
        <v>-2.3610241332020001</v>
      </c>
      <c r="C117" s="32">
        <v>-0.80735230396299995</v>
      </c>
      <c r="D117" s="32">
        <v>0.79890818890600002</v>
      </c>
    </row>
    <row r="118" spans="1:4" ht="14" x14ac:dyDescent="0.15">
      <c r="A118" s="33" t="s">
        <v>129</v>
      </c>
      <c r="B118" s="32">
        <v>3.8087800408239998</v>
      </c>
      <c r="C118" s="32">
        <v>-1.468491438542</v>
      </c>
      <c r="D118" s="32">
        <v>-1.8525829132180001</v>
      </c>
    </row>
    <row r="119" spans="1:4" ht="14" x14ac:dyDescent="0.15">
      <c r="A119" s="33" t="s">
        <v>130</v>
      </c>
      <c r="B119" s="32">
        <v>-3.3901135943609999</v>
      </c>
      <c r="C119" s="32">
        <v>-6.7078466114159996</v>
      </c>
      <c r="D119" s="32">
        <v>-4.3806221082050003</v>
      </c>
    </row>
    <row r="120" spans="1:4" ht="14" x14ac:dyDescent="0.15">
      <c r="A120" s="33" t="s">
        <v>131</v>
      </c>
      <c r="B120" s="32">
        <v>-0.27347536119900001</v>
      </c>
      <c r="C120" s="32">
        <v>-0.70604574802499998</v>
      </c>
      <c r="D120" s="32">
        <v>-1.503509188092</v>
      </c>
    </row>
    <row r="121" spans="1:4" ht="14" x14ac:dyDescent="0.15">
      <c r="A121" s="33" t="s">
        <v>132</v>
      </c>
      <c r="B121" s="32">
        <v>-1.0811590959840001</v>
      </c>
      <c r="C121" s="32">
        <v>2.1275174739099998</v>
      </c>
      <c r="D121" s="32">
        <v>3.6544992990549998</v>
      </c>
    </row>
    <row r="122" spans="1:4" ht="14" x14ac:dyDescent="0.15">
      <c r="A122" s="33" t="s">
        <v>133</v>
      </c>
      <c r="B122" s="32">
        <v>0.33485057273800001</v>
      </c>
      <c r="C122" s="32">
        <v>1.8568292063230001</v>
      </c>
      <c r="D122" s="32">
        <v>1.665432961287</v>
      </c>
    </row>
    <row r="123" spans="1:4" ht="14" x14ac:dyDescent="0.15">
      <c r="A123" s="33" t="s">
        <v>134</v>
      </c>
      <c r="B123" s="32">
        <v>4.9041552986999998E-2</v>
      </c>
      <c r="C123" s="32">
        <v>1.3700235183110001</v>
      </c>
      <c r="D123" s="32">
        <v>0.97110355783299995</v>
      </c>
    </row>
    <row r="124" spans="1:4" ht="14" x14ac:dyDescent="0.15">
      <c r="A124" s="33" t="s">
        <v>135</v>
      </c>
      <c r="B124" s="32">
        <v>5.9858065567959997</v>
      </c>
      <c r="C124" s="32">
        <v>1.0836711764169999</v>
      </c>
      <c r="D124" s="32">
        <v>1.131228864893</v>
      </c>
    </row>
    <row r="125" spans="1:4" ht="14" x14ac:dyDescent="0.15">
      <c r="A125" s="33" t="s">
        <v>136</v>
      </c>
      <c r="B125" s="32">
        <v>-0.73562364064200003</v>
      </c>
      <c r="C125" s="32">
        <v>-4.9417306988000002E-2</v>
      </c>
      <c r="D125" s="32">
        <v>1.335379698985</v>
      </c>
    </row>
    <row r="126" spans="1:4" ht="14" x14ac:dyDescent="0.15">
      <c r="A126" s="33" t="s">
        <v>137</v>
      </c>
      <c r="B126" s="32">
        <v>-4.4115523755019996</v>
      </c>
      <c r="C126" s="32">
        <v>0.25289136079800001</v>
      </c>
      <c r="D126" s="32">
        <v>1.5355051115039999</v>
      </c>
    </row>
    <row r="127" spans="1:4" ht="14" x14ac:dyDescent="0.15">
      <c r="A127" s="33" t="s">
        <v>138</v>
      </c>
      <c r="B127" s="32">
        <v>-0.79791707405099999</v>
      </c>
      <c r="C127" s="32">
        <v>0.385673694028</v>
      </c>
      <c r="D127" s="32">
        <v>0.79926449763200003</v>
      </c>
    </row>
    <row r="128" spans="1:4" ht="14" x14ac:dyDescent="0.15">
      <c r="A128" s="33" t="s">
        <v>139</v>
      </c>
      <c r="B128" s="32">
        <v>-7.2827446237529996</v>
      </c>
      <c r="C128" s="32">
        <v>1.362927274449</v>
      </c>
      <c r="D128" s="32">
        <v>0.76520942327399999</v>
      </c>
    </row>
    <row r="129" spans="1:4" ht="14" x14ac:dyDescent="0.15">
      <c r="A129" s="33" t="s">
        <v>140</v>
      </c>
      <c r="B129" s="32">
        <v>14.011345688324999</v>
      </c>
      <c r="C129" s="32">
        <v>0.84660938805399999</v>
      </c>
      <c r="D129" s="32">
        <v>1.72244811013</v>
      </c>
    </row>
    <row r="130" spans="1:4" ht="14" x14ac:dyDescent="0.15">
      <c r="A130" s="33" t="s">
        <v>141</v>
      </c>
      <c r="B130" s="32">
        <v>-5.4824643988329997</v>
      </c>
      <c r="C130" s="32">
        <v>2.1961651797249999</v>
      </c>
      <c r="D130" s="32">
        <v>0.40524038479199997</v>
      </c>
    </row>
    <row r="131" spans="1:4" ht="14" x14ac:dyDescent="0.15">
      <c r="A131" s="33" t="s">
        <v>142</v>
      </c>
      <c r="B131" s="32">
        <v>3.911910855276</v>
      </c>
      <c r="C131" s="32">
        <v>-0.57774316715399998</v>
      </c>
      <c r="D131" s="32">
        <v>1.3077708240229999</v>
      </c>
    </row>
    <row r="132" spans="1:4" ht="14" x14ac:dyDescent="0.15">
      <c r="A132" s="33" t="s">
        <v>143</v>
      </c>
      <c r="B132" s="32">
        <v>0.46488745306099999</v>
      </c>
      <c r="C132" s="32">
        <v>0.93100106820999995</v>
      </c>
      <c r="D132" s="32">
        <v>0.78421239657300001</v>
      </c>
    </row>
    <row r="133" spans="1:4" ht="14" x14ac:dyDescent="0.15">
      <c r="A133" s="33" t="s">
        <v>144</v>
      </c>
      <c r="B133" s="32">
        <v>1.6048105373399999</v>
      </c>
      <c r="C133" s="32">
        <v>0.62034054294100005</v>
      </c>
      <c r="D133" s="32">
        <v>0.25008928434900002</v>
      </c>
    </row>
    <row r="134" spans="1:4" ht="14" x14ac:dyDescent="0.15">
      <c r="A134" s="33" t="s">
        <v>145</v>
      </c>
      <c r="B134" s="32">
        <v>1.7168239885309999</v>
      </c>
      <c r="C134" s="32">
        <v>-0.58903093868800005</v>
      </c>
      <c r="D134" s="32">
        <v>1.91824903951</v>
      </c>
    </row>
    <row r="135" spans="1:4" ht="14" x14ac:dyDescent="0.15">
      <c r="A135" s="33" t="s">
        <v>146</v>
      </c>
      <c r="B135" s="32">
        <v>-3.1057267556629999</v>
      </c>
      <c r="C135" s="32">
        <v>0.17330766586099999</v>
      </c>
      <c r="D135" s="32">
        <v>0.13496493372500001</v>
      </c>
    </row>
    <row r="136" spans="1:4" ht="14" x14ac:dyDescent="0.15">
      <c r="A136" s="33" t="s">
        <v>147</v>
      </c>
      <c r="B136" s="32">
        <v>3.7803352908250001</v>
      </c>
      <c r="C136" s="32">
        <v>-1.171117050583</v>
      </c>
      <c r="D136" s="32">
        <v>-0.14532276950799999</v>
      </c>
    </row>
    <row r="137" spans="1:4" ht="14" x14ac:dyDescent="0.15">
      <c r="A137" s="33" t="s">
        <v>148</v>
      </c>
      <c r="B137" s="32">
        <v>-0.87056828575099998</v>
      </c>
      <c r="C137" s="32">
        <v>0.62173756474700004</v>
      </c>
      <c r="D137" s="32">
        <v>0.84685205733699997</v>
      </c>
    </row>
    <row r="138" spans="1:4" ht="14" x14ac:dyDescent="0.15">
      <c r="A138" s="33" t="s">
        <v>149</v>
      </c>
      <c r="B138" s="32">
        <v>3.0902803617700001</v>
      </c>
      <c r="C138" s="32">
        <v>1.0763151633500001</v>
      </c>
      <c r="D138" s="32">
        <v>0.54456083729600002</v>
      </c>
    </row>
    <row r="139" spans="1:4" ht="14" x14ac:dyDescent="0.15">
      <c r="A139" s="33" t="s">
        <v>150</v>
      </c>
      <c r="B139" s="32">
        <v>-1.033014048674</v>
      </c>
      <c r="C139" s="32">
        <v>0.70114527750099997</v>
      </c>
      <c r="D139" s="32">
        <v>0.346871244445</v>
      </c>
    </row>
    <row r="140" spans="1:4" ht="14" x14ac:dyDescent="0.15">
      <c r="A140" s="33" t="s">
        <v>151</v>
      </c>
      <c r="B140" s="32">
        <v>1.9188461764710001</v>
      </c>
      <c r="C140" s="32">
        <v>1.4680284201039999</v>
      </c>
      <c r="D140" s="32">
        <v>1.21042575049</v>
      </c>
    </row>
    <row r="141" spans="1:4" ht="14" x14ac:dyDescent="0.15">
      <c r="A141" s="33" t="s">
        <v>152</v>
      </c>
      <c r="B141" s="32">
        <v>2.1481904644040002</v>
      </c>
      <c r="C141" s="32">
        <v>-0.86158779623699999</v>
      </c>
      <c r="D141" s="32">
        <v>0.76540153692799995</v>
      </c>
    </row>
    <row r="142" spans="1:4" ht="14" x14ac:dyDescent="0.15">
      <c r="A142" s="33" t="s">
        <v>153</v>
      </c>
      <c r="B142" s="32">
        <v>-1.2468126910249999</v>
      </c>
      <c r="C142" s="32">
        <v>1.5351887741829999</v>
      </c>
      <c r="D142" s="32">
        <v>1.1053967558160001</v>
      </c>
    </row>
    <row r="143" spans="1:4" ht="14" x14ac:dyDescent="0.15">
      <c r="A143" s="33" t="s">
        <v>154</v>
      </c>
      <c r="B143" s="32">
        <v>2.0970099874680002</v>
      </c>
      <c r="C143" s="32">
        <v>-0.97344083923299995</v>
      </c>
      <c r="D143" s="32">
        <v>1.129562093636</v>
      </c>
    </row>
    <row r="144" spans="1:4" ht="14" x14ac:dyDescent="0.15">
      <c r="A144" s="33" t="s">
        <v>155</v>
      </c>
      <c r="B144" s="32">
        <v>-1.0485779922809999</v>
      </c>
      <c r="C144" s="32">
        <v>0.60239905960200002</v>
      </c>
      <c r="D144" s="32">
        <v>1.5200464354100001</v>
      </c>
    </row>
    <row r="145" spans="1:4" ht="14" x14ac:dyDescent="0.15">
      <c r="A145" s="33" t="s">
        <v>156</v>
      </c>
      <c r="B145" s="32">
        <v>0.56519137118700002</v>
      </c>
      <c r="C145" s="32">
        <v>1.561628307543</v>
      </c>
      <c r="D145" s="32">
        <v>0.97190329646100004</v>
      </c>
    </row>
    <row r="146" spans="1:4" ht="14" x14ac:dyDescent="0.15">
      <c r="A146" s="33" t="s">
        <v>157</v>
      </c>
      <c r="B146" s="32">
        <v>-0.248803692735</v>
      </c>
      <c r="C146" s="32">
        <v>-0.83689548338300002</v>
      </c>
      <c r="D146" s="32">
        <v>4.8011525942999997E-2</v>
      </c>
    </row>
    <row r="147" spans="1:4" ht="14" x14ac:dyDescent="0.15">
      <c r="A147" s="33" t="s">
        <v>158</v>
      </c>
      <c r="B147" s="32">
        <v>0.89355116858200001</v>
      </c>
      <c r="C147" s="32">
        <v>1.8575025581999999E-2</v>
      </c>
      <c r="D147" s="32">
        <v>0.91942889692899998</v>
      </c>
    </row>
    <row r="148" spans="1:4" ht="14" x14ac:dyDescent="0.15">
      <c r="A148" s="33" t="s">
        <v>159</v>
      </c>
      <c r="B148" s="32">
        <v>2.2840677703410002</v>
      </c>
      <c r="C148" s="32">
        <v>-0.66644268459</v>
      </c>
      <c r="D148" s="32">
        <v>0.68463460667099996</v>
      </c>
    </row>
    <row r="149" spans="1:4" ht="14" x14ac:dyDescent="0.15">
      <c r="A149" s="33" t="s">
        <v>160</v>
      </c>
      <c r="B149" s="32">
        <v>1.855663711269</v>
      </c>
      <c r="C149" s="32">
        <v>0.24108750028199999</v>
      </c>
      <c r="D149" s="32">
        <v>1.1353147355190001</v>
      </c>
    </row>
    <row r="150" spans="1:4" ht="14" x14ac:dyDescent="0.15">
      <c r="A150" s="33" t="s">
        <v>161</v>
      </c>
      <c r="B150" s="32">
        <v>0.14079932827200001</v>
      </c>
      <c r="C150" s="32">
        <v>0.85509272139299997</v>
      </c>
      <c r="D150" s="32">
        <v>1.2625427003559999</v>
      </c>
    </row>
    <row r="151" spans="1:4" ht="14" x14ac:dyDescent="0.15">
      <c r="A151" s="33" t="s">
        <v>162</v>
      </c>
      <c r="B151" s="32">
        <v>-7.9022979819999995E-3</v>
      </c>
      <c r="C151" s="32">
        <v>-0.24447653359400001</v>
      </c>
      <c r="D151" s="32">
        <v>0.86193341247400002</v>
      </c>
    </row>
    <row r="152" spans="1:4" ht="14" x14ac:dyDescent="0.15">
      <c r="A152" s="33" t="s">
        <v>163</v>
      </c>
      <c r="B152" s="32">
        <v>1.106383984177</v>
      </c>
      <c r="C152" s="32">
        <v>-0.35498319219000002</v>
      </c>
      <c r="D152" s="32">
        <v>0.53043057658399995</v>
      </c>
    </row>
    <row r="153" spans="1:4" ht="14" x14ac:dyDescent="0.15">
      <c r="A153" s="33" t="s">
        <v>164</v>
      </c>
      <c r="B153" s="32">
        <v>0.200626694345</v>
      </c>
      <c r="C153" s="32">
        <v>-0.86975817125499999</v>
      </c>
      <c r="D153" s="32">
        <v>-9.4663169105E-2</v>
      </c>
    </row>
    <row r="154" spans="1:4" ht="14" x14ac:dyDescent="0.15">
      <c r="A154" s="33" t="s">
        <v>165</v>
      </c>
      <c r="B154" s="32">
        <v>2.846655747227</v>
      </c>
      <c r="C154" s="32">
        <v>1.166476490867</v>
      </c>
      <c r="D154" s="32">
        <v>1.329665804934</v>
      </c>
    </row>
    <row r="155" spans="1:4" ht="14" x14ac:dyDescent="0.15">
      <c r="A155" s="33" t="s">
        <v>166</v>
      </c>
      <c r="B155" s="32">
        <v>0.25386985410599999</v>
      </c>
      <c r="C155" s="32">
        <v>0.68533046548200005</v>
      </c>
      <c r="D155" s="32">
        <v>1.2646365476799999</v>
      </c>
    </row>
    <row r="156" spans="1:4" ht="14" x14ac:dyDescent="0.15">
      <c r="A156" s="33" t="s">
        <v>167</v>
      </c>
      <c r="B156" s="32">
        <v>-6.8235450712999995E-2</v>
      </c>
      <c r="C156" s="32">
        <v>1.2028104830999999E-2</v>
      </c>
      <c r="D156" s="32">
        <v>0.338818017902</v>
      </c>
    </row>
    <row r="157" spans="1:4" ht="14" x14ac:dyDescent="0.15">
      <c r="A157" s="33" t="s">
        <v>168</v>
      </c>
      <c r="B157" s="32">
        <v>-2.1368316936189999</v>
      </c>
      <c r="C157" s="32">
        <v>-0.49094112033600001</v>
      </c>
      <c r="D157" s="32">
        <v>0.55931297720899997</v>
      </c>
    </row>
    <row r="158" spans="1:4" ht="14" x14ac:dyDescent="0.15">
      <c r="A158" s="33" t="s">
        <v>169</v>
      </c>
      <c r="B158" s="32">
        <v>2.6969723445280001</v>
      </c>
      <c r="C158" s="32">
        <v>-1.2758254566859999</v>
      </c>
      <c r="D158" s="32">
        <v>-2.6604315685000001E-2</v>
      </c>
    </row>
    <row r="159" spans="1:4" ht="14" x14ac:dyDescent="0.15">
      <c r="A159" s="33" t="s">
        <v>170</v>
      </c>
      <c r="B159" s="32">
        <v>1.3676810071150001</v>
      </c>
      <c r="C159" s="32">
        <v>0.32269102444499997</v>
      </c>
      <c r="D159" s="32">
        <v>0.23715269884099999</v>
      </c>
    </row>
    <row r="160" spans="1:4" ht="14" x14ac:dyDescent="0.15">
      <c r="A160" s="33" t="s">
        <v>171</v>
      </c>
      <c r="B160" s="32">
        <v>-1.9822974465530001</v>
      </c>
      <c r="C160" s="32">
        <v>-0.33801006763199998</v>
      </c>
      <c r="D160" s="32">
        <v>0.33509969728299999</v>
      </c>
    </row>
    <row r="161" spans="1:4" ht="14" x14ac:dyDescent="0.15">
      <c r="A161" s="33" t="s">
        <v>172</v>
      </c>
      <c r="B161" s="32">
        <v>-0.35481168548000003</v>
      </c>
      <c r="C161" s="32">
        <v>-0.16167644430299999</v>
      </c>
      <c r="D161" s="32">
        <v>8.3379391832999999E-2</v>
      </c>
    </row>
    <row r="162" spans="1:4" ht="14" x14ac:dyDescent="0.15">
      <c r="A162" s="33" t="s">
        <v>173</v>
      </c>
      <c r="B162" s="32">
        <v>-0.496040523357</v>
      </c>
      <c r="C162" s="32">
        <v>-1.9515550901309999</v>
      </c>
      <c r="D162" s="32">
        <v>-0.771511719308</v>
      </c>
    </row>
    <row r="163" spans="1:4" ht="14" x14ac:dyDescent="0.15">
      <c r="A163" s="33" t="s">
        <v>174</v>
      </c>
      <c r="B163" s="32">
        <v>-3.3347810196E-2</v>
      </c>
      <c r="C163" s="32">
        <v>-0.92556736749299995</v>
      </c>
      <c r="D163" s="32">
        <v>-0.80528941973900003</v>
      </c>
    </row>
    <row r="164" spans="1:4" ht="14" x14ac:dyDescent="0.15">
      <c r="A164" s="33" t="s">
        <v>175</v>
      </c>
      <c r="B164" s="32">
        <v>-8.2438932825999997E-2</v>
      </c>
      <c r="C164" s="32">
        <v>-23.132937114592</v>
      </c>
      <c r="D164" s="32">
        <v>-14.986867593275999</v>
      </c>
    </row>
    <row r="165" spans="1:4" ht="14" x14ac:dyDescent="0.15">
      <c r="A165" s="33" t="s">
        <v>176</v>
      </c>
      <c r="B165" s="32">
        <v>7.5708356919800002</v>
      </c>
      <c r="C165" s="32">
        <v>22.342446372158999</v>
      </c>
      <c r="D165" s="32">
        <v>8.9805824743270009</v>
      </c>
    </row>
    <row r="166" spans="1:4" ht="14" x14ac:dyDescent="0.15">
      <c r="A166" s="33" t="s">
        <v>177</v>
      </c>
      <c r="B166" s="32">
        <v>-2.3920025203669999</v>
      </c>
      <c r="C166" s="32">
        <v>3.8629072920110001</v>
      </c>
      <c r="D166" s="32">
        <v>3.2035876929509999</v>
      </c>
    </row>
    <row r="167" spans="1:4" ht="14" x14ac:dyDescent="0.15">
      <c r="A167" s="33" t="s">
        <v>188</v>
      </c>
      <c r="B167" s="32">
        <v>-1.2695416329560001</v>
      </c>
      <c r="C167" s="32">
        <v>-2.2416136000000001E-4</v>
      </c>
      <c r="D167" s="32">
        <v>0.72171141863800004</v>
      </c>
    </row>
    <row r="168" spans="1:4" x14ac:dyDescent="0.15">
      <c r="A168" s="31" t="s">
        <v>218</v>
      </c>
    </row>
    <row r="170" spans="1:4" x14ac:dyDescent="0.15">
      <c r="A170" s="31" t="s">
        <v>219</v>
      </c>
    </row>
    <row r="172" spans="1:4" x14ac:dyDescent="0.15">
      <c r="A172" s="31" t="s">
        <v>220</v>
      </c>
    </row>
  </sheetData>
  <pageMargins left="0.75" right="0.75" top="1" bottom="1" header="0.5" footer="0.5"/>
  <pageSetup orientation="portrait" horizontalDpi="300" verticalDpi="300" copies="0"/>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PIB_AS</vt:lpstr>
      <vt:lpstr>PIB_1T21_VariacionTrimestral</vt:lpstr>
    </vt:vector>
  </TitlesOfParts>
  <Company>Instituto Nacional de Información Estadística y Geográfica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Consulta generada del Banco de Información Económica</dc:title>
  <dc:subject>Banco de Información Económica</dc:subject>
  <dc:creator>INEGI</dc:creator>
  <dc:description>Este archivo fue generado en la fecha(del servidor de aplicaciones): 5/12/2021 4:22:02 PM</dc:description>
  <cp:lastModifiedBy>Gabriel Casillas</cp:lastModifiedBy>
  <dcterms:created xsi:type="dcterms:W3CDTF">2021-05-12T21:26:03Z</dcterms:created>
  <dcterms:modified xsi:type="dcterms:W3CDTF">2021-05-12T22:21:38Z</dcterms:modified>
</cp:coreProperties>
</file>