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1376406\Documents\INFORMATION\Public Speaking\FUSION19\Templates\"/>
    </mc:Choice>
  </mc:AlternateContent>
  <bookViews>
    <workbookView xWindow="0" yWindow="0" windowWidth="20490" windowHeight="7755"/>
  </bookViews>
  <sheets>
    <sheet name="Budget" sheetId="7" r:id="rId1"/>
    <sheet name="Time" sheetId="2" r:id="rId2"/>
    <sheet name="Travel" sheetId="8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8" l="1"/>
  <c r="C6" i="8"/>
  <c r="C5" i="8"/>
  <c r="C6" i="2"/>
  <c r="C5" i="2"/>
  <c r="C8" i="2"/>
  <c r="A8" i="2"/>
  <c r="I3" i="7"/>
  <c r="E3" i="7" l="1"/>
  <c r="E3" i="8" l="1"/>
  <c r="F3" i="8" s="1"/>
  <c r="F2" i="8"/>
  <c r="G2" i="8" s="1"/>
  <c r="H2" i="8" s="1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U2" i="8" s="1"/>
  <c r="V2" i="8" s="1"/>
  <c r="W2" i="8" s="1"/>
  <c r="X2" i="8" s="1"/>
  <c r="Y2" i="8" s="1"/>
  <c r="Z2" i="8" s="1"/>
  <c r="AA2" i="8" s="1"/>
  <c r="AB2" i="8" s="1"/>
  <c r="AC2" i="8" s="1"/>
  <c r="AD2" i="8" s="1"/>
  <c r="F1" i="8"/>
  <c r="G1" i="8" s="1"/>
  <c r="H1" i="8" s="1"/>
  <c r="I1" i="8" s="1"/>
  <c r="J1" i="8" s="1"/>
  <c r="K1" i="8" s="1"/>
  <c r="L1" i="8" s="1"/>
  <c r="M1" i="8" s="1"/>
  <c r="N1" i="8" s="1"/>
  <c r="O1" i="8" s="1"/>
  <c r="P1" i="8" s="1"/>
  <c r="Q1" i="8" s="1"/>
  <c r="R1" i="8" s="1"/>
  <c r="S1" i="8" s="1"/>
  <c r="T1" i="8" s="1"/>
  <c r="U1" i="8" s="1"/>
  <c r="V1" i="8" s="1"/>
  <c r="W1" i="8" s="1"/>
  <c r="X1" i="8" s="1"/>
  <c r="Y1" i="8" s="1"/>
  <c r="Z1" i="8" s="1"/>
  <c r="AA1" i="8" s="1"/>
  <c r="AB1" i="8" s="1"/>
  <c r="AC1" i="8" s="1"/>
  <c r="AD1" i="8" s="1"/>
  <c r="E3" i="2"/>
  <c r="F3" i="2" s="1"/>
  <c r="F2" i="2"/>
  <c r="G2" i="2"/>
  <c r="H2" i="2" s="1"/>
  <c r="I2" i="2" s="1"/>
  <c r="J2" i="2" s="1"/>
  <c r="K2" i="2" s="1"/>
  <c r="L2" i="2" s="1"/>
  <c r="M2" i="2" s="1"/>
  <c r="N2" i="2" s="1"/>
  <c r="O2" i="2" s="1"/>
  <c r="P2" i="2" s="1"/>
  <c r="Q2" i="2" s="1"/>
  <c r="R2" i="2" s="1"/>
  <c r="S2" i="2" s="1"/>
  <c r="T2" i="2" s="1"/>
  <c r="U2" i="2" s="1"/>
  <c r="V2" i="2" s="1"/>
  <c r="W2" i="2" s="1"/>
  <c r="X2" i="2" s="1"/>
  <c r="Y2" i="2" s="1"/>
  <c r="Z2" i="2" s="1"/>
  <c r="AA2" i="2" s="1"/>
  <c r="AB2" i="2" s="1"/>
  <c r="AC2" i="2" s="1"/>
  <c r="AD2" i="2" s="1"/>
  <c r="F1" i="2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B8" i="2"/>
  <c r="B7" i="2"/>
  <c r="A7" i="2"/>
  <c r="K7" i="7"/>
  <c r="J7" i="7"/>
  <c r="I7" i="7"/>
  <c r="M7" i="7" s="1"/>
  <c r="I6" i="7"/>
  <c r="I5" i="7"/>
  <c r="L7" i="7"/>
  <c r="I4" i="7"/>
  <c r="D8" i="7"/>
  <c r="Q7" i="7"/>
  <c r="G7" i="7"/>
  <c r="D4" i="8"/>
  <c r="C4" i="8"/>
  <c r="B4" i="8"/>
  <c r="A4" i="8"/>
  <c r="B6" i="2"/>
  <c r="B6" i="8"/>
  <c r="A6" i="2"/>
  <c r="A6" i="8" s="1"/>
  <c r="B5" i="2"/>
  <c r="B5" i="8"/>
  <c r="A5" i="2"/>
  <c r="A5" i="8" s="1"/>
  <c r="C7" i="2" l="1"/>
  <c r="G3" i="2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AC3" i="2" s="1"/>
  <c r="AD3" i="2" s="1"/>
  <c r="G3" i="8"/>
  <c r="H3" i="8" s="1"/>
  <c r="I3" i="8" s="1"/>
  <c r="J3" i="8" s="1"/>
  <c r="K3" i="8" s="1"/>
  <c r="L3" i="8" s="1"/>
  <c r="M3" i="8" s="1"/>
  <c r="N3" i="8" s="1"/>
  <c r="O3" i="8" s="1"/>
  <c r="P3" i="8" s="1"/>
  <c r="Q3" i="8" s="1"/>
  <c r="R3" i="8" s="1"/>
  <c r="S3" i="8" s="1"/>
  <c r="T3" i="8" s="1"/>
  <c r="U3" i="8" s="1"/>
  <c r="V3" i="8" s="1"/>
  <c r="W3" i="8" s="1"/>
  <c r="X3" i="8" s="1"/>
  <c r="Y3" i="8" s="1"/>
  <c r="Z3" i="8" s="1"/>
  <c r="AA3" i="8" s="1"/>
  <c r="AB3" i="8" s="1"/>
  <c r="AC3" i="8" s="1"/>
  <c r="AD3" i="8" s="1"/>
  <c r="I8" i="7"/>
  <c r="D5" i="2" l="1"/>
  <c r="F3" i="7" s="1"/>
  <c r="C8" i="8"/>
  <c r="D6" i="2"/>
  <c r="F4" i="7" s="1"/>
  <c r="K4" i="7" s="1"/>
  <c r="E4" i="7"/>
  <c r="D7" i="2"/>
  <c r="F5" i="7" s="1"/>
  <c r="K5" i="7" s="1"/>
  <c r="E5" i="7"/>
  <c r="D8" i="2"/>
  <c r="F6" i="7" s="1"/>
  <c r="K6" i="7" s="1"/>
  <c r="E6" i="7"/>
  <c r="G4" i="7" l="1"/>
  <c r="H4" i="7" s="1"/>
  <c r="G3" i="7"/>
  <c r="H3" i="7" s="1"/>
  <c r="J3" i="7"/>
  <c r="O3" i="7"/>
  <c r="D5" i="8"/>
  <c r="P3" i="7" s="1"/>
  <c r="J6" i="7"/>
  <c r="L6" i="7" s="1"/>
  <c r="M6" i="7" s="1"/>
  <c r="G6" i="7"/>
  <c r="H6" i="7" s="1"/>
  <c r="J4" i="7"/>
  <c r="L4" i="7" s="1"/>
  <c r="M4" i="7" s="1"/>
  <c r="J5" i="7"/>
  <c r="L5" i="7" s="1"/>
  <c r="M5" i="7" s="1"/>
  <c r="G5" i="7"/>
  <c r="H5" i="7" s="1"/>
  <c r="O6" i="7"/>
  <c r="D8" i="8"/>
  <c r="P6" i="7" s="1"/>
  <c r="F8" i="7"/>
  <c r="K3" i="7"/>
  <c r="K8" i="7" s="1"/>
  <c r="D7" i="8"/>
  <c r="P5" i="7" s="1"/>
  <c r="O5" i="7"/>
  <c r="E8" i="7"/>
  <c r="O4" i="7"/>
  <c r="D6" i="8"/>
  <c r="P4" i="7" s="1"/>
  <c r="L3" i="7" l="1"/>
  <c r="Q4" i="7"/>
  <c r="Q5" i="7"/>
  <c r="J8" i="7"/>
  <c r="P8" i="7"/>
  <c r="H8" i="7"/>
  <c r="G8" i="7"/>
  <c r="Q6" i="7"/>
  <c r="Q3" i="7"/>
  <c r="O8" i="7"/>
  <c r="M3" i="7" l="1"/>
  <c r="M8" i="7" s="1"/>
  <c r="L8" i="7"/>
  <c r="Q8" i="7"/>
  <c r="R8" i="7" s="1"/>
</calcChain>
</file>

<file path=xl/sharedStrings.xml><?xml version="1.0" encoding="utf-8"?>
<sst xmlns="http://schemas.openxmlformats.org/spreadsheetml/2006/main" count="45" uniqueCount="20">
  <si>
    <t>Resource</t>
  </si>
  <si>
    <t>Role</t>
  </si>
  <si>
    <t>Actual</t>
  </si>
  <si>
    <t>Run Rate</t>
  </si>
  <si>
    <t>Week</t>
  </si>
  <si>
    <t>Sunday</t>
  </si>
  <si>
    <t>Travel</t>
  </si>
  <si>
    <t>Total</t>
  </si>
  <si>
    <t>Forecast</t>
  </si>
  <si>
    <t>Budget</t>
  </si>
  <si>
    <t>Balance</t>
  </si>
  <si>
    <t>Time [hours]</t>
  </si>
  <si>
    <t>Time [cost]</t>
  </si>
  <si>
    <t>Hourly Rate</t>
  </si>
  <si>
    <t>Architect</t>
  </si>
  <si>
    <t>Monday</t>
  </si>
  <si>
    <t>0,0</t>
  </si>
  <si>
    <t>Name</t>
  </si>
  <si>
    <t>Budget Hr</t>
  </si>
  <si>
    <t>Actual 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</si>
</sst>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\-mmm;@"/>
    <numFmt numFmtId="165" formatCode="#,##0.000"/>
    <numFmt numFmtId="166" formatCode="0.0%"/>
    <numFmt numFmtId="167" formatCode="&quot;$&quot;#,##0\ ;\(&quot;$&quot;#,##0\)"/>
    <numFmt numFmtId="168" formatCode="#,##0.00&quot; $&quot;;\-#,##0.00&quot; $&quot;"/>
    <numFmt numFmtId="169" formatCode="0.00_)"/>
    <numFmt numFmtId="170" formatCode="[$-409]d/mmm;@"/>
    <numFmt numFmtId="171" formatCode="_(&quot;$&quot;* #,##0_);_(&quot;$&quot;* \(#,##0\);_(&quot;$&quot;* &quot;-&quot;??_);_(@_)"/>
    <numFmt numFmtId="172" formatCode="_(* #,##0_);_(* \(#,##0\);_(* &quot;-&quot;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Book Antiqua"/>
      <family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22"/>
      <name val="Arial"/>
      <family val="2"/>
    </font>
    <font>
      <sz val="7"/>
      <name val="Small Fonts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u/>
      <sz val="11"/>
      <color indexed="37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u/>
      <sz val="9.35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i/>
      <sz val="16"/>
      <name val="Helv"/>
    </font>
    <font>
      <sz val="12"/>
      <color theme="1"/>
      <name val="Calibri"/>
      <family val="2"/>
      <scheme val="minor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color indexed="12"/>
      <name val="Arial"/>
      <family val="2"/>
    </font>
    <font>
      <sz val="11"/>
      <color indexed="10"/>
      <name val="Calibri"/>
      <family val="2"/>
    </font>
    <font>
      <i/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8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164" fontId="2" fillId="2" borderId="0" applyNumberFormat="0" applyBorder="0" applyAlignment="0" applyProtection="0"/>
    <xf numFmtId="0" fontId="2" fillId="3" borderId="0" applyNumberFormat="0" applyBorder="0" applyAlignment="0" applyProtection="0"/>
    <xf numFmtId="164" fontId="2" fillId="3" borderId="0" applyNumberFormat="0" applyBorder="0" applyAlignment="0" applyProtection="0"/>
    <xf numFmtId="0" fontId="2" fillId="4" borderId="0" applyNumberFormat="0" applyBorder="0" applyAlignment="0" applyProtection="0"/>
    <xf numFmtId="164" fontId="2" fillId="4" borderId="0" applyNumberFormat="0" applyBorder="0" applyAlignment="0" applyProtection="0"/>
    <xf numFmtId="0" fontId="2" fillId="5" borderId="0" applyNumberFormat="0" applyBorder="0" applyAlignment="0" applyProtection="0"/>
    <xf numFmtId="164" fontId="2" fillId="5" borderId="0" applyNumberFormat="0" applyBorder="0" applyAlignment="0" applyProtection="0"/>
    <xf numFmtId="0" fontId="2" fillId="6" borderId="0" applyNumberFormat="0" applyBorder="0" applyAlignment="0" applyProtection="0"/>
    <xf numFmtId="164" fontId="2" fillId="6" borderId="0" applyNumberFormat="0" applyBorder="0" applyAlignment="0" applyProtection="0"/>
    <xf numFmtId="0" fontId="2" fillId="7" borderId="0" applyNumberFormat="0" applyBorder="0" applyAlignment="0" applyProtection="0"/>
    <xf numFmtId="164" fontId="2" fillId="7" borderId="0" applyNumberFormat="0" applyBorder="0" applyAlignment="0" applyProtection="0"/>
    <xf numFmtId="0" fontId="2" fillId="8" borderId="0" applyNumberFormat="0" applyBorder="0" applyAlignment="0" applyProtection="0"/>
    <xf numFmtId="164" fontId="2" fillId="8" borderId="0" applyNumberFormat="0" applyBorder="0" applyAlignment="0" applyProtection="0"/>
    <xf numFmtId="0" fontId="2" fillId="9" borderId="0" applyNumberFormat="0" applyBorder="0" applyAlignment="0" applyProtection="0"/>
    <xf numFmtId="164" fontId="2" fillId="9" borderId="0" applyNumberFormat="0" applyBorder="0" applyAlignment="0" applyProtection="0"/>
    <xf numFmtId="0" fontId="2" fillId="10" borderId="0" applyNumberFormat="0" applyBorder="0" applyAlignment="0" applyProtection="0"/>
    <xf numFmtId="164" fontId="2" fillId="10" borderId="0" applyNumberFormat="0" applyBorder="0" applyAlignment="0" applyProtection="0"/>
    <xf numFmtId="0" fontId="2" fillId="5" borderId="0" applyNumberFormat="0" applyBorder="0" applyAlignment="0" applyProtection="0"/>
    <xf numFmtId="164" fontId="2" fillId="5" borderId="0" applyNumberFormat="0" applyBorder="0" applyAlignment="0" applyProtection="0"/>
    <xf numFmtId="0" fontId="2" fillId="8" borderId="0" applyNumberFormat="0" applyBorder="0" applyAlignment="0" applyProtection="0"/>
    <xf numFmtId="164" fontId="2" fillId="8" borderId="0" applyNumberFormat="0" applyBorder="0" applyAlignment="0" applyProtection="0"/>
    <xf numFmtId="0" fontId="2" fillId="11" borderId="0" applyNumberFormat="0" applyBorder="0" applyAlignment="0" applyProtection="0"/>
    <xf numFmtId="164" fontId="2" fillId="11" borderId="0" applyNumberFormat="0" applyBorder="0" applyAlignment="0" applyProtection="0"/>
    <xf numFmtId="0" fontId="3" fillId="12" borderId="0" applyNumberFormat="0" applyBorder="0" applyAlignment="0" applyProtection="0"/>
    <xf numFmtId="164" fontId="3" fillId="12" borderId="0" applyNumberFormat="0" applyBorder="0" applyAlignment="0" applyProtection="0"/>
    <xf numFmtId="0" fontId="3" fillId="9" borderId="0" applyNumberFormat="0" applyBorder="0" applyAlignment="0" applyProtection="0"/>
    <xf numFmtId="164" fontId="3" fillId="9" borderId="0" applyNumberFormat="0" applyBorder="0" applyAlignment="0" applyProtection="0"/>
    <xf numFmtId="0" fontId="3" fillId="10" borderId="0" applyNumberFormat="0" applyBorder="0" applyAlignment="0" applyProtection="0"/>
    <xf numFmtId="164" fontId="3" fillId="10" borderId="0" applyNumberFormat="0" applyBorder="0" applyAlignment="0" applyProtection="0"/>
    <xf numFmtId="0" fontId="3" fillId="13" borderId="0" applyNumberFormat="0" applyBorder="0" applyAlignment="0" applyProtection="0"/>
    <xf numFmtId="164" fontId="3" fillId="13" borderId="0" applyNumberFormat="0" applyBorder="0" applyAlignment="0" applyProtection="0"/>
    <xf numFmtId="0" fontId="3" fillId="14" borderId="0" applyNumberFormat="0" applyBorder="0" applyAlignment="0" applyProtection="0"/>
    <xf numFmtId="164" fontId="3" fillId="14" borderId="0" applyNumberFormat="0" applyBorder="0" applyAlignment="0" applyProtection="0"/>
    <xf numFmtId="0" fontId="3" fillId="15" borderId="0" applyNumberFormat="0" applyBorder="0" applyAlignment="0" applyProtection="0"/>
    <xf numFmtId="164" fontId="3" fillId="15" borderId="0" applyNumberFormat="0" applyBorder="0" applyAlignment="0" applyProtection="0"/>
    <xf numFmtId="0" fontId="3" fillId="16" borderId="0" applyNumberFormat="0" applyBorder="0" applyAlignment="0" applyProtection="0"/>
    <xf numFmtId="164" fontId="3" fillId="16" borderId="0" applyNumberFormat="0" applyBorder="0" applyAlignment="0" applyProtection="0"/>
    <xf numFmtId="0" fontId="3" fillId="17" borderId="0" applyNumberFormat="0" applyBorder="0" applyAlignment="0" applyProtection="0"/>
    <xf numFmtId="164" fontId="3" fillId="17" borderId="0" applyNumberFormat="0" applyBorder="0" applyAlignment="0" applyProtection="0"/>
    <xf numFmtId="0" fontId="3" fillId="18" borderId="0" applyNumberFormat="0" applyBorder="0" applyAlignment="0" applyProtection="0"/>
    <xf numFmtId="164" fontId="3" fillId="18" borderId="0" applyNumberFormat="0" applyBorder="0" applyAlignment="0" applyProtection="0"/>
    <xf numFmtId="0" fontId="3" fillId="13" borderId="0" applyNumberFormat="0" applyBorder="0" applyAlignment="0" applyProtection="0"/>
    <xf numFmtId="164" fontId="3" fillId="13" borderId="0" applyNumberFormat="0" applyBorder="0" applyAlignment="0" applyProtection="0"/>
    <xf numFmtId="0" fontId="3" fillId="14" borderId="0" applyNumberFormat="0" applyBorder="0" applyAlignment="0" applyProtection="0"/>
    <xf numFmtId="164" fontId="3" fillId="14" borderId="0" applyNumberFormat="0" applyBorder="0" applyAlignment="0" applyProtection="0"/>
    <xf numFmtId="0" fontId="3" fillId="19" borderId="0" applyNumberFormat="0" applyBorder="0" applyAlignment="0" applyProtection="0"/>
    <xf numFmtId="164" fontId="3" fillId="19" borderId="0" applyNumberFormat="0" applyBorder="0" applyAlignment="0" applyProtection="0"/>
    <xf numFmtId="165" fontId="4" fillId="20" borderId="2">
      <alignment horizontal="center" vertical="center"/>
    </xf>
    <xf numFmtId="0" fontId="5" fillId="3" borderId="0" applyNumberFormat="0" applyBorder="0" applyAlignment="0" applyProtection="0"/>
    <xf numFmtId="164" fontId="5" fillId="3" borderId="0" applyNumberFormat="0" applyBorder="0" applyAlignment="0" applyProtection="0"/>
    <xf numFmtId="0" fontId="6" fillId="21" borderId="3" applyNumberFormat="0" applyAlignment="0" applyProtection="0"/>
    <xf numFmtId="164" fontId="6" fillId="21" borderId="3" applyNumberFormat="0" applyAlignment="0" applyProtection="0"/>
    <xf numFmtId="0" fontId="7" fillId="22" borderId="4" applyNumberFormat="0" applyAlignment="0" applyProtection="0"/>
    <xf numFmtId="164" fontId="7" fillId="22" borderId="4" applyNumberFormat="0" applyAlignment="0" applyProtection="0"/>
    <xf numFmtId="43" fontId="1" fillId="0" borderId="0" applyFont="0" applyFill="0" applyBorder="0" applyAlignment="0" applyProtection="0"/>
    <xf numFmtId="3" fontId="8" fillId="0" borderId="0" applyFont="0" applyFill="0" applyBorder="0" applyAlignment="0" applyProtection="0"/>
    <xf numFmtId="166" fontId="9" fillId="0" borderId="0" applyNumberFormat="0" applyFill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164" fontId="11" fillId="0" borderId="0" applyNumberFormat="0" applyFill="0" applyBorder="0" applyAlignment="0" applyProtection="0"/>
    <xf numFmtId="2" fontId="8" fillId="0" borderId="0" applyFont="0" applyFill="0" applyBorder="0" applyAlignment="0" applyProtection="0"/>
    <xf numFmtId="0" fontId="12" fillId="4" borderId="0" applyNumberFormat="0" applyBorder="0" applyAlignment="0" applyProtection="0"/>
    <xf numFmtId="164" fontId="12" fillId="4" borderId="0" applyNumberFormat="0" applyBorder="0" applyAlignment="0" applyProtection="0"/>
    <xf numFmtId="38" fontId="13" fillId="23" borderId="0" applyNumberFormat="0" applyBorder="0" applyAlignment="0" applyProtection="0"/>
    <xf numFmtId="0" fontId="14" fillId="0" borderId="0" applyNumberFormat="0" applyFill="0" applyBorder="0" applyAlignment="0" applyProtection="0"/>
    <xf numFmtId="164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164" fontId="15" fillId="0" borderId="5" applyNumberFormat="0" applyFill="0" applyAlignment="0" applyProtection="0"/>
    <xf numFmtId="0" fontId="16" fillId="0" borderId="6" applyNumberFormat="0" applyFill="0" applyAlignment="0" applyProtection="0"/>
    <xf numFmtId="164" fontId="16" fillId="0" borderId="6" applyNumberFormat="0" applyFill="0" applyAlignment="0" applyProtection="0"/>
    <xf numFmtId="0" fontId="17" fillId="0" borderId="7" applyNumberFormat="0" applyFill="0" applyAlignment="0" applyProtection="0"/>
    <xf numFmtId="164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164" fontId="17" fillId="0" borderId="0" applyNumberFormat="0" applyFill="0" applyBorder="0" applyAlignment="0" applyProtection="0"/>
    <xf numFmtId="168" fontId="10" fillId="0" borderId="0">
      <protection locked="0"/>
    </xf>
    <xf numFmtId="168" fontId="10" fillId="0" borderId="0">
      <protection locked="0"/>
    </xf>
    <xf numFmtId="0" fontId="18" fillId="0" borderId="8" applyNumberFormat="0" applyFill="0" applyAlignment="0" applyProtection="0"/>
    <xf numFmtId="164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164" fontId="19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10" fontId="13" fillId="24" borderId="1" applyNumberFormat="0" applyBorder="0" applyAlignment="0" applyProtection="0"/>
    <xf numFmtId="0" fontId="21" fillId="7" borderId="3" applyNumberFormat="0" applyAlignment="0" applyProtection="0"/>
    <xf numFmtId="164" fontId="21" fillId="7" borderId="3" applyNumberFormat="0" applyAlignment="0" applyProtection="0"/>
    <xf numFmtId="0" fontId="21" fillId="7" borderId="3" applyNumberFormat="0" applyAlignment="0" applyProtection="0"/>
    <xf numFmtId="164" fontId="21" fillId="7" borderId="3" applyNumberFormat="0" applyAlignment="0" applyProtection="0"/>
    <xf numFmtId="0" fontId="21" fillId="7" borderId="3" applyNumberFormat="0" applyAlignment="0" applyProtection="0"/>
    <xf numFmtId="164" fontId="21" fillId="7" borderId="3" applyNumberFormat="0" applyAlignment="0" applyProtection="0"/>
    <xf numFmtId="0" fontId="22" fillId="0" borderId="9" applyNumberFormat="0" applyFill="0" applyAlignment="0" applyProtection="0"/>
    <xf numFmtId="164" fontId="22" fillId="0" borderId="9" applyNumberFormat="0" applyFill="0" applyAlignment="0" applyProtection="0"/>
    <xf numFmtId="0" fontId="23" fillId="25" borderId="0" applyNumberFormat="0" applyBorder="0" applyAlignment="0" applyProtection="0"/>
    <xf numFmtId="164" fontId="23" fillId="25" borderId="0" applyNumberFormat="0" applyBorder="0" applyAlignment="0" applyProtection="0"/>
    <xf numFmtId="37" fontId="9" fillId="0" borderId="0"/>
    <xf numFmtId="169" fontId="24" fillId="0" borderId="0"/>
    <xf numFmtId="0" fontId="25" fillId="0" borderId="0"/>
    <xf numFmtId="0" fontId="1" fillId="0" borderId="0"/>
    <xf numFmtId="164" fontId="1" fillId="0" borderId="0"/>
    <xf numFmtId="0" fontId="25" fillId="0" borderId="0"/>
    <xf numFmtId="164" fontId="25" fillId="0" borderId="0"/>
    <xf numFmtId="164" fontId="25" fillId="0" borderId="0"/>
    <xf numFmtId="0" fontId="10" fillId="0" borderId="0"/>
    <xf numFmtId="0" fontId="10" fillId="0" borderId="0"/>
    <xf numFmtId="164" fontId="10" fillId="0" borderId="0"/>
    <xf numFmtId="0" fontId="1" fillId="0" borderId="0"/>
    <xf numFmtId="164" fontId="1" fillId="0" borderId="0"/>
    <xf numFmtId="164" fontId="10" fillId="0" borderId="0"/>
    <xf numFmtId="0" fontId="10" fillId="0" borderId="0"/>
    <xf numFmtId="0" fontId="10" fillId="0" borderId="0"/>
    <xf numFmtId="164" fontId="10" fillId="0" borderId="0"/>
    <xf numFmtId="0" fontId="1" fillId="0" borderId="0"/>
    <xf numFmtId="164" fontId="1" fillId="0" borderId="0"/>
    <xf numFmtId="164" fontId="10" fillId="0" borderId="0"/>
    <xf numFmtId="0" fontId="10" fillId="0" borderId="0"/>
    <xf numFmtId="164" fontId="10" fillId="0" borderId="0"/>
    <xf numFmtId="0" fontId="10" fillId="0" borderId="0"/>
    <xf numFmtId="0" fontId="10" fillId="0" borderId="0"/>
    <xf numFmtId="164" fontId="10" fillId="0" borderId="0"/>
    <xf numFmtId="164" fontId="10" fillId="0" borderId="0"/>
    <xf numFmtId="0" fontId="10" fillId="0" borderId="0"/>
    <xf numFmtId="0" fontId="10" fillId="0" borderId="0"/>
    <xf numFmtId="164" fontId="10" fillId="0" borderId="0"/>
    <xf numFmtId="164" fontId="10" fillId="0" borderId="0"/>
    <xf numFmtId="164" fontId="1" fillId="0" borderId="0"/>
    <xf numFmtId="0" fontId="10" fillId="26" borderId="10" applyNumberFormat="0" applyFont="0" applyAlignment="0" applyProtection="0"/>
    <xf numFmtId="164" fontId="10" fillId="26" borderId="10" applyNumberFormat="0" applyFont="0" applyAlignment="0" applyProtection="0"/>
    <xf numFmtId="0" fontId="26" fillId="21" borderId="11" applyNumberFormat="0" applyAlignment="0" applyProtection="0"/>
    <xf numFmtId="164" fontId="26" fillId="21" borderId="11" applyNumberFormat="0" applyAlignment="0" applyProtection="0"/>
    <xf numFmtId="10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7" fillId="0" borderId="0" applyNumberFormat="0" applyFill="0" applyBorder="0" applyAlignment="0" applyProtection="0"/>
    <xf numFmtId="164" fontId="27" fillId="0" borderId="0" applyNumberFormat="0" applyFill="0" applyBorder="0" applyAlignment="0" applyProtection="0"/>
    <xf numFmtId="0" fontId="28" fillId="0" borderId="12" applyNumberFormat="0" applyFill="0" applyAlignment="0" applyProtection="0"/>
    <xf numFmtId="164" fontId="28" fillId="0" borderId="12" applyNumberFormat="0" applyFill="0" applyAlignment="0" applyProtection="0"/>
    <xf numFmtId="37" fontId="13" fillId="27" borderId="0" applyNumberFormat="0" applyBorder="0" applyAlignment="0" applyProtection="0"/>
    <xf numFmtId="37" fontId="13" fillId="0" borderId="0"/>
    <xf numFmtId="3" fontId="29" fillId="0" borderId="8" applyProtection="0"/>
    <xf numFmtId="0" fontId="30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Font="1" applyBorder="1" applyAlignment="1">
      <alignment horizontal="left"/>
    </xf>
    <xf numFmtId="171" fontId="0" fillId="0" borderId="0" xfId="2" applyNumberFormat="1" applyFont="1" applyBorder="1" applyAlignment="1"/>
    <xf numFmtId="0" fontId="31" fillId="0" borderId="13" xfId="0" applyFont="1" applyFill="1" applyBorder="1" applyAlignment="1">
      <alignment vertical="center" wrapText="1"/>
    </xf>
    <xf numFmtId="9" fontId="0" fillId="0" borderId="0" xfId="0" applyNumberFormat="1"/>
    <xf numFmtId="172" fontId="0" fillId="0" borderId="0" xfId="1" applyNumberFormat="1" applyFont="1"/>
    <xf numFmtId="172" fontId="0" fillId="0" borderId="0" xfId="1" applyNumberFormat="1" applyFont="1" applyBorder="1" applyAlignment="1"/>
    <xf numFmtId="172" fontId="0" fillId="0" borderId="14" xfId="1" applyNumberFormat="1" applyFont="1" applyBorder="1" applyAlignment="1"/>
    <xf numFmtId="172" fontId="0" fillId="0" borderId="16" xfId="1" applyNumberFormat="1" applyFont="1" applyBorder="1" applyAlignment="1"/>
    <xf numFmtId="171" fontId="31" fillId="0" borderId="17" xfId="2" applyNumberFormat="1" applyFont="1" applyFill="1" applyBorder="1" applyAlignment="1">
      <alignment vertical="center" wrapText="1"/>
    </xf>
    <xf numFmtId="171" fontId="31" fillId="0" borderId="0" xfId="2" applyNumberFormat="1" applyFont="1" applyFill="1" applyBorder="1" applyAlignment="1">
      <alignment vertical="center" wrapText="1"/>
    </xf>
    <xf numFmtId="171" fontId="31" fillId="0" borderId="16" xfId="2" applyNumberFormat="1" applyFont="1" applyFill="1" applyBorder="1" applyAlignment="1">
      <alignment vertical="center" wrapText="1"/>
    </xf>
    <xf numFmtId="172" fontId="0" fillId="0" borderId="19" xfId="1" applyNumberFormat="1" applyFont="1" applyBorder="1" applyAlignment="1"/>
    <xf numFmtId="0" fontId="31" fillId="0" borderId="0" xfId="0" applyFont="1" applyFill="1" applyBorder="1" applyAlignment="1">
      <alignment vertical="center" wrapText="1"/>
    </xf>
    <xf numFmtId="172" fontId="31" fillId="0" borderId="0" xfId="1" applyNumberFormat="1" applyFont="1" applyFill="1" applyBorder="1" applyAlignment="1">
      <alignment vertical="center" wrapText="1"/>
    </xf>
    <xf numFmtId="172" fontId="31" fillId="0" borderId="16" xfId="1" applyNumberFormat="1" applyFont="1" applyFill="1" applyBorder="1" applyAlignment="1">
      <alignment vertical="center" wrapText="1"/>
    </xf>
    <xf numFmtId="171" fontId="0" fillId="0" borderId="19" xfId="2" applyNumberFormat="1" applyFont="1" applyBorder="1" applyAlignment="1"/>
    <xf numFmtId="171" fontId="31" fillId="0" borderId="13" xfId="2" applyNumberFormat="1" applyFont="1" applyFill="1" applyBorder="1" applyAlignment="1">
      <alignment vertical="center" wrapText="1"/>
    </xf>
    <xf numFmtId="171" fontId="0" fillId="0" borderId="17" xfId="2" applyNumberFormat="1" applyFont="1" applyBorder="1" applyAlignment="1"/>
    <xf numFmtId="171" fontId="0" fillId="0" borderId="16" xfId="2" applyNumberFormat="1" applyFont="1" applyBorder="1" applyAlignment="1"/>
    <xf numFmtId="171" fontId="0" fillId="0" borderId="15" xfId="2" applyNumberFormat="1" applyFont="1" applyBorder="1" applyAlignment="1"/>
    <xf numFmtId="171" fontId="0" fillId="0" borderId="14" xfId="2" applyNumberFormat="1" applyFont="1" applyBorder="1" applyAlignment="1"/>
    <xf numFmtId="0" fontId="0" fillId="28" borderId="0" xfId="0" applyFill="1"/>
    <xf numFmtId="0" fontId="31" fillId="28" borderId="0" xfId="0" applyFont="1" applyFill="1" applyAlignment="1">
      <alignment horizontal="center"/>
    </xf>
    <xf numFmtId="170" fontId="31" fillId="28" borderId="0" xfId="0" applyNumberFormat="1" applyFont="1" applyFill="1" applyAlignment="1">
      <alignment horizontal="center"/>
    </xf>
    <xf numFmtId="0" fontId="31" fillId="28" borderId="0" xfId="0" applyFont="1" applyFill="1" applyAlignment="1">
      <alignment horizontal="center" wrapText="1"/>
    </xf>
    <xf numFmtId="171" fontId="31" fillId="28" borderId="0" xfId="2" applyNumberFormat="1" applyFont="1" applyFill="1" applyBorder="1" applyAlignment="1">
      <alignment horizontal="center"/>
    </xf>
    <xf numFmtId="171" fontId="0" fillId="28" borderId="0" xfId="2" applyNumberFormat="1" applyFont="1" applyFill="1"/>
    <xf numFmtId="0" fontId="31" fillId="28" borderId="0" xfId="0" applyFont="1" applyFill="1" applyBorder="1" applyAlignment="1">
      <alignment horizontal="center" wrapText="1"/>
    </xf>
    <xf numFmtId="0" fontId="31" fillId="28" borderId="16" xfId="0" applyFont="1" applyFill="1" applyBorder="1" applyAlignment="1">
      <alignment horizontal="center" wrapText="1"/>
    </xf>
    <xf numFmtId="0" fontId="31" fillId="28" borderId="17" xfId="0" applyFont="1" applyFill="1" applyBorder="1" applyAlignment="1">
      <alignment horizontal="center" wrapText="1"/>
    </xf>
    <xf numFmtId="43" fontId="0" fillId="0" borderId="0" xfId="1" applyFont="1"/>
    <xf numFmtId="43" fontId="0" fillId="0" borderId="0" xfId="1" applyFont="1" applyBorder="1" applyAlignment="1"/>
    <xf numFmtId="43" fontId="0" fillId="0" borderId="16" xfId="1" applyFont="1" applyBorder="1" applyAlignment="1"/>
    <xf numFmtId="0" fontId="31" fillId="28" borderId="17" xfId="0" applyFont="1" applyFill="1" applyBorder="1" applyAlignment="1">
      <alignment horizontal="center"/>
    </xf>
    <xf numFmtId="0" fontId="31" fillId="28" borderId="0" xfId="0" applyFont="1" applyFill="1" applyBorder="1" applyAlignment="1">
      <alignment horizontal="center"/>
    </xf>
    <xf numFmtId="0" fontId="31" fillId="28" borderId="16" xfId="0" applyFont="1" applyFill="1" applyBorder="1" applyAlignment="1">
      <alignment horizontal="center"/>
    </xf>
    <xf numFmtId="0" fontId="31" fillId="28" borderId="18" xfId="0" applyFont="1" applyFill="1" applyBorder="1" applyAlignment="1">
      <alignment horizontal="center"/>
    </xf>
  </cellXfs>
  <cellStyles count="181">
    <cellStyle name="20% - Accent1 2" xfId="3"/>
    <cellStyle name="20% - Accent1 2 2" xfId="4"/>
    <cellStyle name="20% - Accent2 2" xfId="5"/>
    <cellStyle name="20% - Accent2 2 2" xfId="6"/>
    <cellStyle name="20% - Accent3 2" xfId="7"/>
    <cellStyle name="20% - Accent3 2 2" xfId="8"/>
    <cellStyle name="20% - Accent4 2" xfId="9"/>
    <cellStyle name="20% - Accent4 2 2" xfId="10"/>
    <cellStyle name="20% - Accent5 2" xfId="11"/>
    <cellStyle name="20% - Accent5 2 2" xfId="12"/>
    <cellStyle name="20% - Accent6 2" xfId="13"/>
    <cellStyle name="20% - Accent6 2 2" xfId="14"/>
    <cellStyle name="40% - Accent1 2" xfId="15"/>
    <cellStyle name="40% - Accent1 2 2" xfId="16"/>
    <cellStyle name="40% - Accent2 2" xfId="17"/>
    <cellStyle name="40% - Accent2 2 2" xfId="18"/>
    <cellStyle name="40% - Accent3 2" xfId="19"/>
    <cellStyle name="40% - Accent3 2 2" xfId="20"/>
    <cellStyle name="40% - Accent4 2" xfId="21"/>
    <cellStyle name="40% - Accent4 2 2" xfId="22"/>
    <cellStyle name="40% - Accent5 2" xfId="23"/>
    <cellStyle name="40% - Accent5 2 2" xfId="24"/>
    <cellStyle name="40% - Accent6 2" xfId="25"/>
    <cellStyle name="40% - Accent6 2 2" xfId="26"/>
    <cellStyle name="60% - Accent1 2" xfId="27"/>
    <cellStyle name="60% - Accent1 2 2" xfId="28"/>
    <cellStyle name="60% - Accent2 2" xfId="29"/>
    <cellStyle name="60% - Accent2 2 2" xfId="30"/>
    <cellStyle name="60% - Accent3 2" xfId="31"/>
    <cellStyle name="60% - Accent3 2 2" xfId="32"/>
    <cellStyle name="60% - Accent4 2" xfId="33"/>
    <cellStyle name="60% - Accent4 2 2" xfId="34"/>
    <cellStyle name="60% - Accent5 2" xfId="35"/>
    <cellStyle name="60% - Accent5 2 2" xfId="36"/>
    <cellStyle name="60% - Accent6 2" xfId="37"/>
    <cellStyle name="60% - Accent6 2 2" xfId="38"/>
    <cellStyle name="Accent1 2" xfId="39"/>
    <cellStyle name="Accent1 2 2" xfId="40"/>
    <cellStyle name="Accent2 2" xfId="41"/>
    <cellStyle name="Accent2 2 2" xfId="42"/>
    <cellStyle name="Accent3 2" xfId="43"/>
    <cellStyle name="Accent3 2 2" xfId="44"/>
    <cellStyle name="Accent4 2" xfId="45"/>
    <cellStyle name="Accent4 2 2" xfId="46"/>
    <cellStyle name="Accent5 2" xfId="47"/>
    <cellStyle name="Accent5 2 2" xfId="48"/>
    <cellStyle name="Accent6 2" xfId="49"/>
    <cellStyle name="Accent6 2 2" xfId="50"/>
    <cellStyle name="Actual Date" xfId="51"/>
    <cellStyle name="Bad 2" xfId="52"/>
    <cellStyle name="Bad 2 2" xfId="53"/>
    <cellStyle name="Calculation 2" xfId="54"/>
    <cellStyle name="Calculation 2 2" xfId="55"/>
    <cellStyle name="Check Cell 2" xfId="56"/>
    <cellStyle name="Check Cell 2 2" xfId="57"/>
    <cellStyle name="Comma" xfId="1" builtinId="3"/>
    <cellStyle name="Comma 2" xfId="58"/>
    <cellStyle name="Comma0" xfId="59"/>
    <cellStyle name="Compressed" xfId="60"/>
    <cellStyle name="Currency" xfId="2" builtinId="4"/>
    <cellStyle name="Currency 2" xfId="61"/>
    <cellStyle name="Currency 2 2" xfId="62"/>
    <cellStyle name="Currency 2 3" xfId="63"/>
    <cellStyle name="Currency 3" xfId="64"/>
    <cellStyle name="Currency0" xfId="65"/>
    <cellStyle name="Date" xfId="66"/>
    <cellStyle name="Date 2" xfId="67"/>
    <cellStyle name="Explanatory Text 2" xfId="68"/>
    <cellStyle name="Explanatory Text 2 2" xfId="69"/>
    <cellStyle name="Fixed" xfId="70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Good 2" xfId="71"/>
    <cellStyle name="Good 2 2" xfId="72"/>
    <cellStyle name="Grey" xfId="73"/>
    <cellStyle name="HEADER" xfId="74"/>
    <cellStyle name="HEADER 2" xfId="75"/>
    <cellStyle name="Heading 1 2" xfId="76"/>
    <cellStyle name="Heading 1 2 2" xfId="77"/>
    <cellStyle name="Heading 2 2" xfId="78"/>
    <cellStyle name="Heading 2 2 2" xfId="79"/>
    <cellStyle name="Heading 3 2" xfId="80"/>
    <cellStyle name="Heading 3 2 2" xfId="81"/>
    <cellStyle name="Heading 4 2" xfId="82"/>
    <cellStyle name="Heading 4 2 2" xfId="83"/>
    <cellStyle name="Heading1" xfId="84"/>
    <cellStyle name="Heading2" xfId="85"/>
    <cellStyle name="HIGHLIGHT" xfId="86"/>
    <cellStyle name="HIGHLIGHT 2" xfId="87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 2" xfId="88"/>
    <cellStyle name="Hyperlink 2 2" xfId="89"/>
    <cellStyle name="Hyperlink 3" xfId="90"/>
    <cellStyle name="Input [yellow]" xfId="91"/>
    <cellStyle name="Input 2" xfId="92"/>
    <cellStyle name="Input 2 2" xfId="93"/>
    <cellStyle name="Input 3" xfId="94"/>
    <cellStyle name="Input 3 2" xfId="95"/>
    <cellStyle name="Input 4" xfId="96"/>
    <cellStyle name="Input 4 2" xfId="97"/>
    <cellStyle name="Linked Cell 2" xfId="98"/>
    <cellStyle name="Linked Cell 2 2" xfId="99"/>
    <cellStyle name="Neutral 2" xfId="100"/>
    <cellStyle name="Neutral 2 2" xfId="101"/>
    <cellStyle name="no dec" xfId="102"/>
    <cellStyle name="Normal" xfId="0" builtinId="0"/>
    <cellStyle name="Normal - Style1" xfId="103"/>
    <cellStyle name="Normal 2" xfId="104"/>
    <cellStyle name="Normal 2 2" xfId="105"/>
    <cellStyle name="Normal 2 2 2" xfId="106"/>
    <cellStyle name="Normal 2 3" xfId="107"/>
    <cellStyle name="Normal 2 3 2" xfId="108"/>
    <cellStyle name="Normal 2 4" xfId="109"/>
    <cellStyle name="Normal 3" xfId="110"/>
    <cellStyle name="Normal 3 2" xfId="111"/>
    <cellStyle name="Normal 3 2 2" xfId="112"/>
    <cellStyle name="Normal 3 3" xfId="113"/>
    <cellStyle name="Normal 3 3 2" xfId="114"/>
    <cellStyle name="Normal 3 4" xfId="115"/>
    <cellStyle name="Normal 4" xfId="116"/>
    <cellStyle name="Normal 4 2" xfId="117"/>
    <cellStyle name="Normal 4 2 2" xfId="118"/>
    <cellStyle name="Normal 4 3" xfId="119"/>
    <cellStyle name="Normal 4 3 2" xfId="120"/>
    <cellStyle name="Normal 4 4" xfId="121"/>
    <cellStyle name="Normal 5" xfId="122"/>
    <cellStyle name="Normal 5 2" xfId="123"/>
    <cellStyle name="Normal 6" xfId="124"/>
    <cellStyle name="Normal 6 2" xfId="125"/>
    <cellStyle name="Normal 6 2 2" xfId="126"/>
    <cellStyle name="Normal 6 3" xfId="127"/>
    <cellStyle name="Normal 7" xfId="128"/>
    <cellStyle name="Normal 7 2" xfId="129"/>
    <cellStyle name="Normal 7 2 2" xfId="130"/>
    <cellStyle name="Normal 7 3" xfId="131"/>
    <cellStyle name="Normal 8" xfId="132"/>
    <cellStyle name="Note 2" xfId="133"/>
    <cellStyle name="Note 2 2" xfId="134"/>
    <cellStyle name="Output 2" xfId="135"/>
    <cellStyle name="Output 2 2" xfId="136"/>
    <cellStyle name="Percent [2]" xfId="137"/>
    <cellStyle name="Percent 2" xfId="138"/>
    <cellStyle name="Percent 2 2" xfId="139"/>
    <cellStyle name="Percent 2 3" xfId="140"/>
    <cellStyle name="Percent 3" xfId="141"/>
    <cellStyle name="Percent 4" xfId="142"/>
    <cellStyle name="Percent 5" xfId="143"/>
    <cellStyle name="Title 2" xfId="144"/>
    <cellStyle name="Title 2 2" xfId="145"/>
    <cellStyle name="Total 2" xfId="146"/>
    <cellStyle name="Total 2 2" xfId="147"/>
    <cellStyle name="Unprot" xfId="148"/>
    <cellStyle name="Unprot$" xfId="149"/>
    <cellStyle name="Unprotect" xfId="150"/>
    <cellStyle name="Warning Text 2" xfId="151"/>
    <cellStyle name="Warning Text 2 2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workbookViewId="0">
      <pane xSplit="2" ySplit="2" topLeftCell="C3" activePane="bottomRight" state="frozen"/>
      <selection activeCell="H2" sqref="H2"/>
      <selection pane="topRight" activeCell="H2" sqref="H2"/>
      <selection pane="bottomLeft" activeCell="H2" sqref="H2"/>
      <selection pane="bottomRight" activeCell="C3" sqref="C3"/>
    </sheetView>
  </sheetViews>
  <sheetFormatPr defaultColWidth="11.42578125" defaultRowHeight="15" x14ac:dyDescent="0.25"/>
  <cols>
    <col min="1" max="1" width="23.85546875" customWidth="1"/>
    <col min="2" max="2" width="25.7109375" customWidth="1"/>
    <col min="3" max="12" width="10.7109375" customWidth="1"/>
    <col min="13" max="18" width="12.7109375" customWidth="1"/>
    <col min="20" max="20" width="11.140625" bestFit="1" customWidth="1"/>
  </cols>
  <sheetData>
    <row r="1" spans="1:20" x14ac:dyDescent="0.25">
      <c r="A1" s="23"/>
      <c r="B1" s="23"/>
      <c r="C1" s="23"/>
      <c r="D1" s="36" t="s">
        <v>11</v>
      </c>
      <c r="E1" s="37"/>
      <c r="F1" s="37"/>
      <c r="G1" s="37"/>
      <c r="H1" s="37"/>
      <c r="I1" s="37" t="s">
        <v>12</v>
      </c>
      <c r="J1" s="37"/>
      <c r="K1" s="37"/>
      <c r="L1" s="37"/>
      <c r="M1" s="37"/>
      <c r="N1" s="34" t="s">
        <v>6</v>
      </c>
      <c r="O1" s="35"/>
      <c r="P1" s="35"/>
      <c r="Q1" s="35"/>
      <c r="R1" s="36"/>
    </row>
    <row r="2" spans="1:20" ht="30" x14ac:dyDescent="0.25">
      <c r="A2" s="28" t="s">
        <v>0</v>
      </c>
      <c r="B2" s="28" t="s">
        <v>1</v>
      </c>
      <c r="C2" s="28" t="s">
        <v>13</v>
      </c>
      <c r="D2" s="28" t="s">
        <v>18</v>
      </c>
      <c r="E2" s="28" t="s">
        <v>19</v>
      </c>
      <c r="F2" s="28" t="s">
        <v>8</v>
      </c>
      <c r="G2" s="28" t="s">
        <v>3</v>
      </c>
      <c r="H2" s="29" t="s">
        <v>10</v>
      </c>
      <c r="I2" s="30" t="s">
        <v>9</v>
      </c>
      <c r="J2" s="28" t="s">
        <v>2</v>
      </c>
      <c r="K2" s="28" t="s">
        <v>8</v>
      </c>
      <c r="L2" s="28" t="s">
        <v>3</v>
      </c>
      <c r="M2" s="29" t="s">
        <v>10</v>
      </c>
      <c r="N2" s="30" t="s">
        <v>9</v>
      </c>
      <c r="O2" s="28" t="s">
        <v>2</v>
      </c>
      <c r="P2" s="28" t="s">
        <v>8</v>
      </c>
      <c r="Q2" s="28" t="s">
        <v>3</v>
      </c>
      <c r="R2" s="29" t="s">
        <v>10</v>
      </c>
    </row>
    <row r="3" spans="1:20" x14ac:dyDescent="0.25">
      <c r="A3" t="s">
        <v>17</v>
      </c>
      <c r="B3" t="s">
        <v>14</v>
      </c>
      <c r="C3" s="2">
        <v>250</v>
      </c>
      <c r="D3" s="32">
        <v>240</v>
      </c>
      <c r="E3" s="32">
        <f ca="1">Time!C5</f>
        <v>91.25</v>
      </c>
      <c r="F3" s="32">
        <f ca="1">Time!D5</f>
        <v>0</v>
      </c>
      <c r="G3" s="32">
        <f ca="1">SUM(E3:F3)</f>
        <v>91.25</v>
      </c>
      <c r="H3" s="33">
        <f ca="1">D3-G3</f>
        <v>148.75</v>
      </c>
      <c r="I3" s="18">
        <f>$C3*D3</f>
        <v>60000</v>
      </c>
      <c r="J3" s="2">
        <f ca="1">$C3*E3</f>
        <v>22812.5</v>
      </c>
      <c r="K3" s="2">
        <f t="shared" ref="K3:K4" ca="1" si="0">$C3*F3</f>
        <v>0</v>
      </c>
      <c r="L3" s="6">
        <f ca="1">SUM(J3:K3)</f>
        <v>22812.5</v>
      </c>
      <c r="M3" s="8">
        <f ca="1">I3-L3</f>
        <v>37187.5</v>
      </c>
      <c r="N3" s="18"/>
      <c r="O3" s="2">
        <f ca="1">Travel!C5</f>
        <v>3827</v>
      </c>
      <c r="P3" s="2">
        <f ca="1">Travel!D5</f>
        <v>0</v>
      </c>
      <c r="Q3" s="2">
        <f t="shared" ref="Q3:Q7" ca="1" si="1">SUM(O3:P3)</f>
        <v>3827</v>
      </c>
      <c r="R3" s="19"/>
    </row>
    <row r="4" spans="1:20" x14ac:dyDescent="0.25">
      <c r="A4" t="s">
        <v>17</v>
      </c>
      <c r="B4" t="s">
        <v>14</v>
      </c>
      <c r="C4" s="2">
        <v>250</v>
      </c>
      <c r="D4" s="32">
        <v>240</v>
      </c>
      <c r="E4" s="32">
        <f ca="1">Time!C6</f>
        <v>485</v>
      </c>
      <c r="F4" s="32">
        <f ca="1">Time!D6</f>
        <v>0</v>
      </c>
      <c r="G4" s="32">
        <f ca="1">SUM(E4:F4)</f>
        <v>485</v>
      </c>
      <c r="H4" s="33">
        <f ca="1">D4-G4</f>
        <v>-245</v>
      </c>
      <c r="I4" s="18">
        <f t="shared" ref="I4" si="2">$C4*D4</f>
        <v>60000</v>
      </c>
      <c r="J4" s="2">
        <f t="shared" ref="J4:J5" ca="1" si="3">$C4*E4</f>
        <v>121250</v>
      </c>
      <c r="K4" s="2">
        <f t="shared" ca="1" si="0"/>
        <v>0</v>
      </c>
      <c r="L4" s="6">
        <f t="shared" ref="L4" ca="1" si="4">SUM(J4:K4)</f>
        <v>121250</v>
      </c>
      <c r="M4" s="8">
        <f ca="1">I4-L4</f>
        <v>-61250</v>
      </c>
      <c r="N4" s="18"/>
      <c r="O4" s="2">
        <f ca="1">Travel!C6</f>
        <v>16186</v>
      </c>
      <c r="P4" s="2">
        <f ca="1">Travel!D6</f>
        <v>0</v>
      </c>
      <c r="Q4" s="2">
        <f t="shared" ca="1" si="1"/>
        <v>16186</v>
      </c>
      <c r="R4" s="19"/>
    </row>
    <row r="5" spans="1:20" x14ac:dyDescent="0.25">
      <c r="A5" s="1" t="s">
        <v>17</v>
      </c>
      <c r="B5" s="1" t="s">
        <v>14</v>
      </c>
      <c r="C5" s="2">
        <v>250</v>
      </c>
      <c r="D5" s="32">
        <v>60</v>
      </c>
      <c r="E5" s="32">
        <f ca="1">Time!C7</f>
        <v>180.5</v>
      </c>
      <c r="F5" s="32">
        <f ca="1">Time!D7</f>
        <v>0</v>
      </c>
      <c r="G5" s="32">
        <f t="shared" ref="G5:G7" ca="1" si="5">SUM(E5:F5)</f>
        <v>180.5</v>
      </c>
      <c r="H5" s="33">
        <f ca="1">D5-G5</f>
        <v>-120.5</v>
      </c>
      <c r="I5" s="18">
        <f t="shared" ref="I5:I7" si="6">$C5*D5</f>
        <v>15000</v>
      </c>
      <c r="J5" s="2">
        <f t="shared" ca="1" si="3"/>
        <v>45125</v>
      </c>
      <c r="K5" s="2">
        <f t="shared" ref="K5:K7" ca="1" si="7">$C5*F5</f>
        <v>0</v>
      </c>
      <c r="L5" s="6">
        <f t="shared" ref="L5:L7" ca="1" si="8">SUM(J5:K5)</f>
        <v>45125</v>
      </c>
      <c r="M5" s="8">
        <f t="shared" ref="M5:M7" ca="1" si="9">I5-L5</f>
        <v>-30125</v>
      </c>
      <c r="N5" s="18"/>
      <c r="O5" s="2">
        <f ca="1">Travel!C7</f>
        <v>9178.84</v>
      </c>
      <c r="P5" s="2">
        <f ca="1">Travel!D7</f>
        <v>0</v>
      </c>
      <c r="Q5" s="2">
        <f t="shared" ca="1" si="1"/>
        <v>9178.84</v>
      </c>
      <c r="R5" s="19"/>
    </row>
    <row r="6" spans="1:20" x14ac:dyDescent="0.25">
      <c r="A6" t="s">
        <v>17</v>
      </c>
      <c r="B6" s="1" t="s">
        <v>14</v>
      </c>
      <c r="C6" s="2">
        <v>250</v>
      </c>
      <c r="D6" s="32">
        <v>240</v>
      </c>
      <c r="E6" s="32">
        <f ca="1">Time!C8</f>
        <v>8</v>
      </c>
      <c r="F6" s="32">
        <f ca="1">Time!D8</f>
        <v>0</v>
      </c>
      <c r="G6" s="32">
        <f t="shared" ca="1" si="5"/>
        <v>8</v>
      </c>
      <c r="H6" s="33">
        <f ca="1">D6-G6</f>
        <v>232</v>
      </c>
      <c r="I6" s="18">
        <f t="shared" si="6"/>
        <v>60000</v>
      </c>
      <c r="J6" s="2">
        <f t="shared" ref="J6:J7" ca="1" si="10">$C6*E6</f>
        <v>2000</v>
      </c>
      <c r="K6" s="2">
        <f t="shared" ca="1" si="7"/>
        <v>0</v>
      </c>
      <c r="L6" s="6">
        <f t="shared" ca="1" si="8"/>
        <v>2000</v>
      </c>
      <c r="M6" s="8">
        <f t="shared" ca="1" si="9"/>
        <v>58000</v>
      </c>
      <c r="N6" s="18"/>
      <c r="O6" s="2">
        <f ca="1">Travel!C8</f>
        <v>0</v>
      </c>
      <c r="P6" s="2">
        <f ca="1">Travel!D8</f>
        <v>0</v>
      </c>
      <c r="Q6" s="2">
        <f t="shared" ca="1" si="1"/>
        <v>0</v>
      </c>
      <c r="R6" s="19"/>
    </row>
    <row r="7" spans="1:20" x14ac:dyDescent="0.25">
      <c r="A7" s="1"/>
      <c r="B7" s="1"/>
      <c r="C7" s="2">
        <v>0</v>
      </c>
      <c r="D7" s="16"/>
      <c r="E7" s="12"/>
      <c r="F7" s="12"/>
      <c r="G7" s="12">
        <f t="shared" si="5"/>
        <v>0</v>
      </c>
      <c r="H7" s="7"/>
      <c r="I7" s="20">
        <f t="shared" si="6"/>
        <v>0</v>
      </c>
      <c r="J7" s="16">
        <f t="shared" si="10"/>
        <v>0</v>
      </c>
      <c r="K7" s="16">
        <f t="shared" si="7"/>
        <v>0</v>
      </c>
      <c r="L7" s="12">
        <f t="shared" si="8"/>
        <v>0</v>
      </c>
      <c r="M7" s="7">
        <f t="shared" si="9"/>
        <v>0</v>
      </c>
      <c r="N7" s="20"/>
      <c r="O7" s="16"/>
      <c r="P7" s="16"/>
      <c r="Q7" s="16">
        <f t="shared" si="1"/>
        <v>0</v>
      </c>
      <c r="R7" s="21"/>
    </row>
    <row r="8" spans="1:20" x14ac:dyDescent="0.25">
      <c r="A8" s="3" t="s">
        <v>7</v>
      </c>
      <c r="B8" s="3"/>
      <c r="C8" s="17"/>
      <c r="D8" s="13">
        <f t="shared" ref="D8:Q8" si="11">SUM(D3:D7)</f>
        <v>780</v>
      </c>
      <c r="E8" s="14">
        <f t="shared" ca="1" si="11"/>
        <v>764.75</v>
      </c>
      <c r="F8" s="14">
        <f t="shared" ca="1" si="11"/>
        <v>0</v>
      </c>
      <c r="G8" s="6">
        <f t="shared" ca="1" si="11"/>
        <v>764.75</v>
      </c>
      <c r="H8" s="15">
        <f t="shared" ca="1" si="11"/>
        <v>15.25</v>
      </c>
      <c r="I8" s="9">
        <f t="shared" si="11"/>
        <v>195000</v>
      </c>
      <c r="J8" s="10">
        <f t="shared" ca="1" si="11"/>
        <v>191187.5</v>
      </c>
      <c r="K8" s="10">
        <f t="shared" ca="1" si="11"/>
        <v>0</v>
      </c>
      <c r="L8" s="2">
        <f t="shared" ca="1" si="11"/>
        <v>191187.5</v>
      </c>
      <c r="M8" s="11">
        <f t="shared" ca="1" si="11"/>
        <v>3812.5</v>
      </c>
      <c r="N8" s="9">
        <v>39000</v>
      </c>
      <c r="O8" s="10">
        <f t="shared" ca="1" si="11"/>
        <v>29191.84</v>
      </c>
      <c r="P8" s="10">
        <f t="shared" ca="1" si="11"/>
        <v>0</v>
      </c>
      <c r="Q8" s="2">
        <f t="shared" ca="1" si="11"/>
        <v>29191.84</v>
      </c>
      <c r="R8" s="11">
        <f ca="1">N8-Q8</f>
        <v>9808.16</v>
      </c>
      <c r="T8" s="4"/>
    </row>
  </sheetData>
  <mergeCells count="3">
    <mergeCell ref="N1:R1"/>
    <mergeCell ref="D1:H1"/>
    <mergeCell ref="I1:M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workbookViewId="0">
      <pane xSplit="4" ySplit="4" topLeftCell="E5" activePane="bottomRight" state="frozen"/>
      <selection activeCell="E4" sqref="E4"/>
      <selection pane="topRight" activeCell="E4" sqref="E4"/>
      <selection pane="bottomLeft" activeCell="E4" sqref="E4"/>
      <selection pane="bottomRight" activeCell="K6" sqref="K6"/>
    </sheetView>
  </sheetViews>
  <sheetFormatPr defaultColWidth="8.85546875" defaultRowHeight="15" x14ac:dyDescent="0.25"/>
  <cols>
    <col min="1" max="2" width="20.7109375" customWidth="1"/>
    <col min="3" max="4" width="10.7109375" customWidth="1"/>
    <col min="5" max="30" width="8.7109375" customWidth="1"/>
  </cols>
  <sheetData>
    <row r="1" spans="1:30" x14ac:dyDescent="0.25">
      <c r="A1" s="22"/>
      <c r="B1" s="22"/>
      <c r="C1" s="22"/>
      <c r="D1" s="23" t="s">
        <v>4</v>
      </c>
      <c r="E1" s="23">
        <v>1</v>
      </c>
      <c r="F1" s="23">
        <f>E1+1</f>
        <v>2</v>
      </c>
      <c r="G1" s="23">
        <f t="shared" ref="G1:Q1" si="0">F1+1</f>
        <v>3</v>
      </c>
      <c r="H1" s="23">
        <f t="shared" si="0"/>
        <v>4</v>
      </c>
      <c r="I1" s="23">
        <f t="shared" si="0"/>
        <v>5</v>
      </c>
      <c r="J1" s="23">
        <f t="shared" si="0"/>
        <v>6</v>
      </c>
      <c r="K1" s="23">
        <f t="shared" si="0"/>
        <v>7</v>
      </c>
      <c r="L1" s="23">
        <f t="shared" si="0"/>
        <v>8</v>
      </c>
      <c r="M1" s="23">
        <f t="shared" si="0"/>
        <v>9</v>
      </c>
      <c r="N1" s="23">
        <f t="shared" si="0"/>
        <v>10</v>
      </c>
      <c r="O1" s="23">
        <f t="shared" si="0"/>
        <v>11</v>
      </c>
      <c r="P1" s="23">
        <f t="shared" si="0"/>
        <v>12</v>
      </c>
      <c r="Q1" s="23">
        <f t="shared" si="0"/>
        <v>13</v>
      </c>
      <c r="R1" s="23">
        <f t="shared" ref="R1:T1" si="1">Q1+1</f>
        <v>14</v>
      </c>
      <c r="S1" s="23">
        <f t="shared" si="1"/>
        <v>15</v>
      </c>
      <c r="T1" s="23">
        <f t="shared" si="1"/>
        <v>16</v>
      </c>
      <c r="U1" s="23">
        <f t="shared" ref="U1:AD1" si="2">T1+1</f>
        <v>17</v>
      </c>
      <c r="V1" s="23">
        <f t="shared" si="2"/>
        <v>18</v>
      </c>
      <c r="W1" s="23">
        <f t="shared" si="2"/>
        <v>19</v>
      </c>
      <c r="X1" s="23">
        <f t="shared" si="2"/>
        <v>20</v>
      </c>
      <c r="Y1" s="23">
        <f t="shared" si="2"/>
        <v>21</v>
      </c>
      <c r="Z1" s="23">
        <f t="shared" si="2"/>
        <v>22</v>
      </c>
      <c r="AA1" s="23">
        <f t="shared" si="2"/>
        <v>23</v>
      </c>
      <c r="AB1" s="23">
        <f t="shared" si="2"/>
        <v>24</v>
      </c>
      <c r="AC1" s="23">
        <f t="shared" si="2"/>
        <v>25</v>
      </c>
      <c r="AD1" s="23">
        <f t="shared" si="2"/>
        <v>26</v>
      </c>
    </row>
    <row r="2" spans="1:30" x14ac:dyDescent="0.25">
      <c r="A2" s="22"/>
      <c r="B2" s="22"/>
      <c r="C2" s="22"/>
      <c r="D2" s="23" t="s">
        <v>15</v>
      </c>
      <c r="E2" s="24">
        <v>42436</v>
      </c>
      <c r="F2" s="24">
        <f>E2+7</f>
        <v>42443</v>
      </c>
      <c r="G2" s="24">
        <f t="shared" ref="G2:J2" si="3">F2+7</f>
        <v>42450</v>
      </c>
      <c r="H2" s="24">
        <f t="shared" si="3"/>
        <v>42457</v>
      </c>
      <c r="I2" s="24">
        <f t="shared" si="3"/>
        <v>42464</v>
      </c>
      <c r="J2" s="24">
        <f t="shared" si="3"/>
        <v>42471</v>
      </c>
      <c r="K2" s="24">
        <f t="shared" ref="K2:K3" si="4">J2+7</f>
        <v>42478</v>
      </c>
      <c r="L2" s="24">
        <f t="shared" ref="L2:L3" si="5">K2+7</f>
        <v>42485</v>
      </c>
      <c r="M2" s="24">
        <f t="shared" ref="M2:M3" si="6">L2+7</f>
        <v>42492</v>
      </c>
      <c r="N2" s="24">
        <f t="shared" ref="N2:T3" si="7">M2+7</f>
        <v>42499</v>
      </c>
      <c r="O2" s="24">
        <f t="shared" si="7"/>
        <v>42506</v>
      </c>
      <c r="P2" s="24">
        <f t="shared" si="7"/>
        <v>42513</v>
      </c>
      <c r="Q2" s="24">
        <f t="shared" si="7"/>
        <v>42520</v>
      </c>
      <c r="R2" s="24">
        <f t="shared" si="7"/>
        <v>42527</v>
      </c>
      <c r="S2" s="24">
        <f t="shared" si="7"/>
        <v>42534</v>
      </c>
      <c r="T2" s="24">
        <f t="shared" si="7"/>
        <v>42541</v>
      </c>
      <c r="U2" s="24">
        <f t="shared" ref="U2:U3" si="8">T2+7</f>
        <v>42548</v>
      </c>
      <c r="V2" s="24">
        <f t="shared" ref="V2:V3" si="9">U2+7</f>
        <v>42555</v>
      </c>
      <c r="W2" s="24">
        <f t="shared" ref="W2:W3" si="10">V2+7</f>
        <v>42562</v>
      </c>
      <c r="X2" s="24">
        <f t="shared" ref="X2:X3" si="11">W2+7</f>
        <v>42569</v>
      </c>
      <c r="Y2" s="24">
        <f t="shared" ref="Y2:Y3" si="12">X2+7</f>
        <v>42576</v>
      </c>
      <c r="Z2" s="24">
        <f t="shared" ref="Z2:Z3" si="13">Y2+7</f>
        <v>42583</v>
      </c>
      <c r="AA2" s="24">
        <f t="shared" ref="AA2:AA3" si="14">Z2+7</f>
        <v>42590</v>
      </c>
      <c r="AB2" s="24">
        <f t="shared" ref="AB2:AB3" si="15">AA2+7</f>
        <v>42597</v>
      </c>
      <c r="AC2" s="24">
        <f t="shared" ref="AC2:AC3" si="16">AB2+7</f>
        <v>42604</v>
      </c>
      <c r="AD2" s="24">
        <f t="shared" ref="AD2:AD3" si="17">AC2+7</f>
        <v>42611</v>
      </c>
    </row>
    <row r="3" spans="1:30" x14ac:dyDescent="0.25">
      <c r="A3" s="22"/>
      <c r="B3" s="22"/>
      <c r="C3" s="22"/>
      <c r="D3" s="23" t="s">
        <v>5</v>
      </c>
      <c r="E3" s="24">
        <f>E2+6</f>
        <v>42442</v>
      </c>
      <c r="F3" s="24">
        <f t="shared" ref="F3:J3" si="18">E3+7</f>
        <v>42449</v>
      </c>
      <c r="G3" s="24">
        <f t="shared" si="18"/>
        <v>42456</v>
      </c>
      <c r="H3" s="24">
        <f t="shared" si="18"/>
        <v>42463</v>
      </c>
      <c r="I3" s="24">
        <f t="shared" si="18"/>
        <v>42470</v>
      </c>
      <c r="J3" s="24">
        <f t="shared" si="18"/>
        <v>42477</v>
      </c>
      <c r="K3" s="24">
        <f t="shared" si="4"/>
        <v>42484</v>
      </c>
      <c r="L3" s="24">
        <f t="shared" si="5"/>
        <v>42491</v>
      </c>
      <c r="M3" s="24">
        <f t="shared" si="6"/>
        <v>42498</v>
      </c>
      <c r="N3" s="24">
        <f t="shared" si="7"/>
        <v>42505</v>
      </c>
      <c r="O3" s="24">
        <f t="shared" si="7"/>
        <v>42512</v>
      </c>
      <c r="P3" s="24">
        <f t="shared" si="7"/>
        <v>42519</v>
      </c>
      <c r="Q3" s="24">
        <f t="shared" si="7"/>
        <v>42526</v>
      </c>
      <c r="R3" s="24">
        <f t="shared" si="7"/>
        <v>42533</v>
      </c>
      <c r="S3" s="24">
        <f t="shared" si="7"/>
        <v>42540</v>
      </c>
      <c r="T3" s="24">
        <f t="shared" si="7"/>
        <v>42547</v>
      </c>
      <c r="U3" s="24">
        <f t="shared" si="8"/>
        <v>42554</v>
      </c>
      <c r="V3" s="24">
        <f t="shared" si="9"/>
        <v>42561</v>
      </c>
      <c r="W3" s="24">
        <f t="shared" si="10"/>
        <v>42568</v>
      </c>
      <c r="X3" s="24">
        <f t="shared" si="11"/>
        <v>42575</v>
      </c>
      <c r="Y3" s="24">
        <f t="shared" si="12"/>
        <v>42582</v>
      </c>
      <c r="Z3" s="24">
        <f t="shared" si="13"/>
        <v>42589</v>
      </c>
      <c r="AA3" s="24">
        <f t="shared" si="14"/>
        <v>42596</v>
      </c>
      <c r="AB3" s="24">
        <f t="shared" si="15"/>
        <v>42603</v>
      </c>
      <c r="AC3" s="24">
        <f t="shared" si="16"/>
        <v>42610</v>
      </c>
      <c r="AD3" s="24">
        <f t="shared" si="17"/>
        <v>42617</v>
      </c>
    </row>
    <row r="4" spans="1:30" x14ac:dyDescent="0.25">
      <c r="A4" s="25" t="s">
        <v>0</v>
      </c>
      <c r="B4" s="25" t="s">
        <v>1</v>
      </c>
      <c r="C4" s="25" t="s">
        <v>2</v>
      </c>
      <c r="D4" s="25" t="s">
        <v>8</v>
      </c>
      <c r="E4" s="23"/>
      <c r="F4" s="23"/>
      <c r="G4" s="23"/>
      <c r="H4" s="26"/>
      <c r="I4" s="26"/>
      <c r="J4" s="26"/>
      <c r="K4" s="27"/>
      <c r="L4" s="27"/>
      <c r="M4" s="27"/>
      <c r="N4" s="27"/>
      <c r="O4" s="27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</row>
    <row r="5" spans="1:30" x14ac:dyDescent="0.25">
      <c r="A5" t="str">
        <f>Budget!A3</f>
        <v>Name</v>
      </c>
      <c r="B5" t="str">
        <f>Budget!B3</f>
        <v>Architect</v>
      </c>
      <c r="C5" s="31">
        <f ca="1">SUMIF($E$3:$AD$3,"&lt;"&amp;NOW(),$E5:$AD5)</f>
        <v>91.25</v>
      </c>
      <c r="D5" s="31">
        <f ca="1">SUM(E5:AD5)-C5</f>
        <v>0</v>
      </c>
      <c r="E5" s="31">
        <v>0</v>
      </c>
      <c r="F5" s="31">
        <v>0</v>
      </c>
      <c r="G5" s="31">
        <v>0</v>
      </c>
      <c r="H5" s="31">
        <v>0</v>
      </c>
      <c r="I5" s="31">
        <v>23</v>
      </c>
      <c r="J5" s="31">
        <v>3.25</v>
      </c>
      <c r="K5" s="31">
        <v>20</v>
      </c>
      <c r="L5" s="31">
        <v>25</v>
      </c>
      <c r="M5" s="31">
        <v>20</v>
      </c>
      <c r="N5" s="31">
        <v>0</v>
      </c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</row>
    <row r="6" spans="1:30" x14ac:dyDescent="0.25">
      <c r="A6" t="str">
        <f>Budget!A4</f>
        <v>Name</v>
      </c>
      <c r="B6" t="str">
        <f>Budget!B4</f>
        <v>Architect</v>
      </c>
      <c r="C6" s="31">
        <f ca="1">SUMIF($E$3:$AD$3,"&lt;"&amp;NOW(),$E6:$AD6)</f>
        <v>485</v>
      </c>
      <c r="D6" s="31">
        <f t="shared" ref="D6:D8" ca="1" si="19">SUM(E6:AD6)-C6</f>
        <v>0</v>
      </c>
      <c r="E6" s="31">
        <v>0</v>
      </c>
      <c r="F6" s="31">
        <v>0</v>
      </c>
      <c r="G6" s="31">
        <v>0</v>
      </c>
      <c r="H6" s="31">
        <v>0</v>
      </c>
      <c r="I6" s="31">
        <v>21</v>
      </c>
      <c r="J6" s="31">
        <v>42</v>
      </c>
      <c r="K6" s="31">
        <v>39</v>
      </c>
      <c r="L6" s="31">
        <v>43</v>
      </c>
      <c r="M6" s="31">
        <v>33</v>
      </c>
      <c r="N6" s="31">
        <v>42</v>
      </c>
      <c r="O6" s="31">
        <v>43</v>
      </c>
      <c r="P6" s="31">
        <v>43</v>
      </c>
      <c r="Q6" s="31">
        <v>44</v>
      </c>
      <c r="R6" s="31">
        <v>38</v>
      </c>
      <c r="S6" s="31">
        <v>34</v>
      </c>
      <c r="T6" s="31">
        <v>30</v>
      </c>
      <c r="U6" s="31">
        <v>33</v>
      </c>
      <c r="V6" s="31"/>
      <c r="W6" s="31"/>
      <c r="X6" s="31"/>
      <c r="Y6" s="31"/>
      <c r="Z6" s="31"/>
      <c r="AA6" s="31"/>
      <c r="AB6" s="31"/>
      <c r="AC6" s="31"/>
      <c r="AD6" s="31"/>
    </row>
    <row r="7" spans="1:30" x14ac:dyDescent="0.25">
      <c r="A7" t="str">
        <f>Budget!A5</f>
        <v>Name</v>
      </c>
      <c r="B7" t="str">
        <f>Budget!B5</f>
        <v>Architect</v>
      </c>
      <c r="C7" s="31">
        <f t="shared" ref="C7" ca="1" si="20">SUMIF($E$3:$AD$3,"&lt;"&amp;NOW(),$E7:$AD7)</f>
        <v>180.5</v>
      </c>
      <c r="D7" s="31">
        <f t="shared" ca="1" si="19"/>
        <v>0</v>
      </c>
      <c r="E7" s="31">
        <v>8</v>
      </c>
      <c r="F7" s="31">
        <v>2.75</v>
      </c>
      <c r="G7" s="31">
        <v>25.5</v>
      </c>
      <c r="H7" s="31">
        <v>7.75</v>
      </c>
      <c r="I7" s="31">
        <v>12</v>
      </c>
      <c r="J7" s="31">
        <v>1.25</v>
      </c>
      <c r="K7" s="31">
        <v>18.75</v>
      </c>
      <c r="L7" s="31">
        <v>28</v>
      </c>
      <c r="M7" s="31">
        <v>8.5</v>
      </c>
      <c r="N7" s="31">
        <v>6</v>
      </c>
      <c r="O7" s="31">
        <v>10</v>
      </c>
      <c r="P7" s="31">
        <v>8</v>
      </c>
      <c r="Q7" s="31">
        <v>0</v>
      </c>
      <c r="R7" s="31">
        <v>9</v>
      </c>
      <c r="S7" s="31">
        <v>0</v>
      </c>
      <c r="T7" s="31">
        <v>27</v>
      </c>
      <c r="U7" s="31">
        <v>8</v>
      </c>
      <c r="V7" s="31"/>
      <c r="W7" s="31"/>
      <c r="X7" s="31"/>
      <c r="Y7" s="31"/>
      <c r="Z7" s="31"/>
      <c r="AA7" s="31"/>
      <c r="AB7" s="31"/>
      <c r="AC7" s="31"/>
      <c r="AD7" s="31"/>
    </row>
    <row r="8" spans="1:30" x14ac:dyDescent="0.25">
      <c r="A8" t="str">
        <f>Budget!A6</f>
        <v>Name</v>
      </c>
      <c r="B8" t="str">
        <f>Budget!B6</f>
        <v>Architect</v>
      </c>
      <c r="C8" s="31">
        <f ca="1">SUMIF($E$3:$AD$3,"&lt;"&amp;NOW(),$E8:$AD8)</f>
        <v>8</v>
      </c>
      <c r="D8" s="31">
        <f t="shared" ca="1" si="19"/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2</v>
      </c>
      <c r="K8" s="31">
        <v>0</v>
      </c>
      <c r="L8" s="31">
        <v>0</v>
      </c>
      <c r="M8" s="31">
        <v>3</v>
      </c>
      <c r="N8" s="31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workbookViewId="0">
      <pane xSplit="4" ySplit="4" topLeftCell="E5" activePane="bottomRight" state="frozen"/>
      <selection pane="topRight" activeCell="D1" sqref="D1"/>
      <selection pane="bottomLeft" activeCell="A5" sqref="A5"/>
      <selection pane="bottomRight" activeCell="A9" sqref="A9"/>
    </sheetView>
  </sheetViews>
  <sheetFormatPr defaultColWidth="8.85546875" defaultRowHeight="15" x14ac:dyDescent="0.25"/>
  <cols>
    <col min="1" max="2" width="20.7109375" customWidth="1"/>
    <col min="3" max="3" width="10.7109375" customWidth="1"/>
    <col min="4" max="4" width="12.7109375" customWidth="1"/>
    <col min="5" max="30" width="8.7109375" customWidth="1"/>
  </cols>
  <sheetData>
    <row r="1" spans="1:30" x14ac:dyDescent="0.25">
      <c r="A1" s="22"/>
      <c r="B1" s="22"/>
      <c r="C1" s="22"/>
      <c r="D1" s="23" t="s">
        <v>4</v>
      </c>
      <c r="E1" s="23">
        <v>1</v>
      </c>
      <c r="F1" s="23">
        <f>E1+1</f>
        <v>2</v>
      </c>
      <c r="G1" s="23">
        <f t="shared" ref="G1:J1" si="0">F1+1</f>
        <v>3</v>
      </c>
      <c r="H1" s="23">
        <f t="shared" si="0"/>
        <v>4</v>
      </c>
      <c r="I1" s="23">
        <f t="shared" si="0"/>
        <v>5</v>
      </c>
      <c r="J1" s="23">
        <f t="shared" si="0"/>
        <v>6</v>
      </c>
      <c r="K1" s="23">
        <f t="shared" ref="K1:T1" si="1">J1+1</f>
        <v>7</v>
      </c>
      <c r="L1" s="23">
        <f t="shared" si="1"/>
        <v>8</v>
      </c>
      <c r="M1" s="23">
        <f t="shared" si="1"/>
        <v>9</v>
      </c>
      <c r="N1" s="23">
        <f t="shared" si="1"/>
        <v>10</v>
      </c>
      <c r="O1" s="23">
        <f t="shared" si="1"/>
        <v>11</v>
      </c>
      <c r="P1" s="23">
        <f t="shared" si="1"/>
        <v>12</v>
      </c>
      <c r="Q1" s="23">
        <f t="shared" si="1"/>
        <v>13</v>
      </c>
      <c r="R1" s="23">
        <f t="shared" si="1"/>
        <v>14</v>
      </c>
      <c r="S1" s="23">
        <f t="shared" si="1"/>
        <v>15</v>
      </c>
      <c r="T1" s="23">
        <f t="shared" si="1"/>
        <v>16</v>
      </c>
      <c r="U1" s="23">
        <f t="shared" ref="U1:AD1" si="2">T1+1</f>
        <v>17</v>
      </c>
      <c r="V1" s="23">
        <f t="shared" si="2"/>
        <v>18</v>
      </c>
      <c r="W1" s="23">
        <f t="shared" si="2"/>
        <v>19</v>
      </c>
      <c r="X1" s="23">
        <f t="shared" si="2"/>
        <v>20</v>
      </c>
      <c r="Y1" s="23">
        <f t="shared" si="2"/>
        <v>21</v>
      </c>
      <c r="Z1" s="23">
        <f t="shared" si="2"/>
        <v>22</v>
      </c>
      <c r="AA1" s="23">
        <f t="shared" si="2"/>
        <v>23</v>
      </c>
      <c r="AB1" s="23">
        <f t="shared" si="2"/>
        <v>24</v>
      </c>
      <c r="AC1" s="23">
        <f t="shared" si="2"/>
        <v>25</v>
      </c>
      <c r="AD1" s="23">
        <f t="shared" si="2"/>
        <v>26</v>
      </c>
    </row>
    <row r="2" spans="1:30" x14ac:dyDescent="0.25">
      <c r="A2" s="22"/>
      <c r="B2" s="22"/>
      <c r="C2" s="22"/>
      <c r="D2" s="23" t="s">
        <v>15</v>
      </c>
      <c r="E2" s="24">
        <v>42436</v>
      </c>
      <c r="F2" s="24">
        <f>E2+7</f>
        <v>42443</v>
      </c>
      <c r="G2" s="24">
        <f t="shared" ref="G2:J2" si="3">F2+7</f>
        <v>42450</v>
      </c>
      <c r="H2" s="24">
        <f t="shared" si="3"/>
        <v>42457</v>
      </c>
      <c r="I2" s="24">
        <f t="shared" si="3"/>
        <v>42464</v>
      </c>
      <c r="J2" s="24">
        <f t="shared" si="3"/>
        <v>42471</v>
      </c>
      <c r="K2" s="24">
        <f t="shared" ref="K2:K3" si="4">J2+7</f>
        <v>42478</v>
      </c>
      <c r="L2" s="24">
        <f t="shared" ref="L2:L3" si="5">K2+7</f>
        <v>42485</v>
      </c>
      <c r="M2" s="24">
        <f t="shared" ref="M2:M3" si="6">L2+7</f>
        <v>42492</v>
      </c>
      <c r="N2" s="24">
        <f t="shared" ref="N2:N3" si="7">M2+7</f>
        <v>42499</v>
      </c>
      <c r="O2" s="24">
        <f t="shared" ref="O2:O3" si="8">N2+7</f>
        <v>42506</v>
      </c>
      <c r="P2" s="24">
        <f t="shared" ref="P2:P3" si="9">O2+7</f>
        <v>42513</v>
      </c>
      <c r="Q2" s="24">
        <f t="shared" ref="Q2:Q3" si="10">P2+7</f>
        <v>42520</v>
      </c>
      <c r="R2" s="24">
        <f t="shared" ref="R2:R3" si="11">Q2+7</f>
        <v>42527</v>
      </c>
      <c r="S2" s="24">
        <f t="shared" ref="S2:S3" si="12">R2+7</f>
        <v>42534</v>
      </c>
      <c r="T2" s="24">
        <f t="shared" ref="T2:T3" si="13">S2+7</f>
        <v>42541</v>
      </c>
      <c r="U2" s="24">
        <f t="shared" ref="U2:U3" si="14">T2+7</f>
        <v>42548</v>
      </c>
      <c r="V2" s="24">
        <f t="shared" ref="V2:V3" si="15">U2+7</f>
        <v>42555</v>
      </c>
      <c r="W2" s="24">
        <f t="shared" ref="W2:W3" si="16">V2+7</f>
        <v>42562</v>
      </c>
      <c r="X2" s="24">
        <f t="shared" ref="X2:X3" si="17">W2+7</f>
        <v>42569</v>
      </c>
      <c r="Y2" s="24">
        <f t="shared" ref="Y2:Y3" si="18">X2+7</f>
        <v>42576</v>
      </c>
      <c r="Z2" s="24">
        <f t="shared" ref="Z2:Z3" si="19">Y2+7</f>
        <v>42583</v>
      </c>
      <c r="AA2" s="24">
        <f t="shared" ref="AA2:AA3" si="20">Z2+7</f>
        <v>42590</v>
      </c>
      <c r="AB2" s="24">
        <f t="shared" ref="AB2:AB3" si="21">AA2+7</f>
        <v>42597</v>
      </c>
      <c r="AC2" s="24">
        <f t="shared" ref="AC2:AC3" si="22">AB2+7</f>
        <v>42604</v>
      </c>
      <c r="AD2" s="24">
        <f t="shared" ref="AD2:AD3" si="23">AC2+7</f>
        <v>42611</v>
      </c>
    </row>
    <row r="3" spans="1:30" x14ac:dyDescent="0.25">
      <c r="A3" s="22"/>
      <c r="B3" s="22"/>
      <c r="C3" s="22"/>
      <c r="D3" s="23" t="s">
        <v>5</v>
      </c>
      <c r="E3" s="24">
        <f>E2+6</f>
        <v>42442</v>
      </c>
      <c r="F3" s="24">
        <f t="shared" ref="F3:J3" si="24">E3+7</f>
        <v>42449</v>
      </c>
      <c r="G3" s="24">
        <f t="shared" si="24"/>
        <v>42456</v>
      </c>
      <c r="H3" s="24">
        <f t="shared" si="24"/>
        <v>42463</v>
      </c>
      <c r="I3" s="24">
        <f t="shared" si="24"/>
        <v>42470</v>
      </c>
      <c r="J3" s="24">
        <f t="shared" si="24"/>
        <v>42477</v>
      </c>
      <c r="K3" s="24">
        <f t="shared" si="4"/>
        <v>42484</v>
      </c>
      <c r="L3" s="24">
        <f t="shared" si="5"/>
        <v>42491</v>
      </c>
      <c r="M3" s="24">
        <f t="shared" si="6"/>
        <v>42498</v>
      </c>
      <c r="N3" s="24">
        <f t="shared" si="7"/>
        <v>42505</v>
      </c>
      <c r="O3" s="24">
        <f t="shared" si="8"/>
        <v>42512</v>
      </c>
      <c r="P3" s="24">
        <f t="shared" si="9"/>
        <v>42519</v>
      </c>
      <c r="Q3" s="24">
        <f t="shared" si="10"/>
        <v>42526</v>
      </c>
      <c r="R3" s="24">
        <f t="shared" si="11"/>
        <v>42533</v>
      </c>
      <c r="S3" s="24">
        <f t="shared" si="12"/>
        <v>42540</v>
      </c>
      <c r="T3" s="24">
        <f t="shared" si="13"/>
        <v>42547</v>
      </c>
      <c r="U3" s="24">
        <f t="shared" si="14"/>
        <v>42554</v>
      </c>
      <c r="V3" s="24">
        <f t="shared" si="15"/>
        <v>42561</v>
      </c>
      <c r="W3" s="24">
        <f t="shared" si="16"/>
        <v>42568</v>
      </c>
      <c r="X3" s="24">
        <f t="shared" si="17"/>
        <v>42575</v>
      </c>
      <c r="Y3" s="24">
        <f t="shared" si="18"/>
        <v>42582</v>
      </c>
      <c r="Z3" s="24">
        <f t="shared" si="19"/>
        <v>42589</v>
      </c>
      <c r="AA3" s="24">
        <f t="shared" si="20"/>
        <v>42596</v>
      </c>
      <c r="AB3" s="24">
        <f t="shared" si="21"/>
        <v>42603</v>
      </c>
      <c r="AC3" s="24">
        <f t="shared" si="22"/>
        <v>42610</v>
      </c>
      <c r="AD3" s="24">
        <f t="shared" si="23"/>
        <v>42617</v>
      </c>
    </row>
    <row r="4" spans="1:30" x14ac:dyDescent="0.25">
      <c r="A4" s="23" t="str">
        <f>Time!A4</f>
        <v>Resource</v>
      </c>
      <c r="B4" s="25" t="str">
        <f>Time!B4</f>
        <v>Role</v>
      </c>
      <c r="C4" s="25" t="str">
        <f>Time!C4</f>
        <v>Actual</v>
      </c>
      <c r="D4" s="25" t="str">
        <f>Time!D4</f>
        <v>Forecast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x14ac:dyDescent="0.25">
      <c r="A5" t="str">
        <f>Time!A5</f>
        <v>Name</v>
      </c>
      <c r="B5" t="str">
        <f>Time!B5</f>
        <v>Architect</v>
      </c>
      <c r="C5" s="5">
        <f ca="1">SUMIF($E$3:$AD$3,"&lt;"&amp;NOW(),$E5:$AD5)</f>
        <v>3827</v>
      </c>
      <c r="D5" s="5">
        <f ca="1">SUM(E5:AD5)-C5</f>
        <v>0</v>
      </c>
      <c r="E5" s="5"/>
      <c r="F5" s="5"/>
      <c r="G5" s="5"/>
      <c r="H5" s="5"/>
      <c r="I5" s="5">
        <v>1900</v>
      </c>
      <c r="J5" s="5">
        <v>1927</v>
      </c>
      <c r="K5" s="5">
        <v>0</v>
      </c>
      <c r="L5" s="5">
        <v>0</v>
      </c>
      <c r="M5" s="5">
        <v>0</v>
      </c>
      <c r="N5" s="5">
        <v>0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x14ac:dyDescent="0.25">
      <c r="A6" t="str">
        <f>Time!A6</f>
        <v>Name</v>
      </c>
      <c r="B6" t="str">
        <f>Time!B6</f>
        <v>Architect</v>
      </c>
      <c r="C6" s="5">
        <f ca="1">SUMIF($E$3:$AD$3,"&lt;"&amp;NOW(),$E6:$AD6)</f>
        <v>16186</v>
      </c>
      <c r="D6" s="5">
        <f ca="1">SUM(E6:AD6)-C6</f>
        <v>0</v>
      </c>
      <c r="E6" s="5"/>
      <c r="F6" s="5"/>
      <c r="G6" s="5"/>
      <c r="H6" s="5"/>
      <c r="I6" s="5">
        <v>1315</v>
      </c>
      <c r="J6" s="5">
        <v>1232</v>
      </c>
      <c r="K6" s="5">
        <v>1174</v>
      </c>
      <c r="L6" s="5">
        <v>1320</v>
      </c>
      <c r="M6" s="5">
        <v>1235</v>
      </c>
      <c r="N6" s="5">
        <v>1426</v>
      </c>
      <c r="O6" s="5">
        <v>1181</v>
      </c>
      <c r="P6" s="5">
        <v>1238</v>
      </c>
      <c r="Q6" s="5" t="s">
        <v>16</v>
      </c>
      <c r="R6" s="5">
        <v>1726</v>
      </c>
      <c r="S6" s="5">
        <v>1212</v>
      </c>
      <c r="T6" s="5">
        <v>1527</v>
      </c>
      <c r="U6" s="5">
        <v>1600</v>
      </c>
      <c r="V6" s="5"/>
      <c r="W6" s="5"/>
      <c r="X6" s="5"/>
      <c r="Y6" s="5"/>
      <c r="Z6" s="5"/>
      <c r="AA6" s="5"/>
      <c r="AB6" s="5"/>
      <c r="AC6" s="5"/>
      <c r="AD6" s="5"/>
    </row>
    <row r="7" spans="1:30" x14ac:dyDescent="0.25">
      <c r="A7" t="s">
        <v>17</v>
      </c>
      <c r="B7" t="s">
        <v>14</v>
      </c>
      <c r="C7" s="5">
        <f ca="1">SUMIF($E$3:$AD$3,"&lt;"&amp;NOW(),$E7:$AD7)</f>
        <v>9178.84</v>
      </c>
      <c r="D7" s="5">
        <f ca="1">SUM(E7:AD7)-C7</f>
        <v>0</v>
      </c>
      <c r="E7" s="5"/>
      <c r="F7" s="5"/>
      <c r="G7" s="5">
        <v>3558.09</v>
      </c>
      <c r="H7" s="5"/>
      <c r="I7" s="5"/>
      <c r="J7" s="5"/>
      <c r="K7" s="5"/>
      <c r="L7" s="5">
        <v>3326.97</v>
      </c>
      <c r="M7" s="5"/>
      <c r="N7" s="5"/>
      <c r="O7" s="5"/>
      <c r="P7" s="5"/>
      <c r="Q7" s="5"/>
      <c r="R7" s="5"/>
      <c r="S7" s="5"/>
      <c r="T7" s="5">
        <v>2293.7800000000002</v>
      </c>
      <c r="U7" s="5"/>
      <c r="V7" s="5"/>
      <c r="W7" s="5"/>
      <c r="X7" s="5"/>
      <c r="Y7" s="5"/>
      <c r="Z7" s="5"/>
      <c r="AA7" s="5"/>
      <c r="AB7" s="5"/>
      <c r="AC7" s="5"/>
      <c r="AD7" s="5"/>
    </row>
    <row r="8" spans="1:30" x14ac:dyDescent="0.25">
      <c r="A8" t="s">
        <v>17</v>
      </c>
      <c r="B8" t="s">
        <v>14</v>
      </c>
      <c r="C8" s="5">
        <f ca="1">SUMIF($E$3:$AD$3,"&lt;"&amp;NOW(),$E8:$AD8)</f>
        <v>0</v>
      </c>
      <c r="D8" s="5">
        <f ca="1">SUM(E8:AD8)-C8</f>
        <v>0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</vt:lpstr>
      <vt:lpstr>Time</vt:lpstr>
      <vt:lpstr>Travel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Thorsten.Manthey@tcs.com</dc:creator>
  <cp:lastModifiedBy>Thorsten Manthey</cp:lastModifiedBy>
  <dcterms:created xsi:type="dcterms:W3CDTF">2015-04-01T16:53:08Z</dcterms:created>
  <dcterms:modified xsi:type="dcterms:W3CDTF">2019-10-06T15:03:20Z</dcterms:modified>
</cp:coreProperties>
</file>