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075" windowHeight="7500"/>
  </bookViews>
  <sheets>
    <sheet name="Budget 2020 (P)" sheetId="1" r:id="rId1"/>
  </sheets>
  <definedNames>
    <definedName name="_xlnm.Print_Area" localSheetId="0">'Budget 2020 (P)'!$A$1:$C$434</definedName>
  </definedNames>
  <calcPr calcId="145621"/>
</workbook>
</file>

<file path=xl/calcChain.xml><?xml version="1.0" encoding="utf-8"?>
<calcChain xmlns="http://schemas.openxmlformats.org/spreadsheetml/2006/main">
  <c r="C416" i="1" l="1"/>
  <c r="C415" i="1"/>
  <c r="C414" i="1"/>
  <c r="C413" i="1"/>
  <c r="C417" i="1" s="1"/>
  <c r="C412" i="1"/>
  <c r="C398" i="1"/>
  <c r="C391" i="1"/>
  <c r="C384" i="1"/>
  <c r="C382" i="1"/>
  <c r="C347" i="1"/>
  <c r="C341" i="1"/>
  <c r="C324" i="1"/>
  <c r="C331" i="1" s="1"/>
  <c r="C303" i="1"/>
  <c r="C294" i="1"/>
  <c r="C292" i="1"/>
  <c r="C397" i="1" s="1"/>
  <c r="C399" i="1" s="1"/>
  <c r="C400" i="1" s="1"/>
  <c r="C286" i="1"/>
  <c r="C390" i="1" s="1"/>
  <c r="C392" i="1" s="1"/>
  <c r="C393" i="1" s="1"/>
  <c r="C279" i="1"/>
  <c r="C383" i="1" s="1"/>
  <c r="C385" i="1" s="1"/>
  <c r="C269" i="1"/>
  <c r="C240" i="1"/>
  <c r="C235" i="1"/>
  <c r="C230" i="1"/>
  <c r="C218" i="1"/>
  <c r="C180" i="1"/>
  <c r="C168" i="1"/>
  <c r="C182" i="1" s="1"/>
  <c r="C20" i="1" s="1"/>
  <c r="C162" i="1"/>
  <c r="C141" i="1"/>
  <c r="C109" i="1"/>
  <c r="C12" i="1" s="1"/>
  <c r="C98" i="1"/>
  <c r="C10" i="1" s="1"/>
  <c r="C78" i="1"/>
  <c r="C77" i="1"/>
  <c r="C75" i="1"/>
  <c r="C38" i="1"/>
  <c r="C35" i="1"/>
  <c r="C40" i="1" s="1"/>
  <c r="C26" i="1"/>
  <c r="C25" i="1"/>
  <c r="C24" i="1"/>
  <c r="C23" i="1"/>
  <c r="C14" i="1"/>
  <c r="C13" i="1"/>
  <c r="C11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2" i="1"/>
  <c r="A1" i="1"/>
  <c r="C418" i="1" l="1"/>
  <c r="C419" i="1"/>
  <c r="C246" i="1"/>
  <c r="C22" i="1" s="1"/>
  <c r="C80" i="1"/>
  <c r="C404" i="1"/>
  <c r="C407" i="1" s="1"/>
  <c r="C222" i="1"/>
  <c r="C21" i="1" s="1"/>
  <c r="C28" i="1" s="1"/>
  <c r="C408" i="1" l="1"/>
  <c r="C79" i="1"/>
  <c r="C83" i="1" s="1"/>
  <c r="C85" i="1" s="1"/>
  <c r="C9" i="1" s="1"/>
  <c r="C16" i="1" s="1"/>
  <c r="C31" i="1" s="1"/>
  <c r="C43" i="1" s="1"/>
  <c r="G4" i="1" s="1"/>
</calcChain>
</file>

<file path=xl/sharedStrings.xml><?xml version="1.0" encoding="utf-8"?>
<sst xmlns="http://schemas.openxmlformats.org/spreadsheetml/2006/main" count="246" uniqueCount="200">
  <si>
    <t>THE MUNICIPALITY OF PORTAGE DU FORT</t>
  </si>
  <si>
    <t xml:space="preserve"> BUDGET ESTIMATES</t>
  </si>
  <si>
    <t>STATEMENT OF FINANCIAL OPERATING ACTIVITIES FOR BUDGETARY PURPOSES</t>
  </si>
  <si>
    <t>PERIOD ENDED DECEMBER 31, 2020</t>
  </si>
  <si>
    <t>2020 Budget</t>
  </si>
  <si>
    <t>REVENUE</t>
  </si>
  <si>
    <t>Tax revenue</t>
  </si>
  <si>
    <t>Transfers</t>
  </si>
  <si>
    <t>Fines</t>
  </si>
  <si>
    <t>Assessment of rights</t>
  </si>
  <si>
    <t>Interest</t>
  </si>
  <si>
    <t>Other</t>
  </si>
  <si>
    <t>OPERATING EXPENSE</t>
  </si>
  <si>
    <t>General administration</t>
  </si>
  <si>
    <t>Public security</t>
  </si>
  <si>
    <t>Transportation</t>
  </si>
  <si>
    <t>Environmental health</t>
  </si>
  <si>
    <t>Urban planning and regional development</t>
  </si>
  <si>
    <t>Recreational and cultural activites</t>
  </si>
  <si>
    <t>Costs of financing</t>
  </si>
  <si>
    <t>Surplus (deficit) for the period before reconciliation</t>
  </si>
  <si>
    <t>Reconciliation for fiscal purposes</t>
  </si>
  <si>
    <t>Financing</t>
  </si>
  <si>
    <t>Payment of long term debt</t>
  </si>
  <si>
    <t>Appropriations</t>
  </si>
  <si>
    <t>Investing activities (capital expenditures)</t>
  </si>
  <si>
    <t>Surplus (deficit) for the period for budgetary purposes</t>
  </si>
  <si>
    <t>ANALYSIS OF REVENUE</t>
  </si>
  <si>
    <t>TAXES</t>
  </si>
  <si>
    <t xml:space="preserve"> Based on assessment</t>
  </si>
  <si>
    <t xml:space="preserve">  Taxable valuation $19,210,000 x $1.04/$100 ($1.03 in 2019)</t>
  </si>
  <si>
    <t xml:space="preserve"> Municipal services</t>
  </si>
  <si>
    <t xml:space="preserve">  Water residential - $854 ($696 in 2019)</t>
  </si>
  <si>
    <t xml:space="preserve">  Water commercial - ($950 x 5 ($850 in 2019), $300 x 12, $300 x 2, $75 x 4)</t>
  </si>
  <si>
    <t xml:space="preserve">  Garbage - $178 ($172 in 2019)</t>
  </si>
  <si>
    <t xml:space="preserve">  Recycling - $23 ($23 in 2019)</t>
  </si>
  <si>
    <t xml:space="preserve">  Fire protection - $199 ($196 in 2019)</t>
  </si>
  <si>
    <t xml:space="preserve">  Debt service water project ($604 users/$214 non-users/($585/$213 in 2019)</t>
  </si>
  <si>
    <t xml:space="preserve">  Agence 911 - see line 204</t>
  </si>
  <si>
    <t>TRANSFERS</t>
  </si>
  <si>
    <t xml:space="preserve"> Unconditional transfers</t>
  </si>
  <si>
    <t xml:space="preserve">  Equalisation grant</t>
  </si>
  <si>
    <t xml:space="preserve"> Conditional transfers</t>
  </si>
  <si>
    <t xml:space="preserve">  Recycling grant</t>
  </si>
  <si>
    <t xml:space="preserve">  Garbage grant</t>
  </si>
  <si>
    <t xml:space="preserve">  Water project capital grant</t>
  </si>
  <si>
    <t xml:space="preserve">  Water project interest grant</t>
  </si>
  <si>
    <t xml:space="preserve">  Special operating grant</t>
  </si>
  <si>
    <t>FINES</t>
  </si>
  <si>
    <t xml:space="preserve">  MRC de Pontiac</t>
  </si>
  <si>
    <t>ASSESSMENT OF RIGHTS</t>
  </si>
  <si>
    <t xml:space="preserve">  Licenses and permits</t>
  </si>
  <si>
    <t xml:space="preserve">  Transfer duties</t>
  </si>
  <si>
    <t xml:space="preserve">  Trailer fees</t>
  </si>
  <si>
    <t>INTEREST</t>
  </si>
  <si>
    <t xml:space="preserve">  Interest on arrears/gst refunds</t>
  </si>
  <si>
    <t>OTHER REVENUE</t>
  </si>
  <si>
    <t xml:space="preserve">  Insurance rebate</t>
  </si>
  <si>
    <t>ANALYSIS OF OPERATING EXPENSES</t>
  </si>
  <si>
    <t>GENERAL ADMINISTRATION</t>
  </si>
  <si>
    <t>Legislation</t>
  </si>
  <si>
    <t xml:space="preserve">  Mayor and Councillors - remuneration</t>
  </si>
  <si>
    <t xml:space="preserve">  Mayor and Councillors - allowance</t>
  </si>
  <si>
    <t xml:space="preserve">  Mayor and Councillors - employee benefits</t>
  </si>
  <si>
    <t xml:space="preserve">  Mayor and Councillors - travel and convention</t>
  </si>
  <si>
    <t xml:space="preserve">  Mayor and Councillors - course fees</t>
  </si>
  <si>
    <t xml:space="preserve">  Mayor and Councillors - code books</t>
  </si>
  <si>
    <t xml:space="preserve">  Remembrance Day</t>
  </si>
  <si>
    <t>Financial management</t>
  </si>
  <si>
    <t xml:space="preserve">  Director General - salary and overtime</t>
  </si>
  <si>
    <t xml:space="preserve">  Employee benefits and pension</t>
  </si>
  <si>
    <t xml:space="preserve">  Secretary’s bond</t>
  </si>
  <si>
    <t xml:space="preserve">  Csst - annual fee</t>
  </si>
  <si>
    <t xml:space="preserve">  Travel and convention - Director General</t>
  </si>
  <si>
    <t xml:space="preserve">  Postage</t>
  </si>
  <si>
    <t xml:space="preserve">  Telephone</t>
  </si>
  <si>
    <t xml:space="preserve">  Public notices</t>
  </si>
  <si>
    <t xml:space="preserve">  Accounting services</t>
  </si>
  <si>
    <t xml:space="preserve">  Audit fee</t>
  </si>
  <si>
    <t xml:space="preserve">  Office supplies </t>
  </si>
  <si>
    <t xml:space="preserve">  Computer and equipment maintenance and rental</t>
  </si>
  <si>
    <t xml:space="preserve">  Office - insurance</t>
  </si>
  <si>
    <t xml:space="preserve">  Office - maintenance</t>
  </si>
  <si>
    <t xml:space="preserve">  Office - light and heat</t>
  </si>
  <si>
    <t xml:space="preserve">  Association fees</t>
  </si>
  <si>
    <t xml:space="preserve">  PG tax program and support</t>
  </si>
  <si>
    <t xml:space="preserve">  Web site</t>
  </si>
  <si>
    <t>Election expense</t>
  </si>
  <si>
    <t xml:space="preserve">  Wages and benefits</t>
  </si>
  <si>
    <t xml:space="preserve">  Ballots and supplies</t>
  </si>
  <si>
    <t>Assessment</t>
  </si>
  <si>
    <t xml:space="preserve">  M.R.C. Pontiac</t>
  </si>
  <si>
    <t xml:space="preserve">  Legal fees</t>
  </si>
  <si>
    <t xml:space="preserve">  Errors and omissions insurance</t>
  </si>
  <si>
    <t xml:space="preserve">  Liability insurance</t>
  </si>
  <si>
    <t xml:space="preserve">  Charitable donations</t>
  </si>
  <si>
    <t xml:space="preserve">  FQM/UMQ fees</t>
  </si>
  <si>
    <t>PUBLIC SECURITY</t>
  </si>
  <si>
    <t>Police protection</t>
  </si>
  <si>
    <t xml:space="preserve">  Government of Quebec</t>
  </si>
  <si>
    <t>Fire protection</t>
  </si>
  <si>
    <t xml:space="preserve">  Fire chief</t>
  </si>
  <si>
    <t xml:space="preserve">  Firemen remuneration</t>
  </si>
  <si>
    <t xml:space="preserve">  Employee benefits</t>
  </si>
  <si>
    <t xml:space="preserve">  Fire - telephone and pagers</t>
  </si>
  <si>
    <t xml:space="preserve">  Fire - pager rental</t>
  </si>
  <si>
    <t xml:space="preserve">  911 emergency service - Agence 911</t>
  </si>
  <si>
    <t xml:space="preserve">  Communication licence</t>
  </si>
  <si>
    <t xml:space="preserve">  Equipment rental</t>
  </si>
  <si>
    <t xml:space="preserve">  Training fees</t>
  </si>
  <si>
    <t xml:space="preserve">  Fire hall - insurance </t>
  </si>
  <si>
    <t xml:space="preserve">  Fire hall - light and heat </t>
  </si>
  <si>
    <t xml:space="preserve">  Fire hall - maintenance </t>
  </si>
  <si>
    <t xml:space="preserve">  Fire vehicles - insurance</t>
  </si>
  <si>
    <t xml:space="preserve">  Fire vehicles - licenses</t>
  </si>
  <si>
    <t xml:space="preserve">  Fire vehicles - fuel</t>
  </si>
  <si>
    <t xml:space="preserve">  Fire vehicles and equipment - maintenance</t>
  </si>
  <si>
    <t xml:space="preserve">  Fire equipment purchases and supplies</t>
  </si>
  <si>
    <t xml:space="preserve">  Fire administration services</t>
  </si>
  <si>
    <t xml:space="preserve">  Fire services - other municipalities</t>
  </si>
  <si>
    <t xml:space="preserve">  M.R.C. Pontiac - animal control</t>
  </si>
  <si>
    <t>TRANSPORTATION</t>
  </si>
  <si>
    <t>Municipal roads</t>
  </si>
  <si>
    <t xml:space="preserve">  Brushing and ditching</t>
  </si>
  <si>
    <t xml:space="preserve">  Tools and supplies</t>
  </si>
  <si>
    <t xml:space="preserve">  Road maintenance, paving</t>
  </si>
  <si>
    <t xml:space="preserve">  Street sweeping</t>
  </si>
  <si>
    <t>Snow removal</t>
  </si>
  <si>
    <t xml:space="preserve">  Contract</t>
  </si>
  <si>
    <t xml:space="preserve">  Extra</t>
  </si>
  <si>
    <t>Street lighting</t>
  </si>
  <si>
    <t xml:space="preserve">  Electricity</t>
  </si>
  <si>
    <t xml:space="preserve">  Maintenance and bulbs</t>
  </si>
  <si>
    <t>Traffic</t>
  </si>
  <si>
    <t xml:space="preserve">  Road signs</t>
  </si>
  <si>
    <t>ENVIRONMENTAL HEALTH</t>
  </si>
  <si>
    <t>Purification of water</t>
  </si>
  <si>
    <t xml:space="preserve">  Operator (75%)</t>
  </si>
  <si>
    <t xml:space="preserve">  Benefits and pension</t>
  </si>
  <si>
    <t xml:space="preserve">  Water analysis</t>
  </si>
  <si>
    <t xml:space="preserve">  Chlorine</t>
  </si>
  <si>
    <t xml:space="preserve">  Insurance</t>
  </si>
  <si>
    <t xml:space="preserve">  Diesel fuel</t>
  </si>
  <si>
    <t xml:space="preserve">  Travel expense</t>
  </si>
  <si>
    <t>Water distribution system</t>
  </si>
  <si>
    <t xml:space="preserve">  Wages (25%)</t>
  </si>
  <si>
    <t xml:space="preserve">  Benefits</t>
  </si>
  <si>
    <t xml:space="preserve">  Water system maintenance</t>
  </si>
  <si>
    <t>Domestic garbage</t>
  </si>
  <si>
    <t xml:space="preserve">  Garbage transportation</t>
  </si>
  <si>
    <t xml:space="preserve">  Garbage collection contract</t>
  </si>
  <si>
    <t>Secondary materials</t>
  </si>
  <si>
    <t xml:space="preserve">  Recycling contract - pickup Evolu-Tic</t>
  </si>
  <si>
    <t xml:space="preserve">  Bin rental</t>
  </si>
  <si>
    <t>URBAN PLANNING AND REGIONAL DEVELOPMENT</t>
  </si>
  <si>
    <t xml:space="preserve">  Building inspector</t>
  </si>
  <si>
    <t xml:space="preserve">  Public notices/supplies/course fees</t>
  </si>
  <si>
    <t xml:space="preserve">  Professional services - MRC share</t>
  </si>
  <si>
    <t>RECREATIONAL AND CULTURAL ACTIVITIES</t>
  </si>
  <si>
    <t>Municipal hall</t>
  </si>
  <si>
    <t xml:space="preserve">  Maintenance</t>
  </si>
  <si>
    <t>Parks and playgrounds</t>
  </si>
  <si>
    <t xml:space="preserve">  Grass cutting contract</t>
  </si>
  <si>
    <t>COSTS OF FINANCING</t>
  </si>
  <si>
    <t xml:space="preserve">  Bank charges and other interest</t>
  </si>
  <si>
    <t xml:space="preserve">  Loan interest</t>
  </si>
  <si>
    <t xml:space="preserve">  Water project interest</t>
  </si>
  <si>
    <t xml:space="preserve">  Amortization of loan discount (2018 - 2022)</t>
  </si>
  <si>
    <t xml:space="preserve">  Deficit loan interest</t>
  </si>
  <si>
    <t>FINANCING</t>
  </si>
  <si>
    <t xml:space="preserve">  Capital payments - water infrastructure</t>
  </si>
  <si>
    <t>CAPITAL EXPENDITURES</t>
  </si>
  <si>
    <t xml:space="preserve">  Street lights</t>
  </si>
  <si>
    <t>Service rates calculations:</t>
  </si>
  <si>
    <t xml:space="preserve">   Line 269 Water Purification</t>
  </si>
  <si>
    <t xml:space="preserve">   Line 279 Water Distribution</t>
  </si>
  <si>
    <t xml:space="preserve">   Line 76 Commercial water charges deducted</t>
  </si>
  <si>
    <t xml:space="preserve">     Water net cost</t>
  </si>
  <si>
    <t xml:space="preserve">      119 users = $101,683/119</t>
  </si>
  <si>
    <t xml:space="preserve">  Domestic Garbage - $178 ($172 in 2019)</t>
  </si>
  <si>
    <t xml:space="preserve">   Line 286 Domestic garbage</t>
  </si>
  <si>
    <t xml:space="preserve">   Line 93 Garbage grant deducted</t>
  </si>
  <si>
    <t xml:space="preserve">     Domestic garbage net cost</t>
  </si>
  <si>
    <t xml:space="preserve">       150 users = $26,749/150</t>
  </si>
  <si>
    <t xml:space="preserve">   Line 292 Recycling</t>
  </si>
  <si>
    <t xml:space="preserve">   Line 92 recycling grant deducted </t>
  </si>
  <si>
    <t xml:space="preserve">     Recycling net cost</t>
  </si>
  <si>
    <t xml:space="preserve">        157 users = $3,611/157</t>
  </si>
  <si>
    <t xml:space="preserve">   Fire protection - $199 ($196 in 2019)</t>
  </si>
  <si>
    <t xml:space="preserve">    Line 218 Fire protection</t>
  </si>
  <si>
    <t xml:space="preserve">      Fire protection net cost</t>
  </si>
  <si>
    <t xml:space="preserve">        233 users = $46,418/233</t>
  </si>
  <si>
    <t xml:space="preserve">   Line 337 Water interest on long-term debt</t>
  </si>
  <si>
    <t xml:space="preserve">   Line 338 Water premium amortization</t>
  </si>
  <si>
    <t xml:space="preserve">   Line 345 Water capital on long-term debt</t>
  </si>
  <si>
    <t xml:space="preserve">   Line 94 Water grant - capital deducted</t>
  </si>
  <si>
    <t xml:space="preserve">   Line 95 Water grant - Interest deducted</t>
  </si>
  <si>
    <t xml:space="preserve">     Total debt net cost</t>
  </si>
  <si>
    <t xml:space="preserve">        119 users @ 75% = $95,885 x .75/119</t>
  </si>
  <si>
    <t xml:space="preserve">        112 non-users @ 25% = $95,885 x .25/112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</si>
</sst>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3" fontId="2" fillId="0" borderId="0" xfId="0" applyNumberFormat="1" applyFont="1"/>
    <xf numFmtId="164" fontId="2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37" fontId="3" fillId="0" borderId="0" xfId="0" applyNumberFormat="1" applyFont="1"/>
    <xf numFmtId="164" fontId="2" fillId="0" borderId="1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2" fillId="0" borderId="2" xfId="0" applyNumberFormat="1" applyFont="1" applyBorder="1"/>
    <xf numFmtId="0" fontId="3" fillId="0" borderId="2" xfId="0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7" fontId="3" fillId="0" borderId="0" xfId="0" applyNumberFormat="1" applyFont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37" fontId="3" fillId="0" borderId="0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0" fontId="3" fillId="0" borderId="0" xfId="0" applyFont="1" applyFill="1"/>
    <xf numFmtId="0" fontId="3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Fill="1"/>
    <xf numFmtId="1" fontId="2" fillId="0" borderId="0" xfId="0" applyNumberFormat="1" applyFont="1" applyFill="1"/>
    <xf numFmtId="0" fontId="2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Border="1" applyAlignment="1">
      <alignment horizontal="right"/>
    </xf>
    <xf numFmtId="1" fontId="4" fillId="0" borderId="0" xfId="0" applyNumberFormat="1" applyFont="1"/>
    <xf numFmtId="1" fontId="3" fillId="0" borderId="0" xfId="0" applyNumberFormat="1" applyFont="1"/>
    <xf numFmtId="1" fontId="2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 applyBorder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/>
    <xf numFmtId="0" fontId="5" fillId="0" borderId="0" xfId="0" applyFont="1"/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6"/>
  <sheetViews>
    <sheetView tabSelected="1" zoomScale="96" zoomScaleNormal="96" zoomScaleSheetLayoutView="55" workbookViewId="0">
      <pane xSplit="3" ySplit="6" topLeftCell="D7" activePane="bottomRight" state="frozen"/>
      <selection pane="topRight" activeCell="H1" sqref="H1"/>
      <selection pane="bottomLeft" activeCell="A5" sqref="A5"/>
      <selection pane="bottomRight" activeCell="D7" sqref="D7"/>
    </sheetView>
  </sheetViews>
  <sheetFormatPr defaultRowHeight="14.25" x14ac:dyDescent="0.2"/>
  <cols>
    <col min="1" max="1" width="3.75" customWidth="1"/>
    <col min="2" max="2" width="84.625" customWidth="1"/>
    <col min="3" max="3" width="12.625" customWidth="1"/>
    <col min="5" max="5" width="18.75" customWidth="1"/>
    <col min="6" max="11" width="11.625" customWidth="1"/>
  </cols>
  <sheetData>
    <row r="1" spans="1:12" x14ac:dyDescent="0.2">
      <c r="A1" s="1">
        <f>1</f>
        <v>1</v>
      </c>
      <c r="B1" s="2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 x14ac:dyDescent="0.2">
      <c r="A2" s="1">
        <f>A1+1</f>
        <v>2</v>
      </c>
      <c r="B2" s="2" t="s">
        <v>1</v>
      </c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x14ac:dyDescent="0.2">
      <c r="A3" s="1">
        <f t="shared" ref="A3:A66" si="0">A2+1</f>
        <v>3</v>
      </c>
      <c r="B3" s="2" t="s">
        <v>2</v>
      </c>
      <c r="C3" s="2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>
        <f t="shared" si="0"/>
        <v>4</v>
      </c>
      <c r="B4" s="2" t="s">
        <v>3</v>
      </c>
      <c r="C4" s="2"/>
      <c r="D4" s="3"/>
      <c r="E4" s="3"/>
      <c r="F4" s="3"/>
      <c r="G4" s="4">
        <f>C43</f>
        <v>0</v>
      </c>
      <c r="H4" s="3"/>
      <c r="I4" s="3"/>
      <c r="J4" s="3"/>
      <c r="K4" s="3"/>
      <c r="L4" s="3"/>
    </row>
    <row r="5" spans="1:12" x14ac:dyDescent="0.2">
      <c r="A5" s="1">
        <f t="shared" si="0"/>
        <v>5</v>
      </c>
      <c r="B5" s="2"/>
      <c r="C5" s="2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A6" s="1">
        <f t="shared" si="0"/>
        <v>6</v>
      </c>
      <c r="B6" s="3"/>
      <c r="C6" s="5" t="s">
        <v>4</v>
      </c>
      <c r="D6" s="3"/>
      <c r="E6" s="3"/>
      <c r="F6" s="3"/>
      <c r="G6" s="3"/>
      <c r="H6" s="3"/>
      <c r="I6" s="3"/>
      <c r="J6" s="3"/>
      <c r="K6" s="3"/>
      <c r="L6" s="3"/>
    </row>
    <row r="7" spans="1:12" x14ac:dyDescent="0.2">
      <c r="A7" s="1">
        <f t="shared" si="0"/>
        <v>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">
      <c r="A8" s="1">
        <f t="shared" si="0"/>
        <v>8</v>
      </c>
      <c r="B8" s="6" t="s">
        <v>5</v>
      </c>
      <c r="C8" s="6"/>
      <c r="D8" s="3"/>
      <c r="E8" s="3"/>
      <c r="F8" s="3"/>
      <c r="G8" s="3"/>
      <c r="H8" s="3"/>
      <c r="I8" s="3"/>
      <c r="J8" s="3"/>
      <c r="K8" s="3"/>
      <c r="L8" s="3"/>
    </row>
    <row r="9" spans="1:12" x14ac:dyDescent="0.2">
      <c r="A9" s="1">
        <f t="shared" si="0"/>
        <v>9</v>
      </c>
      <c r="B9" s="3" t="s">
        <v>6</v>
      </c>
      <c r="C9" s="7">
        <f>C85</f>
        <v>484780</v>
      </c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1">
        <f t="shared" si="0"/>
        <v>10</v>
      </c>
      <c r="B10" s="3" t="s">
        <v>7</v>
      </c>
      <c r="C10" s="7">
        <f>C98</f>
        <v>278899</v>
      </c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">
      <c r="A11" s="1">
        <f t="shared" si="0"/>
        <v>11</v>
      </c>
      <c r="B11" s="3" t="s">
        <v>8</v>
      </c>
      <c r="C11" s="7">
        <f>C101</f>
        <v>1200</v>
      </c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">
      <c r="A12" s="1">
        <f t="shared" si="0"/>
        <v>12</v>
      </c>
      <c r="B12" s="3" t="s">
        <v>9</v>
      </c>
      <c r="C12" s="7">
        <f>C109</f>
        <v>4000</v>
      </c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">
      <c r="A13" s="1">
        <f t="shared" si="0"/>
        <v>13</v>
      </c>
      <c r="B13" s="3" t="s">
        <v>10</v>
      </c>
      <c r="C13" s="7">
        <f>C112</f>
        <v>6680</v>
      </c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">
      <c r="A14" s="1">
        <f t="shared" si="0"/>
        <v>14</v>
      </c>
      <c r="B14" s="3" t="s">
        <v>11</v>
      </c>
      <c r="C14" s="7">
        <f>C115</f>
        <v>2200</v>
      </c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">
      <c r="A15" s="1">
        <f t="shared" si="0"/>
        <v>15</v>
      </c>
      <c r="B15" s="3"/>
      <c r="C15" s="7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">
      <c r="A16" s="1">
        <f t="shared" si="0"/>
        <v>16</v>
      </c>
      <c r="B16" s="3"/>
      <c r="C16" s="8">
        <f>SUM(C9:C14)</f>
        <v>777759</v>
      </c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">
      <c r="A17" s="1">
        <f t="shared" si="0"/>
        <v>17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">
      <c r="A18" s="1">
        <f t="shared" si="0"/>
        <v>18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">
      <c r="A19" s="1">
        <f t="shared" si="0"/>
        <v>19</v>
      </c>
      <c r="B19" s="6" t="s">
        <v>12</v>
      </c>
      <c r="C19" s="6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">
      <c r="A20" s="1">
        <f t="shared" si="0"/>
        <v>20</v>
      </c>
      <c r="B20" s="3" t="s">
        <v>13</v>
      </c>
      <c r="C20" s="7">
        <f>C182</f>
        <v>135885</v>
      </c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">
      <c r="A21" s="1">
        <f t="shared" si="0"/>
        <v>21</v>
      </c>
      <c r="B21" s="3" t="s">
        <v>14</v>
      </c>
      <c r="C21" s="7">
        <f>C222</f>
        <v>63591</v>
      </c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2">
      <c r="A22" s="1">
        <f t="shared" si="0"/>
        <v>22</v>
      </c>
      <c r="B22" s="3" t="s">
        <v>15</v>
      </c>
      <c r="C22" s="7">
        <f>C246</f>
        <v>40397</v>
      </c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">
      <c r="A23" s="1">
        <f t="shared" si="0"/>
        <v>23</v>
      </c>
      <c r="B23" s="3" t="s">
        <v>16</v>
      </c>
      <c r="C23" s="7">
        <f>C294</f>
        <v>152393</v>
      </c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">
      <c r="A24" s="1">
        <f t="shared" si="0"/>
        <v>24</v>
      </c>
      <c r="B24" s="3" t="s">
        <v>17</v>
      </c>
      <c r="C24" s="7">
        <f>C303</f>
        <v>11310</v>
      </c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">
      <c r="A25" s="1">
        <f t="shared" si="0"/>
        <v>25</v>
      </c>
      <c r="B25" s="3" t="s">
        <v>18</v>
      </c>
      <c r="C25" s="7">
        <f>C331</f>
        <v>9824</v>
      </c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">
      <c r="A26" s="1">
        <f t="shared" si="0"/>
        <v>26</v>
      </c>
      <c r="B26" s="3" t="s">
        <v>19</v>
      </c>
      <c r="C26" s="7">
        <f>C341</f>
        <v>61859</v>
      </c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">
      <c r="A27" s="1">
        <f t="shared" si="0"/>
        <v>27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">
      <c r="A28" s="1">
        <f t="shared" si="0"/>
        <v>28</v>
      </c>
      <c r="B28" s="3"/>
      <c r="C28" s="8">
        <f>SUM(C20:C26)</f>
        <v>475259</v>
      </c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">
      <c r="A29" s="1">
        <f t="shared" si="0"/>
        <v>29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">
      <c r="A30" s="1">
        <f t="shared" si="0"/>
        <v>30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">
      <c r="A31" s="1">
        <f t="shared" si="0"/>
        <v>31</v>
      </c>
      <c r="B31" s="6" t="s">
        <v>20</v>
      </c>
      <c r="C31" s="9">
        <f>C16-C28</f>
        <v>302500</v>
      </c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">
      <c r="A32" s="1">
        <f t="shared" si="0"/>
        <v>32</v>
      </c>
      <c r="B32" s="6"/>
      <c r="C32" s="9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">
      <c r="A33" s="1">
        <f t="shared" si="0"/>
        <v>33</v>
      </c>
      <c r="B33" s="6" t="s">
        <v>21</v>
      </c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">
      <c r="A34" s="1">
        <f t="shared" si="0"/>
        <v>34</v>
      </c>
      <c r="B34" s="6" t="s">
        <v>22</v>
      </c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">
      <c r="A35" s="1">
        <f t="shared" si="0"/>
        <v>35</v>
      </c>
      <c r="B35" s="3" t="s">
        <v>23</v>
      </c>
      <c r="C35" s="4">
        <f>-C347</f>
        <v>-299000</v>
      </c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">
      <c r="A36" s="1">
        <f t="shared" si="0"/>
        <v>36</v>
      </c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">
      <c r="A37" s="1">
        <f t="shared" si="0"/>
        <v>37</v>
      </c>
      <c r="B37" s="6" t="s">
        <v>24</v>
      </c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">
      <c r="A38" s="1">
        <f t="shared" si="0"/>
        <v>38</v>
      </c>
      <c r="B38" s="3" t="s">
        <v>25</v>
      </c>
      <c r="C38" s="10">
        <f>-C351</f>
        <v>-3500</v>
      </c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">
      <c r="A39" s="1">
        <f t="shared" si="0"/>
        <v>39</v>
      </c>
      <c r="B39" s="3"/>
      <c r="C39" s="11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">
      <c r="A40" s="1">
        <f t="shared" si="0"/>
        <v>40</v>
      </c>
      <c r="B40" s="3"/>
      <c r="C40" s="9">
        <f>SUM(C35:C39)</f>
        <v>-302500</v>
      </c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">
      <c r="A41" s="1">
        <f t="shared" si="0"/>
        <v>41</v>
      </c>
      <c r="B41" s="6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">
      <c r="A42" s="1">
        <f t="shared" si="0"/>
        <v>42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" thickBot="1" x14ac:dyDescent="0.25">
      <c r="A43" s="1">
        <f t="shared" si="0"/>
        <v>43</v>
      </c>
      <c r="B43" s="6" t="s">
        <v>26</v>
      </c>
      <c r="C43" s="12">
        <f>C31+C40</f>
        <v>0</v>
      </c>
      <c r="D43" s="3"/>
      <c r="E43" s="3"/>
      <c r="F43" s="3"/>
      <c r="G43" s="3"/>
      <c r="H43" s="3"/>
      <c r="I43" s="3"/>
      <c r="J43" s="3"/>
      <c r="K43" s="3"/>
      <c r="L43" s="3"/>
    </row>
    <row r="44" spans="1:12" ht="15" thickTop="1" x14ac:dyDescent="0.2">
      <c r="A44" s="1">
        <f t="shared" si="0"/>
        <v>44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">
      <c r="A45" s="1">
        <f t="shared" si="0"/>
        <v>45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">
      <c r="A46" s="1">
        <f t="shared" si="0"/>
        <v>46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">
      <c r="A47" s="1">
        <f t="shared" si="0"/>
        <v>47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">
      <c r="A48" s="1">
        <f t="shared" si="0"/>
        <v>48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">
      <c r="A49" s="1">
        <f t="shared" si="0"/>
        <v>49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">
      <c r="A50" s="1">
        <f t="shared" si="0"/>
        <v>50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">
      <c r="A51" s="1">
        <f t="shared" si="0"/>
        <v>51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">
      <c r="A52" s="1">
        <f t="shared" si="0"/>
        <v>52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">
      <c r="A53" s="1">
        <f t="shared" si="0"/>
        <v>53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">
      <c r="A54" s="1">
        <f t="shared" si="0"/>
        <v>54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">
      <c r="A55" s="1">
        <f t="shared" si="0"/>
        <v>55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">
      <c r="A56" s="1">
        <f t="shared" si="0"/>
        <v>56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">
      <c r="A57" s="1">
        <f t="shared" si="0"/>
        <v>57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">
      <c r="A58" s="1">
        <f t="shared" si="0"/>
        <v>58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">
      <c r="A59" s="1">
        <f t="shared" si="0"/>
        <v>59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">
      <c r="A60" s="1">
        <f t="shared" si="0"/>
        <v>60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">
      <c r="A61" s="1">
        <f t="shared" si="0"/>
        <v>61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">
      <c r="A62" s="1">
        <f t="shared" si="0"/>
        <v>62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">
      <c r="A63" s="1">
        <f t="shared" si="0"/>
        <v>63</v>
      </c>
      <c r="B63" s="2" t="s">
        <v>0</v>
      </c>
      <c r="C63" s="2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">
      <c r="A64" s="1">
        <f t="shared" si="0"/>
        <v>64</v>
      </c>
      <c r="B64" s="2" t="s">
        <v>1</v>
      </c>
      <c r="C64" s="2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">
      <c r="A65" s="1">
        <f t="shared" si="0"/>
        <v>65</v>
      </c>
      <c r="B65" s="2" t="s">
        <v>27</v>
      </c>
      <c r="C65" s="2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">
      <c r="A66" s="1">
        <f t="shared" si="0"/>
        <v>66</v>
      </c>
      <c r="B66" s="2" t="s">
        <v>3</v>
      </c>
      <c r="C66" s="2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">
      <c r="A67" s="1">
        <f t="shared" ref="A67:A130" si="1">A66+1</f>
        <v>67</v>
      </c>
      <c r="B67" s="2"/>
      <c r="C67" s="2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">
      <c r="A68" s="1">
        <f t="shared" si="1"/>
        <v>68</v>
      </c>
      <c r="B68" s="3"/>
      <c r="C68" s="5" t="s">
        <v>4</v>
      </c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">
      <c r="A69" s="1">
        <f t="shared" si="1"/>
        <v>69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">
      <c r="A70" s="1">
        <f t="shared" si="1"/>
        <v>70</v>
      </c>
      <c r="B70" s="6" t="s">
        <v>28</v>
      </c>
      <c r="C70" s="6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">
      <c r="A71" s="1">
        <f t="shared" si="1"/>
        <v>71</v>
      </c>
      <c r="B71" s="6" t="s">
        <v>29</v>
      </c>
      <c r="C71" s="6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">
      <c r="A72" s="1">
        <f t="shared" si="1"/>
        <v>72</v>
      </c>
      <c r="B72" s="3" t="s">
        <v>30</v>
      </c>
      <c r="C72" s="13">
        <v>199784</v>
      </c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">
      <c r="A73" s="1">
        <f t="shared" si="1"/>
        <v>73</v>
      </c>
      <c r="B73" s="3"/>
      <c r="C73" s="14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">
      <c r="A74" s="1">
        <f t="shared" si="1"/>
        <v>74</v>
      </c>
      <c r="B74" s="6" t="s">
        <v>31</v>
      </c>
      <c r="C74" s="14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">
      <c r="A75" s="1">
        <f t="shared" si="1"/>
        <v>75</v>
      </c>
      <c r="B75" s="3" t="s">
        <v>32</v>
      </c>
      <c r="C75" s="14">
        <f>C385</f>
        <v>101683</v>
      </c>
      <c r="D75" s="3"/>
      <c r="E75" s="3"/>
      <c r="F75" s="3"/>
      <c r="G75" s="5"/>
      <c r="H75" s="5"/>
      <c r="I75" s="5"/>
      <c r="J75" s="5"/>
      <c r="K75" s="5"/>
      <c r="L75" s="3"/>
    </row>
    <row r="76" spans="1:12" x14ac:dyDescent="0.2">
      <c r="A76" s="1">
        <f t="shared" si="1"/>
        <v>76</v>
      </c>
      <c r="B76" s="3" t="s">
        <v>33</v>
      </c>
      <c r="C76" s="14">
        <v>9250</v>
      </c>
      <c r="D76" s="3"/>
      <c r="E76" s="6"/>
      <c r="F76" s="3"/>
      <c r="G76" s="3"/>
      <c r="H76" s="3"/>
      <c r="I76" s="3"/>
      <c r="J76" s="3"/>
      <c r="K76" s="3"/>
      <c r="L76" s="3"/>
    </row>
    <row r="77" spans="1:12" x14ac:dyDescent="0.2">
      <c r="A77" s="1">
        <f t="shared" si="1"/>
        <v>77</v>
      </c>
      <c r="B77" s="3" t="s">
        <v>34</v>
      </c>
      <c r="C77" s="14">
        <f>C392</f>
        <v>26749</v>
      </c>
      <c r="D77" s="3"/>
      <c r="E77" s="3"/>
      <c r="F77" s="3"/>
      <c r="G77" s="7"/>
      <c r="H77" s="3"/>
      <c r="I77" s="3"/>
      <c r="J77" s="3"/>
      <c r="K77" s="3"/>
      <c r="L77" s="3"/>
    </row>
    <row r="78" spans="1:12" x14ac:dyDescent="0.2">
      <c r="A78" s="1">
        <f t="shared" si="1"/>
        <v>78</v>
      </c>
      <c r="B78" s="3" t="s">
        <v>35</v>
      </c>
      <c r="C78" s="14">
        <f>C399</f>
        <v>3611</v>
      </c>
      <c r="D78" s="3"/>
      <c r="E78" s="3"/>
      <c r="F78" s="3"/>
      <c r="G78" s="7"/>
      <c r="H78" s="3"/>
      <c r="I78" s="3"/>
      <c r="J78" s="3"/>
      <c r="K78" s="3"/>
      <c r="L78" s="3"/>
    </row>
    <row r="79" spans="1:12" x14ac:dyDescent="0.2">
      <c r="A79" s="1">
        <f t="shared" si="1"/>
        <v>79</v>
      </c>
      <c r="B79" s="3" t="s">
        <v>36</v>
      </c>
      <c r="C79" s="14">
        <f>C407</f>
        <v>46418</v>
      </c>
      <c r="D79" s="3"/>
      <c r="E79" s="3"/>
      <c r="F79" s="3"/>
      <c r="G79" s="3"/>
      <c r="H79" s="7"/>
      <c r="I79" s="3"/>
      <c r="J79" s="3"/>
      <c r="K79" s="3"/>
      <c r="L79" s="3"/>
    </row>
    <row r="80" spans="1:12" x14ac:dyDescent="0.2">
      <c r="A80" s="1">
        <f t="shared" si="1"/>
        <v>80</v>
      </c>
      <c r="B80" s="3" t="s">
        <v>37</v>
      </c>
      <c r="C80" s="14">
        <f>C417</f>
        <v>95885</v>
      </c>
      <c r="D80" s="3"/>
      <c r="E80" s="3"/>
      <c r="F80" s="3"/>
      <c r="G80" s="3"/>
      <c r="H80" s="3"/>
      <c r="I80" s="7"/>
      <c r="J80" s="3"/>
      <c r="K80" s="3"/>
      <c r="L80" s="3"/>
    </row>
    <row r="81" spans="1:12" x14ac:dyDescent="0.2">
      <c r="A81" s="1">
        <f t="shared" si="1"/>
        <v>81</v>
      </c>
      <c r="B81" s="3" t="s">
        <v>38</v>
      </c>
      <c r="C81" s="14">
        <v>1400</v>
      </c>
      <c r="D81" s="3"/>
      <c r="E81" s="3"/>
      <c r="F81" s="3"/>
      <c r="G81" s="3"/>
      <c r="H81" s="3"/>
      <c r="I81" s="3"/>
      <c r="J81" s="7"/>
      <c r="K81" s="3"/>
      <c r="L81" s="3"/>
    </row>
    <row r="82" spans="1:12" x14ac:dyDescent="0.2">
      <c r="A82" s="1">
        <f t="shared" si="1"/>
        <v>82</v>
      </c>
      <c r="B82" s="3"/>
      <c r="C82" s="14"/>
      <c r="D82" s="3"/>
      <c r="E82" s="3"/>
      <c r="F82" s="3"/>
      <c r="G82" s="3"/>
      <c r="H82" s="3"/>
      <c r="I82" s="3"/>
      <c r="J82" s="7"/>
      <c r="K82" s="3"/>
      <c r="L82" s="3"/>
    </row>
    <row r="83" spans="1:12" x14ac:dyDescent="0.2">
      <c r="A83" s="1">
        <f t="shared" si="1"/>
        <v>83</v>
      </c>
      <c r="B83" s="3"/>
      <c r="C83" s="8">
        <f>SUM(C75:C81)</f>
        <v>284996</v>
      </c>
      <c r="D83" s="3"/>
      <c r="E83" s="3"/>
      <c r="F83" s="3"/>
      <c r="G83" s="3"/>
      <c r="H83" s="3"/>
      <c r="I83" s="3"/>
      <c r="J83" s="7"/>
      <c r="K83" s="3"/>
      <c r="L83" s="3"/>
    </row>
    <row r="84" spans="1:12" x14ac:dyDescent="0.2">
      <c r="A84" s="1">
        <f t="shared" si="1"/>
        <v>84</v>
      </c>
      <c r="B84" s="3"/>
      <c r="C84" s="14"/>
      <c r="D84" s="3"/>
      <c r="E84" s="3"/>
      <c r="F84" s="3"/>
      <c r="G84" s="3"/>
      <c r="H84" s="3"/>
      <c r="I84" s="3"/>
      <c r="J84" s="3"/>
      <c r="K84" s="7"/>
      <c r="L84" s="3"/>
    </row>
    <row r="85" spans="1:12" x14ac:dyDescent="0.2">
      <c r="A85" s="1">
        <f t="shared" si="1"/>
        <v>85</v>
      </c>
      <c r="B85" s="3"/>
      <c r="C85" s="15">
        <f>C72+C83</f>
        <v>484780</v>
      </c>
      <c r="D85" s="3"/>
      <c r="E85" s="3"/>
      <c r="F85" s="3"/>
      <c r="G85" s="3"/>
      <c r="H85" s="3"/>
      <c r="I85" s="3"/>
      <c r="J85" s="3"/>
      <c r="K85" s="7"/>
      <c r="L85" s="3"/>
    </row>
    <row r="86" spans="1:12" x14ac:dyDescent="0.2">
      <c r="A86" s="1">
        <f t="shared" si="1"/>
        <v>86</v>
      </c>
      <c r="B86" s="3"/>
      <c r="C86" s="14"/>
      <c r="D86" s="3"/>
      <c r="E86" s="3"/>
      <c r="F86" s="3"/>
      <c r="G86" s="16"/>
      <c r="H86" s="16"/>
      <c r="I86" s="16"/>
      <c r="J86" s="16"/>
      <c r="K86" s="17"/>
      <c r="L86" s="3"/>
    </row>
    <row r="87" spans="1:12" x14ac:dyDescent="0.2">
      <c r="A87" s="1">
        <f t="shared" si="1"/>
        <v>87</v>
      </c>
      <c r="B87" s="6" t="s">
        <v>39</v>
      </c>
      <c r="C87" s="13"/>
      <c r="D87" s="3"/>
      <c r="E87" s="3"/>
      <c r="F87" s="3"/>
      <c r="G87" s="18"/>
      <c r="H87" s="18"/>
      <c r="I87" s="18"/>
      <c r="J87" s="18"/>
      <c r="K87" s="18"/>
      <c r="L87" s="3"/>
    </row>
    <row r="88" spans="1:12" x14ac:dyDescent="0.2">
      <c r="A88" s="1">
        <f t="shared" si="1"/>
        <v>88</v>
      </c>
      <c r="B88" s="6" t="s">
        <v>40</v>
      </c>
      <c r="C88" s="13"/>
      <c r="D88" s="3"/>
      <c r="E88" s="6"/>
      <c r="F88" s="3"/>
      <c r="G88" s="3"/>
      <c r="H88" s="3"/>
      <c r="I88" s="3"/>
      <c r="J88" s="3"/>
      <c r="K88" s="3"/>
      <c r="L88" s="3"/>
    </row>
    <row r="89" spans="1:12" x14ac:dyDescent="0.2">
      <c r="A89" s="1">
        <f t="shared" si="1"/>
        <v>89</v>
      </c>
      <c r="B89" s="3" t="s">
        <v>41</v>
      </c>
      <c r="C89" s="14">
        <v>7781</v>
      </c>
      <c r="D89" s="3"/>
      <c r="E89" s="3"/>
      <c r="F89" s="3"/>
      <c r="G89" s="7"/>
      <c r="H89" s="3"/>
      <c r="I89" s="3"/>
      <c r="J89" s="3"/>
      <c r="K89" s="3"/>
      <c r="L89" s="3"/>
    </row>
    <row r="90" spans="1:12" x14ac:dyDescent="0.2">
      <c r="A90" s="1">
        <f t="shared" si="1"/>
        <v>90</v>
      </c>
      <c r="B90" s="3"/>
      <c r="C90" s="14"/>
      <c r="D90" s="3"/>
      <c r="E90" s="3"/>
      <c r="F90" s="3"/>
      <c r="G90" s="14"/>
      <c r="H90" s="19"/>
      <c r="I90" s="19"/>
      <c r="J90" s="19"/>
      <c r="K90" s="19"/>
      <c r="L90" s="3"/>
    </row>
    <row r="91" spans="1:12" x14ac:dyDescent="0.2">
      <c r="A91" s="1">
        <f t="shared" si="1"/>
        <v>91</v>
      </c>
      <c r="B91" s="6" t="s">
        <v>42</v>
      </c>
      <c r="C91" s="14"/>
      <c r="D91" s="3"/>
      <c r="E91" s="3"/>
      <c r="F91" s="3"/>
      <c r="G91" s="14"/>
      <c r="H91" s="19"/>
      <c r="I91" s="19"/>
      <c r="J91" s="19"/>
      <c r="K91" s="19"/>
      <c r="L91" s="3"/>
    </row>
    <row r="92" spans="1:12" x14ac:dyDescent="0.2">
      <c r="A92" s="1">
        <f t="shared" si="1"/>
        <v>92</v>
      </c>
      <c r="B92" s="3" t="s">
        <v>43</v>
      </c>
      <c r="C92" s="14">
        <v>8800</v>
      </c>
      <c r="D92" s="3"/>
      <c r="E92" s="3"/>
      <c r="F92" s="3"/>
      <c r="G92" s="14"/>
      <c r="H92" s="19"/>
      <c r="I92" s="19"/>
      <c r="J92" s="19"/>
      <c r="K92" s="19"/>
      <c r="L92" s="3"/>
    </row>
    <row r="93" spans="1:12" x14ac:dyDescent="0.2">
      <c r="A93" s="1">
        <f t="shared" si="1"/>
        <v>93</v>
      </c>
      <c r="B93" s="3" t="s">
        <v>44</v>
      </c>
      <c r="C93" s="14">
        <v>2300</v>
      </c>
      <c r="D93" s="3"/>
      <c r="E93" s="3"/>
      <c r="F93" s="3"/>
      <c r="G93" s="20"/>
      <c r="H93" s="21"/>
      <c r="I93" s="21"/>
      <c r="J93" s="21"/>
      <c r="K93" s="21"/>
      <c r="L93" s="3"/>
    </row>
    <row r="94" spans="1:12" x14ac:dyDescent="0.2">
      <c r="A94" s="1">
        <f t="shared" si="1"/>
        <v>94</v>
      </c>
      <c r="B94" s="3" t="s">
        <v>45</v>
      </c>
      <c r="C94" s="14">
        <v>232153</v>
      </c>
      <c r="D94" s="3"/>
      <c r="E94" s="3"/>
      <c r="F94" s="3"/>
      <c r="G94" s="20"/>
      <c r="H94" s="21"/>
      <c r="I94" s="21"/>
      <c r="J94" s="21"/>
      <c r="K94" s="21"/>
      <c r="L94" s="3"/>
    </row>
    <row r="95" spans="1:12" x14ac:dyDescent="0.2">
      <c r="A95" s="1">
        <f t="shared" si="1"/>
        <v>95</v>
      </c>
      <c r="B95" s="3" t="s">
        <v>46</v>
      </c>
      <c r="C95" s="14">
        <v>25821</v>
      </c>
      <c r="D95" s="3"/>
      <c r="E95" s="3"/>
      <c r="F95" s="3"/>
      <c r="G95" s="21"/>
      <c r="H95" s="21"/>
      <c r="I95" s="21"/>
      <c r="J95" s="21"/>
      <c r="K95" s="21"/>
      <c r="L95" s="3"/>
    </row>
    <row r="96" spans="1:12" x14ac:dyDescent="0.2">
      <c r="A96" s="1">
        <f t="shared" si="1"/>
        <v>96</v>
      </c>
      <c r="B96" s="3" t="s">
        <v>47</v>
      </c>
      <c r="C96" s="14">
        <v>2044</v>
      </c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">
      <c r="A97" s="1">
        <f t="shared" si="1"/>
        <v>97</v>
      </c>
      <c r="D97" s="3"/>
      <c r="E97" s="3"/>
      <c r="F97" s="3"/>
      <c r="G97" s="3"/>
      <c r="H97" s="3"/>
      <c r="I97" s="3"/>
      <c r="J97" s="3"/>
      <c r="K97" s="3"/>
      <c r="L97" s="3"/>
    </row>
    <row r="98" spans="1:12" x14ac:dyDescent="0.2">
      <c r="A98" s="1">
        <f t="shared" si="1"/>
        <v>98</v>
      </c>
      <c r="B98" s="3"/>
      <c r="C98" s="22">
        <f>SUM(C89:C96)</f>
        <v>278899</v>
      </c>
      <c r="D98" s="3"/>
      <c r="E98" s="6"/>
      <c r="F98" s="3"/>
      <c r="G98" s="3"/>
      <c r="H98" s="3"/>
      <c r="I98" s="23"/>
      <c r="J98" s="23"/>
      <c r="K98" s="24"/>
      <c r="L98" s="3"/>
    </row>
    <row r="99" spans="1:12" x14ac:dyDescent="0.2">
      <c r="A99" s="1">
        <f t="shared" si="1"/>
        <v>99</v>
      </c>
      <c r="B99" s="3"/>
      <c r="C99" s="25"/>
      <c r="D99" s="3"/>
      <c r="E99" s="6"/>
      <c r="F99" s="3"/>
      <c r="G99" s="3"/>
      <c r="H99" s="3"/>
      <c r="I99" s="3"/>
      <c r="J99" s="3"/>
      <c r="K99" s="24"/>
      <c r="L99" s="3"/>
    </row>
    <row r="100" spans="1:12" x14ac:dyDescent="0.2">
      <c r="A100" s="1">
        <f t="shared" si="1"/>
        <v>100</v>
      </c>
      <c r="B100" s="6" t="s">
        <v>48</v>
      </c>
      <c r="C100" s="3"/>
      <c r="D100" s="3"/>
      <c r="E100" s="26"/>
      <c r="F100" s="23"/>
      <c r="G100" s="27"/>
      <c r="H100" s="27"/>
      <c r="I100" s="27"/>
      <c r="J100" s="27"/>
      <c r="K100" s="28"/>
      <c r="L100" s="3"/>
    </row>
    <row r="101" spans="1:12" x14ac:dyDescent="0.2">
      <c r="A101" s="1">
        <f t="shared" si="1"/>
        <v>101</v>
      </c>
      <c r="B101" s="3" t="s">
        <v>49</v>
      </c>
      <c r="C101" s="22">
        <v>1200</v>
      </c>
      <c r="D101" s="3"/>
      <c r="E101" s="26"/>
      <c r="F101" s="23"/>
      <c r="G101" s="29"/>
      <c r="H101" s="29"/>
      <c r="I101" s="29"/>
      <c r="J101" s="29"/>
      <c r="K101" s="30"/>
      <c r="L101" s="3"/>
    </row>
    <row r="102" spans="1:12" x14ac:dyDescent="0.2">
      <c r="A102" s="1">
        <f t="shared" si="1"/>
        <v>102</v>
      </c>
      <c r="B102" s="3"/>
      <c r="C102" s="25"/>
      <c r="D102" s="3"/>
      <c r="E102" s="26"/>
      <c r="F102" s="23"/>
      <c r="G102" s="29"/>
      <c r="H102" s="29"/>
      <c r="I102" s="29"/>
      <c r="J102" s="29"/>
      <c r="K102" s="30"/>
      <c r="L102" s="3"/>
    </row>
    <row r="103" spans="1:12" x14ac:dyDescent="0.2">
      <c r="A103" s="1">
        <f t="shared" si="1"/>
        <v>103</v>
      </c>
      <c r="B103" s="3"/>
      <c r="C103" s="25"/>
      <c r="D103" s="3"/>
      <c r="E103" s="6"/>
      <c r="F103" s="31"/>
      <c r="G103" s="32"/>
      <c r="H103" s="32"/>
      <c r="I103" s="32"/>
      <c r="J103" s="32"/>
      <c r="K103" s="24"/>
      <c r="L103" s="3"/>
    </row>
    <row r="104" spans="1:12" x14ac:dyDescent="0.2">
      <c r="A104" s="1">
        <f t="shared" si="1"/>
        <v>104</v>
      </c>
      <c r="B104" s="6" t="s">
        <v>50</v>
      </c>
      <c r="C104" s="1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">
      <c r="A105" s="1">
        <f t="shared" si="1"/>
        <v>105</v>
      </c>
      <c r="B105" s="3" t="s">
        <v>51</v>
      </c>
      <c r="C105" s="14">
        <v>500</v>
      </c>
      <c r="D105" s="3"/>
      <c r="E105" s="6"/>
      <c r="F105" s="3"/>
      <c r="G105" s="3"/>
      <c r="H105" s="3"/>
      <c r="I105" s="3"/>
      <c r="J105" s="3"/>
      <c r="K105" s="3"/>
      <c r="L105" s="3"/>
    </row>
    <row r="106" spans="1:12" x14ac:dyDescent="0.2">
      <c r="A106" s="1">
        <f t="shared" si="1"/>
        <v>106</v>
      </c>
      <c r="B106" s="3" t="s">
        <v>52</v>
      </c>
      <c r="C106" s="14">
        <v>500</v>
      </c>
      <c r="D106" s="3"/>
      <c r="E106" s="3"/>
      <c r="F106" s="7"/>
      <c r="G106" s="3"/>
      <c r="H106" s="3"/>
      <c r="I106" s="3"/>
      <c r="J106" s="3"/>
      <c r="K106" s="33"/>
      <c r="L106" s="3"/>
    </row>
    <row r="107" spans="1:12" x14ac:dyDescent="0.2">
      <c r="A107" s="1">
        <f t="shared" si="1"/>
        <v>107</v>
      </c>
      <c r="B107" s="3" t="s">
        <v>53</v>
      </c>
      <c r="C107" s="34">
        <v>3000</v>
      </c>
      <c r="D107" s="3"/>
      <c r="E107" s="3"/>
      <c r="F107" s="35"/>
      <c r="G107" s="3"/>
      <c r="H107" s="3"/>
      <c r="I107" s="3"/>
      <c r="J107" s="3"/>
      <c r="K107" s="33"/>
      <c r="L107" s="3"/>
    </row>
    <row r="108" spans="1:12" x14ac:dyDescent="0.2">
      <c r="A108" s="1">
        <f t="shared" si="1"/>
        <v>108</v>
      </c>
      <c r="B108" s="3"/>
      <c r="C108" s="34"/>
      <c r="D108" s="3"/>
      <c r="E108" s="3"/>
      <c r="F108" s="35"/>
      <c r="G108" s="3"/>
      <c r="H108" s="3"/>
      <c r="I108" s="3"/>
      <c r="J108" s="3"/>
      <c r="K108" s="33"/>
      <c r="L108" s="3"/>
    </row>
    <row r="109" spans="1:12" x14ac:dyDescent="0.2">
      <c r="A109" s="1">
        <f t="shared" si="1"/>
        <v>109</v>
      </c>
      <c r="B109" s="3"/>
      <c r="C109" s="15">
        <f>SUM(C105:C107)</f>
        <v>4000</v>
      </c>
      <c r="D109" s="3"/>
      <c r="E109" s="3"/>
      <c r="F109" s="8"/>
      <c r="G109" s="3"/>
      <c r="H109" s="3"/>
      <c r="I109" s="3"/>
      <c r="J109" s="3"/>
      <c r="K109" s="3"/>
      <c r="L109" s="3"/>
    </row>
    <row r="110" spans="1:12" x14ac:dyDescent="0.2">
      <c r="A110" s="1">
        <f t="shared" si="1"/>
        <v>110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">
      <c r="A111" s="1">
        <f t="shared" si="1"/>
        <v>111</v>
      </c>
      <c r="B111" s="6" t="s">
        <v>54</v>
      </c>
      <c r="C111" s="1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2">
      <c r="A112" s="1">
        <f t="shared" si="1"/>
        <v>112</v>
      </c>
      <c r="B112" s="3" t="s">
        <v>55</v>
      </c>
      <c r="C112" s="22">
        <v>6680</v>
      </c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2">
      <c r="A113" s="1">
        <f t="shared" si="1"/>
        <v>113</v>
      </c>
      <c r="B113" s="3"/>
      <c r="C113" s="25"/>
      <c r="D113" s="3"/>
      <c r="E113" s="3"/>
      <c r="F113" s="3"/>
      <c r="G113" s="3"/>
      <c r="H113" s="3"/>
      <c r="I113" s="3"/>
      <c r="J113" s="3"/>
      <c r="K113" s="3"/>
      <c r="L113" s="3"/>
    </row>
    <row r="114" spans="1:12" x14ac:dyDescent="0.2">
      <c r="A114" s="1">
        <f t="shared" si="1"/>
        <v>114</v>
      </c>
      <c r="B114" s="6" t="s">
        <v>56</v>
      </c>
      <c r="C114" s="14"/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">
      <c r="A115" s="1">
        <f t="shared" si="1"/>
        <v>115</v>
      </c>
      <c r="B115" s="3" t="s">
        <v>57</v>
      </c>
      <c r="C115" s="22">
        <v>2200</v>
      </c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">
      <c r="A116" s="1">
        <f t="shared" si="1"/>
        <v>116</v>
      </c>
      <c r="B116" s="3"/>
      <c r="C116" s="14"/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">
      <c r="A117" s="1">
        <f t="shared" si="1"/>
        <v>117</v>
      </c>
      <c r="B117" s="3"/>
      <c r="C117" s="25"/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">
      <c r="A118" s="1">
        <f t="shared" si="1"/>
        <v>118</v>
      </c>
      <c r="B118" s="3"/>
      <c r="C118" s="25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">
      <c r="A119" s="1">
        <f t="shared" si="1"/>
        <v>119</v>
      </c>
      <c r="B119" s="3"/>
      <c r="C119" s="25"/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">
      <c r="A120" s="1">
        <f t="shared" si="1"/>
        <v>120</v>
      </c>
      <c r="B120" s="3"/>
      <c r="C120" s="25"/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2">
      <c r="A121" s="1">
        <f t="shared" si="1"/>
        <v>121</v>
      </c>
      <c r="B121" s="3"/>
      <c r="C121" s="25"/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">
      <c r="A122" s="1">
        <f t="shared" si="1"/>
        <v>122</v>
      </c>
      <c r="B122" s="3"/>
      <c r="C122" s="25"/>
      <c r="D122" s="3"/>
      <c r="E122" s="3"/>
      <c r="F122" s="3"/>
      <c r="G122" s="3"/>
      <c r="H122" s="3"/>
      <c r="I122" s="3"/>
      <c r="J122" s="3"/>
      <c r="K122" s="3"/>
      <c r="L122" s="3"/>
    </row>
    <row r="123" spans="1:12" x14ac:dyDescent="0.2">
      <c r="A123" s="1">
        <f t="shared" si="1"/>
        <v>123</v>
      </c>
      <c r="B123" s="3"/>
      <c r="C123" s="25"/>
      <c r="D123" s="3"/>
      <c r="E123" s="3"/>
      <c r="F123" s="3"/>
      <c r="G123" s="3"/>
      <c r="H123" s="3"/>
      <c r="I123" s="3"/>
      <c r="J123" s="3"/>
      <c r="K123" s="3"/>
      <c r="L123" s="3"/>
    </row>
    <row r="124" spans="1:12" x14ac:dyDescent="0.2">
      <c r="A124" s="1">
        <f t="shared" si="1"/>
        <v>124</v>
      </c>
      <c r="B124" s="3"/>
      <c r="C124" s="25"/>
      <c r="D124" s="3"/>
      <c r="E124" s="3"/>
      <c r="F124" s="3"/>
      <c r="G124" s="3"/>
      <c r="H124" s="3"/>
      <c r="I124" s="3"/>
      <c r="J124" s="3"/>
      <c r="K124" s="3"/>
      <c r="L124" s="3"/>
    </row>
    <row r="125" spans="1:12" x14ac:dyDescent="0.2">
      <c r="A125" s="1">
        <f t="shared" si="1"/>
        <v>125</v>
      </c>
      <c r="B125" s="2" t="s">
        <v>0</v>
      </c>
      <c r="C125" s="2"/>
      <c r="D125" s="3"/>
      <c r="E125" s="3"/>
      <c r="F125" s="3"/>
      <c r="G125" s="3"/>
      <c r="H125" s="3"/>
      <c r="I125" s="3"/>
      <c r="J125" s="3"/>
      <c r="K125" s="3"/>
      <c r="L125" s="3"/>
    </row>
    <row r="126" spans="1:12" x14ac:dyDescent="0.2">
      <c r="A126" s="1">
        <f t="shared" si="1"/>
        <v>126</v>
      </c>
      <c r="B126" s="2" t="s">
        <v>1</v>
      </c>
      <c r="C126" s="2"/>
      <c r="D126" s="3"/>
      <c r="E126" s="3"/>
      <c r="F126" s="3"/>
      <c r="G126" s="3"/>
      <c r="H126" s="3"/>
      <c r="I126" s="3"/>
      <c r="J126" s="3"/>
      <c r="K126" s="3"/>
      <c r="L126" s="3"/>
    </row>
    <row r="127" spans="1:12" x14ac:dyDescent="0.2">
      <c r="A127" s="1">
        <f t="shared" si="1"/>
        <v>127</v>
      </c>
      <c r="B127" s="2" t="s">
        <v>58</v>
      </c>
      <c r="C127" s="2"/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2">
      <c r="A128" s="1">
        <f t="shared" si="1"/>
        <v>128</v>
      </c>
      <c r="B128" s="2" t="s">
        <v>3</v>
      </c>
      <c r="C128" s="2"/>
      <c r="D128" s="3"/>
      <c r="E128" s="3"/>
      <c r="F128" s="3"/>
      <c r="G128" s="3"/>
      <c r="H128" s="3"/>
      <c r="I128" s="3"/>
      <c r="J128" s="3"/>
      <c r="K128" s="3"/>
      <c r="L128" s="3"/>
    </row>
    <row r="129" spans="1:12" x14ac:dyDescent="0.2">
      <c r="A129" s="1">
        <f t="shared" si="1"/>
        <v>129</v>
      </c>
      <c r="B129" s="2"/>
      <c r="C129" s="2"/>
      <c r="D129" s="3"/>
      <c r="E129" s="3"/>
      <c r="F129" s="3"/>
      <c r="G129" s="3"/>
      <c r="H129" s="3"/>
      <c r="I129" s="3"/>
      <c r="J129" s="3"/>
      <c r="K129" s="3"/>
      <c r="L129" s="3"/>
    </row>
    <row r="130" spans="1:12" x14ac:dyDescent="0.2">
      <c r="A130" s="1">
        <f t="shared" si="1"/>
        <v>130</v>
      </c>
      <c r="B130" s="3"/>
      <c r="C130" s="5" t="s">
        <v>4</v>
      </c>
      <c r="D130" s="3"/>
      <c r="E130" s="3"/>
      <c r="F130" s="3"/>
      <c r="G130" s="3"/>
      <c r="H130" s="3"/>
      <c r="I130" s="3"/>
      <c r="J130" s="3"/>
      <c r="K130" s="3"/>
      <c r="L130" s="3"/>
    </row>
    <row r="131" spans="1:12" x14ac:dyDescent="0.2">
      <c r="A131" s="1">
        <f t="shared" ref="A131:A194" si="2">A130+1</f>
        <v>131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x14ac:dyDescent="0.2">
      <c r="A132" s="1">
        <f t="shared" si="2"/>
        <v>132</v>
      </c>
      <c r="B132" s="6" t="s">
        <v>59</v>
      </c>
      <c r="C132" s="6"/>
      <c r="D132" s="3"/>
      <c r="E132" s="3"/>
      <c r="F132" s="3"/>
      <c r="G132" s="3"/>
      <c r="H132" s="3"/>
      <c r="I132" s="3"/>
      <c r="J132" s="3"/>
      <c r="K132" s="3"/>
      <c r="L132" s="3"/>
    </row>
    <row r="133" spans="1:12" x14ac:dyDescent="0.2">
      <c r="A133" s="1">
        <f t="shared" si="2"/>
        <v>133</v>
      </c>
      <c r="B133" s="6" t="s">
        <v>60</v>
      </c>
      <c r="C133" s="6"/>
      <c r="D133" s="3"/>
      <c r="E133" s="3"/>
      <c r="F133" s="3"/>
      <c r="G133" s="3"/>
      <c r="H133" s="3"/>
      <c r="I133" s="3"/>
      <c r="J133" s="3"/>
      <c r="K133" s="3"/>
      <c r="L133" s="3"/>
    </row>
    <row r="134" spans="1:12" x14ac:dyDescent="0.2">
      <c r="A134" s="1">
        <f t="shared" si="2"/>
        <v>134</v>
      </c>
      <c r="B134" s="3" t="s">
        <v>61</v>
      </c>
      <c r="C134" s="14">
        <v>12700</v>
      </c>
      <c r="D134" s="3"/>
      <c r="E134" s="3"/>
      <c r="F134" s="3"/>
      <c r="G134" s="3"/>
      <c r="H134" s="3"/>
      <c r="I134" s="3"/>
      <c r="J134" s="3"/>
      <c r="K134" s="3"/>
      <c r="L134" s="3"/>
    </row>
    <row r="135" spans="1:12" x14ac:dyDescent="0.2">
      <c r="A135" s="1">
        <f t="shared" si="2"/>
        <v>135</v>
      </c>
      <c r="B135" s="3" t="s">
        <v>62</v>
      </c>
      <c r="C135" s="14">
        <v>6350</v>
      </c>
      <c r="D135" s="3"/>
      <c r="E135" s="3"/>
      <c r="F135" s="3"/>
      <c r="G135" s="3"/>
      <c r="H135" s="3"/>
      <c r="I135" s="3"/>
      <c r="J135" s="3"/>
      <c r="K135" s="3"/>
      <c r="L135" s="3"/>
    </row>
    <row r="136" spans="1:12" x14ac:dyDescent="0.2">
      <c r="A136" s="1">
        <f t="shared" si="2"/>
        <v>136</v>
      </c>
      <c r="B136" s="3" t="s">
        <v>63</v>
      </c>
      <c r="C136" s="14">
        <v>725</v>
      </c>
      <c r="D136" s="3"/>
      <c r="E136" s="3"/>
      <c r="F136" s="3"/>
      <c r="G136" s="3"/>
      <c r="H136" s="3"/>
      <c r="I136" s="3"/>
      <c r="J136" s="3"/>
      <c r="K136" s="3"/>
      <c r="L136" s="3"/>
    </row>
    <row r="137" spans="1:12" x14ac:dyDescent="0.2">
      <c r="A137" s="1">
        <f t="shared" si="2"/>
        <v>137</v>
      </c>
      <c r="B137" s="3" t="s">
        <v>64</v>
      </c>
      <c r="C137" s="14">
        <v>1850</v>
      </c>
      <c r="D137" s="3"/>
      <c r="E137" s="3"/>
      <c r="F137" s="3"/>
      <c r="G137" s="3"/>
      <c r="H137" s="3"/>
      <c r="I137" s="3"/>
      <c r="J137" s="3"/>
      <c r="K137" s="3"/>
      <c r="L137" s="3"/>
    </row>
    <row r="138" spans="1:12" x14ac:dyDescent="0.2">
      <c r="A138" s="1">
        <f t="shared" si="2"/>
        <v>138</v>
      </c>
      <c r="B138" s="3" t="s">
        <v>65</v>
      </c>
      <c r="C138" s="14">
        <v>500</v>
      </c>
      <c r="D138" s="3"/>
      <c r="E138" s="3"/>
      <c r="F138" s="3"/>
      <c r="G138" s="3"/>
      <c r="H138" s="3"/>
      <c r="I138" s="3"/>
      <c r="J138" s="3"/>
      <c r="K138" s="3"/>
      <c r="L138" s="3"/>
    </row>
    <row r="139" spans="1:12" x14ac:dyDescent="0.2">
      <c r="A139" s="1">
        <f t="shared" si="2"/>
        <v>139</v>
      </c>
      <c r="B139" s="3" t="s">
        <v>66</v>
      </c>
      <c r="C139" s="3">
        <v>700</v>
      </c>
      <c r="D139" s="3"/>
      <c r="E139" s="3"/>
      <c r="F139" s="3"/>
      <c r="G139" s="3"/>
      <c r="H139" s="3"/>
      <c r="I139" s="3"/>
      <c r="J139" s="3"/>
      <c r="K139" s="3"/>
      <c r="L139" s="3"/>
    </row>
    <row r="140" spans="1:12" x14ac:dyDescent="0.2">
      <c r="A140" s="1">
        <f t="shared" si="2"/>
        <v>140</v>
      </c>
      <c r="B140" s="3" t="s">
        <v>67</v>
      </c>
      <c r="C140" s="14">
        <v>500</v>
      </c>
      <c r="D140" s="3"/>
      <c r="E140" s="3"/>
      <c r="F140" s="3"/>
      <c r="G140" s="3"/>
      <c r="H140" s="3"/>
      <c r="I140" s="3"/>
      <c r="J140" s="3"/>
      <c r="K140" s="3"/>
      <c r="L140" s="3"/>
    </row>
    <row r="141" spans="1:12" x14ac:dyDescent="0.2">
      <c r="A141" s="1">
        <f t="shared" si="2"/>
        <v>141</v>
      </c>
      <c r="B141" s="3"/>
      <c r="C141" s="13">
        <f>SUM(C134:C140)</f>
        <v>23325</v>
      </c>
      <c r="D141" s="3"/>
      <c r="E141" s="3"/>
      <c r="F141" s="3"/>
      <c r="G141" s="3"/>
      <c r="H141" s="3"/>
      <c r="I141" s="3"/>
      <c r="J141" s="3"/>
      <c r="K141" s="3"/>
      <c r="L141" s="3"/>
    </row>
    <row r="142" spans="1:12" x14ac:dyDescent="0.2">
      <c r="A142" s="1">
        <f t="shared" si="2"/>
        <v>142</v>
      </c>
      <c r="B142" s="3"/>
      <c r="C142" s="14"/>
      <c r="D142" s="3"/>
      <c r="E142" s="3"/>
      <c r="F142" s="3"/>
      <c r="G142" s="3"/>
      <c r="H142" s="3"/>
      <c r="I142" s="3"/>
      <c r="J142" s="3"/>
      <c r="K142" s="3"/>
      <c r="L142" s="3"/>
    </row>
    <row r="143" spans="1:12" x14ac:dyDescent="0.2">
      <c r="A143" s="1">
        <f t="shared" si="2"/>
        <v>143</v>
      </c>
      <c r="B143" s="6" t="s">
        <v>68</v>
      </c>
      <c r="C143" s="1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x14ac:dyDescent="0.2">
      <c r="A144" s="1">
        <f t="shared" si="2"/>
        <v>144</v>
      </c>
      <c r="B144" s="3" t="s">
        <v>69</v>
      </c>
      <c r="C144" s="14">
        <v>38800</v>
      </c>
      <c r="D144" s="3"/>
      <c r="E144" s="3"/>
      <c r="F144" s="3"/>
      <c r="G144" s="3"/>
      <c r="H144" s="3"/>
      <c r="I144" s="3"/>
      <c r="J144" s="3"/>
      <c r="K144" s="3"/>
      <c r="L144" s="3"/>
    </row>
    <row r="145" spans="1:12" x14ac:dyDescent="0.2">
      <c r="A145" s="1">
        <f t="shared" si="2"/>
        <v>145</v>
      </c>
      <c r="B145" s="3" t="s">
        <v>70</v>
      </c>
      <c r="C145" s="14">
        <v>6300</v>
      </c>
      <c r="D145" s="3"/>
      <c r="E145" s="3"/>
      <c r="F145" s="3"/>
      <c r="G145" s="3"/>
      <c r="H145" s="3"/>
      <c r="I145" s="3"/>
      <c r="J145" s="3"/>
      <c r="K145" s="3"/>
      <c r="L145" s="3"/>
    </row>
    <row r="146" spans="1:12" x14ac:dyDescent="0.2">
      <c r="A146" s="1">
        <f t="shared" si="2"/>
        <v>146</v>
      </c>
      <c r="B146" s="3" t="s">
        <v>71</v>
      </c>
      <c r="C146" s="14">
        <v>200</v>
      </c>
      <c r="D146" s="3"/>
      <c r="E146" s="3"/>
      <c r="F146" s="3"/>
      <c r="G146" s="3"/>
      <c r="H146" s="3"/>
      <c r="I146" s="3"/>
      <c r="J146" s="3"/>
      <c r="K146" s="3"/>
      <c r="L146" s="3"/>
    </row>
    <row r="147" spans="1:12" x14ac:dyDescent="0.2">
      <c r="A147" s="1">
        <f t="shared" si="2"/>
        <v>147</v>
      </c>
      <c r="B147" s="3" t="s">
        <v>72</v>
      </c>
      <c r="C147" s="14">
        <v>65</v>
      </c>
      <c r="D147" s="3"/>
      <c r="E147" s="3"/>
      <c r="F147" s="3"/>
      <c r="G147" s="3"/>
      <c r="H147" s="3"/>
      <c r="I147" s="3"/>
      <c r="J147" s="3"/>
      <c r="K147" s="3"/>
      <c r="L147" s="3"/>
    </row>
    <row r="148" spans="1:12" x14ac:dyDescent="0.2">
      <c r="A148" s="1">
        <f t="shared" si="2"/>
        <v>148</v>
      </c>
      <c r="B148" s="3" t="s">
        <v>73</v>
      </c>
      <c r="C148" s="14">
        <v>2000</v>
      </c>
      <c r="D148" s="3"/>
      <c r="E148" s="3"/>
      <c r="F148" s="3"/>
      <c r="G148" s="3"/>
      <c r="H148" s="3"/>
      <c r="I148" s="3"/>
      <c r="J148" s="3"/>
      <c r="K148" s="3"/>
      <c r="L148" s="3"/>
    </row>
    <row r="149" spans="1:12" x14ac:dyDescent="0.2">
      <c r="A149" s="1">
        <f t="shared" si="2"/>
        <v>149</v>
      </c>
      <c r="B149" s="3" t="s">
        <v>74</v>
      </c>
      <c r="C149" s="14">
        <v>1000</v>
      </c>
      <c r="D149" s="3"/>
      <c r="E149" s="3"/>
      <c r="F149" s="3"/>
      <c r="G149" s="3"/>
      <c r="H149" s="3"/>
      <c r="I149" s="3"/>
      <c r="J149" s="3"/>
      <c r="K149" s="3"/>
      <c r="L149" s="3"/>
    </row>
    <row r="150" spans="1:12" x14ac:dyDescent="0.2">
      <c r="A150" s="1">
        <f t="shared" si="2"/>
        <v>150</v>
      </c>
      <c r="B150" s="3" t="s">
        <v>75</v>
      </c>
      <c r="C150" s="14">
        <v>1750</v>
      </c>
      <c r="D150" s="3"/>
      <c r="E150" s="3"/>
      <c r="F150" s="3"/>
      <c r="G150" s="3"/>
      <c r="H150" s="3"/>
      <c r="I150" s="3"/>
      <c r="J150" s="3"/>
      <c r="K150" s="3"/>
      <c r="L150" s="3"/>
    </row>
    <row r="151" spans="1:12" x14ac:dyDescent="0.2">
      <c r="A151" s="1">
        <f t="shared" si="2"/>
        <v>151</v>
      </c>
      <c r="B151" s="3" t="s">
        <v>76</v>
      </c>
      <c r="C151" s="14">
        <v>900</v>
      </c>
      <c r="D151" s="3"/>
      <c r="E151" s="3"/>
      <c r="F151" s="3"/>
      <c r="G151" s="3"/>
      <c r="H151" s="3"/>
      <c r="I151" s="3"/>
      <c r="J151" s="3"/>
      <c r="K151" s="3"/>
      <c r="L151" s="3"/>
    </row>
    <row r="152" spans="1:12" x14ac:dyDescent="0.2">
      <c r="A152" s="1">
        <f t="shared" si="2"/>
        <v>152</v>
      </c>
      <c r="B152" s="3" t="s">
        <v>77</v>
      </c>
      <c r="C152" s="14">
        <v>8924</v>
      </c>
      <c r="D152" s="3"/>
      <c r="E152" s="3"/>
      <c r="F152" s="3"/>
      <c r="G152" s="3"/>
      <c r="H152" s="3"/>
      <c r="I152" s="3"/>
      <c r="J152" s="3"/>
      <c r="K152" s="3"/>
      <c r="L152" s="3"/>
    </row>
    <row r="153" spans="1:12" x14ac:dyDescent="0.2">
      <c r="A153" s="1">
        <f t="shared" si="2"/>
        <v>153</v>
      </c>
      <c r="B153" s="3" t="s">
        <v>78</v>
      </c>
      <c r="C153" s="14">
        <v>10275</v>
      </c>
      <c r="D153" s="3"/>
      <c r="E153" s="3"/>
      <c r="F153" s="3"/>
      <c r="G153" s="3"/>
      <c r="H153" s="3"/>
      <c r="I153" s="3"/>
      <c r="J153" s="3"/>
      <c r="K153" s="3"/>
      <c r="L153" s="3"/>
    </row>
    <row r="154" spans="1:12" x14ac:dyDescent="0.2">
      <c r="A154" s="1">
        <f t="shared" si="2"/>
        <v>154</v>
      </c>
      <c r="B154" s="3" t="s">
        <v>79</v>
      </c>
      <c r="C154" s="14">
        <v>1800</v>
      </c>
      <c r="D154" s="3"/>
      <c r="E154" s="3"/>
      <c r="F154" s="3"/>
      <c r="G154" s="3"/>
      <c r="H154" s="3"/>
      <c r="I154" s="3"/>
      <c r="J154" s="3"/>
      <c r="K154" s="3"/>
      <c r="L154" s="3"/>
    </row>
    <row r="155" spans="1:12" x14ac:dyDescent="0.2">
      <c r="A155" s="1">
        <f t="shared" si="2"/>
        <v>155</v>
      </c>
      <c r="B155" s="3" t="s">
        <v>80</v>
      </c>
      <c r="C155" s="14">
        <v>2000</v>
      </c>
      <c r="D155" s="3"/>
      <c r="E155" s="3"/>
      <c r="F155" s="3"/>
      <c r="G155" s="3"/>
      <c r="H155" s="3"/>
      <c r="I155" s="3"/>
      <c r="J155" s="3"/>
      <c r="K155" s="3"/>
      <c r="L155" s="3"/>
    </row>
    <row r="156" spans="1:12" x14ac:dyDescent="0.2">
      <c r="A156" s="1">
        <f t="shared" si="2"/>
        <v>156</v>
      </c>
      <c r="B156" s="3" t="s">
        <v>81</v>
      </c>
      <c r="C156" s="14">
        <v>450</v>
      </c>
      <c r="D156" s="3"/>
      <c r="E156" s="3"/>
      <c r="F156" s="3"/>
      <c r="G156" s="3"/>
      <c r="H156" s="3"/>
      <c r="I156" s="3"/>
      <c r="J156" s="3"/>
      <c r="K156" s="3"/>
      <c r="L156" s="3"/>
    </row>
    <row r="157" spans="1:12" x14ac:dyDescent="0.2">
      <c r="A157" s="1">
        <f t="shared" si="2"/>
        <v>157</v>
      </c>
      <c r="B157" s="3" t="s">
        <v>82</v>
      </c>
      <c r="C157" s="14">
        <v>2000</v>
      </c>
      <c r="D157" s="3"/>
      <c r="E157" s="3"/>
      <c r="F157" s="3"/>
      <c r="G157" s="3"/>
      <c r="H157" s="3"/>
      <c r="I157" s="3"/>
      <c r="J157" s="3"/>
      <c r="K157" s="3"/>
      <c r="L157" s="3"/>
    </row>
    <row r="158" spans="1:12" x14ac:dyDescent="0.2">
      <c r="A158" s="1">
        <f t="shared" si="2"/>
        <v>158</v>
      </c>
      <c r="B158" s="3" t="s">
        <v>83</v>
      </c>
      <c r="C158" s="14">
        <v>4850</v>
      </c>
      <c r="D158" s="3"/>
      <c r="E158" s="3"/>
      <c r="F158" s="3"/>
      <c r="G158" s="3"/>
      <c r="H158" s="3"/>
      <c r="I158" s="3"/>
      <c r="J158" s="3"/>
      <c r="K158" s="3"/>
      <c r="L158" s="3"/>
    </row>
    <row r="159" spans="1:12" x14ac:dyDescent="0.2">
      <c r="A159" s="1">
        <f t="shared" si="2"/>
        <v>159</v>
      </c>
      <c r="B159" s="3" t="s">
        <v>84</v>
      </c>
      <c r="C159" s="14">
        <v>350</v>
      </c>
      <c r="D159" s="3"/>
      <c r="E159" s="3"/>
      <c r="F159" s="3"/>
      <c r="G159" s="3"/>
      <c r="H159" s="3"/>
      <c r="I159" s="3"/>
      <c r="J159" s="3"/>
      <c r="K159" s="3"/>
      <c r="L159" s="3"/>
    </row>
    <row r="160" spans="1:12" x14ac:dyDescent="0.2">
      <c r="A160" s="1">
        <f t="shared" si="2"/>
        <v>160</v>
      </c>
      <c r="B160" s="3" t="s">
        <v>85</v>
      </c>
      <c r="C160" s="14">
        <v>1018</v>
      </c>
      <c r="D160" s="3"/>
      <c r="E160" s="3"/>
      <c r="F160" s="3"/>
      <c r="G160" s="3"/>
      <c r="H160" s="3"/>
      <c r="I160" s="3"/>
      <c r="J160" s="3"/>
      <c r="K160" s="3"/>
      <c r="L160" s="3"/>
    </row>
    <row r="161" spans="1:12" x14ac:dyDescent="0.2">
      <c r="A161" s="1">
        <f t="shared" si="2"/>
        <v>161</v>
      </c>
      <c r="B161" s="3" t="s">
        <v>86</v>
      </c>
      <c r="C161" s="14">
        <v>200</v>
      </c>
      <c r="D161" s="3"/>
      <c r="E161" s="3"/>
      <c r="F161" s="3"/>
      <c r="G161" s="3"/>
      <c r="H161" s="3"/>
      <c r="I161" s="3"/>
      <c r="J161" s="3"/>
      <c r="K161" s="3"/>
      <c r="L161" s="3"/>
    </row>
    <row r="162" spans="1:12" x14ac:dyDescent="0.2">
      <c r="A162" s="1">
        <f t="shared" si="2"/>
        <v>162</v>
      </c>
      <c r="B162" s="3"/>
      <c r="C162" s="13">
        <f>SUM(C144:C161)</f>
        <v>82882</v>
      </c>
      <c r="D162" s="3"/>
      <c r="E162" s="3"/>
      <c r="F162" s="3"/>
      <c r="G162" s="3"/>
      <c r="H162" s="3"/>
      <c r="I162" s="3"/>
      <c r="J162" s="3"/>
      <c r="K162" s="3"/>
      <c r="L162" s="3"/>
    </row>
    <row r="163" spans="1:12" x14ac:dyDescent="0.2">
      <c r="A163" s="1">
        <f t="shared" si="2"/>
        <v>163</v>
      </c>
      <c r="B163" s="3"/>
      <c r="C163" s="14"/>
      <c r="D163" s="3"/>
      <c r="E163" s="3"/>
      <c r="F163" s="3"/>
      <c r="G163" s="3"/>
      <c r="H163" s="3"/>
      <c r="I163" s="3"/>
      <c r="J163" s="3"/>
      <c r="K163" s="3"/>
      <c r="L163" s="3"/>
    </row>
    <row r="164" spans="1:12" x14ac:dyDescent="0.2">
      <c r="A164" s="1">
        <f t="shared" si="2"/>
        <v>164</v>
      </c>
      <c r="B164" s="6" t="s">
        <v>87</v>
      </c>
      <c r="C164" s="1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x14ac:dyDescent="0.2">
      <c r="A165" s="1">
        <f t="shared" si="2"/>
        <v>165</v>
      </c>
      <c r="B165" s="3" t="s">
        <v>88</v>
      </c>
      <c r="C165" s="14">
        <v>5100</v>
      </c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">
      <c r="A166" s="1">
        <f t="shared" si="2"/>
        <v>166</v>
      </c>
      <c r="B166" s="3" t="s">
        <v>76</v>
      </c>
      <c r="C166" s="14">
        <v>150</v>
      </c>
      <c r="D166" s="3"/>
      <c r="E166" s="3"/>
      <c r="F166" s="3"/>
      <c r="G166" s="3"/>
      <c r="H166" s="3"/>
      <c r="I166" s="3"/>
      <c r="J166" s="3"/>
      <c r="K166" s="3"/>
      <c r="L166" s="3"/>
    </row>
    <row r="167" spans="1:12" x14ac:dyDescent="0.2">
      <c r="A167" s="1">
        <f t="shared" si="2"/>
        <v>167</v>
      </c>
      <c r="B167" s="3" t="s">
        <v>89</v>
      </c>
      <c r="C167" s="14">
        <v>300</v>
      </c>
      <c r="D167" s="3"/>
      <c r="E167" s="3"/>
      <c r="F167" s="3"/>
      <c r="G167" s="3"/>
      <c r="H167" s="3"/>
      <c r="I167" s="3"/>
      <c r="J167" s="3"/>
      <c r="K167" s="3"/>
      <c r="L167" s="3"/>
    </row>
    <row r="168" spans="1:12" x14ac:dyDescent="0.2">
      <c r="A168" s="1">
        <f t="shared" si="2"/>
        <v>168</v>
      </c>
      <c r="B168" s="3"/>
      <c r="C168" s="13">
        <f>SUM(C165:C167)</f>
        <v>5550</v>
      </c>
      <c r="D168" s="3"/>
      <c r="E168" s="3"/>
      <c r="F168" s="3"/>
      <c r="G168" s="3"/>
      <c r="H168" s="3"/>
      <c r="I168" s="3"/>
      <c r="J168" s="3"/>
      <c r="K168" s="3"/>
      <c r="L168" s="3"/>
    </row>
    <row r="169" spans="1:12" x14ac:dyDescent="0.2">
      <c r="A169" s="1">
        <f t="shared" si="2"/>
        <v>169</v>
      </c>
      <c r="B169" s="3"/>
      <c r="C169" s="14"/>
      <c r="D169" s="3"/>
      <c r="E169" s="3"/>
      <c r="F169" s="3"/>
      <c r="G169" s="3"/>
      <c r="H169" s="3"/>
      <c r="I169" s="3"/>
      <c r="J169" s="3"/>
      <c r="K169" s="3"/>
      <c r="L169" s="3"/>
    </row>
    <row r="170" spans="1:12" x14ac:dyDescent="0.2">
      <c r="A170" s="1">
        <f t="shared" si="2"/>
        <v>170</v>
      </c>
      <c r="B170" s="6" t="s">
        <v>90</v>
      </c>
      <c r="C170" s="1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">
      <c r="A171" s="1">
        <f t="shared" si="2"/>
        <v>171</v>
      </c>
      <c r="B171" s="3" t="s">
        <v>91</v>
      </c>
      <c r="C171" s="13">
        <v>8543</v>
      </c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">
      <c r="A172" s="1">
        <f t="shared" si="2"/>
        <v>172</v>
      </c>
      <c r="B172" s="3"/>
      <c r="C172" s="14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">
      <c r="A173" s="1">
        <f t="shared" si="2"/>
        <v>173</v>
      </c>
      <c r="B173" s="6" t="s">
        <v>11</v>
      </c>
      <c r="C173" s="1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">
      <c r="A174" s="1">
        <f t="shared" si="2"/>
        <v>174</v>
      </c>
      <c r="B174" s="3" t="s">
        <v>91</v>
      </c>
      <c r="C174" s="14">
        <v>10450</v>
      </c>
      <c r="D174" s="3"/>
      <c r="E174" s="3"/>
      <c r="F174" s="3"/>
      <c r="G174" s="3"/>
      <c r="H174" s="3"/>
      <c r="I174" s="3"/>
      <c r="J174" s="3"/>
      <c r="K174" s="3"/>
      <c r="L174" s="3"/>
    </row>
    <row r="175" spans="1:12" x14ac:dyDescent="0.2">
      <c r="A175" s="1">
        <f t="shared" si="2"/>
        <v>175</v>
      </c>
      <c r="B175" s="3" t="s">
        <v>92</v>
      </c>
      <c r="C175" s="14">
        <v>2000</v>
      </c>
      <c r="D175" s="3"/>
      <c r="E175" s="3"/>
      <c r="F175" s="3"/>
      <c r="G175" s="3"/>
      <c r="H175" s="3"/>
      <c r="I175" s="3"/>
      <c r="J175" s="3"/>
      <c r="K175" s="3"/>
      <c r="L175" s="3"/>
    </row>
    <row r="176" spans="1:12" x14ac:dyDescent="0.2">
      <c r="A176" s="1">
        <f t="shared" si="2"/>
        <v>176</v>
      </c>
      <c r="B176" s="3" t="s">
        <v>93</v>
      </c>
      <c r="C176" s="14">
        <v>560</v>
      </c>
      <c r="D176" s="3"/>
      <c r="E176" s="3"/>
      <c r="F176" s="3"/>
      <c r="G176" s="3"/>
      <c r="H176" s="3"/>
      <c r="I176" s="3"/>
      <c r="J176" s="3"/>
      <c r="K176" s="3"/>
      <c r="L176" s="3"/>
    </row>
    <row r="177" spans="1:12" x14ac:dyDescent="0.2">
      <c r="A177" s="1">
        <f t="shared" si="2"/>
        <v>177</v>
      </c>
      <c r="B177" s="3" t="s">
        <v>94</v>
      </c>
      <c r="C177" s="14">
        <v>1125</v>
      </c>
      <c r="D177" s="3"/>
      <c r="E177" s="3"/>
      <c r="F177" s="3"/>
      <c r="G177" s="3"/>
      <c r="H177" s="3"/>
      <c r="I177" s="3"/>
      <c r="J177" s="3"/>
      <c r="K177" s="3"/>
      <c r="L177" s="3"/>
    </row>
    <row r="178" spans="1:12" x14ac:dyDescent="0.2">
      <c r="A178" s="1">
        <f t="shared" si="2"/>
        <v>178</v>
      </c>
      <c r="B178" s="3" t="s">
        <v>95</v>
      </c>
      <c r="C178" s="14">
        <v>350</v>
      </c>
      <c r="D178" s="3"/>
      <c r="E178" s="3"/>
      <c r="F178" s="3"/>
      <c r="G178" s="3"/>
      <c r="H178" s="3"/>
      <c r="I178" s="3"/>
      <c r="J178" s="3"/>
      <c r="K178" s="3"/>
      <c r="L178" s="3"/>
    </row>
    <row r="179" spans="1:12" x14ac:dyDescent="0.2">
      <c r="A179" s="1">
        <f t="shared" si="2"/>
        <v>179</v>
      </c>
      <c r="B179" s="3" t="s">
        <v>96</v>
      </c>
      <c r="C179" s="14">
        <v>1100</v>
      </c>
      <c r="D179" s="3"/>
      <c r="E179" s="3"/>
      <c r="F179" s="3"/>
      <c r="G179" s="3"/>
      <c r="H179" s="3"/>
      <c r="I179" s="3"/>
      <c r="J179" s="3"/>
      <c r="K179" s="3"/>
      <c r="L179" s="3"/>
    </row>
    <row r="180" spans="1:12" x14ac:dyDescent="0.2">
      <c r="A180" s="1">
        <f t="shared" si="2"/>
        <v>180</v>
      </c>
      <c r="B180" s="3"/>
      <c r="C180" s="13">
        <f>SUM(C174:C179)</f>
        <v>15585</v>
      </c>
      <c r="D180" s="3"/>
      <c r="E180" s="3"/>
      <c r="F180" s="3"/>
      <c r="G180" s="3"/>
      <c r="H180" s="3"/>
      <c r="I180" s="3"/>
      <c r="J180" s="3"/>
      <c r="K180" s="3"/>
      <c r="L180" s="3"/>
    </row>
    <row r="181" spans="1:12" x14ac:dyDescent="0.2">
      <c r="A181" s="1">
        <f t="shared" si="2"/>
        <v>181</v>
      </c>
      <c r="B181" s="3"/>
      <c r="C181" s="14"/>
      <c r="D181" s="3"/>
      <c r="E181" s="3"/>
      <c r="F181" s="3"/>
      <c r="G181" s="3"/>
      <c r="H181" s="3"/>
      <c r="I181" s="3"/>
      <c r="J181" s="3"/>
      <c r="K181" s="3"/>
      <c r="L181" s="3"/>
    </row>
    <row r="182" spans="1:12" x14ac:dyDescent="0.2">
      <c r="A182" s="1">
        <f t="shared" si="2"/>
        <v>182</v>
      </c>
      <c r="B182" s="3"/>
      <c r="C182" s="22">
        <f>SUM(C141+C162+C168+C171+C180)</f>
        <v>135885</v>
      </c>
      <c r="D182" s="3"/>
      <c r="E182" s="3"/>
      <c r="F182" s="3"/>
      <c r="G182" s="3"/>
      <c r="H182" s="3"/>
      <c r="I182" s="3"/>
      <c r="J182" s="3"/>
      <c r="K182" s="3"/>
      <c r="L182" s="3"/>
    </row>
    <row r="183" spans="1:12" x14ac:dyDescent="0.2">
      <c r="A183" s="1">
        <f t="shared" si="2"/>
        <v>183</v>
      </c>
      <c r="B183" s="3"/>
      <c r="C183" s="25"/>
      <c r="D183" s="3"/>
      <c r="E183" s="3"/>
      <c r="F183" s="3"/>
      <c r="G183" s="3"/>
      <c r="H183" s="3"/>
      <c r="I183" s="3"/>
      <c r="J183" s="3"/>
      <c r="K183" s="3"/>
      <c r="L183" s="3"/>
    </row>
    <row r="184" spans="1:12" x14ac:dyDescent="0.2">
      <c r="A184" s="1">
        <f t="shared" si="2"/>
        <v>184</v>
      </c>
      <c r="B184" s="3"/>
      <c r="C184" s="25"/>
      <c r="D184" s="3"/>
      <c r="E184" s="3"/>
      <c r="F184" s="3"/>
      <c r="G184" s="3"/>
      <c r="H184" s="3"/>
      <c r="I184" s="3"/>
      <c r="J184" s="3"/>
      <c r="K184" s="3"/>
      <c r="L184" s="3"/>
    </row>
    <row r="185" spans="1:12" x14ac:dyDescent="0.2">
      <c r="A185" s="1">
        <f t="shared" si="2"/>
        <v>185</v>
      </c>
      <c r="B185" s="3"/>
      <c r="C185" s="25"/>
      <c r="D185" s="3"/>
      <c r="E185" s="3"/>
      <c r="F185" s="3"/>
      <c r="G185" s="3"/>
      <c r="H185" s="3"/>
      <c r="I185" s="3"/>
      <c r="J185" s="3"/>
      <c r="K185" s="3"/>
      <c r="L185" s="3"/>
    </row>
    <row r="186" spans="1:12" x14ac:dyDescent="0.2">
      <c r="A186" s="1">
        <f t="shared" si="2"/>
        <v>186</v>
      </c>
      <c r="B186" s="3"/>
      <c r="C186" s="25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" customHeight="1" x14ac:dyDescent="0.2">
      <c r="A187" s="1">
        <f t="shared" si="2"/>
        <v>187</v>
      </c>
      <c r="B187" s="2" t="s">
        <v>0</v>
      </c>
      <c r="C187" s="2"/>
      <c r="D187" s="3"/>
      <c r="E187" s="3"/>
      <c r="F187" s="3"/>
      <c r="G187" s="3"/>
      <c r="H187" s="3"/>
      <c r="I187" s="3"/>
      <c r="J187" s="3"/>
      <c r="K187" s="3"/>
      <c r="L187" s="3"/>
    </row>
    <row r="188" spans="1:12" x14ac:dyDescent="0.2">
      <c r="A188" s="1">
        <f t="shared" si="2"/>
        <v>188</v>
      </c>
      <c r="B188" s="2" t="s">
        <v>1</v>
      </c>
      <c r="C188" s="2"/>
      <c r="D188" s="3"/>
      <c r="E188" s="3"/>
      <c r="F188" s="3"/>
      <c r="G188" s="3"/>
      <c r="H188" s="3"/>
      <c r="I188" s="3"/>
      <c r="J188" s="3"/>
      <c r="K188" s="3"/>
      <c r="L188" s="3"/>
    </row>
    <row r="189" spans="1:12" x14ac:dyDescent="0.2">
      <c r="A189" s="1">
        <f t="shared" si="2"/>
        <v>189</v>
      </c>
      <c r="B189" s="2" t="s">
        <v>58</v>
      </c>
      <c r="C189" s="2"/>
      <c r="D189" s="3"/>
      <c r="E189" s="3"/>
      <c r="F189" s="3"/>
      <c r="G189" s="3"/>
      <c r="H189" s="3"/>
      <c r="I189" s="3"/>
      <c r="J189" s="3"/>
      <c r="K189" s="3"/>
      <c r="L189" s="3"/>
    </row>
    <row r="190" spans="1:12" x14ac:dyDescent="0.2">
      <c r="A190" s="1">
        <f t="shared" si="2"/>
        <v>190</v>
      </c>
      <c r="B190" s="2" t="s">
        <v>3</v>
      </c>
      <c r="C190" s="2"/>
      <c r="D190" s="3"/>
      <c r="E190" s="3"/>
      <c r="F190" s="3"/>
      <c r="G190" s="3"/>
      <c r="H190" s="3"/>
      <c r="I190" s="3"/>
      <c r="J190" s="3"/>
      <c r="K190" s="3"/>
      <c r="L190" s="3"/>
    </row>
    <row r="191" spans="1:12" x14ac:dyDescent="0.2">
      <c r="A191" s="1">
        <f t="shared" si="2"/>
        <v>191</v>
      </c>
      <c r="B191" s="2"/>
      <c r="C191" s="2"/>
      <c r="D191" s="3"/>
      <c r="E191" s="3"/>
      <c r="F191" s="3"/>
      <c r="G191" s="3"/>
      <c r="H191" s="3"/>
      <c r="I191" s="3"/>
      <c r="J191" s="3"/>
      <c r="K191" s="3"/>
      <c r="L191" s="3"/>
    </row>
    <row r="192" spans="1:12" x14ac:dyDescent="0.2">
      <c r="A192" s="1">
        <f t="shared" si="2"/>
        <v>192</v>
      </c>
      <c r="B192" s="3"/>
      <c r="C192" s="5" t="s">
        <v>4</v>
      </c>
      <c r="D192" s="3"/>
      <c r="E192" s="3"/>
      <c r="F192" s="3"/>
      <c r="G192" s="3"/>
      <c r="H192" s="3"/>
      <c r="I192" s="3"/>
      <c r="J192" s="3"/>
      <c r="K192" s="3"/>
      <c r="L192" s="3"/>
    </row>
    <row r="193" spans="1:12" x14ac:dyDescent="0.2">
      <c r="A193" s="1">
        <f t="shared" si="2"/>
        <v>193</v>
      </c>
      <c r="B193" s="6" t="s">
        <v>97</v>
      </c>
      <c r="C193" s="6"/>
      <c r="D193" s="3"/>
      <c r="E193" s="3"/>
      <c r="F193" s="3"/>
      <c r="G193" s="3"/>
      <c r="H193" s="3"/>
      <c r="I193" s="3"/>
      <c r="J193" s="3"/>
      <c r="K193" s="3"/>
      <c r="L193" s="3"/>
    </row>
    <row r="194" spans="1:12" x14ac:dyDescent="0.2">
      <c r="A194" s="1">
        <f t="shared" si="2"/>
        <v>194</v>
      </c>
      <c r="B194" s="6" t="s">
        <v>98</v>
      </c>
      <c r="C194" s="6"/>
      <c r="D194" s="3"/>
      <c r="E194" s="3"/>
      <c r="F194" s="3"/>
      <c r="G194" s="3"/>
      <c r="H194" s="3"/>
      <c r="I194" s="3"/>
      <c r="J194" s="3"/>
      <c r="K194" s="3"/>
      <c r="L194" s="3"/>
    </row>
    <row r="195" spans="1:12" x14ac:dyDescent="0.2">
      <c r="A195" s="1">
        <f t="shared" ref="A195:A258" si="3">A194+1</f>
        <v>195</v>
      </c>
      <c r="B195" s="3" t="s">
        <v>99</v>
      </c>
      <c r="C195" s="13">
        <v>16344</v>
      </c>
      <c r="D195" s="3"/>
      <c r="E195" s="3"/>
      <c r="F195" s="3"/>
      <c r="G195" s="3"/>
      <c r="H195" s="3"/>
      <c r="I195" s="3"/>
      <c r="J195" s="3"/>
      <c r="K195" s="3"/>
      <c r="L195" s="3"/>
    </row>
    <row r="196" spans="1:12" x14ac:dyDescent="0.2">
      <c r="A196" s="1">
        <f t="shared" si="3"/>
        <v>196</v>
      </c>
      <c r="B196" s="3"/>
      <c r="C196" s="14"/>
      <c r="D196" s="3"/>
      <c r="E196" s="3"/>
      <c r="F196" s="3"/>
      <c r="G196" s="3"/>
      <c r="H196" s="3"/>
      <c r="I196" s="3"/>
      <c r="J196" s="3"/>
      <c r="K196" s="3"/>
      <c r="L196" s="3"/>
    </row>
    <row r="197" spans="1:12" x14ac:dyDescent="0.2">
      <c r="A197" s="1">
        <f t="shared" si="3"/>
        <v>197</v>
      </c>
      <c r="B197" s="6" t="s">
        <v>100</v>
      </c>
      <c r="C197" s="1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x14ac:dyDescent="0.2">
      <c r="A198" s="1">
        <f t="shared" si="3"/>
        <v>198</v>
      </c>
      <c r="B198" s="3" t="s">
        <v>91</v>
      </c>
      <c r="C198" s="14">
        <v>1703</v>
      </c>
      <c r="D198" s="3"/>
      <c r="E198" s="3"/>
      <c r="F198" s="3"/>
      <c r="G198" s="3"/>
      <c r="H198" s="3"/>
      <c r="I198" s="3"/>
      <c r="J198" s="3"/>
      <c r="K198" s="3"/>
      <c r="L198" s="3"/>
    </row>
    <row r="199" spans="1:12" x14ac:dyDescent="0.2">
      <c r="A199" s="1">
        <f t="shared" si="3"/>
        <v>199</v>
      </c>
      <c r="B199" s="3" t="s">
        <v>101</v>
      </c>
      <c r="C199" s="14">
        <v>2450</v>
      </c>
      <c r="D199" s="3"/>
      <c r="E199" s="3"/>
      <c r="F199" s="3"/>
      <c r="G199" s="3"/>
      <c r="H199" s="3"/>
      <c r="I199" s="3"/>
      <c r="J199" s="3"/>
      <c r="K199" s="3"/>
      <c r="L199" s="3"/>
    </row>
    <row r="200" spans="1:12" x14ac:dyDescent="0.2">
      <c r="A200" s="1">
        <f t="shared" si="3"/>
        <v>200</v>
      </c>
      <c r="B200" s="3" t="s">
        <v>102</v>
      </c>
      <c r="C200" s="14">
        <v>3500</v>
      </c>
      <c r="D200" s="3"/>
      <c r="E200" s="3"/>
      <c r="F200" s="3"/>
      <c r="G200" s="3"/>
      <c r="H200" s="3"/>
      <c r="I200" s="3"/>
      <c r="J200" s="3"/>
      <c r="K200" s="3"/>
      <c r="L200" s="3"/>
    </row>
    <row r="201" spans="1:12" x14ac:dyDescent="0.2">
      <c r="A201" s="1">
        <f t="shared" si="3"/>
        <v>201</v>
      </c>
      <c r="B201" s="3" t="s">
        <v>103</v>
      </c>
      <c r="C201" s="14">
        <v>525</v>
      </c>
      <c r="D201" s="3"/>
      <c r="E201" s="3"/>
      <c r="F201" s="3"/>
      <c r="G201" s="3"/>
      <c r="H201" s="3"/>
      <c r="I201" s="3"/>
      <c r="J201" s="3"/>
      <c r="K201" s="3"/>
      <c r="L201" s="3"/>
    </row>
    <row r="202" spans="1:12" x14ac:dyDescent="0.2">
      <c r="A202" s="1">
        <f t="shared" si="3"/>
        <v>202</v>
      </c>
      <c r="B202" s="3" t="s">
        <v>104</v>
      </c>
      <c r="C202" s="14">
        <v>3000</v>
      </c>
      <c r="D202" s="3"/>
      <c r="E202" s="3"/>
      <c r="F202" s="3"/>
      <c r="G202" s="3"/>
      <c r="H202" s="3"/>
      <c r="I202" s="3"/>
      <c r="J202" s="3"/>
      <c r="K202" s="3"/>
      <c r="L202" s="3"/>
    </row>
    <row r="203" spans="1:12" x14ac:dyDescent="0.2">
      <c r="A203" s="1">
        <f t="shared" si="3"/>
        <v>203</v>
      </c>
      <c r="B203" s="3" t="s">
        <v>105</v>
      </c>
      <c r="C203" s="14">
        <v>200</v>
      </c>
      <c r="D203" s="3"/>
      <c r="E203" s="3"/>
      <c r="F203" s="3"/>
      <c r="G203" s="3"/>
      <c r="H203" s="3"/>
      <c r="I203" s="3"/>
      <c r="J203" s="3"/>
      <c r="K203" s="3"/>
      <c r="L203" s="3"/>
    </row>
    <row r="204" spans="1:12" x14ac:dyDescent="0.2">
      <c r="A204" s="1">
        <f t="shared" si="3"/>
        <v>204</v>
      </c>
      <c r="B204" s="3" t="s">
        <v>106</v>
      </c>
      <c r="C204" s="14">
        <v>1400</v>
      </c>
      <c r="D204" s="3"/>
      <c r="E204" s="3"/>
      <c r="F204" s="3"/>
      <c r="G204" s="3"/>
      <c r="H204" s="3"/>
      <c r="I204" s="3"/>
      <c r="J204" s="3"/>
      <c r="K204" s="3"/>
      <c r="L204" s="3"/>
    </row>
    <row r="205" spans="1:12" x14ac:dyDescent="0.2">
      <c r="A205" s="1">
        <f t="shared" si="3"/>
        <v>205</v>
      </c>
      <c r="B205" s="3" t="s">
        <v>107</v>
      </c>
      <c r="C205" s="14">
        <v>600</v>
      </c>
      <c r="D205" s="3"/>
      <c r="E205" s="3"/>
      <c r="F205" s="3"/>
      <c r="G205" s="3"/>
      <c r="H205" s="3"/>
      <c r="I205" s="3"/>
      <c r="J205" s="3"/>
      <c r="K205" s="3"/>
      <c r="L205" s="3"/>
    </row>
    <row r="206" spans="1:12" x14ac:dyDescent="0.2">
      <c r="A206" s="1">
        <f t="shared" si="3"/>
        <v>206</v>
      </c>
      <c r="B206" s="3" t="s">
        <v>108</v>
      </c>
      <c r="C206" s="14">
        <v>300</v>
      </c>
      <c r="D206" s="3"/>
      <c r="E206" s="3"/>
      <c r="F206" s="3"/>
      <c r="G206" s="3"/>
      <c r="H206" s="3"/>
      <c r="I206" s="3"/>
      <c r="J206" s="3"/>
      <c r="K206" s="3"/>
      <c r="L206" s="3"/>
    </row>
    <row r="207" spans="1:12" x14ac:dyDescent="0.2">
      <c r="A207" s="1">
        <f t="shared" si="3"/>
        <v>207</v>
      </c>
      <c r="B207" s="3" t="s">
        <v>109</v>
      </c>
      <c r="C207" s="14">
        <v>5000</v>
      </c>
      <c r="D207" s="3"/>
      <c r="E207" s="3"/>
      <c r="F207" s="3"/>
      <c r="G207" s="3"/>
      <c r="H207" s="3"/>
      <c r="I207" s="3"/>
      <c r="J207" s="3"/>
      <c r="K207" s="3"/>
      <c r="L207" s="3"/>
    </row>
    <row r="208" spans="1:12" x14ac:dyDescent="0.2">
      <c r="A208" s="1">
        <f t="shared" si="3"/>
        <v>208</v>
      </c>
      <c r="B208" s="3" t="s">
        <v>110</v>
      </c>
      <c r="C208" s="14">
        <v>1580</v>
      </c>
      <c r="D208" s="3"/>
      <c r="E208" s="3"/>
      <c r="F208" s="3"/>
      <c r="G208" s="3"/>
      <c r="H208" s="3"/>
      <c r="I208" s="3"/>
      <c r="J208" s="3"/>
      <c r="K208" s="3"/>
      <c r="L208" s="3"/>
    </row>
    <row r="209" spans="1:12" x14ac:dyDescent="0.2">
      <c r="A209" s="1">
        <f t="shared" si="3"/>
        <v>209</v>
      </c>
      <c r="B209" s="3" t="s">
        <v>111</v>
      </c>
      <c r="C209" s="14">
        <v>6150</v>
      </c>
      <c r="D209" s="3"/>
      <c r="E209" s="3"/>
      <c r="F209" s="3"/>
      <c r="G209" s="3"/>
      <c r="H209" s="3"/>
      <c r="I209" s="3"/>
      <c r="J209" s="3"/>
      <c r="K209" s="3"/>
      <c r="L209" s="3"/>
    </row>
    <row r="210" spans="1:12" x14ac:dyDescent="0.2">
      <c r="A210" s="1">
        <f t="shared" si="3"/>
        <v>210</v>
      </c>
      <c r="B210" s="3" t="s">
        <v>112</v>
      </c>
      <c r="C210" s="14">
        <v>1500</v>
      </c>
      <c r="D210" s="3"/>
      <c r="E210" s="3"/>
      <c r="F210" s="3"/>
      <c r="G210" s="3"/>
      <c r="H210" s="3"/>
      <c r="I210" s="3"/>
      <c r="J210" s="3"/>
      <c r="K210" s="3"/>
      <c r="L210" s="3"/>
    </row>
    <row r="211" spans="1:12" x14ac:dyDescent="0.2">
      <c r="A211" s="1">
        <f t="shared" si="3"/>
        <v>211</v>
      </c>
      <c r="B211" s="3" t="s">
        <v>113</v>
      </c>
      <c r="C211" s="14">
        <v>700</v>
      </c>
      <c r="D211" s="3"/>
      <c r="E211" s="3"/>
      <c r="F211" s="3"/>
      <c r="G211" s="3"/>
      <c r="H211" s="3"/>
      <c r="I211" s="3"/>
      <c r="J211" s="3"/>
      <c r="K211" s="3"/>
      <c r="L211" s="3"/>
    </row>
    <row r="212" spans="1:12" x14ac:dyDescent="0.2">
      <c r="A212" s="1">
        <f t="shared" si="3"/>
        <v>212</v>
      </c>
      <c r="B212" s="3" t="s">
        <v>114</v>
      </c>
      <c r="C212" s="14">
        <v>910</v>
      </c>
      <c r="D212" s="3"/>
      <c r="E212" s="3"/>
      <c r="F212" s="3"/>
      <c r="G212" s="3"/>
      <c r="H212" s="3"/>
      <c r="I212" s="3"/>
      <c r="J212" s="3"/>
      <c r="K212" s="3"/>
      <c r="L212" s="3"/>
    </row>
    <row r="213" spans="1:12" x14ac:dyDescent="0.2">
      <c r="A213" s="1">
        <f t="shared" si="3"/>
        <v>213</v>
      </c>
      <c r="B213" s="3" t="s">
        <v>115</v>
      </c>
      <c r="C213" s="14">
        <v>500</v>
      </c>
      <c r="D213" s="3"/>
      <c r="E213" s="3"/>
      <c r="F213" s="3"/>
      <c r="G213" s="3"/>
      <c r="H213" s="3"/>
      <c r="I213" s="3"/>
      <c r="J213" s="3"/>
      <c r="K213" s="3"/>
      <c r="L213" s="3"/>
    </row>
    <row r="214" spans="1:12" x14ac:dyDescent="0.2">
      <c r="A214" s="1">
        <f t="shared" si="3"/>
        <v>214</v>
      </c>
      <c r="B214" s="3" t="s">
        <v>116</v>
      </c>
      <c r="C214" s="14">
        <v>5000</v>
      </c>
      <c r="D214" s="3"/>
      <c r="E214" s="3"/>
      <c r="F214" s="3"/>
      <c r="G214" s="3"/>
      <c r="H214" s="3"/>
      <c r="I214" s="3"/>
      <c r="J214" s="3"/>
      <c r="K214" s="3"/>
      <c r="L214" s="3"/>
    </row>
    <row r="215" spans="1:12" x14ac:dyDescent="0.2">
      <c r="A215" s="1">
        <f t="shared" si="3"/>
        <v>215</v>
      </c>
      <c r="B215" s="3" t="s">
        <v>117</v>
      </c>
      <c r="C215" s="14">
        <v>7900</v>
      </c>
      <c r="D215" s="3"/>
      <c r="E215" s="3"/>
      <c r="F215" s="3"/>
      <c r="G215" s="3"/>
      <c r="H215" s="3"/>
      <c r="I215" s="3"/>
      <c r="J215" s="3"/>
      <c r="K215" s="3"/>
      <c r="L215" s="3"/>
    </row>
    <row r="216" spans="1:12" x14ac:dyDescent="0.2">
      <c r="A216" s="1">
        <f t="shared" si="3"/>
        <v>216</v>
      </c>
      <c r="B216" s="3" t="s">
        <v>118</v>
      </c>
      <c r="C216" s="14">
        <v>2000</v>
      </c>
      <c r="D216" s="3"/>
      <c r="E216" s="3"/>
      <c r="F216" s="3"/>
      <c r="G216" s="3"/>
      <c r="H216" s="3"/>
      <c r="I216" s="3"/>
      <c r="J216" s="3"/>
      <c r="K216" s="3"/>
      <c r="L216" s="3"/>
    </row>
    <row r="217" spans="1:12" x14ac:dyDescent="0.2">
      <c r="A217" s="1">
        <f t="shared" si="3"/>
        <v>217</v>
      </c>
      <c r="B217" s="3" t="s">
        <v>119</v>
      </c>
      <c r="C217" s="7">
        <v>1500</v>
      </c>
      <c r="D217" s="3"/>
      <c r="E217" s="3"/>
      <c r="F217" s="3"/>
      <c r="G217" s="3"/>
      <c r="H217" s="3"/>
      <c r="I217" s="3"/>
      <c r="J217" s="3"/>
      <c r="K217" s="3"/>
      <c r="L217" s="3"/>
    </row>
    <row r="218" spans="1:12" x14ac:dyDescent="0.2">
      <c r="A218" s="1">
        <f t="shared" si="3"/>
        <v>218</v>
      </c>
      <c r="B218" s="3"/>
      <c r="C218" s="8">
        <f>SUM(C198:C217)</f>
        <v>46418</v>
      </c>
      <c r="D218" s="3"/>
      <c r="E218" s="3"/>
      <c r="F218" s="3"/>
      <c r="G218" s="3"/>
      <c r="H218" s="3"/>
      <c r="I218" s="3"/>
      <c r="J218" s="3"/>
      <c r="K218" s="3"/>
      <c r="L218" s="3"/>
    </row>
    <row r="219" spans="1:12" x14ac:dyDescent="0.2">
      <c r="A219" s="1">
        <f t="shared" si="3"/>
        <v>219</v>
      </c>
      <c r="B219" s="6" t="s">
        <v>11</v>
      </c>
      <c r="C219" s="1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x14ac:dyDescent="0.2">
      <c r="A220" s="1">
        <f t="shared" si="3"/>
        <v>220</v>
      </c>
      <c r="B220" s="3" t="s">
        <v>120</v>
      </c>
      <c r="C220" s="13">
        <v>829</v>
      </c>
      <c r="D220" s="3"/>
      <c r="E220" s="3"/>
      <c r="F220" s="3"/>
      <c r="G220" s="3"/>
      <c r="H220" s="3"/>
      <c r="I220" s="3"/>
      <c r="J220" s="3"/>
      <c r="K220" s="3"/>
      <c r="L220" s="3"/>
    </row>
    <row r="221" spans="1:12" x14ac:dyDescent="0.2">
      <c r="A221" s="1">
        <f t="shared" si="3"/>
        <v>221</v>
      </c>
      <c r="B221" s="6"/>
      <c r="C221" s="1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x14ac:dyDescent="0.2">
      <c r="A222" s="1">
        <f t="shared" si="3"/>
        <v>222</v>
      </c>
      <c r="B222" s="3"/>
      <c r="C222" s="15">
        <f>SUM(C195+C218+C220+C221)</f>
        <v>63591</v>
      </c>
      <c r="D222" s="3"/>
      <c r="E222" s="3"/>
      <c r="F222" s="3"/>
      <c r="G222" s="3"/>
      <c r="H222" s="3"/>
      <c r="I222" s="3"/>
      <c r="J222" s="3"/>
      <c r="K222" s="3"/>
      <c r="L222" s="3"/>
    </row>
    <row r="223" spans="1:12" x14ac:dyDescent="0.2">
      <c r="A223" s="1">
        <f t="shared" si="3"/>
        <v>223</v>
      </c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x14ac:dyDescent="0.2">
      <c r="A224" s="1">
        <f t="shared" si="3"/>
        <v>224</v>
      </c>
      <c r="B224" s="6" t="s">
        <v>121</v>
      </c>
      <c r="C224" s="1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x14ac:dyDescent="0.2">
      <c r="A225" s="1">
        <f t="shared" si="3"/>
        <v>225</v>
      </c>
      <c r="B225" s="6" t="s">
        <v>122</v>
      </c>
      <c r="C225" s="1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x14ac:dyDescent="0.2">
      <c r="A226" s="1">
        <f t="shared" si="3"/>
        <v>226</v>
      </c>
      <c r="B226" s="3" t="s">
        <v>123</v>
      </c>
      <c r="C226" s="14">
        <v>1500</v>
      </c>
      <c r="D226" s="3"/>
      <c r="E226" s="3"/>
      <c r="F226" s="3"/>
      <c r="G226" s="3"/>
      <c r="H226" s="3"/>
      <c r="I226" s="3"/>
      <c r="J226" s="3"/>
      <c r="K226" s="3"/>
      <c r="L226" s="3"/>
    </row>
    <row r="227" spans="1:12" x14ac:dyDescent="0.2">
      <c r="A227" s="1">
        <f t="shared" si="3"/>
        <v>227</v>
      </c>
      <c r="B227" s="3" t="s">
        <v>124</v>
      </c>
      <c r="C227" s="7">
        <v>1000</v>
      </c>
      <c r="D227" s="3"/>
      <c r="E227" s="3"/>
      <c r="F227" s="3"/>
      <c r="G227" s="3"/>
      <c r="H227" s="3"/>
      <c r="I227" s="3"/>
      <c r="J227" s="3"/>
      <c r="K227" s="3"/>
      <c r="L227" s="3"/>
    </row>
    <row r="228" spans="1:12" x14ac:dyDescent="0.2">
      <c r="A228" s="1">
        <f t="shared" si="3"/>
        <v>228</v>
      </c>
      <c r="B228" s="3" t="s">
        <v>125</v>
      </c>
      <c r="C228" s="7">
        <v>1000</v>
      </c>
      <c r="D228" s="3"/>
      <c r="E228" s="3"/>
      <c r="F228" s="3"/>
      <c r="G228" s="3"/>
      <c r="H228" s="3"/>
      <c r="I228" s="3"/>
      <c r="J228" s="3"/>
      <c r="K228" s="3"/>
      <c r="L228" s="3"/>
    </row>
    <row r="229" spans="1:12" x14ac:dyDescent="0.2">
      <c r="A229" s="1">
        <f t="shared" si="3"/>
        <v>229</v>
      </c>
      <c r="B229" s="3" t="s">
        <v>126</v>
      </c>
      <c r="C229" s="7">
        <v>3675</v>
      </c>
      <c r="D229" s="3"/>
      <c r="E229" s="3"/>
      <c r="F229" s="3"/>
      <c r="G229" s="3"/>
      <c r="H229" s="3"/>
      <c r="I229" s="3"/>
      <c r="J229" s="3"/>
      <c r="K229" s="3"/>
      <c r="L229" s="3"/>
    </row>
    <row r="230" spans="1:12" x14ac:dyDescent="0.2">
      <c r="A230" s="1">
        <f t="shared" si="3"/>
        <v>230</v>
      </c>
      <c r="B230" s="3"/>
      <c r="C230" s="8">
        <f>SUM(C226:C229)</f>
        <v>7175</v>
      </c>
      <c r="D230" s="3"/>
      <c r="E230" s="3"/>
      <c r="F230" s="3"/>
      <c r="G230" s="3"/>
      <c r="H230" s="3"/>
      <c r="I230" s="3"/>
      <c r="J230" s="3"/>
      <c r="K230" s="3"/>
      <c r="L230" s="3"/>
    </row>
    <row r="231" spans="1:12" x14ac:dyDescent="0.2">
      <c r="A231" s="1">
        <f t="shared" si="3"/>
        <v>231</v>
      </c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x14ac:dyDescent="0.2">
      <c r="A232" s="1">
        <f t="shared" si="3"/>
        <v>232</v>
      </c>
      <c r="B232" s="6" t="s">
        <v>127</v>
      </c>
      <c r="C232" s="6"/>
      <c r="D232" s="3"/>
      <c r="E232" s="3"/>
      <c r="F232" s="3"/>
      <c r="G232" s="3"/>
      <c r="H232" s="3"/>
      <c r="I232" s="3"/>
      <c r="J232" s="3"/>
      <c r="K232" s="3"/>
      <c r="L232" s="3"/>
    </row>
    <row r="233" spans="1:12" x14ac:dyDescent="0.2">
      <c r="A233" s="1">
        <f t="shared" si="3"/>
        <v>233</v>
      </c>
      <c r="B233" s="3" t="s">
        <v>128</v>
      </c>
      <c r="C233" s="14">
        <v>25722</v>
      </c>
      <c r="D233" s="3"/>
      <c r="E233" s="3"/>
      <c r="F233" s="3"/>
      <c r="G233" s="3"/>
      <c r="H233" s="3"/>
      <c r="I233" s="3"/>
      <c r="J233" s="3"/>
      <c r="K233" s="3"/>
      <c r="L233" s="3"/>
    </row>
    <row r="234" spans="1:12" x14ac:dyDescent="0.2">
      <c r="A234" s="1">
        <f t="shared" si="3"/>
        <v>234</v>
      </c>
      <c r="B234" s="3" t="s">
        <v>129</v>
      </c>
      <c r="C234" s="14">
        <v>2500</v>
      </c>
      <c r="D234" s="3"/>
      <c r="E234" s="3"/>
      <c r="F234" s="3"/>
      <c r="G234" s="3"/>
      <c r="H234" s="3"/>
      <c r="I234" s="3"/>
      <c r="J234" s="3"/>
      <c r="K234" s="3"/>
      <c r="L234" s="3"/>
    </row>
    <row r="235" spans="1:12" x14ac:dyDescent="0.2">
      <c r="A235" s="1">
        <f t="shared" si="3"/>
        <v>235</v>
      </c>
      <c r="B235" s="3"/>
      <c r="C235" s="13">
        <f>SUM(C233:C234)</f>
        <v>28222</v>
      </c>
      <c r="D235" s="3"/>
      <c r="E235" s="3"/>
      <c r="F235" s="3"/>
      <c r="G235" s="3"/>
      <c r="H235" s="3"/>
      <c r="I235" s="3"/>
      <c r="J235" s="3"/>
      <c r="K235" s="3"/>
      <c r="L235" s="3"/>
    </row>
    <row r="236" spans="1:12" x14ac:dyDescent="0.2">
      <c r="A236" s="1">
        <f t="shared" si="3"/>
        <v>236</v>
      </c>
      <c r="B236" s="3"/>
      <c r="C236" s="14"/>
      <c r="D236" s="3"/>
      <c r="E236" s="3"/>
      <c r="F236" s="3"/>
      <c r="G236" s="3"/>
      <c r="H236" s="3"/>
      <c r="I236" s="3"/>
      <c r="J236" s="3"/>
      <c r="K236" s="3"/>
      <c r="L236" s="3"/>
    </row>
    <row r="237" spans="1:12" x14ac:dyDescent="0.2">
      <c r="A237" s="1">
        <f t="shared" si="3"/>
        <v>237</v>
      </c>
      <c r="B237" s="6" t="s">
        <v>130</v>
      </c>
      <c r="C237" s="1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x14ac:dyDescent="0.2">
      <c r="A238" s="1">
        <f t="shared" si="3"/>
        <v>238</v>
      </c>
      <c r="B238" s="3" t="s">
        <v>131</v>
      </c>
      <c r="C238" s="14">
        <v>3000</v>
      </c>
      <c r="D238" s="3"/>
      <c r="E238" s="3"/>
      <c r="F238" s="3"/>
      <c r="G238" s="3"/>
      <c r="H238" s="3"/>
      <c r="I238" s="3"/>
      <c r="J238" s="3"/>
      <c r="K238" s="3"/>
      <c r="L238" s="3"/>
    </row>
    <row r="239" spans="1:12" x14ac:dyDescent="0.2">
      <c r="A239" s="1">
        <f t="shared" si="3"/>
        <v>239</v>
      </c>
      <c r="B239" s="3" t="s">
        <v>132</v>
      </c>
      <c r="C239" s="14">
        <v>1000</v>
      </c>
      <c r="D239" s="3"/>
      <c r="E239" s="3"/>
      <c r="F239" s="3"/>
      <c r="G239" s="3"/>
      <c r="H239" s="3"/>
      <c r="I239" s="3"/>
      <c r="J239" s="3"/>
      <c r="K239" s="3"/>
      <c r="L239" s="3"/>
    </row>
    <row r="240" spans="1:12" x14ac:dyDescent="0.2">
      <c r="A240" s="1">
        <f t="shared" si="3"/>
        <v>240</v>
      </c>
      <c r="B240" s="3"/>
      <c r="C240" s="8">
        <f>SUM(C238:C239)</f>
        <v>4000</v>
      </c>
      <c r="D240" s="3"/>
      <c r="E240" s="3"/>
      <c r="F240" s="3"/>
      <c r="G240" s="3"/>
      <c r="H240" s="3"/>
      <c r="I240" s="3"/>
      <c r="J240" s="3"/>
      <c r="K240" s="3"/>
      <c r="L240" s="3"/>
    </row>
    <row r="241" spans="1:12" x14ac:dyDescent="0.2">
      <c r="A241" s="1">
        <f t="shared" si="3"/>
        <v>241</v>
      </c>
      <c r="B241" s="3"/>
      <c r="C241" s="8"/>
      <c r="D241" s="3"/>
      <c r="E241" s="3"/>
      <c r="F241" s="3"/>
      <c r="G241" s="3"/>
      <c r="H241" s="3"/>
      <c r="I241" s="3"/>
      <c r="J241" s="3"/>
      <c r="K241" s="3"/>
      <c r="L241" s="3"/>
    </row>
    <row r="242" spans="1:12" x14ac:dyDescent="0.2">
      <c r="A242" s="1">
        <f t="shared" si="3"/>
        <v>242</v>
      </c>
      <c r="B242" s="6" t="s">
        <v>133</v>
      </c>
      <c r="C242" s="1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x14ac:dyDescent="0.2">
      <c r="A243" s="1">
        <f t="shared" si="3"/>
        <v>243</v>
      </c>
      <c r="B243" s="3" t="s">
        <v>134</v>
      </c>
      <c r="C243" s="13">
        <v>1000</v>
      </c>
      <c r="D243" s="3"/>
      <c r="E243" s="3"/>
      <c r="F243" s="3"/>
      <c r="G243" s="3"/>
      <c r="H243" s="3"/>
      <c r="I243" s="3"/>
      <c r="J243" s="3"/>
      <c r="K243" s="3"/>
      <c r="L243" s="3"/>
    </row>
    <row r="244" spans="1:12" x14ac:dyDescent="0.2">
      <c r="A244" s="1">
        <f t="shared" si="3"/>
        <v>244</v>
      </c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x14ac:dyDescent="0.2">
      <c r="A245" s="1">
        <f t="shared" si="3"/>
        <v>245</v>
      </c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x14ac:dyDescent="0.2">
      <c r="A246" s="1">
        <f t="shared" si="3"/>
        <v>246</v>
      </c>
      <c r="B246" s="3"/>
      <c r="C246" s="15">
        <f>SUM(C230+C235+C240+C243)</f>
        <v>40397</v>
      </c>
      <c r="D246" s="3"/>
      <c r="E246" s="3"/>
      <c r="F246" s="3"/>
      <c r="G246" s="3"/>
      <c r="H246" s="3"/>
      <c r="I246" s="3"/>
      <c r="J246" s="3"/>
      <c r="K246" s="3"/>
      <c r="L246" s="3"/>
    </row>
    <row r="247" spans="1:12" x14ac:dyDescent="0.2">
      <c r="A247" s="1">
        <f t="shared" si="3"/>
        <v>247</v>
      </c>
      <c r="B247" s="3"/>
      <c r="C247" s="8"/>
      <c r="D247" s="3"/>
      <c r="E247" s="3"/>
      <c r="F247" s="3"/>
      <c r="G247" s="3"/>
      <c r="H247" s="3"/>
      <c r="I247" s="3"/>
      <c r="J247" s="3"/>
      <c r="K247" s="3"/>
      <c r="L247" s="3"/>
    </row>
    <row r="248" spans="1:12" x14ac:dyDescent="0.2">
      <c r="A248" s="1">
        <f t="shared" si="3"/>
        <v>248</v>
      </c>
      <c r="B248" s="3"/>
      <c r="C248" s="8"/>
      <c r="D248" s="3"/>
      <c r="E248" s="3"/>
      <c r="F248" s="3"/>
      <c r="G248" s="3"/>
      <c r="H248" s="3"/>
      <c r="I248" s="3"/>
      <c r="J248" s="3"/>
      <c r="K248" s="3"/>
      <c r="L248" s="3"/>
    </row>
    <row r="249" spans="1:12" ht="15" customHeight="1" x14ac:dyDescent="0.2">
      <c r="A249" s="1">
        <f t="shared" si="3"/>
        <v>249</v>
      </c>
      <c r="B249" s="2" t="s">
        <v>0</v>
      </c>
      <c r="C249" s="2"/>
      <c r="D249" s="3"/>
      <c r="E249" s="3"/>
      <c r="F249" s="3"/>
      <c r="G249" s="3"/>
      <c r="H249" s="3"/>
      <c r="I249" s="3"/>
      <c r="J249" s="3"/>
      <c r="K249" s="3"/>
      <c r="L249" s="3"/>
    </row>
    <row r="250" spans="1:12" x14ac:dyDescent="0.2">
      <c r="A250" s="1">
        <f t="shared" si="3"/>
        <v>250</v>
      </c>
      <c r="B250" s="2" t="s">
        <v>1</v>
      </c>
      <c r="C250" s="2"/>
      <c r="D250" s="3"/>
      <c r="E250" s="3"/>
      <c r="F250" s="3"/>
      <c r="G250" s="3"/>
      <c r="H250" s="3"/>
      <c r="I250" s="3"/>
      <c r="J250" s="3"/>
      <c r="K250" s="3"/>
      <c r="L250" s="3"/>
    </row>
    <row r="251" spans="1:12" x14ac:dyDescent="0.2">
      <c r="A251" s="1">
        <f t="shared" si="3"/>
        <v>251</v>
      </c>
      <c r="B251" s="2" t="s">
        <v>58</v>
      </c>
      <c r="C251" s="2"/>
      <c r="D251" s="3"/>
      <c r="E251" s="3"/>
      <c r="F251" s="3"/>
      <c r="G251" s="3"/>
      <c r="H251" s="3"/>
      <c r="I251" s="3"/>
      <c r="J251" s="3"/>
      <c r="K251" s="3"/>
      <c r="L251" s="3"/>
    </row>
    <row r="252" spans="1:12" x14ac:dyDescent="0.2">
      <c r="A252" s="1">
        <f t="shared" si="3"/>
        <v>252</v>
      </c>
      <c r="B252" s="2" t="s">
        <v>3</v>
      </c>
      <c r="C252" s="2"/>
      <c r="D252" s="3"/>
      <c r="E252" s="3"/>
      <c r="F252" s="3"/>
      <c r="G252" s="3"/>
      <c r="H252" s="3"/>
      <c r="I252" s="3"/>
      <c r="J252" s="3"/>
      <c r="K252" s="3"/>
      <c r="L252" s="3"/>
    </row>
    <row r="253" spans="1:12" x14ac:dyDescent="0.2">
      <c r="A253" s="1">
        <f t="shared" si="3"/>
        <v>253</v>
      </c>
      <c r="B253" s="2"/>
      <c r="C253" s="2"/>
      <c r="D253" s="3"/>
      <c r="E253" s="3"/>
      <c r="F253" s="3"/>
      <c r="G253" s="3"/>
      <c r="H253" s="3"/>
      <c r="I253" s="3"/>
      <c r="J253" s="3"/>
      <c r="K253" s="3"/>
      <c r="L253" s="3"/>
    </row>
    <row r="254" spans="1:12" x14ac:dyDescent="0.2">
      <c r="A254" s="1">
        <f t="shared" si="3"/>
        <v>254</v>
      </c>
      <c r="B254" s="3"/>
      <c r="C254" s="5" t="s">
        <v>4</v>
      </c>
      <c r="D254" s="3"/>
      <c r="E254" s="3"/>
      <c r="F254" s="3"/>
      <c r="G254" s="3"/>
      <c r="H254" s="3"/>
      <c r="I254" s="3"/>
      <c r="J254" s="3"/>
      <c r="K254" s="3"/>
      <c r="L254" s="3"/>
    </row>
    <row r="255" spans="1:12" x14ac:dyDescent="0.2">
      <c r="A255" s="1">
        <f t="shared" si="3"/>
        <v>255</v>
      </c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x14ac:dyDescent="0.2">
      <c r="A256" s="1">
        <f t="shared" si="3"/>
        <v>256</v>
      </c>
      <c r="B256" s="6" t="s">
        <v>135</v>
      </c>
      <c r="C256" s="1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x14ac:dyDescent="0.2">
      <c r="A257" s="1">
        <f t="shared" si="3"/>
        <v>257</v>
      </c>
      <c r="B257" s="6" t="s">
        <v>136</v>
      </c>
      <c r="C257" s="1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x14ac:dyDescent="0.2">
      <c r="A258" s="1">
        <f t="shared" si="3"/>
        <v>258</v>
      </c>
      <c r="B258" s="3" t="s">
        <v>137</v>
      </c>
      <c r="C258" s="14">
        <v>18750</v>
      </c>
      <c r="D258" s="3"/>
      <c r="E258" s="3"/>
      <c r="F258" s="3"/>
      <c r="G258" s="3"/>
      <c r="H258" s="3"/>
      <c r="I258" s="3"/>
      <c r="J258" s="3"/>
      <c r="K258" s="3"/>
      <c r="L258" s="3"/>
    </row>
    <row r="259" spans="1:12" x14ac:dyDescent="0.2">
      <c r="A259" s="1">
        <f t="shared" ref="A259:A322" si="4">A258+1</f>
        <v>259</v>
      </c>
      <c r="B259" s="3" t="s">
        <v>138</v>
      </c>
      <c r="C259" s="14">
        <v>1800</v>
      </c>
      <c r="D259" s="3"/>
      <c r="E259" s="3"/>
      <c r="F259" s="3"/>
      <c r="G259" s="3"/>
      <c r="H259" s="3"/>
      <c r="I259" s="3"/>
      <c r="J259" s="3"/>
      <c r="K259" s="3"/>
      <c r="L259" s="3"/>
    </row>
    <row r="260" spans="1:12" x14ac:dyDescent="0.2">
      <c r="A260" s="1">
        <f t="shared" si="4"/>
        <v>260</v>
      </c>
      <c r="B260" s="3" t="s">
        <v>139</v>
      </c>
      <c r="C260" s="14">
        <v>1400</v>
      </c>
      <c r="D260" s="3"/>
      <c r="E260" s="3"/>
      <c r="F260" s="3"/>
      <c r="G260" s="3"/>
      <c r="H260" s="3"/>
      <c r="I260" s="3"/>
      <c r="J260" s="3"/>
      <c r="K260" s="3"/>
      <c r="L260" s="3"/>
    </row>
    <row r="261" spans="1:12" x14ac:dyDescent="0.2">
      <c r="A261" s="1">
        <f t="shared" si="4"/>
        <v>261</v>
      </c>
      <c r="B261" s="3" t="s">
        <v>140</v>
      </c>
      <c r="C261" s="14">
        <v>1600</v>
      </c>
      <c r="D261" s="3"/>
      <c r="E261" s="3"/>
      <c r="F261" s="3"/>
      <c r="G261" s="3"/>
      <c r="H261" s="3"/>
      <c r="I261" s="3"/>
      <c r="J261" s="3"/>
      <c r="K261" s="3"/>
      <c r="L261" s="3"/>
    </row>
    <row r="262" spans="1:12" x14ac:dyDescent="0.2">
      <c r="A262" s="1">
        <f t="shared" si="4"/>
        <v>262</v>
      </c>
      <c r="B262" s="23" t="s">
        <v>131</v>
      </c>
      <c r="C262" s="14">
        <v>22500</v>
      </c>
      <c r="D262" s="3"/>
      <c r="E262" s="3"/>
      <c r="F262" s="3"/>
      <c r="G262" s="3"/>
      <c r="H262" s="3"/>
      <c r="I262" s="3"/>
      <c r="J262" s="3"/>
      <c r="K262" s="3"/>
      <c r="L262" s="3"/>
    </row>
    <row r="263" spans="1:12" x14ac:dyDescent="0.2">
      <c r="A263" s="1">
        <f t="shared" si="4"/>
        <v>263</v>
      </c>
      <c r="B263" s="3" t="s">
        <v>141</v>
      </c>
      <c r="C263" s="14">
        <v>12650</v>
      </c>
      <c r="D263" s="3"/>
      <c r="E263" s="3"/>
      <c r="F263" s="3"/>
      <c r="G263" s="3"/>
      <c r="H263" s="3"/>
      <c r="I263" s="3"/>
      <c r="J263" s="3"/>
      <c r="K263" s="3"/>
      <c r="L263" s="3"/>
    </row>
    <row r="264" spans="1:12" x14ac:dyDescent="0.2">
      <c r="A264" s="1">
        <f t="shared" si="4"/>
        <v>264</v>
      </c>
      <c r="B264" s="3" t="s">
        <v>75</v>
      </c>
      <c r="C264" s="14">
        <v>1800</v>
      </c>
      <c r="D264" s="3"/>
      <c r="E264" s="3"/>
      <c r="F264" s="3"/>
      <c r="G264" s="3"/>
      <c r="H264" s="3"/>
      <c r="I264" s="3"/>
      <c r="J264" s="3"/>
      <c r="K264" s="3"/>
      <c r="L264" s="3"/>
    </row>
    <row r="265" spans="1:12" x14ac:dyDescent="0.2">
      <c r="A265" s="1">
        <f t="shared" si="4"/>
        <v>265</v>
      </c>
      <c r="B265" s="3" t="s">
        <v>109</v>
      </c>
      <c r="C265" s="14">
        <v>2000</v>
      </c>
      <c r="D265" s="3"/>
      <c r="E265" s="3"/>
      <c r="F265" s="3"/>
      <c r="G265" s="3"/>
      <c r="H265" s="3"/>
      <c r="I265" s="3"/>
      <c r="J265" s="3"/>
      <c r="K265" s="3"/>
      <c r="L265" s="3"/>
    </row>
    <row r="266" spans="1:12" x14ac:dyDescent="0.2">
      <c r="A266" s="1">
        <f t="shared" si="4"/>
        <v>266</v>
      </c>
      <c r="B266" s="3" t="s">
        <v>142</v>
      </c>
      <c r="C266" s="14">
        <v>1500</v>
      </c>
      <c r="D266" s="3"/>
      <c r="E266" s="3"/>
      <c r="F266" s="3"/>
      <c r="G266" s="3"/>
      <c r="H266" s="3"/>
      <c r="I266" s="3"/>
      <c r="J266" s="3"/>
      <c r="K266" s="3"/>
      <c r="L266" s="3"/>
    </row>
    <row r="267" spans="1:12" x14ac:dyDescent="0.2">
      <c r="A267" s="1">
        <f t="shared" si="4"/>
        <v>267</v>
      </c>
      <c r="B267" s="3" t="s">
        <v>143</v>
      </c>
      <c r="C267" s="3">
        <v>175</v>
      </c>
      <c r="D267" s="3"/>
      <c r="E267" s="3"/>
      <c r="F267" s="3"/>
      <c r="G267" s="3"/>
      <c r="H267" s="3"/>
      <c r="I267" s="3"/>
      <c r="J267" s="3"/>
      <c r="K267" s="3"/>
      <c r="L267" s="3"/>
    </row>
    <row r="268" spans="1:12" x14ac:dyDescent="0.2">
      <c r="A268" s="1">
        <f t="shared" si="4"/>
        <v>268</v>
      </c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x14ac:dyDescent="0.2">
      <c r="A269" s="1">
        <f t="shared" si="4"/>
        <v>269</v>
      </c>
      <c r="B269" s="3"/>
      <c r="C269" s="13">
        <f>SUM(C258:C267)</f>
        <v>64175</v>
      </c>
      <c r="D269" s="3"/>
      <c r="E269" s="3"/>
      <c r="F269" s="3"/>
      <c r="G269" s="3"/>
      <c r="H269" s="3"/>
      <c r="I269" s="3"/>
      <c r="J269" s="3"/>
      <c r="K269" s="3"/>
      <c r="L269" s="3"/>
    </row>
    <row r="270" spans="1:12" x14ac:dyDescent="0.2">
      <c r="A270" s="1">
        <f t="shared" si="4"/>
        <v>270</v>
      </c>
      <c r="B270" s="3"/>
      <c r="C270" s="14"/>
      <c r="D270" s="3"/>
      <c r="E270" s="3"/>
      <c r="F270" s="3"/>
      <c r="G270" s="3"/>
      <c r="H270" s="3"/>
      <c r="I270" s="3"/>
      <c r="J270" s="3"/>
      <c r="K270" s="3"/>
      <c r="L270" s="3"/>
    </row>
    <row r="271" spans="1:12" x14ac:dyDescent="0.2">
      <c r="A271" s="1">
        <f t="shared" si="4"/>
        <v>271</v>
      </c>
      <c r="B271" s="6" t="s">
        <v>144</v>
      </c>
      <c r="C271" s="1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x14ac:dyDescent="0.2">
      <c r="A272" s="1">
        <f t="shared" si="4"/>
        <v>272</v>
      </c>
      <c r="B272" s="3" t="s">
        <v>145</v>
      </c>
      <c r="C272" s="14">
        <v>6250</v>
      </c>
      <c r="D272" s="3"/>
      <c r="E272" s="3"/>
      <c r="F272" s="3"/>
      <c r="G272" s="3"/>
      <c r="H272" s="3"/>
      <c r="I272" s="3"/>
      <c r="J272" s="3"/>
      <c r="K272" s="3"/>
      <c r="L272" s="3"/>
    </row>
    <row r="273" spans="1:12" x14ac:dyDescent="0.2">
      <c r="A273" s="1">
        <f t="shared" si="4"/>
        <v>273</v>
      </c>
      <c r="B273" s="3" t="s">
        <v>146</v>
      </c>
      <c r="C273" s="14">
        <v>600</v>
      </c>
      <c r="D273" s="3"/>
      <c r="E273" s="3"/>
      <c r="F273" s="3"/>
      <c r="G273" s="3"/>
      <c r="H273" s="3"/>
      <c r="I273" s="3"/>
      <c r="J273" s="3"/>
      <c r="K273" s="3"/>
      <c r="L273" s="3"/>
    </row>
    <row r="274" spans="1:12" x14ac:dyDescent="0.2">
      <c r="A274" s="1">
        <f t="shared" si="4"/>
        <v>274</v>
      </c>
      <c r="B274" s="3" t="s">
        <v>147</v>
      </c>
      <c r="C274" s="14">
        <v>36000</v>
      </c>
      <c r="D274" s="3"/>
      <c r="E274" s="3"/>
      <c r="F274" s="3"/>
      <c r="G274" s="3"/>
      <c r="H274" s="3"/>
      <c r="I274" s="3"/>
      <c r="J274" s="3"/>
      <c r="K274" s="3"/>
      <c r="L274" s="3"/>
    </row>
    <row r="275" spans="1:12" x14ac:dyDescent="0.2">
      <c r="A275" s="1">
        <f t="shared" si="4"/>
        <v>275</v>
      </c>
      <c r="B275" s="3" t="s">
        <v>141</v>
      </c>
      <c r="C275" s="14">
        <v>200</v>
      </c>
      <c r="D275" s="3"/>
      <c r="E275" s="3"/>
      <c r="F275" s="3"/>
      <c r="G275" s="3"/>
      <c r="H275" s="3"/>
      <c r="I275" s="3"/>
      <c r="J275" s="3"/>
      <c r="K275" s="3"/>
      <c r="L275" s="3"/>
    </row>
    <row r="276" spans="1:12" x14ac:dyDescent="0.2">
      <c r="A276" s="1">
        <f t="shared" si="4"/>
        <v>276</v>
      </c>
      <c r="B276" s="3" t="s">
        <v>131</v>
      </c>
      <c r="C276" s="14">
        <v>3650</v>
      </c>
      <c r="D276" s="3"/>
      <c r="E276" s="3"/>
      <c r="F276" s="3"/>
      <c r="G276" s="3"/>
      <c r="H276" s="3"/>
      <c r="I276" s="3"/>
      <c r="J276" s="3"/>
      <c r="K276" s="3"/>
      <c r="L276" s="3"/>
    </row>
    <row r="277" spans="1:12" x14ac:dyDescent="0.2">
      <c r="A277" s="1">
        <f t="shared" si="4"/>
        <v>277</v>
      </c>
      <c r="B277" s="3" t="s">
        <v>143</v>
      </c>
      <c r="C277" s="14">
        <v>58</v>
      </c>
      <c r="D277" s="3"/>
      <c r="E277" s="3"/>
      <c r="F277" s="3"/>
      <c r="G277" s="3"/>
      <c r="H277" s="3"/>
      <c r="I277" s="3"/>
      <c r="J277" s="3"/>
      <c r="K277" s="3"/>
      <c r="L277" s="3"/>
    </row>
    <row r="278" spans="1:12" x14ac:dyDescent="0.2">
      <c r="A278" s="1">
        <f t="shared" si="4"/>
        <v>278</v>
      </c>
      <c r="B278" s="3"/>
      <c r="C278" s="14"/>
      <c r="D278" s="3"/>
      <c r="E278" s="3"/>
      <c r="F278" s="3"/>
      <c r="G278" s="3"/>
      <c r="H278" s="3"/>
      <c r="I278" s="3"/>
      <c r="J278" s="3"/>
      <c r="K278" s="3"/>
      <c r="L278" s="3"/>
    </row>
    <row r="279" spans="1:12" x14ac:dyDescent="0.2">
      <c r="A279" s="1">
        <f t="shared" si="4"/>
        <v>279</v>
      </c>
      <c r="B279" s="3"/>
      <c r="C279" s="8">
        <f>SUM(C272:C277)</f>
        <v>46758</v>
      </c>
      <c r="D279" s="3"/>
      <c r="E279" s="3"/>
      <c r="F279" s="3"/>
      <c r="G279" s="3"/>
      <c r="H279" s="3"/>
      <c r="I279" s="3"/>
      <c r="J279" s="3"/>
      <c r="K279" s="3"/>
      <c r="L279" s="3"/>
    </row>
    <row r="280" spans="1:12" x14ac:dyDescent="0.2">
      <c r="A280" s="1">
        <f t="shared" si="4"/>
        <v>280</v>
      </c>
      <c r="B280" s="3"/>
      <c r="C280" s="14"/>
      <c r="D280" s="3"/>
      <c r="E280" s="3"/>
      <c r="F280" s="3"/>
      <c r="G280" s="3"/>
      <c r="H280" s="3"/>
      <c r="I280" s="3"/>
      <c r="J280" s="3"/>
      <c r="K280" s="3"/>
      <c r="L280" s="3"/>
    </row>
    <row r="281" spans="1:12" x14ac:dyDescent="0.2">
      <c r="A281" s="1">
        <f t="shared" si="4"/>
        <v>281</v>
      </c>
      <c r="B281" s="6" t="s">
        <v>148</v>
      </c>
      <c r="C281" s="1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x14ac:dyDescent="0.2">
      <c r="A282" s="1">
        <f t="shared" si="4"/>
        <v>282</v>
      </c>
      <c r="B282" s="3" t="s">
        <v>149</v>
      </c>
      <c r="C282" s="14">
        <v>12000</v>
      </c>
      <c r="D282" s="3"/>
      <c r="E282" s="3"/>
      <c r="F282" s="3"/>
      <c r="G282" s="3"/>
      <c r="H282" s="3"/>
      <c r="I282" s="3"/>
      <c r="J282" s="3"/>
      <c r="K282" s="3"/>
      <c r="L282" s="3"/>
    </row>
    <row r="283" spans="1:12" x14ac:dyDescent="0.2">
      <c r="A283" s="1">
        <f t="shared" si="4"/>
        <v>283</v>
      </c>
      <c r="B283" s="3" t="s">
        <v>150</v>
      </c>
      <c r="C283" s="14">
        <v>15748</v>
      </c>
      <c r="D283" s="3"/>
      <c r="E283" s="3"/>
      <c r="F283" s="3"/>
      <c r="G283" s="3"/>
      <c r="H283" s="3"/>
      <c r="I283" s="3"/>
      <c r="J283" s="3"/>
      <c r="K283" s="3"/>
      <c r="L283" s="3"/>
    </row>
    <row r="284" spans="1:12" x14ac:dyDescent="0.2">
      <c r="A284" s="1">
        <f t="shared" si="4"/>
        <v>284</v>
      </c>
      <c r="B284" s="3" t="s">
        <v>91</v>
      </c>
      <c r="C284" s="14">
        <v>1301</v>
      </c>
      <c r="D284" s="3"/>
      <c r="E284" s="3"/>
      <c r="F284" s="3"/>
      <c r="G284" s="3"/>
      <c r="H284" s="3"/>
      <c r="I284" s="3"/>
      <c r="J284" s="3"/>
      <c r="K284" s="3"/>
      <c r="L284" s="3"/>
    </row>
    <row r="285" spans="1:12" x14ac:dyDescent="0.2">
      <c r="A285" s="1">
        <f t="shared" si="4"/>
        <v>285</v>
      </c>
      <c r="B285" s="3"/>
      <c r="C285" s="14"/>
      <c r="D285" s="3"/>
      <c r="E285" s="3"/>
      <c r="F285" s="3"/>
      <c r="G285" s="3"/>
      <c r="H285" s="3"/>
      <c r="I285" s="3"/>
      <c r="J285" s="3"/>
      <c r="K285" s="3"/>
      <c r="L285" s="3"/>
    </row>
    <row r="286" spans="1:12" x14ac:dyDescent="0.2">
      <c r="A286" s="1">
        <f t="shared" si="4"/>
        <v>286</v>
      </c>
      <c r="B286" s="3"/>
      <c r="C286" s="8">
        <f>SUM(C282:C285)</f>
        <v>29049</v>
      </c>
      <c r="D286" s="3"/>
      <c r="E286" s="3"/>
      <c r="F286" s="3"/>
      <c r="G286" s="3"/>
      <c r="H286" s="3"/>
      <c r="I286" s="3"/>
      <c r="J286" s="3"/>
      <c r="K286" s="3"/>
      <c r="L286" s="3"/>
    </row>
    <row r="287" spans="1:12" x14ac:dyDescent="0.2">
      <c r="A287" s="1">
        <f t="shared" si="4"/>
        <v>287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x14ac:dyDescent="0.2">
      <c r="A288" s="1">
        <f t="shared" si="4"/>
        <v>288</v>
      </c>
      <c r="B288" s="6" t="s">
        <v>151</v>
      </c>
      <c r="C288" s="1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x14ac:dyDescent="0.2">
      <c r="A289" s="1">
        <f t="shared" si="4"/>
        <v>289</v>
      </c>
      <c r="B289" s="3" t="s">
        <v>152</v>
      </c>
      <c r="C289" s="14">
        <v>10511</v>
      </c>
      <c r="D289" s="3"/>
      <c r="E289" s="3"/>
      <c r="F289" s="3"/>
      <c r="G289" s="3"/>
      <c r="H289" s="3"/>
      <c r="I289" s="3"/>
      <c r="J289" s="3"/>
      <c r="K289" s="3"/>
      <c r="L289" s="3"/>
    </row>
    <row r="290" spans="1:12" x14ac:dyDescent="0.2">
      <c r="A290" s="1">
        <f t="shared" si="4"/>
        <v>290</v>
      </c>
      <c r="B290" s="3" t="s">
        <v>153</v>
      </c>
      <c r="C290" s="14">
        <v>1900</v>
      </c>
      <c r="D290" s="3"/>
      <c r="E290" s="3"/>
      <c r="F290" s="3"/>
      <c r="G290" s="3"/>
      <c r="H290" s="3"/>
      <c r="I290" s="3"/>
      <c r="J290" s="3"/>
      <c r="K290" s="3"/>
      <c r="L290" s="3"/>
    </row>
    <row r="291" spans="1:12" x14ac:dyDescent="0.2">
      <c r="A291" s="1">
        <f t="shared" si="4"/>
        <v>291</v>
      </c>
      <c r="B291" s="3"/>
      <c r="C291" s="14"/>
      <c r="D291" s="3"/>
      <c r="E291" s="3"/>
      <c r="F291" s="3"/>
      <c r="G291" s="3"/>
      <c r="H291" s="3"/>
      <c r="I291" s="3"/>
      <c r="J291" s="3"/>
      <c r="K291" s="3"/>
      <c r="L291" s="3"/>
    </row>
    <row r="292" spans="1:12" x14ac:dyDescent="0.2">
      <c r="A292" s="1">
        <f t="shared" si="4"/>
        <v>292</v>
      </c>
      <c r="B292" s="3"/>
      <c r="C292" s="13">
        <f>SUM(C289:C290)</f>
        <v>12411</v>
      </c>
      <c r="D292" s="3"/>
      <c r="E292" s="3"/>
      <c r="F292" s="3"/>
      <c r="G292" s="3"/>
      <c r="H292" s="3"/>
      <c r="I292" s="3"/>
      <c r="J292" s="3"/>
      <c r="K292" s="3"/>
      <c r="L292" s="3"/>
    </row>
    <row r="293" spans="1:12" x14ac:dyDescent="0.2">
      <c r="A293" s="1">
        <f t="shared" si="4"/>
        <v>293</v>
      </c>
      <c r="B293" s="3"/>
      <c r="C293" s="14"/>
      <c r="D293" s="3"/>
      <c r="E293" s="3"/>
      <c r="F293" s="3"/>
      <c r="G293" s="3"/>
      <c r="H293" s="3"/>
      <c r="I293" s="3"/>
      <c r="J293" s="3"/>
      <c r="K293" s="3"/>
      <c r="L293" s="3"/>
    </row>
    <row r="294" spans="1:12" x14ac:dyDescent="0.2">
      <c r="A294" s="1">
        <f t="shared" si="4"/>
        <v>294</v>
      </c>
      <c r="B294" s="6"/>
      <c r="C294" s="15">
        <f>SUM(C269+C279+C286+C292)</f>
        <v>152393</v>
      </c>
      <c r="D294" s="3"/>
      <c r="E294" s="3"/>
      <c r="F294" s="3"/>
      <c r="G294" s="3"/>
      <c r="H294" s="3"/>
      <c r="I294" s="3"/>
      <c r="J294" s="3"/>
      <c r="K294" s="3"/>
      <c r="L294" s="3"/>
    </row>
    <row r="295" spans="1:12" x14ac:dyDescent="0.2">
      <c r="A295" s="1">
        <f t="shared" si="4"/>
        <v>295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x14ac:dyDescent="0.2">
      <c r="A296" s="1">
        <f t="shared" si="4"/>
        <v>296</v>
      </c>
      <c r="D296" s="3"/>
      <c r="E296" s="3"/>
      <c r="F296" s="3"/>
      <c r="G296" s="3"/>
      <c r="H296" s="3"/>
      <c r="I296" s="3"/>
      <c r="J296" s="3"/>
      <c r="K296" s="3"/>
      <c r="L296" s="3"/>
    </row>
    <row r="297" spans="1:12" x14ac:dyDescent="0.2">
      <c r="A297" s="1">
        <f t="shared" si="4"/>
        <v>297</v>
      </c>
      <c r="B297" s="6" t="s">
        <v>154</v>
      </c>
      <c r="C297" s="6"/>
      <c r="D297" s="3"/>
      <c r="E297" s="3"/>
      <c r="F297" s="3"/>
      <c r="G297" s="3"/>
      <c r="H297" s="3"/>
      <c r="I297" s="3"/>
      <c r="J297" s="3"/>
      <c r="K297" s="3"/>
      <c r="L297" s="3"/>
    </row>
    <row r="298" spans="1:12" x14ac:dyDescent="0.2">
      <c r="A298" s="1">
        <f t="shared" si="4"/>
        <v>298</v>
      </c>
      <c r="B298" s="3" t="s">
        <v>91</v>
      </c>
      <c r="C298" s="14">
        <v>6253</v>
      </c>
      <c r="D298" s="3"/>
      <c r="E298" s="3"/>
      <c r="F298" s="3"/>
      <c r="G298" s="3"/>
      <c r="H298" s="3"/>
      <c r="I298" s="3"/>
      <c r="J298" s="3"/>
      <c r="K298" s="3"/>
      <c r="L298" s="3"/>
    </row>
    <row r="299" spans="1:12" x14ac:dyDescent="0.2">
      <c r="A299" s="1">
        <f t="shared" si="4"/>
        <v>299</v>
      </c>
      <c r="B299" s="3" t="s">
        <v>155</v>
      </c>
      <c r="C299" s="14">
        <v>3765</v>
      </c>
      <c r="D299" s="3"/>
      <c r="E299" s="3"/>
      <c r="F299" s="3"/>
      <c r="G299" s="3"/>
      <c r="H299" s="3"/>
      <c r="I299" s="3"/>
      <c r="J299" s="3"/>
      <c r="K299" s="3"/>
      <c r="L299" s="3"/>
    </row>
    <row r="300" spans="1:12" x14ac:dyDescent="0.2">
      <c r="A300" s="1">
        <f t="shared" si="4"/>
        <v>300</v>
      </c>
      <c r="B300" s="3" t="s">
        <v>156</v>
      </c>
      <c r="C300" s="14">
        <v>300</v>
      </c>
      <c r="D300" s="3"/>
      <c r="E300" s="3"/>
      <c r="F300" s="3"/>
      <c r="G300" s="3"/>
      <c r="H300" s="3"/>
      <c r="I300" s="3"/>
      <c r="J300" s="3"/>
      <c r="K300" s="3"/>
      <c r="L300" s="3"/>
    </row>
    <row r="301" spans="1:12" x14ac:dyDescent="0.2">
      <c r="A301" s="1">
        <f t="shared" si="4"/>
        <v>301</v>
      </c>
      <c r="B301" s="3" t="s">
        <v>157</v>
      </c>
      <c r="C301" s="14">
        <v>992</v>
      </c>
      <c r="D301" s="3"/>
      <c r="E301" s="3"/>
      <c r="F301" s="3"/>
      <c r="G301" s="3"/>
      <c r="H301" s="3"/>
      <c r="I301" s="3"/>
      <c r="J301" s="3"/>
      <c r="K301" s="3"/>
      <c r="L301" s="3"/>
    </row>
    <row r="302" spans="1:12" x14ac:dyDescent="0.2">
      <c r="A302" s="1">
        <f t="shared" si="4"/>
        <v>302</v>
      </c>
      <c r="D302" s="3"/>
      <c r="E302" s="3"/>
      <c r="F302" s="3"/>
      <c r="G302" s="3"/>
      <c r="H302" s="3"/>
      <c r="I302" s="3"/>
      <c r="J302" s="3"/>
      <c r="K302" s="3"/>
      <c r="L302" s="3"/>
    </row>
    <row r="303" spans="1:12" x14ac:dyDescent="0.2">
      <c r="A303" s="1">
        <f t="shared" si="4"/>
        <v>303</v>
      </c>
      <c r="B303" s="6"/>
      <c r="C303" s="15">
        <f>SUM(C298:C301)</f>
        <v>11310</v>
      </c>
      <c r="D303" s="3"/>
      <c r="E303" s="3"/>
      <c r="F303" s="3"/>
      <c r="G303" s="3"/>
      <c r="H303" s="3"/>
      <c r="I303" s="3"/>
      <c r="J303" s="3"/>
      <c r="K303" s="3"/>
      <c r="L303" s="3"/>
    </row>
    <row r="304" spans="1:12" x14ac:dyDescent="0.2">
      <c r="A304" s="1">
        <f t="shared" si="4"/>
        <v>304</v>
      </c>
      <c r="B304" s="3"/>
      <c r="C304" s="14"/>
      <c r="D304" s="3"/>
      <c r="E304" s="3"/>
      <c r="F304" s="3"/>
      <c r="G304" s="3"/>
      <c r="H304" s="3"/>
      <c r="I304" s="3"/>
      <c r="J304" s="3"/>
      <c r="K304" s="3"/>
      <c r="L304" s="3"/>
    </row>
    <row r="305" spans="1:12" x14ac:dyDescent="0.2">
      <c r="A305" s="1">
        <f t="shared" si="4"/>
        <v>305</v>
      </c>
      <c r="D305" s="3"/>
      <c r="E305" s="3"/>
      <c r="F305" s="3"/>
      <c r="G305" s="3"/>
      <c r="H305" s="3"/>
      <c r="I305" s="3"/>
      <c r="J305" s="3"/>
      <c r="K305" s="3"/>
      <c r="L305" s="3"/>
    </row>
    <row r="306" spans="1:12" x14ac:dyDescent="0.2">
      <c r="A306" s="1">
        <f t="shared" si="4"/>
        <v>306</v>
      </c>
      <c r="D306" s="3"/>
      <c r="E306" s="3"/>
      <c r="F306" s="3"/>
      <c r="G306" s="3"/>
      <c r="H306" s="3"/>
      <c r="I306" s="3"/>
      <c r="J306" s="3"/>
      <c r="K306" s="3"/>
      <c r="L306" s="3"/>
    </row>
    <row r="307" spans="1:12" x14ac:dyDescent="0.2">
      <c r="A307" s="1">
        <f t="shared" si="4"/>
        <v>307</v>
      </c>
      <c r="D307" s="3"/>
      <c r="E307" s="3"/>
      <c r="F307" s="3"/>
      <c r="G307" s="3"/>
      <c r="H307" s="3"/>
      <c r="I307" s="3"/>
      <c r="J307" s="3"/>
      <c r="K307" s="3"/>
      <c r="L307" s="3"/>
    </row>
    <row r="308" spans="1:12" x14ac:dyDescent="0.2">
      <c r="A308" s="1">
        <f t="shared" si="4"/>
        <v>308</v>
      </c>
      <c r="D308" s="3"/>
      <c r="E308" s="3"/>
      <c r="F308" s="3"/>
      <c r="G308" s="3"/>
      <c r="H308" s="3"/>
      <c r="I308" s="3"/>
      <c r="J308" s="3"/>
      <c r="K308" s="3"/>
      <c r="L308" s="3"/>
    </row>
    <row r="309" spans="1:12" x14ac:dyDescent="0.2">
      <c r="A309" s="1">
        <f t="shared" si="4"/>
        <v>309</v>
      </c>
      <c r="D309" s="3"/>
      <c r="E309" s="3"/>
      <c r="F309" s="3"/>
      <c r="G309" s="3"/>
      <c r="H309" s="3"/>
      <c r="I309" s="3"/>
      <c r="J309" s="3"/>
      <c r="K309" s="3"/>
      <c r="L309" s="3"/>
    </row>
    <row r="310" spans="1:12" x14ac:dyDescent="0.2">
      <c r="A310" s="1">
        <f t="shared" si="4"/>
        <v>310</v>
      </c>
      <c r="D310" s="3"/>
      <c r="E310" s="3"/>
      <c r="F310" s="3"/>
      <c r="G310" s="3"/>
      <c r="H310" s="3"/>
      <c r="I310" s="3"/>
      <c r="J310" s="3"/>
      <c r="K310" s="3"/>
      <c r="L310" s="3"/>
    </row>
    <row r="311" spans="1:12" ht="15" customHeight="1" x14ac:dyDescent="0.2">
      <c r="A311" s="1">
        <f t="shared" si="4"/>
        <v>311</v>
      </c>
      <c r="B311" s="2" t="s">
        <v>0</v>
      </c>
      <c r="C311" s="2"/>
      <c r="D311" s="3"/>
      <c r="E311" s="3"/>
      <c r="F311" s="3"/>
      <c r="G311" s="3"/>
      <c r="H311" s="3"/>
      <c r="I311" s="3"/>
      <c r="J311" s="3"/>
      <c r="K311" s="3"/>
      <c r="L311" s="3"/>
    </row>
    <row r="312" spans="1:12" x14ac:dyDescent="0.2">
      <c r="A312" s="1">
        <f t="shared" si="4"/>
        <v>312</v>
      </c>
      <c r="B312" s="2" t="s">
        <v>1</v>
      </c>
      <c r="C312" s="2"/>
      <c r="D312" s="3"/>
      <c r="E312" s="3"/>
      <c r="F312" s="3"/>
      <c r="G312" s="3"/>
      <c r="H312" s="3"/>
      <c r="I312" s="3"/>
      <c r="J312" s="3"/>
      <c r="K312" s="3"/>
      <c r="L312" s="3"/>
    </row>
    <row r="313" spans="1:12" x14ac:dyDescent="0.2">
      <c r="A313" s="1">
        <f t="shared" si="4"/>
        <v>313</v>
      </c>
      <c r="B313" s="2" t="s">
        <v>58</v>
      </c>
      <c r="C313" s="2"/>
      <c r="D313" s="3"/>
      <c r="E313" s="3"/>
      <c r="F313" s="3"/>
      <c r="G313" s="3"/>
      <c r="H313" s="3"/>
      <c r="I313" s="3"/>
      <c r="J313" s="3"/>
      <c r="K313" s="3"/>
      <c r="L313" s="3"/>
    </row>
    <row r="314" spans="1:12" x14ac:dyDescent="0.2">
      <c r="A314" s="1">
        <f t="shared" si="4"/>
        <v>314</v>
      </c>
      <c r="B314" s="2" t="s">
        <v>3</v>
      </c>
      <c r="C314" s="2"/>
      <c r="D314" s="3"/>
      <c r="E314" s="3"/>
      <c r="F314" s="3"/>
      <c r="G314" s="3"/>
      <c r="H314" s="3"/>
      <c r="I314" s="3"/>
      <c r="J314" s="3"/>
      <c r="K314" s="3"/>
      <c r="L314" s="3"/>
    </row>
    <row r="315" spans="1:12" x14ac:dyDescent="0.2">
      <c r="A315" s="1">
        <f t="shared" si="4"/>
        <v>315</v>
      </c>
      <c r="B315" s="2"/>
      <c r="C315" s="2"/>
      <c r="D315" s="3"/>
      <c r="E315" s="3"/>
      <c r="F315" s="3"/>
      <c r="G315" s="3"/>
      <c r="H315" s="3"/>
      <c r="I315" s="3"/>
      <c r="J315" s="3"/>
      <c r="K315" s="3"/>
      <c r="L315" s="3"/>
    </row>
    <row r="316" spans="1:12" x14ac:dyDescent="0.2">
      <c r="A316" s="1">
        <f t="shared" si="4"/>
        <v>316</v>
      </c>
      <c r="B316" s="3"/>
      <c r="C316" s="5" t="s">
        <v>4</v>
      </c>
      <c r="D316" s="3"/>
      <c r="E316" s="3"/>
      <c r="F316" s="3"/>
      <c r="G316" s="3"/>
      <c r="H316" s="3"/>
      <c r="I316" s="3"/>
      <c r="J316" s="3"/>
      <c r="K316" s="3"/>
      <c r="L316" s="3"/>
    </row>
    <row r="317" spans="1:12" x14ac:dyDescent="0.2">
      <c r="A317" s="1">
        <f t="shared" si="4"/>
        <v>317</v>
      </c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x14ac:dyDescent="0.2">
      <c r="A318" s="1">
        <f t="shared" si="4"/>
        <v>318</v>
      </c>
      <c r="B318" s="6" t="s">
        <v>158</v>
      </c>
      <c r="C318" s="1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x14ac:dyDescent="0.2">
      <c r="A319" s="1">
        <f t="shared" si="4"/>
        <v>319</v>
      </c>
      <c r="B319" s="6" t="s">
        <v>159</v>
      </c>
      <c r="C319" s="1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x14ac:dyDescent="0.2">
      <c r="A320" s="1">
        <f t="shared" si="4"/>
        <v>320</v>
      </c>
      <c r="B320" s="3" t="s">
        <v>141</v>
      </c>
      <c r="C320" s="14">
        <v>1625</v>
      </c>
      <c r="D320" s="3"/>
      <c r="E320" s="3"/>
      <c r="F320" s="3"/>
      <c r="G320" s="3"/>
      <c r="H320" s="3"/>
      <c r="I320" s="3"/>
      <c r="J320" s="3"/>
      <c r="K320" s="3"/>
      <c r="L320" s="3"/>
    </row>
    <row r="321" spans="1:12" x14ac:dyDescent="0.2">
      <c r="A321" s="1">
        <f t="shared" si="4"/>
        <v>321</v>
      </c>
      <c r="B321" s="3" t="s">
        <v>160</v>
      </c>
      <c r="C321" s="14">
        <v>1000</v>
      </c>
      <c r="D321" s="3"/>
      <c r="E321" s="3"/>
      <c r="F321" s="3"/>
      <c r="G321" s="3"/>
      <c r="H321" s="3"/>
      <c r="I321" s="3"/>
      <c r="J321" s="3"/>
      <c r="K321" s="3"/>
      <c r="L321" s="3"/>
    </row>
    <row r="322" spans="1:12" x14ac:dyDescent="0.2">
      <c r="A322" s="1">
        <f t="shared" si="4"/>
        <v>322</v>
      </c>
      <c r="B322" s="3" t="s">
        <v>131</v>
      </c>
      <c r="C322" s="14">
        <v>900</v>
      </c>
      <c r="D322" s="3"/>
      <c r="E322" s="3"/>
      <c r="F322" s="3"/>
      <c r="G322" s="3"/>
      <c r="H322" s="3"/>
      <c r="I322" s="3"/>
      <c r="J322" s="3"/>
      <c r="K322" s="3"/>
      <c r="L322" s="3"/>
    </row>
    <row r="323" spans="1:12" x14ac:dyDescent="0.2">
      <c r="A323" s="1">
        <f t="shared" ref="A323:A386" si="5">A322+1</f>
        <v>323</v>
      </c>
      <c r="B323" s="3"/>
      <c r="C323" s="14"/>
      <c r="D323" s="3"/>
      <c r="E323" s="3"/>
      <c r="F323" s="3"/>
      <c r="G323" s="3"/>
      <c r="H323" s="3"/>
      <c r="I323" s="3"/>
      <c r="J323" s="3"/>
      <c r="K323" s="3"/>
      <c r="L323" s="3"/>
    </row>
    <row r="324" spans="1:12" x14ac:dyDescent="0.2">
      <c r="A324" s="1">
        <f t="shared" si="5"/>
        <v>324</v>
      </c>
      <c r="B324" s="3"/>
      <c r="C324" s="8">
        <f>SUM(C320:C322)</f>
        <v>3525</v>
      </c>
      <c r="D324" s="3"/>
      <c r="E324" s="3"/>
      <c r="F324" s="3"/>
      <c r="G324" s="3"/>
      <c r="H324" s="3"/>
      <c r="I324" s="3"/>
      <c r="J324" s="3"/>
      <c r="K324" s="3"/>
      <c r="L324" s="3"/>
    </row>
    <row r="325" spans="1:12" x14ac:dyDescent="0.2">
      <c r="A325" s="1">
        <f t="shared" si="5"/>
        <v>325</v>
      </c>
      <c r="B325" s="3"/>
      <c r="C325" s="8"/>
      <c r="D325" s="3"/>
      <c r="E325" s="3"/>
      <c r="F325" s="3"/>
      <c r="G325" s="3"/>
      <c r="H325" s="3"/>
      <c r="I325" s="3"/>
      <c r="J325" s="3"/>
      <c r="K325" s="3"/>
      <c r="L325" s="3"/>
    </row>
    <row r="326" spans="1:12" x14ac:dyDescent="0.2">
      <c r="A326" s="1">
        <f t="shared" si="5"/>
        <v>326</v>
      </c>
      <c r="B326" s="3"/>
      <c r="C326" s="14"/>
      <c r="D326" s="3"/>
      <c r="E326" s="3"/>
      <c r="F326" s="3"/>
      <c r="G326" s="3"/>
      <c r="H326" s="3"/>
      <c r="I326" s="3"/>
      <c r="J326" s="3"/>
      <c r="K326" s="3"/>
      <c r="L326" s="3"/>
    </row>
    <row r="327" spans="1:12" x14ac:dyDescent="0.2">
      <c r="A327" s="1">
        <f t="shared" si="5"/>
        <v>327</v>
      </c>
      <c r="B327" s="6" t="s">
        <v>161</v>
      </c>
      <c r="C327" s="1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x14ac:dyDescent="0.2">
      <c r="A328" s="1">
        <f t="shared" si="5"/>
        <v>328</v>
      </c>
      <c r="B328" s="3" t="s">
        <v>162</v>
      </c>
      <c r="C328" s="36">
        <v>6299</v>
      </c>
      <c r="D328" s="3"/>
      <c r="E328" s="3"/>
      <c r="F328" s="3"/>
      <c r="G328" s="3"/>
      <c r="H328" s="3"/>
      <c r="I328" s="3"/>
      <c r="J328" s="3"/>
      <c r="K328" s="3"/>
      <c r="L328" s="3"/>
    </row>
    <row r="329" spans="1:12" x14ac:dyDescent="0.2">
      <c r="A329" s="1">
        <f t="shared" si="5"/>
        <v>329</v>
      </c>
      <c r="D329" s="3"/>
      <c r="E329" s="3"/>
      <c r="F329" s="3"/>
      <c r="G329" s="3"/>
      <c r="H329" s="3"/>
      <c r="I329" s="3"/>
      <c r="J329" s="3"/>
      <c r="K329" s="3"/>
      <c r="L329" s="3"/>
    </row>
    <row r="330" spans="1:12" x14ac:dyDescent="0.2">
      <c r="A330" s="1">
        <f t="shared" si="5"/>
        <v>330</v>
      </c>
      <c r="B330" s="3"/>
      <c r="C330" s="7"/>
      <c r="D330" s="3"/>
      <c r="E330" s="3"/>
      <c r="F330" s="3"/>
      <c r="G330" s="3"/>
      <c r="H330" s="3"/>
      <c r="I330" s="3"/>
      <c r="J330" s="3"/>
      <c r="K330" s="3"/>
      <c r="L330" s="3"/>
    </row>
    <row r="331" spans="1:12" x14ac:dyDescent="0.2">
      <c r="A331" s="1">
        <f t="shared" si="5"/>
        <v>331</v>
      </c>
      <c r="B331" s="6"/>
      <c r="C331" s="15">
        <f>C324+C328</f>
        <v>9824</v>
      </c>
      <c r="D331" s="3"/>
      <c r="E331" s="3"/>
      <c r="F331" s="3"/>
      <c r="G331" s="3"/>
      <c r="H331" s="3"/>
      <c r="I331" s="3"/>
      <c r="J331" s="3"/>
      <c r="K331" s="3"/>
      <c r="L331" s="3"/>
    </row>
    <row r="332" spans="1:12" x14ac:dyDescent="0.2">
      <c r="A332" s="1">
        <f t="shared" si="5"/>
        <v>332</v>
      </c>
      <c r="B332" s="6"/>
      <c r="C332" s="37"/>
      <c r="D332" s="3"/>
      <c r="E332" s="3"/>
      <c r="F332" s="3"/>
      <c r="G332" s="3"/>
      <c r="H332" s="3"/>
      <c r="I332" s="3"/>
      <c r="J332" s="3"/>
      <c r="K332" s="3"/>
      <c r="L332" s="3"/>
    </row>
    <row r="333" spans="1:12" x14ac:dyDescent="0.2">
      <c r="A333" s="1">
        <f t="shared" si="5"/>
        <v>333</v>
      </c>
      <c r="B333" s="3"/>
      <c r="C333" s="14"/>
      <c r="D333" s="3"/>
      <c r="E333" s="3"/>
      <c r="F333" s="3"/>
      <c r="G333" s="3"/>
      <c r="H333" s="3"/>
      <c r="I333" s="3"/>
      <c r="J333" s="3"/>
      <c r="K333" s="3"/>
      <c r="L333" s="3"/>
    </row>
    <row r="334" spans="1:12" x14ac:dyDescent="0.2">
      <c r="A334" s="1">
        <f t="shared" si="5"/>
        <v>334</v>
      </c>
      <c r="B334" s="6" t="s">
        <v>163</v>
      </c>
      <c r="C334" s="1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x14ac:dyDescent="0.2">
      <c r="A335" s="1">
        <f t="shared" si="5"/>
        <v>335</v>
      </c>
      <c r="B335" s="3" t="s">
        <v>164</v>
      </c>
      <c r="C335" s="14">
        <v>1000</v>
      </c>
      <c r="D335" s="3"/>
      <c r="E335" s="3"/>
      <c r="F335" s="3"/>
      <c r="G335" s="3"/>
      <c r="H335" s="3"/>
      <c r="I335" s="3"/>
      <c r="J335" s="3"/>
      <c r="K335" s="3"/>
      <c r="L335" s="3"/>
    </row>
    <row r="336" spans="1:12" x14ac:dyDescent="0.2">
      <c r="A336" s="1">
        <f t="shared" si="5"/>
        <v>336</v>
      </c>
      <c r="B336" s="3" t="s">
        <v>165</v>
      </c>
      <c r="C336" s="14">
        <v>1500</v>
      </c>
      <c r="D336" s="3"/>
      <c r="E336" s="3"/>
      <c r="F336" s="3"/>
      <c r="G336" s="3"/>
      <c r="H336" s="3"/>
      <c r="I336" s="3"/>
      <c r="J336" s="3"/>
      <c r="K336" s="3"/>
      <c r="L336" s="3"/>
    </row>
    <row r="337" spans="1:12" x14ac:dyDescent="0.2">
      <c r="A337" s="1">
        <f t="shared" si="5"/>
        <v>337</v>
      </c>
      <c r="B337" s="3" t="s">
        <v>166</v>
      </c>
      <c r="C337" s="14">
        <v>49234</v>
      </c>
      <c r="D337" s="3"/>
      <c r="E337" s="3"/>
      <c r="F337" s="3"/>
      <c r="G337" s="3"/>
      <c r="H337" s="3"/>
      <c r="I337" s="3"/>
      <c r="J337" s="3"/>
      <c r="K337" s="3"/>
      <c r="L337" s="3"/>
    </row>
    <row r="338" spans="1:12" x14ac:dyDescent="0.2">
      <c r="A338" s="1">
        <f t="shared" si="5"/>
        <v>338</v>
      </c>
      <c r="B338" s="3" t="s">
        <v>167</v>
      </c>
      <c r="C338" s="14">
        <v>5625</v>
      </c>
      <c r="D338" s="3"/>
      <c r="E338" s="3"/>
      <c r="F338" s="3"/>
      <c r="G338" s="3"/>
      <c r="H338" s="3"/>
      <c r="I338" s="3"/>
      <c r="J338" s="3"/>
      <c r="K338" s="3"/>
      <c r="L338" s="3"/>
    </row>
    <row r="339" spans="1:12" x14ac:dyDescent="0.2">
      <c r="A339" s="1">
        <f t="shared" si="5"/>
        <v>339</v>
      </c>
      <c r="B339" s="3" t="s">
        <v>168</v>
      </c>
      <c r="C339" s="14">
        <v>4500</v>
      </c>
      <c r="D339" s="3"/>
      <c r="E339" s="3"/>
      <c r="F339" s="3"/>
      <c r="G339" s="3"/>
      <c r="H339" s="3"/>
      <c r="I339" s="3"/>
      <c r="J339" s="3"/>
      <c r="K339" s="3"/>
      <c r="L339" s="3"/>
    </row>
    <row r="340" spans="1:12" x14ac:dyDescent="0.2">
      <c r="A340" s="1">
        <f t="shared" si="5"/>
        <v>340</v>
      </c>
      <c r="D340" s="3"/>
      <c r="E340" s="3"/>
      <c r="F340" s="3"/>
      <c r="G340" s="3"/>
      <c r="H340" s="3"/>
      <c r="I340" s="3"/>
      <c r="J340" s="3"/>
      <c r="K340" s="3"/>
      <c r="L340" s="3"/>
    </row>
    <row r="341" spans="1:12" x14ac:dyDescent="0.2">
      <c r="A341" s="1">
        <f t="shared" si="5"/>
        <v>341</v>
      </c>
      <c r="B341" s="6"/>
      <c r="C341" s="15">
        <f>SUM(C335:C339)</f>
        <v>61859</v>
      </c>
      <c r="D341" s="3"/>
      <c r="E341" s="3"/>
      <c r="F341" s="3"/>
      <c r="G341" s="3"/>
      <c r="H341" s="3"/>
      <c r="I341" s="3"/>
      <c r="J341" s="3"/>
      <c r="K341" s="3"/>
      <c r="L341" s="3"/>
    </row>
    <row r="342" spans="1:12" x14ac:dyDescent="0.2">
      <c r="A342" s="1">
        <f t="shared" si="5"/>
        <v>342</v>
      </c>
      <c r="B342" s="6"/>
      <c r="C342" s="1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x14ac:dyDescent="0.2">
      <c r="A343" s="1">
        <f t="shared" si="5"/>
        <v>343</v>
      </c>
      <c r="B343" s="3"/>
      <c r="C343" s="14"/>
      <c r="D343" s="3"/>
      <c r="E343" s="3"/>
      <c r="F343" s="3"/>
      <c r="G343" s="3"/>
      <c r="H343" s="3"/>
      <c r="I343" s="3"/>
      <c r="J343" s="3"/>
      <c r="K343" s="3"/>
      <c r="L343" s="3"/>
    </row>
    <row r="344" spans="1:12" x14ac:dyDescent="0.2">
      <c r="A344" s="1">
        <f t="shared" si="5"/>
        <v>344</v>
      </c>
      <c r="B344" s="6" t="s">
        <v>169</v>
      </c>
      <c r="C344" s="14"/>
      <c r="D344" s="3"/>
      <c r="E344" s="3"/>
      <c r="F344" s="3"/>
      <c r="G344" s="3"/>
      <c r="H344" s="3"/>
      <c r="I344" s="3"/>
      <c r="J344" s="3"/>
      <c r="K344" s="3"/>
      <c r="L344" s="3"/>
    </row>
    <row r="345" spans="1:12" x14ac:dyDescent="0.2">
      <c r="A345" s="1">
        <f t="shared" si="5"/>
        <v>345</v>
      </c>
      <c r="B345" s="3" t="s">
        <v>170</v>
      </c>
      <c r="C345" s="14">
        <v>299000</v>
      </c>
      <c r="D345" s="3"/>
      <c r="E345" s="3"/>
      <c r="F345" s="3"/>
      <c r="G345" s="3"/>
      <c r="H345" s="3"/>
      <c r="I345" s="3"/>
      <c r="J345" s="3"/>
      <c r="K345" s="3"/>
      <c r="L345" s="3"/>
    </row>
    <row r="346" spans="1:12" x14ac:dyDescent="0.2">
      <c r="A346" s="1">
        <f t="shared" si="5"/>
        <v>346</v>
      </c>
      <c r="B346" s="3"/>
      <c r="C346" s="14"/>
      <c r="D346" s="3"/>
      <c r="E346" s="3"/>
      <c r="F346" s="3"/>
      <c r="G346" s="3"/>
      <c r="H346" s="3"/>
      <c r="I346" s="3"/>
      <c r="J346" s="3"/>
      <c r="K346" s="3"/>
      <c r="L346" s="3"/>
    </row>
    <row r="347" spans="1:12" x14ac:dyDescent="0.2">
      <c r="A347" s="1">
        <f t="shared" si="5"/>
        <v>347</v>
      </c>
      <c r="B347" s="3"/>
      <c r="C347" s="22">
        <f>SUM(C345:C346)</f>
        <v>299000</v>
      </c>
      <c r="D347" s="3"/>
      <c r="E347" s="3"/>
      <c r="F347" s="3"/>
      <c r="G347" s="3"/>
      <c r="H347" s="3"/>
      <c r="I347" s="3"/>
      <c r="J347" s="3"/>
      <c r="K347" s="3"/>
      <c r="L347" s="3"/>
    </row>
    <row r="348" spans="1:12" x14ac:dyDescent="0.2">
      <c r="A348" s="1">
        <f t="shared" si="5"/>
        <v>348</v>
      </c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x14ac:dyDescent="0.2">
      <c r="A349" s="1">
        <f t="shared" si="5"/>
        <v>349</v>
      </c>
      <c r="B349" s="3"/>
      <c r="C349" s="14"/>
      <c r="D349" s="3"/>
      <c r="E349" s="3"/>
      <c r="F349" s="3"/>
      <c r="G349" s="3"/>
      <c r="H349" s="3"/>
      <c r="I349" s="3"/>
      <c r="J349" s="3"/>
      <c r="K349" s="3"/>
      <c r="L349" s="3"/>
    </row>
    <row r="350" spans="1:12" x14ac:dyDescent="0.2">
      <c r="A350" s="1">
        <f t="shared" si="5"/>
        <v>350</v>
      </c>
      <c r="B350" s="6" t="s">
        <v>171</v>
      </c>
      <c r="C350" s="1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x14ac:dyDescent="0.2">
      <c r="A351" s="1">
        <f t="shared" si="5"/>
        <v>351</v>
      </c>
      <c r="B351" s="3" t="s">
        <v>172</v>
      </c>
      <c r="C351" s="22">
        <v>3500</v>
      </c>
      <c r="D351" s="3"/>
      <c r="E351" s="3"/>
      <c r="F351" s="3"/>
      <c r="G351" s="3"/>
      <c r="H351" s="3"/>
      <c r="I351" s="3"/>
      <c r="J351" s="3"/>
      <c r="K351" s="3"/>
      <c r="L351" s="3"/>
    </row>
    <row r="352" spans="1:12" x14ac:dyDescent="0.2">
      <c r="A352" s="1">
        <f t="shared" si="5"/>
        <v>352</v>
      </c>
      <c r="B352" s="3"/>
      <c r="C352" s="34"/>
      <c r="D352" s="3"/>
      <c r="E352" s="3"/>
      <c r="F352" s="3"/>
      <c r="G352" s="3"/>
      <c r="H352" s="3"/>
      <c r="I352" s="3"/>
      <c r="J352" s="3"/>
      <c r="K352" s="3"/>
      <c r="L352" s="3"/>
    </row>
    <row r="353" spans="1:12" x14ac:dyDescent="0.2">
      <c r="A353" s="1">
        <f t="shared" si="5"/>
        <v>353</v>
      </c>
      <c r="B353" s="3"/>
      <c r="C353" s="14"/>
      <c r="D353" s="3"/>
      <c r="E353" s="3"/>
      <c r="F353" s="3"/>
      <c r="G353" s="3"/>
      <c r="H353" s="3"/>
      <c r="I353" s="3"/>
      <c r="J353" s="3"/>
      <c r="K353" s="3"/>
      <c r="L353" s="3"/>
    </row>
    <row r="354" spans="1:12" x14ac:dyDescent="0.2">
      <c r="A354" s="1">
        <f t="shared" si="5"/>
        <v>354</v>
      </c>
      <c r="D354" s="3"/>
      <c r="E354" s="3"/>
      <c r="F354" s="3"/>
      <c r="G354" s="3"/>
      <c r="H354" s="3"/>
      <c r="I354" s="3"/>
      <c r="J354" s="3"/>
      <c r="K354" s="3"/>
      <c r="L354" s="3"/>
    </row>
    <row r="355" spans="1:12" x14ac:dyDescent="0.2">
      <c r="A355" s="1">
        <f t="shared" si="5"/>
        <v>355</v>
      </c>
      <c r="D355" s="3"/>
      <c r="E355" s="3"/>
      <c r="F355" s="3"/>
      <c r="G355" s="3"/>
      <c r="H355" s="3"/>
      <c r="I355" s="3"/>
      <c r="J355" s="3"/>
      <c r="K355" s="3"/>
      <c r="L355" s="3"/>
    </row>
    <row r="356" spans="1:12" x14ac:dyDescent="0.2">
      <c r="A356" s="1">
        <f t="shared" si="5"/>
        <v>356</v>
      </c>
      <c r="D356" s="3"/>
      <c r="E356" s="3"/>
      <c r="F356" s="3"/>
      <c r="G356" s="3"/>
      <c r="H356" s="3"/>
      <c r="I356" s="3"/>
      <c r="J356" s="3"/>
      <c r="K356" s="3"/>
      <c r="L356" s="3"/>
    </row>
    <row r="357" spans="1:12" x14ac:dyDescent="0.2">
      <c r="A357" s="1">
        <f t="shared" si="5"/>
        <v>357</v>
      </c>
      <c r="D357" s="3"/>
      <c r="E357" s="3"/>
      <c r="F357" s="3"/>
      <c r="G357" s="3"/>
      <c r="H357" s="3"/>
      <c r="I357" s="3"/>
      <c r="J357" s="3"/>
      <c r="K357" s="3"/>
      <c r="L357" s="3"/>
    </row>
    <row r="358" spans="1:12" x14ac:dyDescent="0.2">
      <c r="A358" s="1">
        <f t="shared" si="5"/>
        <v>358</v>
      </c>
      <c r="D358" s="3"/>
      <c r="E358" s="3"/>
      <c r="F358" s="3"/>
      <c r="G358" s="3"/>
      <c r="H358" s="3"/>
      <c r="I358" s="3"/>
      <c r="J358" s="3"/>
      <c r="K358" s="3"/>
      <c r="L358" s="3"/>
    </row>
    <row r="359" spans="1:12" x14ac:dyDescent="0.2">
      <c r="A359" s="1">
        <f t="shared" si="5"/>
        <v>359</v>
      </c>
      <c r="D359" s="3"/>
      <c r="E359" s="3"/>
      <c r="F359" s="3"/>
      <c r="G359" s="3"/>
      <c r="H359" s="3"/>
      <c r="I359" s="3"/>
      <c r="J359" s="3"/>
      <c r="K359" s="3"/>
      <c r="L359" s="3"/>
    </row>
    <row r="360" spans="1:12" x14ac:dyDescent="0.2">
      <c r="A360" s="1">
        <f t="shared" si="5"/>
        <v>360</v>
      </c>
      <c r="D360" s="3"/>
      <c r="E360" s="3"/>
      <c r="F360" s="3"/>
      <c r="G360" s="3"/>
      <c r="H360" s="3"/>
      <c r="I360" s="3"/>
      <c r="J360" s="3"/>
      <c r="K360" s="3"/>
      <c r="L360" s="3"/>
    </row>
    <row r="361" spans="1:12" x14ac:dyDescent="0.2">
      <c r="A361" s="1">
        <f t="shared" si="5"/>
        <v>361</v>
      </c>
      <c r="B361" s="3"/>
      <c r="C361" s="14"/>
      <c r="D361" s="3"/>
      <c r="E361" s="3"/>
      <c r="F361" s="3"/>
      <c r="G361" s="3"/>
      <c r="H361" s="3"/>
      <c r="I361" s="3"/>
      <c r="J361" s="3"/>
      <c r="K361" s="3"/>
      <c r="L361" s="3"/>
    </row>
    <row r="362" spans="1:12" x14ac:dyDescent="0.2">
      <c r="A362" s="1">
        <f t="shared" si="5"/>
        <v>362</v>
      </c>
      <c r="B362" s="3"/>
      <c r="C362" s="14"/>
      <c r="D362" s="3"/>
      <c r="E362" s="3"/>
      <c r="F362" s="3"/>
      <c r="G362" s="3"/>
      <c r="H362" s="3"/>
      <c r="I362" s="3"/>
      <c r="J362" s="3"/>
      <c r="K362" s="3"/>
      <c r="L362" s="3"/>
    </row>
    <row r="363" spans="1:12" x14ac:dyDescent="0.2">
      <c r="A363" s="1">
        <f t="shared" si="5"/>
        <v>363</v>
      </c>
      <c r="B363" s="3"/>
      <c r="C363" s="1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x14ac:dyDescent="0.2">
      <c r="A364" s="1">
        <f t="shared" si="5"/>
        <v>364</v>
      </c>
      <c r="B364" s="3"/>
      <c r="C364" s="1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x14ac:dyDescent="0.2">
      <c r="A365" s="1">
        <f t="shared" si="5"/>
        <v>365</v>
      </c>
      <c r="B365" s="3"/>
      <c r="C365" s="1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x14ac:dyDescent="0.2">
      <c r="A366" s="1">
        <f t="shared" si="5"/>
        <v>366</v>
      </c>
      <c r="B366" s="3"/>
      <c r="C366" s="1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x14ac:dyDescent="0.2">
      <c r="A367" s="1">
        <f t="shared" si="5"/>
        <v>367</v>
      </c>
      <c r="B367" s="3"/>
      <c r="C367" s="1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x14ac:dyDescent="0.2">
      <c r="A368" s="1">
        <f t="shared" si="5"/>
        <v>368</v>
      </c>
      <c r="B368" s="3"/>
      <c r="C368" s="14"/>
      <c r="D368" s="3"/>
      <c r="E368" s="3"/>
      <c r="F368" s="3"/>
      <c r="G368" s="3"/>
      <c r="H368" s="3"/>
      <c r="I368" s="3"/>
      <c r="J368" s="3"/>
      <c r="K368" s="3"/>
      <c r="L368" s="3"/>
    </row>
    <row r="369" spans="1:12" x14ac:dyDescent="0.2">
      <c r="A369" s="1">
        <f t="shared" si="5"/>
        <v>369</v>
      </c>
      <c r="B369" s="3"/>
      <c r="C369" s="14"/>
      <c r="D369" s="3"/>
      <c r="E369" s="3"/>
      <c r="F369" s="3"/>
      <c r="G369" s="3"/>
      <c r="H369" s="3"/>
      <c r="I369" s="3"/>
      <c r="J369" s="3"/>
      <c r="K369" s="3"/>
      <c r="L369" s="3"/>
    </row>
    <row r="370" spans="1:12" x14ac:dyDescent="0.2">
      <c r="A370" s="1">
        <f t="shared" si="5"/>
        <v>370</v>
      </c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x14ac:dyDescent="0.2">
      <c r="A371" s="1">
        <f t="shared" si="5"/>
        <v>371</v>
      </c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x14ac:dyDescent="0.2">
      <c r="A372" s="1">
        <f t="shared" si="5"/>
        <v>372</v>
      </c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x14ac:dyDescent="0.2">
      <c r="A373" s="1">
        <f t="shared" si="5"/>
        <v>373</v>
      </c>
      <c r="B373" s="2" t="s">
        <v>0</v>
      </c>
      <c r="C373" s="2"/>
      <c r="D373" s="3"/>
      <c r="E373" s="3"/>
      <c r="F373" s="3"/>
      <c r="G373" s="3"/>
      <c r="H373" s="3"/>
      <c r="I373" s="3"/>
      <c r="J373" s="3"/>
      <c r="K373" s="3"/>
      <c r="L373" s="3"/>
    </row>
    <row r="374" spans="1:12" x14ac:dyDescent="0.2">
      <c r="A374" s="1">
        <f t="shared" si="5"/>
        <v>374</v>
      </c>
      <c r="B374" s="2" t="s">
        <v>1</v>
      </c>
      <c r="C374" s="2"/>
      <c r="D374" s="3"/>
      <c r="E374" s="3"/>
      <c r="F374" s="3"/>
      <c r="G374" s="3"/>
      <c r="H374" s="3"/>
      <c r="I374" s="3"/>
      <c r="J374" s="3"/>
      <c r="K374" s="3"/>
      <c r="L374" s="3"/>
    </row>
    <row r="375" spans="1:12" x14ac:dyDescent="0.2">
      <c r="A375" s="1">
        <f t="shared" si="5"/>
        <v>375</v>
      </c>
      <c r="B375" s="2" t="s">
        <v>2</v>
      </c>
      <c r="C375" s="2"/>
      <c r="D375" s="3"/>
      <c r="E375" s="3"/>
      <c r="F375" s="3"/>
      <c r="G375" s="3"/>
      <c r="H375" s="3"/>
      <c r="I375" s="3"/>
      <c r="J375" s="3"/>
      <c r="K375" s="3"/>
      <c r="L375" s="3"/>
    </row>
    <row r="376" spans="1:12" x14ac:dyDescent="0.2">
      <c r="A376" s="1">
        <f t="shared" si="5"/>
        <v>376</v>
      </c>
      <c r="B376" s="2" t="s">
        <v>3</v>
      </c>
      <c r="C376" s="2"/>
      <c r="D376" s="3"/>
      <c r="E376" s="3"/>
      <c r="F376" s="3"/>
      <c r="G376" s="3"/>
      <c r="H376" s="3"/>
      <c r="I376" s="3"/>
      <c r="J376" s="3"/>
      <c r="K376" s="3"/>
      <c r="L376" s="3"/>
    </row>
    <row r="377" spans="1:12" x14ac:dyDescent="0.2">
      <c r="A377" s="1">
        <f t="shared" si="5"/>
        <v>377</v>
      </c>
      <c r="B377" s="2"/>
      <c r="C377" s="2"/>
      <c r="D377" s="3"/>
      <c r="E377" s="3"/>
      <c r="F377" s="3"/>
      <c r="G377" s="3"/>
      <c r="H377" s="3"/>
      <c r="I377" s="3"/>
      <c r="J377" s="3"/>
      <c r="K377" s="3"/>
      <c r="L377" s="3"/>
    </row>
    <row r="378" spans="1:12" x14ac:dyDescent="0.2">
      <c r="A378" s="1">
        <f t="shared" si="5"/>
        <v>378</v>
      </c>
      <c r="B378" s="3"/>
      <c r="C378" s="5" t="s">
        <v>4</v>
      </c>
      <c r="D378" s="3"/>
      <c r="E378" s="3"/>
      <c r="F378" s="3"/>
      <c r="G378" s="3"/>
      <c r="H378" s="3"/>
      <c r="I378" s="3"/>
      <c r="J378" s="3"/>
      <c r="K378" s="3"/>
      <c r="L378" s="3"/>
    </row>
    <row r="379" spans="1:12" x14ac:dyDescent="0.2">
      <c r="A379" s="1">
        <f t="shared" si="5"/>
        <v>379</v>
      </c>
      <c r="B379" s="3"/>
      <c r="C379" s="3"/>
    </row>
    <row r="380" spans="1:12" x14ac:dyDescent="0.2">
      <c r="A380" s="1">
        <f t="shared" si="5"/>
        <v>380</v>
      </c>
      <c r="B380" s="6" t="s">
        <v>173</v>
      </c>
      <c r="C380" s="3"/>
    </row>
    <row r="381" spans="1:12" x14ac:dyDescent="0.2">
      <c r="A381" s="1">
        <f t="shared" si="5"/>
        <v>381</v>
      </c>
      <c r="B381" s="6" t="s">
        <v>32</v>
      </c>
      <c r="C381" s="3"/>
    </row>
    <row r="382" spans="1:12" x14ac:dyDescent="0.2">
      <c r="A382" s="1">
        <f t="shared" si="5"/>
        <v>382</v>
      </c>
      <c r="B382" s="3" t="s">
        <v>174</v>
      </c>
      <c r="C382" s="7">
        <f>C269</f>
        <v>64175</v>
      </c>
    </row>
    <row r="383" spans="1:12" x14ac:dyDescent="0.2">
      <c r="A383" s="1">
        <f t="shared" si="5"/>
        <v>383</v>
      </c>
      <c r="B383" s="3" t="s">
        <v>175</v>
      </c>
      <c r="C383" s="7">
        <f>C279</f>
        <v>46758</v>
      </c>
    </row>
    <row r="384" spans="1:12" x14ac:dyDescent="0.2">
      <c r="A384" s="1">
        <f t="shared" si="5"/>
        <v>384</v>
      </c>
      <c r="B384" s="3" t="s">
        <v>176</v>
      </c>
      <c r="C384" s="17">
        <f>-C76</f>
        <v>-9250</v>
      </c>
    </row>
    <row r="385" spans="1:3" x14ac:dyDescent="0.2">
      <c r="A385" s="1">
        <f t="shared" si="5"/>
        <v>385</v>
      </c>
      <c r="B385" s="38" t="s">
        <v>177</v>
      </c>
      <c r="C385" s="7">
        <f>SUM(C382:C384)</f>
        <v>101683</v>
      </c>
    </row>
    <row r="386" spans="1:3" x14ac:dyDescent="0.2">
      <c r="A386" s="1">
        <f t="shared" si="5"/>
        <v>386</v>
      </c>
      <c r="B386" s="3" t="s">
        <v>178</v>
      </c>
      <c r="C386" s="33">
        <v>854</v>
      </c>
    </row>
    <row r="387" spans="1:3" x14ac:dyDescent="0.2">
      <c r="A387" s="1">
        <f t="shared" ref="A387:A434" si="6">A386+1</f>
        <v>387</v>
      </c>
      <c r="B387" s="16"/>
      <c r="C387" s="16"/>
    </row>
    <row r="388" spans="1:3" x14ac:dyDescent="0.2">
      <c r="A388" s="1">
        <f t="shared" si="6"/>
        <v>388</v>
      </c>
      <c r="B388" s="3"/>
      <c r="C388" s="3"/>
    </row>
    <row r="389" spans="1:3" x14ac:dyDescent="0.2">
      <c r="A389" s="1">
        <f t="shared" si="6"/>
        <v>389</v>
      </c>
      <c r="B389" s="6" t="s">
        <v>179</v>
      </c>
      <c r="C389" s="3"/>
    </row>
    <row r="390" spans="1:3" x14ac:dyDescent="0.2">
      <c r="A390" s="1">
        <f t="shared" si="6"/>
        <v>390</v>
      </c>
      <c r="B390" s="3" t="s">
        <v>180</v>
      </c>
      <c r="C390" s="7">
        <f>C286</f>
        <v>29049</v>
      </c>
    </row>
    <row r="391" spans="1:3" x14ac:dyDescent="0.2">
      <c r="A391" s="1">
        <f t="shared" si="6"/>
        <v>391</v>
      </c>
      <c r="B391" s="3" t="s">
        <v>181</v>
      </c>
      <c r="C391" s="17">
        <f>-C93</f>
        <v>-2300</v>
      </c>
    </row>
    <row r="392" spans="1:3" x14ac:dyDescent="0.2">
      <c r="A392" s="1">
        <f t="shared" si="6"/>
        <v>392</v>
      </c>
      <c r="B392" s="38" t="s">
        <v>182</v>
      </c>
      <c r="C392" s="7">
        <f>SUM(C390:C391)</f>
        <v>26749</v>
      </c>
    </row>
    <row r="393" spans="1:3" x14ac:dyDescent="0.2">
      <c r="A393" s="1">
        <f t="shared" si="6"/>
        <v>393</v>
      </c>
      <c r="B393" s="3" t="s">
        <v>183</v>
      </c>
      <c r="C393" s="33">
        <f>C392/150</f>
        <v>178.32666666666665</v>
      </c>
    </row>
    <row r="394" spans="1:3" x14ac:dyDescent="0.2">
      <c r="A394" s="1">
        <f t="shared" si="6"/>
        <v>394</v>
      </c>
      <c r="B394" s="16"/>
      <c r="C394" s="16"/>
    </row>
    <row r="395" spans="1:3" x14ac:dyDescent="0.2">
      <c r="A395" s="1">
        <f t="shared" si="6"/>
        <v>395</v>
      </c>
      <c r="B395" s="3"/>
      <c r="C395" s="3"/>
    </row>
    <row r="396" spans="1:3" x14ac:dyDescent="0.2">
      <c r="A396" s="1">
        <f t="shared" si="6"/>
        <v>396</v>
      </c>
      <c r="B396" s="6" t="s">
        <v>35</v>
      </c>
      <c r="C396" s="3"/>
    </row>
    <row r="397" spans="1:3" x14ac:dyDescent="0.2">
      <c r="A397" s="1">
        <f t="shared" si="6"/>
        <v>397</v>
      </c>
      <c r="B397" s="3" t="s">
        <v>184</v>
      </c>
      <c r="C397" s="7">
        <f>C292</f>
        <v>12411</v>
      </c>
    </row>
    <row r="398" spans="1:3" x14ac:dyDescent="0.2">
      <c r="A398" s="1">
        <f t="shared" si="6"/>
        <v>398</v>
      </c>
      <c r="B398" s="3" t="s">
        <v>185</v>
      </c>
      <c r="C398" s="17">
        <f>-C92</f>
        <v>-8800</v>
      </c>
    </row>
    <row r="399" spans="1:3" x14ac:dyDescent="0.2">
      <c r="A399" s="1">
        <f t="shared" si="6"/>
        <v>399</v>
      </c>
      <c r="B399" s="38" t="s">
        <v>186</v>
      </c>
      <c r="C399" s="7">
        <f>SUM(C397:C398)</f>
        <v>3611</v>
      </c>
    </row>
    <row r="400" spans="1:3" x14ac:dyDescent="0.2">
      <c r="A400" s="1">
        <f t="shared" si="6"/>
        <v>400</v>
      </c>
      <c r="B400" s="3" t="s">
        <v>187</v>
      </c>
      <c r="C400" s="6">
        <f>C399/157</f>
        <v>23</v>
      </c>
    </row>
    <row r="401" spans="1:3" x14ac:dyDescent="0.2">
      <c r="A401" s="1">
        <f t="shared" si="6"/>
        <v>401</v>
      </c>
      <c r="B401" s="16"/>
      <c r="C401" s="16"/>
    </row>
    <row r="402" spans="1:3" x14ac:dyDescent="0.2">
      <c r="A402" s="1">
        <f t="shared" si="6"/>
        <v>402</v>
      </c>
      <c r="B402" s="3"/>
      <c r="C402" s="3"/>
    </row>
    <row r="403" spans="1:3" x14ac:dyDescent="0.2">
      <c r="A403" s="1">
        <f t="shared" si="6"/>
        <v>403</v>
      </c>
      <c r="B403" s="6" t="s">
        <v>188</v>
      </c>
      <c r="C403" s="3"/>
    </row>
    <row r="404" spans="1:3" x14ac:dyDescent="0.2">
      <c r="A404" s="1">
        <f t="shared" si="6"/>
        <v>404</v>
      </c>
      <c r="B404" s="3" t="s">
        <v>189</v>
      </c>
      <c r="C404" s="7">
        <f>C218</f>
        <v>46418</v>
      </c>
    </row>
    <row r="405" spans="1:3" x14ac:dyDescent="0.2">
      <c r="A405" s="1">
        <f t="shared" si="6"/>
        <v>405</v>
      </c>
      <c r="B405" s="3"/>
      <c r="C405" s="7"/>
    </row>
    <row r="406" spans="1:3" x14ac:dyDescent="0.2">
      <c r="A406" s="1">
        <f t="shared" si="6"/>
        <v>406</v>
      </c>
      <c r="B406" s="3"/>
      <c r="C406" s="17"/>
    </row>
    <row r="407" spans="1:3" x14ac:dyDescent="0.2">
      <c r="A407" s="1">
        <f t="shared" si="6"/>
        <v>407</v>
      </c>
      <c r="B407" s="38" t="s">
        <v>190</v>
      </c>
      <c r="C407" s="7">
        <f>SUM(C404:C406)</f>
        <v>46418</v>
      </c>
    </row>
    <row r="408" spans="1:3" x14ac:dyDescent="0.2">
      <c r="A408" s="1">
        <f t="shared" si="6"/>
        <v>408</v>
      </c>
      <c r="B408" s="3" t="s">
        <v>191</v>
      </c>
      <c r="C408" s="33">
        <f>C407/233</f>
        <v>199.21888412017168</v>
      </c>
    </row>
    <row r="409" spans="1:3" x14ac:dyDescent="0.2">
      <c r="A409" s="1">
        <f t="shared" si="6"/>
        <v>409</v>
      </c>
      <c r="B409" s="16"/>
      <c r="C409" s="16"/>
    </row>
    <row r="410" spans="1:3" x14ac:dyDescent="0.2">
      <c r="A410" s="1">
        <f t="shared" si="6"/>
        <v>410</v>
      </c>
    </row>
    <row r="411" spans="1:3" x14ac:dyDescent="0.2">
      <c r="A411" s="1">
        <f t="shared" si="6"/>
        <v>411</v>
      </c>
      <c r="B411" s="6" t="s">
        <v>37</v>
      </c>
    </row>
    <row r="412" spans="1:3" x14ac:dyDescent="0.2">
      <c r="A412" s="1">
        <f t="shared" si="6"/>
        <v>412</v>
      </c>
      <c r="B412" s="3" t="s">
        <v>192</v>
      </c>
      <c r="C412" s="7">
        <f>C337</f>
        <v>49234</v>
      </c>
    </row>
    <row r="413" spans="1:3" x14ac:dyDescent="0.2">
      <c r="A413" s="1">
        <f t="shared" si="6"/>
        <v>413</v>
      </c>
      <c r="B413" s="3" t="s">
        <v>193</v>
      </c>
      <c r="C413" s="7">
        <f>C338</f>
        <v>5625</v>
      </c>
    </row>
    <row r="414" spans="1:3" x14ac:dyDescent="0.2">
      <c r="A414" s="1">
        <f t="shared" si="6"/>
        <v>414</v>
      </c>
      <c r="B414" s="3" t="s">
        <v>194</v>
      </c>
      <c r="C414" s="7">
        <f>C345</f>
        <v>299000</v>
      </c>
    </row>
    <row r="415" spans="1:3" x14ac:dyDescent="0.2">
      <c r="A415" s="1">
        <f t="shared" si="6"/>
        <v>415</v>
      </c>
      <c r="B415" s="3" t="s">
        <v>195</v>
      </c>
      <c r="C415" s="7">
        <f>-C94</f>
        <v>-232153</v>
      </c>
    </row>
    <row r="416" spans="1:3" x14ac:dyDescent="0.2">
      <c r="A416" s="1">
        <f t="shared" si="6"/>
        <v>416</v>
      </c>
      <c r="B416" s="3" t="s">
        <v>196</v>
      </c>
      <c r="C416" s="17">
        <f>-C95</f>
        <v>-25821</v>
      </c>
    </row>
    <row r="417" spans="1:3" x14ac:dyDescent="0.2">
      <c r="A417" s="1">
        <f t="shared" si="6"/>
        <v>417</v>
      </c>
      <c r="B417" s="38" t="s">
        <v>197</v>
      </c>
      <c r="C417" s="7">
        <f>SUM(C412:C416)</f>
        <v>95885</v>
      </c>
    </row>
    <row r="418" spans="1:3" x14ac:dyDescent="0.2">
      <c r="A418" s="1">
        <f t="shared" si="6"/>
        <v>418</v>
      </c>
      <c r="B418" s="3" t="s">
        <v>198</v>
      </c>
      <c r="C418" s="8">
        <f>C417*0.75/119</f>
        <v>604.31722689075627</v>
      </c>
    </row>
    <row r="419" spans="1:3" x14ac:dyDescent="0.2">
      <c r="A419" s="1">
        <f t="shared" si="6"/>
        <v>419</v>
      </c>
      <c r="B419" s="39" t="s">
        <v>199</v>
      </c>
      <c r="C419" s="8">
        <f>C417*0.25/112</f>
        <v>214.02901785714286</v>
      </c>
    </row>
    <row r="420" spans="1:3" x14ac:dyDescent="0.2">
      <c r="A420" s="1">
        <f t="shared" si="6"/>
        <v>420</v>
      </c>
      <c r="B420" s="3"/>
      <c r="C420" s="3"/>
    </row>
    <row r="421" spans="1:3" x14ac:dyDescent="0.2">
      <c r="A421" s="1">
        <f t="shared" si="6"/>
        <v>421</v>
      </c>
      <c r="B421" s="3"/>
      <c r="C421" s="3"/>
    </row>
    <row r="422" spans="1:3" x14ac:dyDescent="0.2">
      <c r="A422" s="1">
        <f t="shared" si="6"/>
        <v>422</v>
      </c>
      <c r="B422" s="16"/>
      <c r="C422" s="16"/>
    </row>
    <row r="423" spans="1:3" x14ac:dyDescent="0.2">
      <c r="A423" s="1">
        <f t="shared" si="6"/>
        <v>423</v>
      </c>
      <c r="B423" s="3"/>
      <c r="C423" s="3"/>
    </row>
    <row r="424" spans="1:3" x14ac:dyDescent="0.2">
      <c r="A424" s="1">
        <f t="shared" si="6"/>
        <v>424</v>
      </c>
      <c r="B424" s="3"/>
      <c r="C424" s="3"/>
    </row>
    <row r="425" spans="1:3" x14ac:dyDescent="0.2">
      <c r="A425" s="1">
        <f t="shared" si="6"/>
        <v>425</v>
      </c>
      <c r="B425" s="3"/>
      <c r="C425" s="3"/>
    </row>
    <row r="426" spans="1:3" x14ac:dyDescent="0.2">
      <c r="A426" s="1">
        <f t="shared" si="6"/>
        <v>426</v>
      </c>
      <c r="B426" s="3"/>
      <c r="C426" s="3"/>
    </row>
    <row r="427" spans="1:3" x14ac:dyDescent="0.2">
      <c r="A427" s="1">
        <f t="shared" si="6"/>
        <v>427</v>
      </c>
      <c r="B427" s="3"/>
      <c r="C427" s="3"/>
    </row>
    <row r="428" spans="1:3" x14ac:dyDescent="0.2">
      <c r="A428" s="1">
        <f t="shared" si="6"/>
        <v>428</v>
      </c>
      <c r="B428" s="3"/>
      <c r="C428" s="3"/>
    </row>
    <row r="429" spans="1:3" x14ac:dyDescent="0.2">
      <c r="A429" s="1">
        <f t="shared" si="6"/>
        <v>429</v>
      </c>
      <c r="B429" s="3"/>
      <c r="C429" s="3"/>
    </row>
    <row r="430" spans="1:3" x14ac:dyDescent="0.2">
      <c r="A430" s="1">
        <f t="shared" si="6"/>
        <v>430</v>
      </c>
    </row>
    <row r="431" spans="1:3" x14ac:dyDescent="0.2">
      <c r="A431" s="1">
        <f t="shared" si="6"/>
        <v>431</v>
      </c>
    </row>
    <row r="432" spans="1:3" x14ac:dyDescent="0.2">
      <c r="A432" s="1">
        <f t="shared" si="6"/>
        <v>432</v>
      </c>
    </row>
    <row r="433" spans="1:1" x14ac:dyDescent="0.2">
      <c r="A433" s="1">
        <f t="shared" si="6"/>
        <v>433</v>
      </c>
    </row>
    <row r="434" spans="1:1" x14ac:dyDescent="0.2">
      <c r="A434" s="1">
        <f t="shared" si="6"/>
        <v>434</v>
      </c>
    </row>
    <row r="435" spans="1:1" x14ac:dyDescent="0.2">
      <c r="A435" s="3"/>
    </row>
    <row r="436" spans="1:1" x14ac:dyDescent="0.2">
      <c r="A436" s="3"/>
    </row>
    <row r="437" spans="1:1" x14ac:dyDescent="0.2">
      <c r="A437" s="3"/>
    </row>
    <row r="438" spans="1:1" x14ac:dyDescent="0.2">
      <c r="A438" s="3"/>
    </row>
    <row r="439" spans="1:1" x14ac:dyDescent="0.2">
      <c r="A439" s="3"/>
    </row>
    <row r="440" spans="1:1" x14ac:dyDescent="0.2">
      <c r="A440" s="3"/>
    </row>
    <row r="441" spans="1:1" x14ac:dyDescent="0.2">
      <c r="A441" s="3"/>
    </row>
    <row r="442" spans="1:1" x14ac:dyDescent="0.2">
      <c r="A442" s="3"/>
    </row>
    <row r="443" spans="1:1" x14ac:dyDescent="0.2">
      <c r="A443" s="3"/>
    </row>
    <row r="444" spans="1:1" x14ac:dyDescent="0.2">
      <c r="A444" s="3"/>
    </row>
    <row r="445" spans="1:1" x14ac:dyDescent="0.2">
      <c r="A445" s="3"/>
    </row>
    <row r="446" spans="1:1" x14ac:dyDescent="0.2">
      <c r="A446" s="3"/>
    </row>
    <row r="447" spans="1:1" x14ac:dyDescent="0.2">
      <c r="A447" s="3"/>
    </row>
    <row r="448" spans="1:1" x14ac:dyDescent="0.2">
      <c r="A448" s="3"/>
    </row>
    <row r="449" spans="1:1" x14ac:dyDescent="0.2">
      <c r="A449" s="3"/>
    </row>
    <row r="450" spans="1:1" x14ac:dyDescent="0.2">
      <c r="A450" s="3"/>
    </row>
    <row r="451" spans="1:1" x14ac:dyDescent="0.2">
      <c r="A451" s="3"/>
    </row>
    <row r="452" spans="1:1" x14ac:dyDescent="0.2">
      <c r="A452" s="3"/>
    </row>
    <row r="453" spans="1:1" x14ac:dyDescent="0.2">
      <c r="A453" s="3"/>
    </row>
    <row r="454" spans="1:1" x14ac:dyDescent="0.2">
      <c r="A454" s="3"/>
    </row>
    <row r="455" spans="1:1" x14ac:dyDescent="0.2">
      <c r="A455" s="3"/>
    </row>
    <row r="456" spans="1:1" x14ac:dyDescent="0.2">
      <c r="A456" s="3"/>
    </row>
    <row r="457" spans="1:1" x14ac:dyDescent="0.2">
      <c r="A457" s="3"/>
    </row>
    <row r="458" spans="1:1" x14ac:dyDescent="0.2">
      <c r="A458" s="3"/>
    </row>
    <row r="459" spans="1:1" x14ac:dyDescent="0.2">
      <c r="A459" s="3"/>
    </row>
    <row r="460" spans="1:1" x14ac:dyDescent="0.2">
      <c r="A460" s="3"/>
    </row>
    <row r="461" spans="1:1" x14ac:dyDescent="0.2">
      <c r="A461" s="3"/>
    </row>
    <row r="462" spans="1:1" x14ac:dyDescent="0.2">
      <c r="A462" s="3"/>
    </row>
    <row r="463" spans="1:1" x14ac:dyDescent="0.2">
      <c r="A463" s="3"/>
    </row>
    <row r="464" spans="1:1" x14ac:dyDescent="0.2">
      <c r="A464" s="3"/>
    </row>
    <row r="465" spans="1:1" x14ac:dyDescent="0.2">
      <c r="A465" s="3"/>
    </row>
    <row r="466" spans="1:1" x14ac:dyDescent="0.2">
      <c r="A466" s="3"/>
    </row>
    <row r="467" spans="1:1" x14ac:dyDescent="0.2">
      <c r="A467" s="3"/>
    </row>
    <row r="468" spans="1:1" x14ac:dyDescent="0.2">
      <c r="A468" s="3"/>
    </row>
    <row r="469" spans="1:1" x14ac:dyDescent="0.2">
      <c r="A469" s="3"/>
    </row>
    <row r="470" spans="1:1" x14ac:dyDescent="0.2">
      <c r="A470" s="3"/>
    </row>
    <row r="471" spans="1:1" x14ac:dyDescent="0.2">
      <c r="A471" s="3"/>
    </row>
    <row r="472" spans="1:1" x14ac:dyDescent="0.2">
      <c r="A472" s="3"/>
    </row>
    <row r="473" spans="1:1" x14ac:dyDescent="0.2">
      <c r="A473" s="3"/>
    </row>
    <row r="474" spans="1:1" x14ac:dyDescent="0.2">
      <c r="A474" s="3"/>
    </row>
    <row r="475" spans="1:1" x14ac:dyDescent="0.2">
      <c r="A475" s="3"/>
    </row>
    <row r="476" spans="1:1" x14ac:dyDescent="0.2">
      <c r="A476" s="3"/>
    </row>
    <row r="477" spans="1:1" x14ac:dyDescent="0.2">
      <c r="A477" s="3"/>
    </row>
    <row r="478" spans="1:1" x14ac:dyDescent="0.2">
      <c r="A478" s="3"/>
    </row>
    <row r="479" spans="1:1" x14ac:dyDescent="0.2">
      <c r="A479" s="3"/>
    </row>
    <row r="480" spans="1:1" x14ac:dyDescent="0.2">
      <c r="A480" s="3"/>
    </row>
    <row r="481" spans="1:1" x14ac:dyDescent="0.2">
      <c r="A481" s="3"/>
    </row>
    <row r="482" spans="1:1" x14ac:dyDescent="0.2">
      <c r="A482" s="3"/>
    </row>
    <row r="483" spans="1:1" x14ac:dyDescent="0.2">
      <c r="A483" s="3"/>
    </row>
    <row r="484" spans="1:1" x14ac:dyDescent="0.2">
      <c r="A484" s="3"/>
    </row>
    <row r="485" spans="1:1" x14ac:dyDescent="0.2">
      <c r="A485" s="3"/>
    </row>
    <row r="486" spans="1:1" x14ac:dyDescent="0.2">
      <c r="A486" s="3"/>
    </row>
    <row r="487" spans="1:1" x14ac:dyDescent="0.2">
      <c r="A487" s="3"/>
    </row>
    <row r="488" spans="1:1" x14ac:dyDescent="0.2">
      <c r="A488" s="3"/>
    </row>
    <row r="489" spans="1:1" x14ac:dyDescent="0.2">
      <c r="A489" s="3"/>
    </row>
    <row r="490" spans="1:1" x14ac:dyDescent="0.2">
      <c r="A490" s="3"/>
    </row>
    <row r="491" spans="1:1" x14ac:dyDescent="0.2">
      <c r="A491" s="3"/>
    </row>
    <row r="492" spans="1:1" x14ac:dyDescent="0.2">
      <c r="A492" s="3"/>
    </row>
    <row r="493" spans="1:1" x14ac:dyDescent="0.2">
      <c r="A493" s="3"/>
    </row>
    <row r="494" spans="1:1" x14ac:dyDescent="0.2">
      <c r="A494" s="3"/>
    </row>
    <row r="495" spans="1:1" x14ac:dyDescent="0.2">
      <c r="A495" s="3"/>
    </row>
    <row r="496" spans="1:1" x14ac:dyDescent="0.2">
      <c r="A496" s="3"/>
    </row>
    <row r="497" spans="1:1" x14ac:dyDescent="0.2">
      <c r="A497" s="3"/>
    </row>
    <row r="498" spans="1:1" x14ac:dyDescent="0.2">
      <c r="A498" s="3"/>
    </row>
    <row r="499" spans="1:1" x14ac:dyDescent="0.2">
      <c r="A499" s="3"/>
    </row>
    <row r="500" spans="1:1" x14ac:dyDescent="0.2">
      <c r="A500" s="3"/>
    </row>
    <row r="501" spans="1:1" x14ac:dyDescent="0.2">
      <c r="A501" s="3"/>
    </row>
    <row r="502" spans="1:1" x14ac:dyDescent="0.2">
      <c r="A502" s="3"/>
    </row>
    <row r="503" spans="1:1" x14ac:dyDescent="0.2">
      <c r="A503" s="3"/>
    </row>
    <row r="504" spans="1:1" x14ac:dyDescent="0.2">
      <c r="A504" s="3"/>
    </row>
    <row r="505" spans="1:1" x14ac:dyDescent="0.2">
      <c r="A505" s="3"/>
    </row>
    <row r="506" spans="1:1" x14ac:dyDescent="0.2">
      <c r="A506" s="3"/>
    </row>
    <row r="507" spans="1:1" x14ac:dyDescent="0.2">
      <c r="A507" s="3"/>
    </row>
    <row r="508" spans="1:1" x14ac:dyDescent="0.2">
      <c r="A508" s="3"/>
    </row>
    <row r="509" spans="1:1" x14ac:dyDescent="0.2">
      <c r="A509" s="3"/>
    </row>
    <row r="510" spans="1:1" x14ac:dyDescent="0.2">
      <c r="A510" s="3"/>
    </row>
    <row r="511" spans="1:1" x14ac:dyDescent="0.2">
      <c r="A511" s="3"/>
    </row>
    <row r="512" spans="1:1" x14ac:dyDescent="0.2">
      <c r="A512" s="3"/>
    </row>
    <row r="513" spans="1:1" x14ac:dyDescent="0.2">
      <c r="A513" s="3"/>
    </row>
    <row r="514" spans="1:1" x14ac:dyDescent="0.2">
      <c r="A514" s="3"/>
    </row>
    <row r="515" spans="1:1" x14ac:dyDescent="0.2">
      <c r="A515" s="3"/>
    </row>
    <row r="516" spans="1:1" x14ac:dyDescent="0.2">
      <c r="A516" s="3"/>
    </row>
  </sheetData>
  <mergeCells count="35">
    <mergeCell ref="B373:C373"/>
    <mergeCell ref="B374:C374"/>
    <mergeCell ref="B375:C375"/>
    <mergeCell ref="B376:C376"/>
    <mergeCell ref="B377:C377"/>
    <mergeCell ref="B253:C253"/>
    <mergeCell ref="B311:C311"/>
    <mergeCell ref="B312:C312"/>
    <mergeCell ref="B313:C313"/>
    <mergeCell ref="B314:C314"/>
    <mergeCell ref="B315:C315"/>
    <mergeCell ref="B190:C190"/>
    <mergeCell ref="B191:C191"/>
    <mergeCell ref="B249:C249"/>
    <mergeCell ref="B250:C250"/>
    <mergeCell ref="B251:C251"/>
    <mergeCell ref="B252:C252"/>
    <mergeCell ref="B127:C127"/>
    <mergeCell ref="B128:C128"/>
    <mergeCell ref="B129:C129"/>
    <mergeCell ref="B187:C187"/>
    <mergeCell ref="B188:C188"/>
    <mergeCell ref="B189:C189"/>
    <mergeCell ref="B64:C64"/>
    <mergeCell ref="B65:C65"/>
    <mergeCell ref="B66:C66"/>
    <mergeCell ref="B67:C67"/>
    <mergeCell ref="B125:C125"/>
    <mergeCell ref="B126:C126"/>
    <mergeCell ref="B1:C1"/>
    <mergeCell ref="B2:C2"/>
    <mergeCell ref="B3:C3"/>
    <mergeCell ref="B4:C4"/>
    <mergeCell ref="B5:C5"/>
    <mergeCell ref="B63:C63"/>
  </mergeCells>
  <printOptions horizontalCentered="1" gridLines="1"/>
  <pageMargins left="0.37992125999999998" right="0.37992125999999998" top="0.734251969" bottom="0.734251969" header="0.511811023622047" footer="0.511811023622047"/>
  <pageSetup scale="79" firstPageNumber="2" orientation="portrait" useFirstPageNumber="1" r:id="rId1"/>
  <headerFooter alignWithMargins="0">
    <oddFooter>&amp;C
&amp;R&amp;9 &amp;P</oddFooter>
  </headerFooter>
  <rowBreaks count="6" manualBreakCount="6">
    <brk id="62" max="4" man="1"/>
    <brk id="124" max="4" man="1"/>
    <brk id="186" max="4" man="1"/>
    <brk id="248" max="4" man="1"/>
    <brk id="310" max="4" man="1"/>
    <brk id="37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2020 (P)</vt:lpstr>
      <vt:lpstr>'Budget 2020 (P)'!Print_Area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2020-03-02T22:40:11Z</dcterms:created>
  <dcterms:modified xsi:type="dcterms:W3CDTF">2020-03-02T22:40:41Z</dcterms:modified>
</cp:coreProperties>
</file>