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cccb175d2fb400/Desktop/Training_Jan/"/>
    </mc:Choice>
  </mc:AlternateContent>
  <xr:revisionPtr revIDLastSave="860" documentId="13_ncr:1_{31D754DA-665E-4C3A-9748-176DB88A2BCD}" xr6:coauthVersionLast="47" xr6:coauthVersionMax="47" xr10:uidLastSave="{471B32E6-F6A6-465B-9395-C3B8788C066D}"/>
  <bookViews>
    <workbookView xWindow="-108" yWindow="-108" windowWidth="23256" windowHeight="12456" tabRatio="878" activeTab="1" xr2:uid="{00000000-000D-0000-FFFF-FFFF00000000}"/>
  </bookViews>
  <sheets>
    <sheet name="Go to Special" sheetId="20" r:id="rId1"/>
    <sheet name="Excel Charts" sheetId="21" r:id="rId2"/>
    <sheet name="Column Chart" sheetId="1" r:id="rId3"/>
    <sheet name="Sheet1" sheetId="22" state="hidden" r:id="rId4"/>
    <sheet name="Column Stack Chart" sheetId="2" r:id="rId5"/>
    <sheet name="Column 100% Chart" sheetId="3" r:id="rId6"/>
    <sheet name="Bar Chart" sheetId="13" r:id="rId7"/>
    <sheet name="Bar Stack Chart" sheetId="14" r:id="rId8"/>
    <sheet name="Bar 100% Chart" sheetId="15" r:id="rId9"/>
    <sheet name="Pie Chart" sheetId="9" r:id="rId10"/>
    <sheet name="Pie of Pie" sheetId="16" r:id="rId11"/>
    <sheet name="Bar of Pie" sheetId="17" r:id="rId12"/>
    <sheet name="Line Chart" sheetId="7" r:id="rId13"/>
    <sheet name="Bubble Chart" sheetId="10" r:id="rId14"/>
    <sheet name="Sparklines" sheetId="11" r:id="rId15"/>
    <sheet name="Combined Chart - Column &amp; Line" sheetId="18" r:id="rId16"/>
    <sheet name="Combined Chart - Line &amp; Line" sheetId="19" r:id="rId17"/>
  </sheets>
  <externalReferences>
    <externalReference r:id="rId18"/>
  </externalReferences>
  <definedNames>
    <definedName name="_xlnm._FilterDatabase" localSheetId="0" hidden="1">'Go to Special'!$B$32:$C$59</definedName>
    <definedName name="_xlnm.Print_Area" localSheetId="0">'Go to Special'!$A$14:$G$23</definedName>
    <definedName name="Z_0C38C32A_6CF4_42A0_A1FC_64D28B8BD548_.wvu.FilterData" localSheetId="0" hidden="1">'Go to Special'!$B$32:$C$59</definedName>
    <definedName name="Z_0C38C32A_6CF4_42A0_A1FC_64D28B8BD548_.wvu.PrintArea" localSheetId="0" hidden="1">'Go to Special'!$A$1:$H$3</definedName>
    <definedName name="Z_32AC375D_71E8_4837_970A_506F5564D874_.wvu.FilterData" localSheetId="0" hidden="1">'Go to Special'!$B$32:$C$59</definedName>
  </definedNames>
  <calcPr calcId="191029"/>
  <customWorkbookViews>
    <customWorkbookView name="Important Data" guid="{32AC375D-71E8-4837-970A-506F5564D874}" maximized="1" xWindow="-9" yWindow="-9" windowWidth="1938" windowHeight="1038" tabRatio="878" activeSheetId="20"/>
    <customWorkbookView name="Imp Data" guid="{0C38C32A-6CF4-42A0-A1FC-64D28B8BD548}" maximized="1" xWindow="-9" yWindow="-9" windowWidth="1938" windowHeight="1038" tabRatio="87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0" l="1"/>
  <c r="B4" i="20" s="1"/>
  <c r="H6" i="20"/>
  <c r="J6" i="20" s="1"/>
  <c r="L6" i="20" s="1"/>
  <c r="F5" i="22"/>
  <c r="B33" i="20"/>
  <c r="B34" i="20" s="1"/>
  <c r="B35" i="20" s="1"/>
  <c r="B36" i="20" s="1"/>
  <c r="B37" i="20" s="1"/>
  <c r="B38" i="20" s="1"/>
  <c r="B40" i="20"/>
  <c r="B41" i="20" s="1"/>
  <c r="B42" i="20" s="1"/>
  <c r="B43" i="20" s="1"/>
  <c r="B44" i="20" s="1"/>
  <c r="B45" i="20" s="1"/>
  <c r="B47" i="20"/>
  <c r="B48" i="20" s="1"/>
  <c r="B49" i="20" s="1"/>
  <c r="B50" i="20" s="1"/>
  <c r="B51" i="20" s="1"/>
  <c r="B52" i="20" s="1"/>
  <c r="B53" i="20" s="1"/>
  <c r="B55" i="20"/>
  <c r="B56" i="20" s="1"/>
  <c r="B57" i="20" s="1"/>
  <c r="B58" i="20" s="1"/>
  <c r="B59" i="20" s="1"/>
  <c r="G15" i="20"/>
  <c r="B3" i="20"/>
  <c r="B7" i="20"/>
  <c r="H3" i="20"/>
  <c r="J3" i="20" s="1"/>
  <c r="H2" i="20"/>
  <c r="J2" i="20" s="1"/>
  <c r="B5" i="20"/>
  <c r="G23" i="20"/>
  <c r="G22" i="20"/>
  <c r="G20" i="20"/>
  <c r="G19" i="20"/>
  <c r="G17" i="20"/>
  <c r="H7" i="20"/>
  <c r="J7" i="20" s="1"/>
  <c r="L7" i="20" s="1"/>
  <c r="B6" i="20"/>
  <c r="H5" i="20"/>
  <c r="J5" i="20" s="1"/>
  <c r="I5" i="20" s="1"/>
  <c r="H4" i="20"/>
  <c r="J4" i="20" s="1"/>
  <c r="B2" i="20"/>
  <c r="B11" i="22" a="1"/>
  <c r="B8" i="22" a="1"/>
  <c r="B11" i="22" l="1"/>
  <c r="B8" i="22"/>
  <c r="I4" i="20"/>
  <c r="L5" i="20"/>
  <c r="K7" i="20"/>
  <c r="K2" i="20"/>
  <c r="L2" i="20"/>
  <c r="L4" i="20"/>
  <c r="K4" i="20"/>
  <c r="L3" i="20"/>
  <c r="K3" i="20"/>
  <c r="K6" i="20"/>
  <c r="I3" i="20"/>
  <c r="I6" i="20"/>
  <c r="K5" i="20"/>
  <c r="I7" i="20"/>
  <c r="I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A5BA154A-DE9F-489E-8EBA-204EEFD8BF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SNAME</t>
        </r>
      </text>
    </comment>
    <comment ref="H6" authorId="0" shapeId="0" xr:uid="{6C1CD82B-7B82-4C30-99C2-A7031CA6E1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TMARKS</t>
        </r>
      </text>
    </comment>
    <comment ref="A7" authorId="0" shapeId="0" xr:uid="{CA2BCCEB-5C75-41FD-BC49-E75F5254599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SNAME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<sst xmlns="http://schemas.openxmlformats.org/spreadsheetml/2006/main" count="296" uniqueCount="75">
  <si>
    <t>Sales</t>
  </si>
  <si>
    <t>Units</t>
  </si>
  <si>
    <t>Growth</t>
  </si>
  <si>
    <t>Bayer</t>
  </si>
  <si>
    <t>Lifescan</t>
  </si>
  <si>
    <t>Menarini</t>
  </si>
  <si>
    <t>Roche</t>
  </si>
  <si>
    <t>Sanofi</t>
  </si>
  <si>
    <t>Zydus</t>
  </si>
  <si>
    <t>J&amp;J</t>
  </si>
  <si>
    <t>UCB</t>
  </si>
  <si>
    <t>Company</t>
  </si>
  <si>
    <t>Merck</t>
  </si>
  <si>
    <t>Pfzier</t>
  </si>
  <si>
    <t>Others</t>
  </si>
  <si>
    <t>Year</t>
  </si>
  <si>
    <t>Increase</t>
  </si>
  <si>
    <t>NAME</t>
  </si>
  <si>
    <t>MATH</t>
  </si>
  <si>
    <t>SCIENCE</t>
  </si>
  <si>
    <t>ENGLISH</t>
  </si>
  <si>
    <t>SST</t>
  </si>
  <si>
    <t>HINDI</t>
  </si>
  <si>
    <t>TOTAL</t>
  </si>
  <si>
    <t>LOGICAL</t>
  </si>
  <si>
    <t>PERCENTAGE</t>
  </si>
  <si>
    <t>GRADE(IF)</t>
  </si>
  <si>
    <t>GRADE(NESTED IF)</t>
  </si>
  <si>
    <t>AMIT</t>
  </si>
  <si>
    <t>SUMIT</t>
  </si>
  <si>
    <t>ANMOL</t>
  </si>
  <si>
    <t>RAMAN</t>
  </si>
  <si>
    <t>KARAN</t>
  </si>
  <si>
    <t>SURBHI</t>
  </si>
  <si>
    <t>raman</t>
  </si>
  <si>
    <t>East</t>
  </si>
  <si>
    <t>West</t>
  </si>
  <si>
    <t>North</t>
  </si>
  <si>
    <t>South</t>
  </si>
  <si>
    <t>Amount</t>
  </si>
  <si>
    <t>Jan</t>
  </si>
  <si>
    <t>Feb</t>
  </si>
  <si>
    <t>Mar</t>
  </si>
  <si>
    <t>Apr</t>
  </si>
  <si>
    <t>May</t>
  </si>
  <si>
    <t>Jun</t>
  </si>
  <si>
    <t>Jul</t>
  </si>
  <si>
    <t>Aug</t>
  </si>
  <si>
    <t>Country</t>
  </si>
  <si>
    <t>Product</t>
  </si>
  <si>
    <t>Units Sold</t>
  </si>
  <si>
    <t>Manufacturing Price</t>
  </si>
  <si>
    <t>Sale Price</t>
  </si>
  <si>
    <t>Gross Sales</t>
  </si>
  <si>
    <t>Canada</t>
  </si>
  <si>
    <t>Carretera</t>
  </si>
  <si>
    <t>Germany</t>
  </si>
  <si>
    <t>France</t>
  </si>
  <si>
    <t>Mexico</t>
  </si>
  <si>
    <t>Montana</t>
  </si>
  <si>
    <t>Excel Charts</t>
  </si>
  <si>
    <t>Column charts use vertical bars to represent data. They can work with many different types of data, but they're most frequently used for comparing information.</t>
  </si>
  <si>
    <t>Line charts are ideal for showing trends. The data points are connected with lines, making it easy to see whether values are increasing or decreasing over time.</t>
  </si>
  <si>
    <t>Pie charts make it easy to compare proportions. Each value is shown as a slice of the pie, so it's easy to see which values make up the percentage of a whole.</t>
  </si>
  <si>
    <t>Bar charts work just like column charts, but they use horizontal rather than vertical bars.</t>
  </si>
  <si>
    <t>Area charts are similar to line charts, except the areas under the lines are filled in.</t>
  </si>
  <si>
    <t>Surface charts allow you to display data across a 3D landscape. They work best with large data sets, allowing you to see a variety of information at the same time.</t>
  </si>
  <si>
    <t>hfhdihdi</t>
  </si>
  <si>
    <t>Months</t>
  </si>
  <si>
    <t>Interest</t>
  </si>
  <si>
    <t>Int Amt</t>
  </si>
  <si>
    <t>Sales as of Mar'24</t>
  </si>
  <si>
    <t>Sep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</si>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</sst>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0.0%"/>
    <numFmt numFmtId="166" formatCode="_(* #,##0_);_(* \(#,##0\);_(* &quot;-&quot;??_);_(@_)"/>
  </numFmts>
  <fonts count="1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Tahoma"/>
      <family val="2"/>
    </font>
    <font>
      <sz val="10"/>
      <color rgb="FF000000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499984740745262"/>
      </left>
      <right style="hair">
        <color theme="9" tint="-0.499984740745262"/>
      </right>
      <top style="medium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hair">
        <color theme="9" tint="-0.499984740745262"/>
      </bottom>
      <diagonal/>
    </border>
    <border>
      <left style="medium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medium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medium">
        <color theme="9" tint="-0.499984740745262"/>
      </left>
      <right style="hair">
        <color theme="9" tint="-0.499984740745262"/>
      </right>
      <top style="hair">
        <color theme="9" tint="-0.499984740745262"/>
      </top>
      <bottom style="medium">
        <color theme="9" tint="-0.499984740745262"/>
      </bottom>
      <diagonal/>
    </border>
    <border>
      <left style="hair">
        <color theme="9" tint="-0.499984740745262"/>
      </left>
      <right style="medium">
        <color theme="9" tint="-0.499984740745262"/>
      </right>
      <top style="hair">
        <color theme="9" tint="-0.499984740745262"/>
      </top>
      <bottom style="medium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medium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medium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medium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hair">
        <color theme="9" tint="-0.499984740745262"/>
      </right>
      <top style="medium">
        <color theme="9" tint="-0.499984740745262"/>
      </top>
      <bottom style="hair">
        <color theme="9" tint="-0.499984740745262"/>
      </bottom>
      <diagonal/>
    </border>
    <border>
      <left style="medium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medium">
        <color theme="9" tint="-0.499984740745262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63">
    <xf numFmtId="0" fontId="0" fillId="0" borderId="0" xfId="0"/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166" fontId="0" fillId="0" borderId="4" xfId="1" applyNumberFormat="1" applyFont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166" fontId="0" fillId="0" borderId="6" xfId="1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166" fontId="0" fillId="0" borderId="8" xfId="1" applyNumberFormat="1" applyFont="1" applyBorder="1" applyAlignment="1">
      <alignment vertical="center"/>
    </xf>
    <xf numFmtId="166" fontId="0" fillId="0" borderId="9" xfId="1" applyNumberFormat="1" applyFont="1" applyBorder="1" applyAlignment="1">
      <alignment vertical="center"/>
    </xf>
    <xf numFmtId="166" fontId="0" fillId="0" borderId="10" xfId="1" applyNumberFormat="1" applyFont="1" applyBorder="1" applyAlignment="1">
      <alignment vertical="center"/>
    </xf>
    <xf numFmtId="166" fontId="0" fillId="0" borderId="11" xfId="1" applyNumberFormat="1" applyFont="1" applyBorder="1" applyAlignment="1">
      <alignment vertical="center"/>
    </xf>
    <xf numFmtId="166" fontId="0" fillId="0" borderId="0" xfId="0" applyNumberFormat="1"/>
    <xf numFmtId="17" fontId="5" fillId="2" borderId="7" xfId="0" applyNumberFormat="1" applyFont="1" applyFill="1" applyBorder="1" applyAlignment="1">
      <alignment horizontal="center" vertical="center"/>
    </xf>
    <xf numFmtId="17" fontId="5" fillId="2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indent="1"/>
    </xf>
    <xf numFmtId="166" fontId="0" fillId="0" borderId="8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1"/>
    </xf>
    <xf numFmtId="166" fontId="0" fillId="0" borderId="9" xfId="1" applyNumberFormat="1" applyFont="1" applyFill="1" applyBorder="1" applyAlignment="1">
      <alignment vertical="center"/>
    </xf>
    <xf numFmtId="166" fontId="0" fillId="0" borderId="6" xfId="1" applyNumberFormat="1" applyFont="1" applyFill="1" applyBorder="1" applyAlignment="1">
      <alignment vertical="center"/>
    </xf>
    <xf numFmtId="17" fontId="5" fillId="2" borderId="13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 indent="1"/>
    </xf>
    <xf numFmtId="0" fontId="0" fillId="0" borderId="12" xfId="0" applyBorder="1"/>
    <xf numFmtId="9" fontId="0" fillId="0" borderId="0" xfId="0" applyNumberFormat="1"/>
    <xf numFmtId="166" fontId="0" fillId="0" borderId="0" xfId="1" applyNumberFormat="1" applyFont="1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left" vertical="center" indent="1"/>
    </xf>
    <xf numFmtId="0" fontId="6" fillId="3" borderId="3" xfId="2" applyFont="1" applyFill="1" applyBorder="1" applyAlignment="1">
      <alignment horizontal="left" vertical="center" indent="1"/>
    </xf>
    <xf numFmtId="165" fontId="6" fillId="0" borderId="4" xfId="3" applyNumberFormat="1" applyFont="1" applyBorder="1" applyAlignment="1">
      <alignment horizontal="right" vertical="center" indent="1"/>
    </xf>
    <xf numFmtId="165" fontId="6" fillId="0" borderId="6" xfId="3" applyNumberFormat="1" applyFont="1" applyFill="1" applyBorder="1" applyAlignment="1">
      <alignment horizontal="right" vertical="center" indent="1"/>
    </xf>
    <xf numFmtId="37" fontId="6" fillId="0" borderId="8" xfId="1" applyNumberFormat="1" applyFont="1" applyBorder="1" applyAlignment="1">
      <alignment horizontal="right" vertical="center" indent="1"/>
    </xf>
    <xf numFmtId="37" fontId="6" fillId="0" borderId="9" xfId="1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8" xfId="1" applyNumberFormat="1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9" xfId="1" applyNumberFormat="1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/>
    <xf numFmtId="0" fontId="8" fillId="4" borderId="15" xfId="0" applyFont="1" applyFill="1" applyBorder="1"/>
    <xf numFmtId="0" fontId="11" fillId="5" borderId="16" xfId="0" applyFont="1" applyFill="1" applyBorder="1"/>
    <xf numFmtId="44" fontId="11" fillId="5" borderId="16" xfId="4" applyFont="1" applyFill="1" applyBorder="1"/>
    <xf numFmtId="0" fontId="0" fillId="0" borderId="16" xfId="0" applyBorder="1"/>
    <xf numFmtId="44" fontId="0" fillId="0" borderId="16" xfId="4" applyFont="1" applyBorder="1"/>
    <xf numFmtId="0" fontId="13" fillId="6" borderId="0" xfId="5" applyFont="1" applyFill="1"/>
    <xf numFmtId="0" fontId="12" fillId="0" borderId="0" xfId="5"/>
    <xf numFmtId="0" fontId="0" fillId="7" borderId="15" xfId="0" applyFill="1" applyBorder="1"/>
    <xf numFmtId="0" fontId="15" fillId="7" borderId="15" xfId="0" applyFont="1" applyFill="1" applyBorder="1"/>
    <xf numFmtId="0" fontId="8" fillId="0" borderId="15" xfId="0" applyFont="1" applyBorder="1"/>
    <xf numFmtId="165" fontId="0" fillId="0" borderId="0" xfId="0" applyNumberFormat="1"/>
    <xf numFmtId="0" fontId="0" fillId="8" borderId="15" xfId="0" applyFill="1" applyBorder="1"/>
    <xf numFmtId="0" fontId="14" fillId="0" borderId="0" xfId="5" applyFont="1" applyAlignment="1">
      <alignment horizontal="left" wrapText="1"/>
    </xf>
    <xf numFmtId="0" fontId="0" fillId="9" borderId="15" xfId="0" applyFill="1" applyBorder="1" applyAlignment="1">
      <alignment horizontal="center"/>
    </xf>
    <xf numFmtId="0" fontId="0" fillId="0" borderId="17" xfId="0" applyFill="1" applyBorder="1" applyAlignment="1">
      <alignment horizontal="left" vertical="center" indent="1"/>
    </xf>
    <xf numFmtId="166" fontId="0" fillId="0" borderId="18" xfId="1" applyNumberFormat="1" applyFont="1" applyFill="1" applyBorder="1" applyAlignment="1">
      <alignment vertical="center"/>
    </xf>
  </cellXfs>
  <cellStyles count="6">
    <cellStyle name="Comma" xfId="1" builtinId="3"/>
    <cellStyle name="Currency" xfId="4" builtinId="4"/>
    <cellStyle name="Normal" xfId="0" builtinId="0"/>
    <cellStyle name="Normal 2" xfId="5" xr:uid="{A0600438-0136-4F3A-A428-B3CA8A83C330}"/>
    <cellStyle name="Normal_P&amp;G CLERABLUE delivery model" xfId="2" xr:uid="{00000000-0005-0000-0000-000002000000}"/>
    <cellStyle name="Percent 2" xfId="3" xr:uid="{00000000-0005-0000-0000-000003000000}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'Column Chart'!$C$10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'Column Chart'!$B$11:$B$21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'Column Chart'!$C$11:$C$21</c:f>
              <c:numCache>
                <c:formatCode>_(* #,##0_);_(* \(#,##0\);_(* "-"??_);_(@_)</c:formatCode>
                <c:ptCount val="11"/>
                <c:pt idx="0">
                  <c:v>19413</c:v>
                </c:pt>
                <c:pt idx="1">
                  <c:v>9000</c:v>
                </c:pt>
                <c:pt idx="2">
                  <c:v>8782</c:v>
                </c:pt>
                <c:pt idx="3">
                  <c:v>15451</c:v>
                </c:pt>
                <c:pt idx="4">
                  <c:v>15987</c:v>
                </c:pt>
                <c:pt idx="5">
                  <c:v>12654</c:v>
                </c:pt>
                <c:pt idx="6">
                  <c:v>9774</c:v>
                </c:pt>
                <c:pt idx="7">
                  <c:v>6095</c:v>
                </c:pt>
                <c:pt idx="8">
                  <c:v>6000</c:v>
                </c:pt>
                <c:pt idx="9">
                  <c:v>15000</c:v>
                </c:pt>
                <c:pt idx="10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0-4808-80C5-8D39FC83D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7444911"/>
        <c:axId val="307449231"/>
      </c:barChart>
      <c:catAx>
        <c:axId val="30744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449231"/>
        <c:crosses val="autoZero"/>
        <c:auto val="1"/>
        <c:lblAlgn val="ctr"/>
        <c:lblOffset val="100"/>
        <c:noMultiLvlLbl val="0"/>
      </c:catAx>
      <c:valAx>
        <c:axId val="307449231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4449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IN" sz="2000" b="1" i="1" u="sng"/>
              <a:t>Sales for the year</a:t>
            </a:r>
            <a:r>
              <a:rPr lang="en-IN" sz="2000" b="1" i="1" u="sng" baseline="0"/>
              <a:t> 2024</a:t>
            </a:r>
            <a:endParaRPr lang="en-IN" sz="2000" b="1" i="1" u="sng"/>
          </a:p>
        </c:rich>
      </c:tx>
      <c:layout>
        <c:manualLayout>
          <c:xMode val="edge"/>
          <c:yMode val="edge"/>
          <c:x val="0.40303362827437195"/>
          <c:y val="1.9607843137254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'Column Stack Chart'!$C$35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'Column Stack Chart'!$B$36:$B$45</c:f>
              <c:strCache>
                <c:ptCount val="10"/>
                <c:pt idx="0">
                  <c:v>Bayer</c:v>
                </c:pt>
                <c:pt idx="1">
                  <c:v>J&amp;J</c:v>
                </c:pt>
                <c:pt idx="2">
                  <c:v>Lifescan</c:v>
                </c:pt>
                <c:pt idx="3">
                  <c:v>Menarini</c:v>
                </c:pt>
                <c:pt idx="4">
                  <c:v>Merck</c:v>
                </c:pt>
                <c:pt idx="5">
                  <c:v>Pfzier</c:v>
                </c:pt>
                <c:pt idx="6">
                  <c:v>Roche</c:v>
                </c:pt>
                <c:pt idx="7">
                  <c:v>Sanofi</c:v>
                </c:pt>
                <c:pt idx="8">
                  <c:v>UCB</c:v>
                </c:pt>
                <c:pt idx="9">
                  <c:v>Zydus</c:v>
                </c:pt>
              </c:strCache>
            </c:strRef>
          </c:cat>
          <c:val>
            <c:numRef>
              <c:f>'Column Stack Chart'!$C$36:$C$45</c:f>
              <c:numCache>
                <c:formatCode>_(* #,##0_);_(* \(#,##0\);_(* "-"??_);_(@_)</c:formatCode>
                <c:ptCount val="10"/>
                <c:pt idx="0">
                  <c:v>19713</c:v>
                </c:pt>
                <c:pt idx="1">
                  <c:v>15514</c:v>
                </c:pt>
                <c:pt idx="2">
                  <c:v>15999</c:v>
                </c:pt>
                <c:pt idx="3">
                  <c:v>1756</c:v>
                </c:pt>
                <c:pt idx="4">
                  <c:v>5009</c:v>
                </c:pt>
                <c:pt idx="5">
                  <c:v>1981</c:v>
                </c:pt>
                <c:pt idx="6">
                  <c:v>3816</c:v>
                </c:pt>
                <c:pt idx="7">
                  <c:v>17850</c:v>
                </c:pt>
                <c:pt idx="8">
                  <c:v>10716</c:v>
                </c:pt>
                <c:pt idx="9">
                  <c:v>14650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4-4A30-B61D-DD8EED4C787E}"/>
            </c:ext>
          </c:extLst>
        </c:ser>
        <c:ser>
          <c:idx val="1"/>
          <c:order val="1"/>
          <c:tx>
            <c:strRef>
              <c:f>'Column Stack Chart'!$D$35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'Column Stack Chart'!$B$36:$B$45</c:f>
              <c:strCache>
                <c:ptCount val="10"/>
                <c:pt idx="0">
                  <c:v>Bayer</c:v>
                </c:pt>
                <c:pt idx="1">
                  <c:v>J&amp;J</c:v>
                </c:pt>
                <c:pt idx="2">
                  <c:v>Lifescan</c:v>
                </c:pt>
                <c:pt idx="3">
                  <c:v>Menarini</c:v>
                </c:pt>
                <c:pt idx="4">
                  <c:v>Merck</c:v>
                </c:pt>
                <c:pt idx="5">
                  <c:v>Pfzier</c:v>
                </c:pt>
                <c:pt idx="6">
                  <c:v>Roche</c:v>
                </c:pt>
                <c:pt idx="7">
                  <c:v>Sanofi</c:v>
                </c:pt>
                <c:pt idx="8">
                  <c:v>UCB</c:v>
                </c:pt>
                <c:pt idx="9">
                  <c:v>Zydus</c:v>
                </c:pt>
              </c:strCache>
            </c:strRef>
          </c:cat>
          <c:val>
            <c:numRef>
              <c:f>'Column Stack Chart'!$D$36:$D$45</c:f>
              <c:numCache>
                <c:formatCode>_(* #,##0_);_(* \(#,##0\);_(* "-"??_);_(@_)</c:formatCode>
                <c:ptCount val="10"/>
                <c:pt idx="0">
                  <c:v>5156</c:v>
                </c:pt>
                <c:pt idx="1">
                  <c:v>4550</c:v>
                </c:pt>
                <c:pt idx="2">
                  <c:v>12935</c:v>
                </c:pt>
                <c:pt idx="3">
                  <c:v>2974</c:v>
                </c:pt>
                <c:pt idx="4">
                  <c:v>11439</c:v>
                </c:pt>
                <c:pt idx="5">
                  <c:v>4012</c:v>
                </c:pt>
                <c:pt idx="6">
                  <c:v>18218</c:v>
                </c:pt>
                <c:pt idx="7">
                  <c:v>9942</c:v>
                </c:pt>
                <c:pt idx="8">
                  <c:v>18795</c:v>
                </c:pt>
                <c:pt idx="9">
                  <c:v>18022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4-4A30-B61D-DD8EED4C787E}"/>
            </c:ext>
          </c:extLst>
        </c:ser>
        <c:ser>
          <c:idx val="2"/>
          <c:order val="2"/>
          <c:tx>
            <c:strRef>
              <c:f>'Column Stack Chart'!$E$35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'Column Stack Chart'!$B$36:$B$45</c:f>
              <c:strCache>
                <c:ptCount val="10"/>
                <c:pt idx="0">
                  <c:v>Bayer</c:v>
                </c:pt>
                <c:pt idx="1">
                  <c:v>J&amp;J</c:v>
                </c:pt>
                <c:pt idx="2">
                  <c:v>Lifescan</c:v>
                </c:pt>
                <c:pt idx="3">
                  <c:v>Menarini</c:v>
                </c:pt>
                <c:pt idx="4">
                  <c:v>Merck</c:v>
                </c:pt>
                <c:pt idx="5">
                  <c:v>Pfzier</c:v>
                </c:pt>
                <c:pt idx="6">
                  <c:v>Roche</c:v>
                </c:pt>
                <c:pt idx="7">
                  <c:v>Sanofi</c:v>
                </c:pt>
                <c:pt idx="8">
                  <c:v>UCB</c:v>
                </c:pt>
                <c:pt idx="9">
                  <c:v>Zydus</c:v>
                </c:pt>
              </c:strCache>
            </c:strRef>
          </c:cat>
          <c:val>
            <c:numRef>
              <c:f>'Column Stack Chart'!$E$36:$E$45</c:f>
              <c:numCache>
                <c:formatCode>_(* #,##0_);_(* \(#,##0\);_(* "-"??_);_(@_)</c:formatCode>
                <c:ptCount val="10"/>
                <c:pt idx="0">
                  <c:v>17621</c:v>
                </c:pt>
                <c:pt idx="1">
                  <c:v>3872</c:v>
                </c:pt>
                <c:pt idx="2">
                  <c:v>7533</c:v>
                </c:pt>
                <c:pt idx="3">
                  <c:v>16112</c:v>
                </c:pt>
                <c:pt idx="4">
                  <c:v>14547</c:v>
                </c:pt>
                <c:pt idx="5">
                  <c:v>14445</c:v>
                </c:pt>
                <c:pt idx="6">
                  <c:v>13284</c:v>
                </c:pt>
                <c:pt idx="7">
                  <c:v>9277</c:v>
                </c:pt>
                <c:pt idx="8">
                  <c:v>10372</c:v>
                </c:pt>
                <c:pt idx="9">
                  <c:v>11776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4-4A30-B61D-DD8EED4C78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6246591"/>
        <c:axId val="1176244191"/>
        <c:axId val="0"/>
      </c:bar3DChart>
      <c:catAx>
        <c:axId val="117624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244191"/>
        <c:crosses val="autoZero"/>
        <c:auto val="1"/>
        <c:lblAlgn val="ctr"/>
        <c:lblOffset val="100"/>
        <c:noMultiLvlLbl val="0"/>
      </c:catAx>
      <c:valAx>
        <c:axId val="1176244191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17624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4">
            <a:tint val="50000"/>
            <a:satMod val="300000"/>
          </a:schemeClr>
        </a:gs>
        <a:gs pos="35000">
          <a:schemeClr val="accent4">
            <a:tint val="37000"/>
            <a:satMod val="300000"/>
          </a:schemeClr>
        </a:gs>
        <a:gs pos="100000">
          <a:schemeClr val="accent4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4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tint val="65000"/>
                    <a:shade val="51000"/>
                    <a:satMod val="130000"/>
                  </a:schemeClr>
                </a:gs>
                <a:gs pos="80000">
                  <a:schemeClr val="accent2">
                    <a:tint val="65000"/>
                    <a:shade val="93000"/>
                    <a:satMod val="130000"/>
                  </a:schemeClr>
                </a:gs>
                <a:gs pos="100000">
                  <a:schemeClr val="accent2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Stack Chart'!$B$10:$B$20</c15:sqref>
                  </c15:fullRef>
                </c:ext>
              </c:extLst>
              <c:f>('Column Stack Chart'!$B$10,'Column Stack Chart'!$B$14:$B$20)</c:f>
              <c:strCache>
                <c:ptCount val="8"/>
                <c:pt idx="0">
                  <c:v>Company</c:v>
                </c:pt>
                <c:pt idx="1">
                  <c:v>Menarini</c:v>
                </c:pt>
                <c:pt idx="2">
                  <c:v>Merck</c:v>
                </c:pt>
                <c:pt idx="3">
                  <c:v>Pfzier</c:v>
                </c:pt>
                <c:pt idx="4">
                  <c:v>Roche</c:v>
                </c:pt>
                <c:pt idx="5">
                  <c:v>Sanofi</c:v>
                </c:pt>
                <c:pt idx="6">
                  <c:v>UCB</c:v>
                </c:pt>
                <c:pt idx="7">
                  <c:v>Zydus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Stack Chart'!$C$10:$C$20</c15:sqref>
                  </c15:fullRef>
                </c:ext>
              </c:extLst>
              <c:f>('Column Stack Chart'!$C$10,'Column Stack Chart'!$C$14:$C$20)</c:f>
              <c:numCache>
                <c:formatCode>_(* #,##0_);_(* \(#,##0\);_(* "-"??_);_(@_)</c:formatCode>
                <c:ptCount val="8"/>
                <c:pt idx="0" formatCode="General">
                  <c:v>2020</c:v>
                </c:pt>
                <c:pt idx="1">
                  <c:v>1756</c:v>
                </c:pt>
                <c:pt idx="2">
                  <c:v>5009</c:v>
                </c:pt>
                <c:pt idx="3">
                  <c:v>1981</c:v>
                </c:pt>
                <c:pt idx="4">
                  <c:v>3816</c:v>
                </c:pt>
                <c:pt idx="5">
                  <c:v>17850</c:v>
                </c:pt>
                <c:pt idx="6">
                  <c:v>10716</c:v>
                </c:pt>
                <c:pt idx="7">
                  <c:v>14650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4-47B7-B459-F0A0B083EA2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Stack Chart'!$B$10:$B$20</c15:sqref>
                  </c15:fullRef>
                </c:ext>
              </c:extLst>
              <c:f>('Column Stack Chart'!$B$10,'Column Stack Chart'!$B$14:$B$20)</c:f>
              <c:strCache>
                <c:ptCount val="8"/>
                <c:pt idx="0">
                  <c:v>Company</c:v>
                </c:pt>
                <c:pt idx="1">
                  <c:v>Menarini</c:v>
                </c:pt>
                <c:pt idx="2">
                  <c:v>Merck</c:v>
                </c:pt>
                <c:pt idx="3">
                  <c:v>Pfzier</c:v>
                </c:pt>
                <c:pt idx="4">
                  <c:v>Roche</c:v>
                </c:pt>
                <c:pt idx="5">
                  <c:v>Sanofi</c:v>
                </c:pt>
                <c:pt idx="6">
                  <c:v>UCB</c:v>
                </c:pt>
                <c:pt idx="7">
                  <c:v>Zydus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Stack Chart'!$D$10:$D$20</c15:sqref>
                  </c15:fullRef>
                </c:ext>
              </c:extLst>
              <c:f>('Column Stack Chart'!$D$10,'Column Stack Chart'!$D$14:$D$20)</c:f>
              <c:numCache>
                <c:formatCode>_(* #,##0_);_(* \(#,##0\);_(* "-"??_);_(@_)</c:formatCode>
                <c:ptCount val="8"/>
                <c:pt idx="0" formatCode="General">
                  <c:v>2021</c:v>
                </c:pt>
                <c:pt idx="1">
                  <c:v>2974</c:v>
                </c:pt>
                <c:pt idx="2">
                  <c:v>11439</c:v>
                </c:pt>
                <c:pt idx="3">
                  <c:v>4012</c:v>
                </c:pt>
                <c:pt idx="4">
                  <c:v>18218</c:v>
                </c:pt>
                <c:pt idx="5">
                  <c:v>9942</c:v>
                </c:pt>
                <c:pt idx="6">
                  <c:v>18795</c:v>
                </c:pt>
                <c:pt idx="7">
                  <c:v>18022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4-47B7-B459-F0A0B083EA20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2">
                    <a:shade val="65000"/>
                    <a:shade val="51000"/>
                    <a:satMod val="130000"/>
                  </a:schemeClr>
                </a:gs>
                <a:gs pos="80000">
                  <a:schemeClr val="accent2">
                    <a:shade val="65000"/>
                    <a:shade val="93000"/>
                    <a:satMod val="130000"/>
                  </a:schemeClr>
                </a:gs>
                <a:gs pos="100000">
                  <a:schemeClr val="accent2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Stack Chart'!$B$10:$B$20</c15:sqref>
                  </c15:fullRef>
                </c:ext>
              </c:extLst>
              <c:f>('Column Stack Chart'!$B$10,'Column Stack Chart'!$B$14:$B$20)</c:f>
              <c:strCache>
                <c:ptCount val="8"/>
                <c:pt idx="0">
                  <c:v>Company</c:v>
                </c:pt>
                <c:pt idx="1">
                  <c:v>Menarini</c:v>
                </c:pt>
                <c:pt idx="2">
                  <c:v>Merck</c:v>
                </c:pt>
                <c:pt idx="3">
                  <c:v>Pfzier</c:v>
                </c:pt>
                <c:pt idx="4">
                  <c:v>Roche</c:v>
                </c:pt>
                <c:pt idx="5">
                  <c:v>Sanofi</c:v>
                </c:pt>
                <c:pt idx="6">
                  <c:v>UCB</c:v>
                </c:pt>
                <c:pt idx="7">
                  <c:v>Zydus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Stack Chart'!$E$10:$E$20</c15:sqref>
                  </c15:fullRef>
                </c:ext>
              </c:extLst>
              <c:f>('Column Stack Chart'!$E$10,'Column Stack Chart'!$E$14:$E$20)</c:f>
              <c:numCache>
                <c:formatCode>_(* #,##0_);_(* \(#,##0\);_(* "-"??_);_(@_)</c:formatCode>
                <c:ptCount val="8"/>
                <c:pt idx="0" formatCode="General">
                  <c:v>2022</c:v>
                </c:pt>
                <c:pt idx="1">
                  <c:v>16112</c:v>
                </c:pt>
                <c:pt idx="2">
                  <c:v>14547</c:v>
                </c:pt>
                <c:pt idx="3">
                  <c:v>14445</c:v>
                </c:pt>
                <c:pt idx="4">
                  <c:v>13284</c:v>
                </c:pt>
                <c:pt idx="5">
                  <c:v>9277</c:v>
                </c:pt>
                <c:pt idx="6">
                  <c:v>10372</c:v>
                </c:pt>
                <c:pt idx="7">
                  <c:v>11776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4-47B7-B459-F0A0B083E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1651727"/>
        <c:axId val="301643567"/>
        <c:axId val="0"/>
      </c:bar3DChart>
      <c:catAx>
        <c:axId val="301651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43567"/>
        <c:crosses val="autoZero"/>
        <c:auto val="1"/>
        <c:lblAlgn val="ctr"/>
        <c:lblOffset val="100"/>
        <c:noMultiLvlLbl val="0"/>
      </c:catAx>
      <c:valAx>
        <c:axId val="30164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517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8</xdr:col>
      <xdr:colOff>570786</xdr:colOff>
      <xdr:row>19</xdr:row>
      <xdr:rowOff>85405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D6884-7F8F-41FD-A821-64C96F3B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80160"/>
          <a:ext cx="5760006" cy="2462845"/>
        </a:xfrm>
        <a:prstGeom prst="rect">
          <a:avLst/>
        </a:prstGeom>
        <a:ln w="3175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8</xdr:col>
      <xdr:colOff>551738</xdr:colOff>
      <xdr:row>35</xdr:row>
      <xdr:rowOff>85405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E8CD97-8A40-41B6-BC89-1B9C9564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06240"/>
          <a:ext cx="5740958" cy="2470465"/>
        </a:xfrm>
        <a:prstGeom prst="rect">
          <a:avLst/>
        </a:prstGeom>
        <a:ln w="3175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0</xdr:colOff>
      <xdr:row>36</xdr:row>
      <xdr:rowOff>129540</xdr:rowOff>
    </xdr:from>
    <xdr:to>
      <xdr:col>8</xdr:col>
      <xdr:colOff>542214</xdr:colOff>
      <xdr:row>51</xdr:row>
      <xdr:rowOff>161595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5762AF-18C7-44B4-AE2D-503FA38F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520" y="6903720"/>
          <a:ext cx="6462954" cy="2782875"/>
        </a:xfrm>
        <a:prstGeom prst="rect">
          <a:avLst/>
        </a:prstGeom>
        <a:ln w="3175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552450</xdr:colOff>
      <xdr:row>67</xdr:row>
      <xdr:rowOff>142548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16166D-E6AC-41AD-BF83-2CAADABB0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073640"/>
          <a:ext cx="5741670" cy="2527608"/>
        </a:xfrm>
        <a:prstGeom prst="rect">
          <a:avLst/>
        </a:prstGeom>
        <a:ln w="3175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8</xdr:col>
      <xdr:colOff>533400</xdr:colOff>
      <xdr:row>83</xdr:row>
      <xdr:rowOff>142548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6FBD00-F370-42E4-A200-C07FAFDA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3007340"/>
          <a:ext cx="5722620" cy="2527608"/>
        </a:xfrm>
        <a:prstGeom prst="rect">
          <a:avLst/>
        </a:prstGeom>
        <a:ln w="3175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8</xdr:col>
      <xdr:colOff>533400</xdr:colOff>
      <xdr:row>99</xdr:row>
      <xdr:rowOff>133024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4BA971-7A60-464C-8C75-1BEEA48F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15941040"/>
          <a:ext cx="5722620" cy="2518084"/>
        </a:xfrm>
        <a:prstGeom prst="rect">
          <a:avLst/>
        </a:prstGeom>
        <a:ln w="3175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708660</xdr:colOff>
      <xdr:row>6</xdr:row>
      <xdr:rowOff>45720</xdr:rowOff>
    </xdr:from>
    <xdr:to>
      <xdr:col>12</xdr:col>
      <xdr:colOff>723900</xdr:colOff>
      <xdr:row>18</xdr:row>
      <xdr:rowOff>236220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928336-9A55-2EE4-7D5D-E3EFF5635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20</xdr:row>
      <xdr:rowOff>68580</xdr:rowOff>
    </xdr:from>
    <xdr:to>
      <xdr:col>13</xdr:col>
      <xdr:colOff>403860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E74052-E26E-436A-B9BC-FE2DE6D40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16</xdr:col>
      <xdr:colOff>213360</xdr:colOff>
      <xdr:row>20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4DB615-F30F-B833-7BCE-05E70F562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an\Downloads\vNum2Word.xlam" TargetMode="External"/><Relationship Id="rId1" Type="http://schemas.openxmlformats.org/officeDocument/2006/relationships/externalLinkPath" Target="file:///C:\Users\pavan\Downloads\vNum2Word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vNum2Word"/>
    </sheetNames>
    <definedNames>
      <definedName name="vNum2Word"/>
      <definedName name="vNum2WordINR"/>
    </definedNames>
    <sheetDataSet>
      <sheetData sheetId="0"/>
      <sheetData sheetId="1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C09BDC48-88C0-4C73-8E4C-B293DAA7D199}"/>
  <namedSheetView name="View2" id="{D45C6C13-679E-4F2B-A3BC-AB2501CC5214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19/04/relationships/namedSheetView" Target="../namedSheetViews/namedSheetView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C304-1C82-4687-AEE5-BC785FC747C2}">
  <dimension ref="A1:L1048557"/>
  <sheetViews>
    <sheetView topLeftCell="A7" zoomScale="120" zoomScaleNormal="120" zoomScaleSheetLayoutView="30" zoomScalePageLayoutView="80" workbookViewId="0">
      <selection activeCell="E16" sqref="E16"/>
    </sheetView>
  </sheetViews>
  <sheetFormatPr defaultRowHeight="12.6" x14ac:dyDescent="0.2"/>
  <cols>
    <col min="1" max="1" width="11.90625" customWidth="1"/>
    <col min="2" max="2" width="15.453125" customWidth="1"/>
    <col min="3" max="3" width="11.1796875" customWidth="1"/>
    <col min="4" max="4" width="10.08984375" customWidth="1"/>
    <col min="5" max="5" width="15.6328125" bestFit="1" customWidth="1"/>
    <col min="6" max="6" width="8.81640625" customWidth="1"/>
    <col min="7" max="8" width="13.1796875" bestFit="1" customWidth="1"/>
    <col min="9" max="9" width="6.7265625" bestFit="1" customWidth="1"/>
    <col min="10" max="10" width="9.90625" bestFit="1" customWidth="1"/>
    <col min="11" max="12" width="13.6328125" bestFit="1" customWidth="1"/>
  </cols>
  <sheetData>
    <row r="1" spans="1:12" ht="14.4" x14ac:dyDescent="0.3">
      <c r="A1" s="47" t="s">
        <v>17</v>
      </c>
      <c r="B1" s="47" t="s">
        <v>34</v>
      </c>
      <c r="C1" s="47" t="s">
        <v>18</v>
      </c>
      <c r="D1" s="47" t="s">
        <v>19</v>
      </c>
      <c r="E1" s="47" t="s">
        <v>20</v>
      </c>
      <c r="F1" s="47" t="s">
        <v>21</v>
      </c>
      <c r="G1" s="47" t="s">
        <v>22</v>
      </c>
      <c r="H1" s="47" t="s">
        <v>23</v>
      </c>
      <c r="I1" s="47" t="s">
        <v>24</v>
      </c>
      <c r="J1" s="47" t="s">
        <v>25</v>
      </c>
      <c r="K1" s="47" t="s">
        <v>26</v>
      </c>
      <c r="L1" s="47" t="s">
        <v>27</v>
      </c>
    </row>
    <row r="2" spans="1:12" x14ac:dyDescent="0.2">
      <c r="A2" s="46" t="s">
        <v>28</v>
      </c>
      <c r="B2" s="46" t="str">
        <f>LOWER(A2)</f>
        <v>amit</v>
      </c>
      <c r="C2" s="46">
        <v>81</v>
      </c>
      <c r="D2" s="46">
        <v>58</v>
      </c>
      <c r="E2" s="46">
        <v>55</v>
      </c>
      <c r="F2" s="46">
        <v>58</v>
      </c>
      <c r="G2" s="46">
        <v>42</v>
      </c>
      <c r="H2" s="46">
        <f>SUM(C2:G2)</f>
        <v>294</v>
      </c>
      <c r="I2" s="46" t="b">
        <f t="shared" ref="I2:I7" si="0">AND(H2&gt;250,J2&gt;33)</f>
        <v>1</v>
      </c>
      <c r="J2" s="46">
        <f t="shared" ref="J2:J7" si="1">H2/5</f>
        <v>58.8</v>
      </c>
      <c r="K2" s="46" t="str">
        <f t="shared" ref="K2:K7" si="2">IF(J2&lt;33,"FAIL","PASS")</f>
        <v>PASS</v>
      </c>
      <c r="L2" s="46" t="str">
        <f t="shared" ref="L2:L7" si="3">IF(J2&lt;33,"FAIL",IF(J2&lt;45,"THIRD",IF(J2&lt;60,"SECOND",IF(J2&lt;75,"FIRST","DISTINCTION"))))</f>
        <v>SECOND</v>
      </c>
    </row>
    <row r="3" spans="1:12" x14ac:dyDescent="0.2">
      <c r="A3" s="46" t="s">
        <v>29</v>
      </c>
      <c r="B3" s="46" t="str">
        <f>LOWER(A3)</f>
        <v>sumit</v>
      </c>
      <c r="C3" s="46">
        <v>48</v>
      </c>
      <c r="D3" s="46">
        <v>11</v>
      </c>
      <c r="E3" s="46">
        <v>55</v>
      </c>
      <c r="F3" s="46">
        <v>3</v>
      </c>
      <c r="G3" s="46">
        <v>11</v>
      </c>
      <c r="H3" s="46">
        <f>SUM(C3:G3)</f>
        <v>128</v>
      </c>
      <c r="I3" s="46" t="b">
        <f t="shared" si="0"/>
        <v>0</v>
      </c>
      <c r="J3" s="46">
        <f t="shared" si="1"/>
        <v>25.6</v>
      </c>
      <c r="K3" s="46" t="str">
        <f t="shared" si="2"/>
        <v>FAIL</v>
      </c>
      <c r="L3" s="46" t="str">
        <f t="shared" si="3"/>
        <v>FAIL</v>
      </c>
    </row>
    <row r="4" spans="1:12" ht="16.2" x14ac:dyDescent="0.3">
      <c r="A4" s="55" t="str">
        <f>"Notes"</f>
        <v>Notes</v>
      </c>
      <c r="B4" s="46" t="str">
        <f t="shared" ref="B4:B7" si="4">LOWER(A4)</f>
        <v>notes</v>
      </c>
      <c r="C4" s="46">
        <v>46</v>
      </c>
      <c r="D4" s="46">
        <v>79</v>
      </c>
      <c r="E4" s="46">
        <v>88</v>
      </c>
      <c r="F4" s="46">
        <v>49</v>
      </c>
      <c r="G4" s="46">
        <v>53</v>
      </c>
      <c r="H4" s="46">
        <f t="shared" ref="H4:H7" si="5">SUM(C4:G4)</f>
        <v>315</v>
      </c>
      <c r="I4" s="46" t="b">
        <f>AND(H4&gt;250,J4&gt;33)</f>
        <v>1</v>
      </c>
      <c r="J4" s="46">
        <f t="shared" si="1"/>
        <v>63</v>
      </c>
      <c r="K4" s="46" t="str">
        <f t="shared" si="2"/>
        <v>PASS</v>
      </c>
      <c r="L4" s="46" t="str">
        <f t="shared" si="3"/>
        <v>FIRST</v>
      </c>
    </row>
    <row r="5" spans="1:12" x14ac:dyDescent="0.2">
      <c r="A5" s="46" t="s">
        <v>31</v>
      </c>
      <c r="B5" s="46" t="str">
        <f>LOWER(A5)</f>
        <v>raman</v>
      </c>
      <c r="C5" s="46">
        <v>72</v>
      </c>
      <c r="D5" s="46">
        <v>22</v>
      </c>
      <c r="E5" s="46"/>
      <c r="F5" s="46">
        <v>3</v>
      </c>
      <c r="G5" s="46">
        <v>30</v>
      </c>
      <c r="H5" s="46">
        <f t="shared" si="5"/>
        <v>127</v>
      </c>
      <c r="I5" s="46" t="b">
        <f t="shared" si="0"/>
        <v>0</v>
      </c>
      <c r="J5" s="46">
        <f t="shared" si="1"/>
        <v>25.4</v>
      </c>
      <c r="K5" s="46" t="str">
        <f t="shared" si="2"/>
        <v>FAIL</v>
      </c>
      <c r="L5" s="46" t="str">
        <f t="shared" si="3"/>
        <v>FAIL</v>
      </c>
    </row>
    <row r="6" spans="1:12" ht="16.2" x14ac:dyDescent="0.3">
      <c r="A6" s="46" t="s">
        <v>32</v>
      </c>
      <c r="B6" s="46" t="str">
        <f t="shared" si="4"/>
        <v>karan</v>
      </c>
      <c r="C6" s="46">
        <v>48</v>
      </c>
      <c r="D6" s="46">
        <v>67</v>
      </c>
      <c r="E6" s="46">
        <v>66</v>
      </c>
      <c r="F6" s="46">
        <v>87</v>
      </c>
      <c r="G6" s="46">
        <v>43</v>
      </c>
      <c r="H6" s="55">
        <f t="shared" si="5"/>
        <v>311</v>
      </c>
      <c r="I6" s="46" t="b">
        <f t="shared" si="0"/>
        <v>1</v>
      </c>
      <c r="J6" s="46">
        <f t="shared" si="1"/>
        <v>62.2</v>
      </c>
      <c r="K6" s="46" t="str">
        <f t="shared" si="2"/>
        <v>PASS</v>
      </c>
      <c r="L6" s="46" t="str">
        <f t="shared" si="3"/>
        <v>FIRST</v>
      </c>
    </row>
    <row r="7" spans="1:12" ht="16.2" x14ac:dyDescent="0.3">
      <c r="A7" s="55" t="s">
        <v>33</v>
      </c>
      <c r="B7" s="46" t="str">
        <f t="shared" si="4"/>
        <v>surbhi</v>
      </c>
      <c r="C7" s="46"/>
      <c r="D7" s="46">
        <v>66</v>
      </c>
      <c r="E7" s="46">
        <v>50</v>
      </c>
      <c r="F7" s="46">
        <v>40</v>
      </c>
      <c r="G7" s="46">
        <v>40</v>
      </c>
      <c r="H7" s="46">
        <f t="shared" si="5"/>
        <v>196</v>
      </c>
      <c r="I7" s="46" t="b">
        <f t="shared" si="0"/>
        <v>0</v>
      </c>
      <c r="J7" s="46">
        <f t="shared" si="1"/>
        <v>39.200000000000003</v>
      </c>
      <c r="K7" s="46" t="str">
        <f t="shared" si="2"/>
        <v>PASS</v>
      </c>
      <c r="L7" s="46" t="str">
        <f t="shared" si="3"/>
        <v>THIRD</v>
      </c>
    </row>
    <row r="14" spans="1:12" ht="14.4" x14ac:dyDescent="0.3">
      <c r="A14" s="56" t="s">
        <v>17</v>
      </c>
      <c r="B14" s="56" t="s">
        <v>18</v>
      </c>
      <c r="C14" s="56" t="s">
        <v>19</v>
      </c>
      <c r="D14" s="56" t="s">
        <v>20</v>
      </c>
      <c r="E14" s="56" t="s">
        <v>21</v>
      </c>
      <c r="F14" s="56" t="s">
        <v>22</v>
      </c>
      <c r="G14" s="56" t="s">
        <v>23</v>
      </c>
    </row>
    <row r="15" spans="1:12" x14ac:dyDescent="0.2">
      <c r="A15" s="46" t="s">
        <v>28</v>
      </c>
      <c r="B15" s="46">
        <v>81</v>
      </c>
      <c r="C15" s="46">
        <v>58</v>
      </c>
      <c r="D15" s="46">
        <v>55</v>
      </c>
      <c r="E15" s="46">
        <v>58</v>
      </c>
      <c r="F15" s="46">
        <v>42</v>
      </c>
      <c r="G15" s="46">
        <f>SUM(B15:F15)</f>
        <v>294</v>
      </c>
    </row>
    <row r="16" spans="1:12" x14ac:dyDescent="0.2">
      <c r="A16" s="58"/>
      <c r="B16" s="58"/>
      <c r="C16" s="58"/>
      <c r="D16" s="58"/>
      <c r="E16" s="58"/>
      <c r="F16" s="58"/>
      <c r="G16" s="58"/>
    </row>
    <row r="17" spans="1:7" x14ac:dyDescent="0.2">
      <c r="A17" s="46" t="s">
        <v>29</v>
      </c>
      <c r="B17" s="46">
        <v>48</v>
      </c>
      <c r="C17" s="46">
        <v>11</v>
      </c>
      <c r="D17" s="46">
        <v>55</v>
      </c>
      <c r="E17" s="46">
        <v>3</v>
      </c>
      <c r="F17" s="46">
        <v>11</v>
      </c>
      <c r="G17" s="46">
        <f>SUM(B17:F17)</f>
        <v>128</v>
      </c>
    </row>
    <row r="18" spans="1:7" x14ac:dyDescent="0.2">
      <c r="A18" s="58"/>
      <c r="B18" s="58"/>
      <c r="C18" s="58"/>
      <c r="D18" s="58"/>
      <c r="E18" s="58"/>
      <c r="F18" s="58"/>
      <c r="G18" s="58"/>
    </row>
    <row r="19" spans="1:7" x14ac:dyDescent="0.2">
      <c r="A19" s="46" t="s">
        <v>30</v>
      </c>
      <c r="B19" s="46">
        <v>46</v>
      </c>
      <c r="C19" s="46">
        <v>79</v>
      </c>
      <c r="D19" s="46">
        <v>88</v>
      </c>
      <c r="E19" s="46">
        <v>49</v>
      </c>
      <c r="F19" s="46">
        <v>53</v>
      </c>
      <c r="G19" s="46">
        <f>SUM(B19:F19)</f>
        <v>315</v>
      </c>
    </row>
    <row r="20" spans="1:7" x14ac:dyDescent="0.2">
      <c r="A20" s="46" t="s">
        <v>31</v>
      </c>
      <c r="B20" s="46">
        <v>72</v>
      </c>
      <c r="C20" s="46">
        <v>22</v>
      </c>
      <c r="D20" s="46">
        <v>2</v>
      </c>
      <c r="E20" s="46">
        <v>3</v>
      </c>
      <c r="F20" s="46">
        <v>30</v>
      </c>
      <c r="G20" s="46">
        <f>SUM(B20:F20)</f>
        <v>129</v>
      </c>
    </row>
    <row r="21" spans="1:7" x14ac:dyDescent="0.2">
      <c r="A21" s="58"/>
      <c r="B21" s="58"/>
      <c r="C21" s="58"/>
      <c r="D21" s="58"/>
      <c r="E21" s="58"/>
      <c r="F21" s="58"/>
      <c r="G21" s="58"/>
    </row>
    <row r="22" spans="1:7" x14ac:dyDescent="0.2">
      <c r="A22" s="46" t="s">
        <v>32</v>
      </c>
      <c r="B22" s="46">
        <v>48</v>
      </c>
      <c r="C22" s="46">
        <v>67</v>
      </c>
      <c r="D22" s="46">
        <v>66</v>
      </c>
      <c r="E22" s="46">
        <v>87</v>
      </c>
      <c r="F22" s="46">
        <v>43</v>
      </c>
      <c r="G22" s="46">
        <f>SUM(B22:F22)</f>
        <v>311</v>
      </c>
    </row>
    <row r="23" spans="1:7" x14ac:dyDescent="0.2">
      <c r="A23" s="46" t="s">
        <v>33</v>
      </c>
      <c r="B23" s="46">
        <v>54</v>
      </c>
      <c r="C23" s="46">
        <v>66</v>
      </c>
      <c r="D23" s="46">
        <v>50</v>
      </c>
      <c r="E23" s="46">
        <v>40</v>
      </c>
      <c r="F23" s="46">
        <v>40</v>
      </c>
      <c r="G23" s="46">
        <f>SUM(B23:F23)</f>
        <v>250</v>
      </c>
    </row>
    <row r="32" spans="1:7" x14ac:dyDescent="0.2">
      <c r="B32" s="46" t="s">
        <v>35</v>
      </c>
      <c r="C32" s="46" t="s">
        <v>39</v>
      </c>
    </row>
    <row r="33" spans="2:3" x14ac:dyDescent="0.2">
      <c r="B33" s="46" t="str">
        <f t="shared" ref="B33:B38" si="6">B32</f>
        <v>East</v>
      </c>
      <c r="C33" s="46">
        <v>163</v>
      </c>
    </row>
    <row r="34" spans="2:3" x14ac:dyDescent="0.2">
      <c r="B34" s="46" t="str">
        <f t="shared" si="6"/>
        <v>East</v>
      </c>
      <c r="C34" s="46">
        <v>149</v>
      </c>
    </row>
    <row r="35" spans="2:3" x14ac:dyDescent="0.2">
      <c r="B35" s="46" t="str">
        <f t="shared" si="6"/>
        <v>East</v>
      </c>
      <c r="C35" s="46">
        <v>426</v>
      </c>
    </row>
    <row r="36" spans="2:3" x14ac:dyDescent="0.2">
      <c r="B36" s="46" t="str">
        <f t="shared" si="6"/>
        <v>East</v>
      </c>
      <c r="C36" s="46">
        <v>241</v>
      </c>
    </row>
    <row r="37" spans="2:3" x14ac:dyDescent="0.2">
      <c r="B37" s="46" t="str">
        <f t="shared" si="6"/>
        <v>East</v>
      </c>
      <c r="C37" s="46">
        <v>189</v>
      </c>
    </row>
    <row r="38" spans="2:3" x14ac:dyDescent="0.2">
      <c r="B38" s="46" t="str">
        <f t="shared" si="6"/>
        <v>East</v>
      </c>
      <c r="C38" s="46">
        <v>252</v>
      </c>
    </row>
    <row r="39" spans="2:3" x14ac:dyDescent="0.2">
      <c r="B39" s="46" t="s">
        <v>36</v>
      </c>
      <c r="C39" s="46"/>
    </row>
    <row r="40" spans="2:3" x14ac:dyDescent="0.2">
      <c r="B40" s="46" t="str">
        <f t="shared" ref="B40:B45" si="7">B39</f>
        <v>West</v>
      </c>
      <c r="C40" s="46">
        <v>245</v>
      </c>
    </row>
    <row r="41" spans="2:3" x14ac:dyDescent="0.2">
      <c r="B41" s="46" t="str">
        <f t="shared" si="7"/>
        <v>West</v>
      </c>
      <c r="C41" s="46">
        <v>288</v>
      </c>
    </row>
    <row r="42" spans="2:3" x14ac:dyDescent="0.2">
      <c r="B42" s="46" t="str">
        <f t="shared" si="7"/>
        <v>West</v>
      </c>
      <c r="C42" s="46">
        <v>339</v>
      </c>
    </row>
    <row r="43" spans="2:3" x14ac:dyDescent="0.2">
      <c r="B43" s="46" t="str">
        <f t="shared" si="7"/>
        <v>West</v>
      </c>
      <c r="C43" s="46">
        <v>116</v>
      </c>
    </row>
    <row r="44" spans="2:3" x14ac:dyDescent="0.2">
      <c r="B44" s="46" t="str">
        <f t="shared" si="7"/>
        <v>West</v>
      </c>
      <c r="C44" s="46">
        <v>384</v>
      </c>
    </row>
    <row r="45" spans="2:3" x14ac:dyDescent="0.2">
      <c r="B45" s="46" t="str">
        <f t="shared" si="7"/>
        <v>West</v>
      </c>
      <c r="C45" s="46">
        <v>125</v>
      </c>
    </row>
    <row r="46" spans="2:3" x14ac:dyDescent="0.2">
      <c r="B46" s="46" t="s">
        <v>37</v>
      </c>
      <c r="C46" s="46"/>
    </row>
    <row r="47" spans="2:3" x14ac:dyDescent="0.2">
      <c r="B47" s="46" t="str">
        <f t="shared" ref="B47:B53" si="8">B46</f>
        <v>North</v>
      </c>
      <c r="C47" s="46">
        <v>288</v>
      </c>
    </row>
    <row r="48" spans="2:3" x14ac:dyDescent="0.2">
      <c r="B48" s="46" t="str">
        <f t="shared" si="8"/>
        <v>North</v>
      </c>
      <c r="C48" s="46">
        <v>481</v>
      </c>
    </row>
    <row r="49" spans="2:3" x14ac:dyDescent="0.2">
      <c r="B49" s="46" t="str">
        <f t="shared" si="8"/>
        <v>North</v>
      </c>
      <c r="C49" s="46">
        <v>437</v>
      </c>
    </row>
    <row r="50" spans="2:3" x14ac:dyDescent="0.2">
      <c r="B50" s="46" t="str">
        <f t="shared" si="8"/>
        <v>North</v>
      </c>
      <c r="C50" s="46">
        <v>178</v>
      </c>
    </row>
    <row r="51" spans="2:3" x14ac:dyDescent="0.2">
      <c r="B51" s="46" t="str">
        <f t="shared" si="8"/>
        <v>North</v>
      </c>
      <c r="C51" s="46">
        <v>307</v>
      </c>
    </row>
    <row r="52" spans="2:3" x14ac:dyDescent="0.2">
      <c r="B52" s="46" t="str">
        <f t="shared" si="8"/>
        <v>North</v>
      </c>
      <c r="C52" s="46">
        <v>194</v>
      </c>
    </row>
    <row r="53" spans="2:3" x14ac:dyDescent="0.2">
      <c r="B53" s="46" t="str">
        <f t="shared" si="8"/>
        <v>North</v>
      </c>
      <c r="C53" s="46">
        <v>334</v>
      </c>
    </row>
    <row r="54" spans="2:3" x14ac:dyDescent="0.2">
      <c r="B54" s="46" t="s">
        <v>38</v>
      </c>
      <c r="C54" s="46"/>
    </row>
    <row r="55" spans="2:3" x14ac:dyDescent="0.2">
      <c r="B55" s="46" t="str">
        <f t="shared" ref="B55:B59" si="9">B54</f>
        <v>South</v>
      </c>
      <c r="C55" s="46">
        <v>303</v>
      </c>
    </row>
    <row r="56" spans="2:3" x14ac:dyDescent="0.2">
      <c r="B56" s="46" t="str">
        <f t="shared" si="9"/>
        <v>South</v>
      </c>
      <c r="C56" s="46">
        <v>103</v>
      </c>
    </row>
    <row r="57" spans="2:3" x14ac:dyDescent="0.2">
      <c r="B57" s="46" t="str">
        <f t="shared" si="9"/>
        <v>South</v>
      </c>
      <c r="C57" s="46">
        <v>236</v>
      </c>
    </row>
    <row r="58" spans="2:3" x14ac:dyDescent="0.2">
      <c r="B58" s="46" t="str">
        <f t="shared" si="9"/>
        <v>South</v>
      </c>
      <c r="C58" s="46">
        <v>444</v>
      </c>
    </row>
    <row r="59" spans="2:3" x14ac:dyDescent="0.2">
      <c r="B59" s="46" t="str">
        <f t="shared" si="9"/>
        <v>South</v>
      </c>
      <c r="C59" s="46">
        <v>228</v>
      </c>
    </row>
    <row r="86" spans="2:10" x14ac:dyDescent="0.2">
      <c r="B86" s="54" t="s">
        <v>40</v>
      </c>
      <c r="C86" s="54" t="s">
        <v>41</v>
      </c>
      <c r="D86" s="54" t="s">
        <v>42</v>
      </c>
      <c r="E86" s="54" t="s">
        <v>43</v>
      </c>
      <c r="F86" s="54" t="s">
        <v>44</v>
      </c>
      <c r="G86" s="54" t="s">
        <v>45</v>
      </c>
      <c r="H86" s="54" t="s">
        <v>46</v>
      </c>
      <c r="I86" s="54" t="s">
        <v>47</v>
      </c>
      <c r="J86" s="54" t="s">
        <v>40</v>
      </c>
    </row>
    <row r="87" spans="2:10" x14ac:dyDescent="0.2">
      <c r="B87" s="54">
        <v>33</v>
      </c>
      <c r="C87" s="54">
        <v>33</v>
      </c>
      <c r="D87" s="54">
        <v>33</v>
      </c>
      <c r="E87" s="54">
        <v>33</v>
      </c>
      <c r="F87" s="54">
        <v>33</v>
      </c>
      <c r="G87" s="54">
        <v>33</v>
      </c>
      <c r="H87" s="54">
        <v>33</v>
      </c>
      <c r="I87" s="54">
        <v>33</v>
      </c>
      <c r="J87" s="54">
        <v>33</v>
      </c>
    </row>
    <row r="88" spans="2:10" x14ac:dyDescent="0.2">
      <c r="B88" s="54">
        <v>44</v>
      </c>
      <c r="C88" s="54">
        <v>44</v>
      </c>
      <c r="D88" s="54">
        <v>44</v>
      </c>
      <c r="E88" s="54">
        <v>44</v>
      </c>
      <c r="F88" s="54">
        <v>44</v>
      </c>
      <c r="G88" s="54">
        <v>44</v>
      </c>
      <c r="H88" s="54">
        <v>44</v>
      </c>
      <c r="I88" s="54">
        <v>44</v>
      </c>
      <c r="J88" s="54">
        <v>44</v>
      </c>
    </row>
    <row r="89" spans="2:10" x14ac:dyDescent="0.2">
      <c r="B89" s="54">
        <v>66</v>
      </c>
      <c r="C89" s="54">
        <v>66</v>
      </c>
      <c r="D89" s="54">
        <v>66</v>
      </c>
      <c r="E89" s="54">
        <v>77</v>
      </c>
      <c r="F89" s="54">
        <v>66</v>
      </c>
      <c r="G89" s="54">
        <v>66</v>
      </c>
      <c r="H89" s="54">
        <v>87</v>
      </c>
      <c r="I89" s="54">
        <v>66</v>
      </c>
      <c r="J89" s="54">
        <v>66</v>
      </c>
    </row>
    <row r="90" spans="2:10" x14ac:dyDescent="0.2">
      <c r="B90" s="54">
        <v>88</v>
      </c>
      <c r="C90" s="54">
        <v>88</v>
      </c>
      <c r="D90" s="54">
        <v>88</v>
      </c>
      <c r="E90" s="54">
        <v>88</v>
      </c>
      <c r="F90" s="54">
        <v>88</v>
      </c>
      <c r="G90" s="54">
        <v>88</v>
      </c>
      <c r="H90" s="54">
        <v>88</v>
      </c>
      <c r="I90" s="54">
        <v>88</v>
      </c>
      <c r="J90" s="54">
        <v>88</v>
      </c>
    </row>
    <row r="91" spans="2:10" x14ac:dyDescent="0.2">
      <c r="B91" s="54">
        <v>87</v>
      </c>
      <c r="C91" s="54">
        <v>87</v>
      </c>
      <c r="D91" s="54">
        <v>9</v>
      </c>
      <c r="E91" s="54">
        <v>87</v>
      </c>
      <c r="F91" s="54">
        <v>87</v>
      </c>
      <c r="G91" s="54">
        <v>3</v>
      </c>
      <c r="H91" s="54">
        <v>87</v>
      </c>
      <c r="I91" s="54">
        <v>87</v>
      </c>
      <c r="J91" s="54">
        <v>87</v>
      </c>
    </row>
    <row r="92" spans="2:10" x14ac:dyDescent="0.2">
      <c r="B92" s="54">
        <v>45</v>
      </c>
      <c r="C92" s="54">
        <v>45</v>
      </c>
      <c r="D92" s="54">
        <v>45</v>
      </c>
      <c r="E92" s="54">
        <v>45</v>
      </c>
      <c r="F92" s="54">
        <v>45</v>
      </c>
      <c r="G92" s="54">
        <v>45</v>
      </c>
      <c r="H92" s="54">
        <v>45</v>
      </c>
      <c r="I92" s="54">
        <v>45</v>
      </c>
      <c r="J92" s="54">
        <v>45</v>
      </c>
    </row>
    <row r="97" spans="2:10" x14ac:dyDescent="0.2">
      <c r="B97" s="46" t="s">
        <v>40</v>
      </c>
      <c r="C97" s="46" t="s">
        <v>41</v>
      </c>
      <c r="D97" s="46" t="s">
        <v>42</v>
      </c>
      <c r="E97" s="46" t="s">
        <v>43</v>
      </c>
      <c r="F97" s="46" t="s">
        <v>44</v>
      </c>
      <c r="G97" s="46" t="s">
        <v>45</v>
      </c>
      <c r="H97" s="46" t="s">
        <v>46</v>
      </c>
      <c r="I97" s="46" t="s">
        <v>47</v>
      </c>
      <c r="J97" s="46" t="s">
        <v>40</v>
      </c>
    </row>
    <row r="98" spans="2:10" x14ac:dyDescent="0.2">
      <c r="B98" s="46">
        <v>55</v>
      </c>
      <c r="C98" s="46">
        <v>1</v>
      </c>
      <c r="D98" s="46">
        <v>66</v>
      </c>
      <c r="E98" s="46">
        <v>34</v>
      </c>
      <c r="F98" s="46">
        <v>32</v>
      </c>
      <c r="G98" s="46">
        <v>23</v>
      </c>
      <c r="H98" s="46">
        <v>76</v>
      </c>
      <c r="I98" s="46">
        <v>32</v>
      </c>
      <c r="J98" s="46">
        <v>22</v>
      </c>
    </row>
    <row r="99" spans="2:10" x14ac:dyDescent="0.2">
      <c r="B99" s="46">
        <v>55</v>
      </c>
      <c r="C99" s="46">
        <v>2</v>
      </c>
      <c r="D99" s="46">
        <v>66</v>
      </c>
      <c r="E99" s="46">
        <v>45</v>
      </c>
      <c r="F99" s="46">
        <v>32</v>
      </c>
      <c r="G99" s="46">
        <v>26</v>
      </c>
      <c r="H99" s="46">
        <v>76</v>
      </c>
      <c r="I99" s="46">
        <v>32</v>
      </c>
      <c r="J99" s="46">
        <v>22</v>
      </c>
    </row>
    <row r="100" spans="2:10" x14ac:dyDescent="0.2">
      <c r="B100" s="46">
        <v>22</v>
      </c>
      <c r="C100" s="46">
        <v>3</v>
      </c>
      <c r="D100" s="46">
        <v>66</v>
      </c>
      <c r="E100" s="46">
        <v>45</v>
      </c>
      <c r="F100" s="46">
        <v>32</v>
      </c>
      <c r="G100" s="46">
        <v>23</v>
      </c>
      <c r="H100" s="46">
        <v>54</v>
      </c>
      <c r="I100" s="46">
        <v>32</v>
      </c>
      <c r="J100" s="46">
        <v>22</v>
      </c>
    </row>
    <row r="101" spans="2:10" x14ac:dyDescent="0.2">
      <c r="B101" s="46">
        <v>55</v>
      </c>
      <c r="C101" s="46">
        <v>4</v>
      </c>
      <c r="D101" s="46">
        <v>66</v>
      </c>
      <c r="E101" s="46">
        <v>5</v>
      </c>
      <c r="F101" s="46">
        <v>32</v>
      </c>
      <c r="G101" s="46">
        <v>23</v>
      </c>
      <c r="H101" s="46">
        <v>76</v>
      </c>
      <c r="I101" s="46">
        <v>32</v>
      </c>
      <c r="J101" s="46">
        <v>22</v>
      </c>
    </row>
    <row r="102" spans="2:10" x14ac:dyDescent="0.2">
      <c r="B102" s="46">
        <v>55</v>
      </c>
      <c r="C102" s="46">
        <v>5</v>
      </c>
      <c r="D102" s="46">
        <v>66</v>
      </c>
      <c r="E102" s="46">
        <v>45</v>
      </c>
      <c r="F102" s="46">
        <v>32</v>
      </c>
      <c r="G102" s="46">
        <v>23</v>
      </c>
      <c r="H102" s="46">
        <v>76</v>
      </c>
      <c r="I102" s="46">
        <v>32</v>
      </c>
      <c r="J102" s="46">
        <v>22</v>
      </c>
    </row>
    <row r="103" spans="2:10" x14ac:dyDescent="0.2">
      <c r="B103" s="46">
        <v>11</v>
      </c>
      <c r="C103" s="46">
        <v>6</v>
      </c>
      <c r="D103" s="46">
        <v>66</v>
      </c>
      <c r="E103" s="46">
        <v>45</v>
      </c>
      <c r="F103" s="46">
        <v>32</v>
      </c>
      <c r="G103" s="46">
        <v>23</v>
      </c>
      <c r="H103" s="46">
        <v>76</v>
      </c>
      <c r="I103" s="46">
        <v>32</v>
      </c>
      <c r="J103" s="46">
        <v>22</v>
      </c>
    </row>
    <row r="109" spans="2:10" ht="14.4" x14ac:dyDescent="0.3">
      <c r="B109" s="48" t="s">
        <v>48</v>
      </c>
      <c r="C109" s="49" t="s">
        <v>49</v>
      </c>
      <c r="D109" s="48" t="s">
        <v>50</v>
      </c>
      <c r="E109" s="49" t="s">
        <v>51</v>
      </c>
      <c r="F109" s="49" t="s">
        <v>52</v>
      </c>
      <c r="G109" s="49" t="s">
        <v>53</v>
      </c>
    </row>
    <row r="110" spans="2:10" x14ac:dyDescent="0.2">
      <c r="B110" s="50" t="s">
        <v>54</v>
      </c>
      <c r="C110" s="51" t="s">
        <v>55</v>
      </c>
      <c r="D110" s="50">
        <v>1618.5</v>
      </c>
      <c r="E110" s="51">
        <v>3</v>
      </c>
      <c r="F110" s="51">
        <v>20</v>
      </c>
      <c r="G110" s="51">
        <v>32370</v>
      </c>
    </row>
    <row r="111" spans="2:10" hidden="1" x14ac:dyDescent="0.2">
      <c r="B111" s="50" t="s">
        <v>56</v>
      </c>
      <c r="C111" s="51" t="s">
        <v>55</v>
      </c>
      <c r="D111" s="50">
        <v>1321</v>
      </c>
      <c r="E111" s="51">
        <v>3</v>
      </c>
      <c r="F111" s="51">
        <v>20</v>
      </c>
      <c r="G111" s="51">
        <v>26420</v>
      </c>
    </row>
    <row r="112" spans="2:10" x14ac:dyDescent="0.2">
      <c r="B112" s="50" t="s">
        <v>57</v>
      </c>
      <c r="C112" s="51" t="s">
        <v>55</v>
      </c>
      <c r="D112" s="50">
        <v>2178</v>
      </c>
      <c r="E112" s="51">
        <v>3</v>
      </c>
      <c r="F112" s="51">
        <v>15</v>
      </c>
      <c r="G112" s="51">
        <v>32670</v>
      </c>
    </row>
    <row r="113" spans="2:7" hidden="1" x14ac:dyDescent="0.2">
      <c r="B113" s="50" t="s">
        <v>56</v>
      </c>
      <c r="C113" s="51" t="s">
        <v>55</v>
      </c>
      <c r="D113" s="50">
        <v>888</v>
      </c>
      <c r="E113" s="51">
        <v>3</v>
      </c>
      <c r="F113" s="51">
        <v>15</v>
      </c>
      <c r="G113" s="51">
        <v>13320</v>
      </c>
    </row>
    <row r="114" spans="2:7" x14ac:dyDescent="0.2">
      <c r="B114" s="50" t="s">
        <v>58</v>
      </c>
      <c r="C114" s="51" t="s">
        <v>55</v>
      </c>
      <c r="D114" s="50">
        <v>2470</v>
      </c>
      <c r="E114" s="51">
        <v>3</v>
      </c>
      <c r="F114" s="51">
        <v>15</v>
      </c>
      <c r="G114" s="51">
        <v>37050</v>
      </c>
    </row>
    <row r="115" spans="2:7" hidden="1" x14ac:dyDescent="0.2">
      <c r="B115" s="50" t="s">
        <v>56</v>
      </c>
      <c r="C115" s="51" t="s">
        <v>55</v>
      </c>
      <c r="D115" s="50">
        <v>1513</v>
      </c>
      <c r="E115" s="51">
        <v>3</v>
      </c>
      <c r="F115" s="51">
        <v>15</v>
      </c>
      <c r="G115" s="51">
        <v>37050</v>
      </c>
    </row>
    <row r="116" spans="2:7" hidden="1" x14ac:dyDescent="0.2">
      <c r="B116" s="50" t="s">
        <v>56</v>
      </c>
      <c r="C116" s="51" t="s">
        <v>59</v>
      </c>
      <c r="D116" s="50">
        <v>921</v>
      </c>
      <c r="E116" s="51">
        <v>5</v>
      </c>
      <c r="F116" s="51">
        <v>15</v>
      </c>
      <c r="G116" s="51">
        <v>13815</v>
      </c>
    </row>
    <row r="117" spans="2:7" x14ac:dyDescent="0.2">
      <c r="B117" s="50" t="s">
        <v>54</v>
      </c>
      <c r="C117" s="51" t="s">
        <v>59</v>
      </c>
      <c r="D117" s="50">
        <v>2518</v>
      </c>
      <c r="E117" s="51">
        <v>5</v>
      </c>
      <c r="F117" s="51">
        <v>12</v>
      </c>
      <c r="G117" s="51">
        <v>30216</v>
      </c>
    </row>
    <row r="118" spans="2:7" x14ac:dyDescent="0.2">
      <c r="B118" s="50" t="s">
        <v>57</v>
      </c>
      <c r="C118" s="51" t="s">
        <v>59</v>
      </c>
      <c r="D118" s="50">
        <v>1899</v>
      </c>
      <c r="E118" s="51">
        <v>5</v>
      </c>
      <c r="F118" s="51">
        <v>20</v>
      </c>
      <c r="G118" s="51">
        <v>37980</v>
      </c>
    </row>
    <row r="119" spans="2:7" hidden="1" x14ac:dyDescent="0.2">
      <c r="B119" s="50" t="s">
        <v>56</v>
      </c>
      <c r="C119" s="51" t="s">
        <v>59</v>
      </c>
      <c r="D119" s="50">
        <v>1545</v>
      </c>
      <c r="E119" s="51">
        <v>5</v>
      </c>
      <c r="F119" s="51">
        <v>12</v>
      </c>
      <c r="G119" s="51">
        <v>18540</v>
      </c>
    </row>
    <row r="120" spans="2:7" x14ac:dyDescent="0.2">
      <c r="B120" s="50" t="s">
        <v>58</v>
      </c>
      <c r="C120" s="51" t="s">
        <v>59</v>
      </c>
      <c r="D120" s="50">
        <v>2470</v>
      </c>
      <c r="E120" s="51">
        <v>5</v>
      </c>
      <c r="F120" s="51">
        <v>15</v>
      </c>
      <c r="G120" s="51">
        <v>37050</v>
      </c>
    </row>
    <row r="121" spans="2:7" x14ac:dyDescent="0.2">
      <c r="B121" s="50" t="s">
        <v>54</v>
      </c>
      <c r="C121" s="51" t="s">
        <v>59</v>
      </c>
      <c r="D121" s="50">
        <v>2665.5</v>
      </c>
      <c r="E121" s="51">
        <v>5</v>
      </c>
      <c r="F121" s="51">
        <v>125</v>
      </c>
      <c r="G121" s="51">
        <v>333187.5</v>
      </c>
    </row>
    <row r="126" spans="2:7" x14ac:dyDescent="0.2">
      <c r="B126" s="50"/>
      <c r="C126" s="51"/>
      <c r="D126" s="50"/>
      <c r="E126" s="51"/>
      <c r="F126" s="51"/>
      <c r="G126" s="51"/>
    </row>
    <row r="128" spans="2:7" ht="14.4" x14ac:dyDescent="0.3">
      <c r="B128" s="48" t="s">
        <v>48</v>
      </c>
      <c r="C128" s="49" t="s">
        <v>49</v>
      </c>
      <c r="D128" s="48" t="s">
        <v>50</v>
      </c>
      <c r="E128" s="49" t="s">
        <v>51</v>
      </c>
      <c r="F128" s="49" t="s">
        <v>52</v>
      </c>
      <c r="G128" s="49" t="s">
        <v>53</v>
      </c>
    </row>
    <row r="129" spans="2:7" x14ac:dyDescent="0.2">
      <c r="B129" s="50" t="s">
        <v>54</v>
      </c>
      <c r="C129" s="51" t="s">
        <v>55</v>
      </c>
      <c r="D129" s="50">
        <v>1618.5</v>
      </c>
      <c r="E129" s="51">
        <v>3</v>
      </c>
      <c r="F129" s="51">
        <v>20</v>
      </c>
      <c r="G129" s="51">
        <v>32370</v>
      </c>
    </row>
    <row r="130" spans="2:7" x14ac:dyDescent="0.2">
      <c r="B130" s="50" t="s">
        <v>57</v>
      </c>
      <c r="C130" s="51" t="s">
        <v>55</v>
      </c>
      <c r="D130" s="50">
        <v>2178</v>
      </c>
      <c r="E130" s="51">
        <v>3</v>
      </c>
      <c r="F130" s="51">
        <v>15</v>
      </c>
      <c r="G130" s="51">
        <v>32670</v>
      </c>
    </row>
    <row r="131" spans="2:7" x14ac:dyDescent="0.2">
      <c r="B131" s="50" t="s">
        <v>58</v>
      </c>
      <c r="C131" s="51" t="s">
        <v>55</v>
      </c>
      <c r="D131" s="50">
        <v>2470</v>
      </c>
      <c r="E131" s="51">
        <v>3</v>
      </c>
      <c r="F131" s="51">
        <v>15</v>
      </c>
      <c r="G131" s="51">
        <v>37050</v>
      </c>
    </row>
    <row r="132" spans="2:7" x14ac:dyDescent="0.2">
      <c r="B132" s="50" t="s">
        <v>54</v>
      </c>
      <c r="C132" s="51" t="s">
        <v>59</v>
      </c>
      <c r="D132" s="50">
        <v>2518</v>
      </c>
      <c r="E132" s="51">
        <v>5</v>
      </c>
      <c r="F132" s="51">
        <v>12</v>
      </c>
      <c r="G132" s="51">
        <v>30216</v>
      </c>
    </row>
    <row r="133" spans="2:7" x14ac:dyDescent="0.2">
      <c r="B133" s="50" t="s">
        <v>57</v>
      </c>
      <c r="C133" s="51" t="s">
        <v>59</v>
      </c>
      <c r="D133" s="50">
        <v>1899</v>
      </c>
      <c r="E133" s="51">
        <v>5</v>
      </c>
      <c r="F133" s="51">
        <v>20</v>
      </c>
      <c r="G133" s="51">
        <v>37980</v>
      </c>
    </row>
    <row r="134" spans="2:7" x14ac:dyDescent="0.2">
      <c r="B134" s="50" t="s">
        <v>58</v>
      </c>
      <c r="C134" s="51" t="s">
        <v>59</v>
      </c>
      <c r="D134" s="50">
        <v>2470</v>
      </c>
      <c r="E134" s="51">
        <v>5</v>
      </c>
      <c r="F134" s="51">
        <v>15</v>
      </c>
      <c r="G134" s="51">
        <v>37050</v>
      </c>
    </row>
    <row r="135" spans="2:7" x14ac:dyDescent="0.2">
      <c r="B135" s="50" t="s">
        <v>54</v>
      </c>
      <c r="C135" s="51" t="s">
        <v>59</v>
      </c>
      <c r="D135" s="50">
        <v>2665.5</v>
      </c>
      <c r="E135" s="51">
        <v>5</v>
      </c>
      <c r="F135" s="51">
        <v>125</v>
      </c>
      <c r="G135" s="51">
        <v>333187.5</v>
      </c>
    </row>
    <row r="1048557" spans="9:9" x14ac:dyDescent="0.2">
      <c r="I1048557" t="s">
        <v>67</v>
      </c>
    </row>
  </sheetData>
  <customSheetViews>
    <customSheetView guid="{32AC375D-71E8-4837-970A-506F5564D874}" showPageBreaks="1">
      <selection sqref="A1:H3"/>
      <pageMargins left="0.7" right="0.7" top="0.75" bottom="0.75" header="0.3" footer="0.3"/>
      <pageSetup orientation="portrait" r:id="rId1"/>
    </customSheetView>
    <customSheetView guid="{0C38C32A-6CF4-42A0-A1FC-64D28B8BD548}" showPageBreaks="1" printArea="1">
      <selection activeCell="A14" sqref="A14:G23"/>
      <pageMargins left="0.7" right="0.7" top="0.75" bottom="0.75" header="0.3" footer="0.3"/>
      <pageSetup orientation="portrait" r:id="rId2"/>
    </customSheetView>
  </customSheetViews>
  <conditionalFormatting sqref="D2:D7">
    <cfRule type="cellIs" dxfId="0" priority="1" operator="greaterThan">
      <formula>50</formula>
    </cfRule>
  </conditionalFormatting>
  <dataValidations count="1">
    <dataValidation type="list" allowBlank="1" showInputMessage="1" showErrorMessage="1" sqref="B1" xr:uid="{81DDC4A0-1417-479B-894B-8B92219831C3}">
      <formula1>$B$2:$B$7</formula1>
    </dataValidation>
  </dataValidations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10AF-3EB0-4AB6-8EE3-BD669FBD8240}">
  <dimension ref="C3:R90"/>
  <sheetViews>
    <sheetView showGridLines="0" tabSelected="1" topLeftCell="A28" workbookViewId="0">
      <selection activeCell="K7" sqref="K7:R10"/>
    </sheetView>
  </sheetViews>
  <sheetFormatPr defaultRowHeight="14.4" x14ac:dyDescent="0.3"/>
  <cols>
    <col min="1" max="2" width="8.7265625" style="53"/>
    <col min="3" max="3" width="18.26953125" style="53" bestFit="1" customWidth="1"/>
    <col min="4" max="16384" width="8.7265625" style="53"/>
  </cols>
  <sheetData>
    <row r="3" spans="3:18" ht="28.8" x14ac:dyDescent="0.55000000000000004">
      <c r="C3" s="52" t="s">
        <v>60</v>
      </c>
    </row>
    <row r="7" spans="3:18" x14ac:dyDescent="0.3">
      <c r="K7" s="59" t="s">
        <v>61</v>
      </c>
      <c r="L7" s="59"/>
      <c r="M7" s="59"/>
      <c r="N7" s="59"/>
      <c r="O7" s="59"/>
      <c r="P7" s="59"/>
      <c r="Q7" s="59"/>
      <c r="R7" s="59"/>
    </row>
    <row r="8" spans="3:18" x14ac:dyDescent="0.3">
      <c r="K8" s="59"/>
      <c r="L8" s="59"/>
      <c r="M8" s="59"/>
      <c r="N8" s="59"/>
      <c r="O8" s="59"/>
      <c r="P8" s="59"/>
      <c r="Q8" s="59"/>
      <c r="R8" s="59"/>
    </row>
    <row r="9" spans="3:18" x14ac:dyDescent="0.3">
      <c r="K9" s="59"/>
      <c r="L9" s="59"/>
      <c r="M9" s="59"/>
      <c r="N9" s="59"/>
      <c r="O9" s="59"/>
      <c r="P9" s="59"/>
      <c r="Q9" s="59"/>
      <c r="R9" s="59"/>
    </row>
    <row r="10" spans="3:18" x14ac:dyDescent="0.3">
      <c r="K10" s="59"/>
      <c r="L10" s="59"/>
      <c r="M10" s="59"/>
      <c r="N10" s="59"/>
      <c r="O10" s="59"/>
      <c r="P10" s="59"/>
      <c r="Q10" s="59"/>
      <c r="R10" s="59"/>
    </row>
    <row r="23" spans="11:18" ht="15" customHeight="1" x14ac:dyDescent="0.3">
      <c r="K23" s="59" t="s">
        <v>62</v>
      </c>
      <c r="L23" s="59"/>
      <c r="M23" s="59"/>
      <c r="N23" s="59"/>
      <c r="O23" s="59"/>
      <c r="P23" s="59"/>
      <c r="Q23" s="59"/>
      <c r="R23" s="59"/>
    </row>
    <row r="24" spans="11:18" x14ac:dyDescent="0.3">
      <c r="K24" s="59"/>
      <c r="L24" s="59"/>
      <c r="M24" s="59"/>
      <c r="N24" s="59"/>
      <c r="O24" s="59"/>
      <c r="P24" s="59"/>
      <c r="Q24" s="59"/>
      <c r="R24" s="59"/>
    </row>
    <row r="25" spans="11:18" x14ac:dyDescent="0.3">
      <c r="K25" s="59"/>
      <c r="L25" s="59"/>
      <c r="M25" s="59"/>
      <c r="N25" s="59"/>
      <c r="O25" s="59"/>
      <c r="P25" s="59"/>
      <c r="Q25" s="59"/>
      <c r="R25" s="59"/>
    </row>
    <row r="26" spans="11:18" x14ac:dyDescent="0.3">
      <c r="K26" s="59"/>
      <c r="L26" s="59"/>
      <c r="M26" s="59"/>
      <c r="N26" s="59"/>
      <c r="O26" s="59"/>
      <c r="P26" s="59"/>
      <c r="Q26" s="59"/>
      <c r="R26" s="59"/>
    </row>
    <row r="38" spans="11:18" ht="15" customHeight="1" x14ac:dyDescent="0.3">
      <c r="K38" s="59" t="s">
        <v>63</v>
      </c>
      <c r="L38" s="59"/>
      <c r="M38" s="59"/>
      <c r="N38" s="59"/>
      <c r="O38" s="59"/>
      <c r="P38" s="59"/>
      <c r="Q38" s="59"/>
      <c r="R38" s="59"/>
    </row>
    <row r="39" spans="11:18" x14ac:dyDescent="0.3">
      <c r="K39" s="59"/>
      <c r="L39" s="59"/>
      <c r="M39" s="59"/>
      <c r="N39" s="59"/>
      <c r="O39" s="59"/>
      <c r="P39" s="59"/>
      <c r="Q39" s="59"/>
      <c r="R39" s="59"/>
    </row>
    <row r="40" spans="11:18" x14ac:dyDescent="0.3">
      <c r="K40" s="59"/>
      <c r="L40" s="59"/>
      <c r="M40" s="59"/>
      <c r="N40" s="59"/>
      <c r="O40" s="59"/>
      <c r="P40" s="59"/>
      <c r="Q40" s="59"/>
      <c r="R40" s="59"/>
    </row>
    <row r="41" spans="11:18" x14ac:dyDescent="0.3">
      <c r="K41" s="59"/>
      <c r="L41" s="59"/>
      <c r="M41" s="59"/>
      <c r="N41" s="59"/>
      <c r="O41" s="59"/>
      <c r="P41" s="59"/>
      <c r="Q41" s="59"/>
      <c r="R41" s="59"/>
    </row>
    <row r="55" spans="11:18" ht="15" customHeight="1" x14ac:dyDescent="0.3">
      <c r="K55" s="59" t="s">
        <v>64</v>
      </c>
      <c r="L55" s="59"/>
      <c r="M55" s="59"/>
      <c r="N55" s="59"/>
      <c r="O55" s="59"/>
      <c r="P55" s="59"/>
      <c r="Q55" s="59"/>
      <c r="R55" s="59"/>
    </row>
    <row r="56" spans="11:18" x14ac:dyDescent="0.3">
      <c r="K56" s="59"/>
      <c r="L56" s="59"/>
      <c r="M56" s="59"/>
      <c r="N56" s="59"/>
      <c r="O56" s="59"/>
      <c r="P56" s="59"/>
      <c r="Q56" s="59"/>
      <c r="R56" s="59"/>
    </row>
    <row r="57" spans="11:18" x14ac:dyDescent="0.3">
      <c r="K57" s="59"/>
      <c r="L57" s="59"/>
      <c r="M57" s="59"/>
      <c r="N57" s="59"/>
      <c r="O57" s="59"/>
      <c r="P57" s="59"/>
      <c r="Q57" s="59"/>
      <c r="R57" s="59"/>
    </row>
    <row r="58" spans="11:18" x14ac:dyDescent="0.3">
      <c r="K58" s="59"/>
      <c r="L58" s="59"/>
      <c r="M58" s="59"/>
      <c r="N58" s="59"/>
      <c r="O58" s="59"/>
      <c r="P58" s="59"/>
      <c r="Q58" s="59"/>
      <c r="R58" s="59"/>
    </row>
    <row r="71" spans="11:18" ht="15" customHeight="1" x14ac:dyDescent="0.3">
      <c r="K71" s="59" t="s">
        <v>65</v>
      </c>
      <c r="L71" s="59"/>
      <c r="M71" s="59"/>
      <c r="N71" s="59"/>
      <c r="O71" s="59"/>
      <c r="P71" s="59"/>
      <c r="Q71" s="59"/>
      <c r="R71" s="59"/>
    </row>
    <row r="72" spans="11:18" x14ac:dyDescent="0.3">
      <c r="K72" s="59"/>
      <c r="L72" s="59"/>
      <c r="M72" s="59"/>
      <c r="N72" s="59"/>
      <c r="O72" s="59"/>
      <c r="P72" s="59"/>
      <c r="Q72" s="59"/>
      <c r="R72" s="59"/>
    </row>
    <row r="73" spans="11:18" x14ac:dyDescent="0.3">
      <c r="K73" s="59"/>
      <c r="L73" s="59"/>
      <c r="M73" s="59"/>
      <c r="N73" s="59"/>
      <c r="O73" s="59"/>
      <c r="P73" s="59"/>
      <c r="Q73" s="59"/>
      <c r="R73" s="59"/>
    </row>
    <row r="74" spans="11:18" x14ac:dyDescent="0.3">
      <c r="K74" s="59"/>
      <c r="L74" s="59"/>
      <c r="M74" s="59"/>
      <c r="N74" s="59"/>
      <c r="O74" s="59"/>
      <c r="P74" s="59"/>
      <c r="Q74" s="59"/>
      <c r="R74" s="59"/>
    </row>
    <row r="87" spans="11:18" ht="15" customHeight="1" x14ac:dyDescent="0.3">
      <c r="K87" s="59" t="s">
        <v>66</v>
      </c>
      <c r="L87" s="59"/>
      <c r="M87" s="59"/>
      <c r="N87" s="59"/>
      <c r="O87" s="59"/>
      <c r="P87" s="59"/>
      <c r="Q87" s="59"/>
      <c r="R87" s="59"/>
    </row>
    <row r="88" spans="11:18" x14ac:dyDescent="0.3">
      <c r="K88" s="59"/>
      <c r="L88" s="59"/>
      <c r="M88" s="59"/>
      <c r="N88" s="59"/>
      <c r="O88" s="59"/>
      <c r="P88" s="59"/>
      <c r="Q88" s="59"/>
      <c r="R88" s="59"/>
    </row>
    <row r="89" spans="11:18" x14ac:dyDescent="0.3">
      <c r="K89" s="59"/>
      <c r="L89" s="59"/>
      <c r="M89" s="59"/>
      <c r="N89" s="59"/>
      <c r="O89" s="59"/>
      <c r="P89" s="59"/>
      <c r="Q89" s="59"/>
      <c r="R89" s="59"/>
    </row>
    <row r="90" spans="11:18" x14ac:dyDescent="0.3">
      <c r="K90" s="59"/>
      <c r="L90" s="59"/>
      <c r="M90" s="59"/>
      <c r="N90" s="59"/>
      <c r="O90" s="59"/>
      <c r="P90" s="59"/>
      <c r="Q90" s="59"/>
      <c r="R90" s="59"/>
    </row>
  </sheetData>
  <customSheetViews>
    <customSheetView guid="{32AC375D-71E8-4837-970A-506F5564D874}" showGridLines="0">
      <selection activeCell="K92" sqref="K92"/>
      <pageMargins left="0.7" right="0.7" top="0.75" bottom="0.75" header="0.3" footer="0.3"/>
    </customSheetView>
    <customSheetView guid="{0C38C32A-6CF4-42A0-A1FC-64D28B8BD548}" showGridLines="0">
      <selection activeCell="K92" sqref="K92"/>
      <pageMargins left="0.7" right="0.7" top="0.75" bottom="0.75" header="0.3" footer="0.3"/>
    </customSheetView>
  </customSheetViews>
  <mergeCells count="6">
    <mergeCell ref="K87:R90"/>
    <mergeCell ref="K7:R10"/>
    <mergeCell ref="K23:R26"/>
    <mergeCell ref="K38:R41"/>
    <mergeCell ref="K55:R58"/>
    <mergeCell ref="K71:R7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M21"/>
  <sheetViews>
    <sheetView showGridLines="0" workbookViewId="0">
      <selection activeCell="C13" sqref="C13"/>
    </sheetView>
  </sheetViews>
  <sheetFormatPr defaultRowHeight="12.6" x14ac:dyDescent="0.2"/>
  <cols>
    <col min="1" max="1" width="6.08984375" customWidth="1"/>
    <col min="2" max="2" width="20.08984375" bestFit="1" customWidth="1"/>
    <col min="3" max="3" width="14.36328125" customWidth="1"/>
    <col min="7" max="7" width="12.54296875" bestFit="1" customWidth="1"/>
    <col min="8" max="8" width="12" bestFit="1" customWidth="1"/>
  </cols>
  <sheetData>
    <row r="6" spans="2:13" x14ac:dyDescent="0.2">
      <c r="E6" s="60" t="s">
        <v>71</v>
      </c>
      <c r="F6" s="60"/>
      <c r="G6" s="60"/>
      <c r="H6" s="60"/>
      <c r="I6" s="60"/>
      <c r="J6" s="60"/>
      <c r="K6" s="60"/>
      <c r="L6" s="60"/>
      <c r="M6" s="60"/>
    </row>
    <row r="9" spans="2:13" ht="13.2" thickBot="1" x14ac:dyDescent="0.25"/>
    <row r="10" spans="2:13" ht="20.100000000000001" customHeight="1" x14ac:dyDescent="0.2">
      <c r="B10" s="2" t="s">
        <v>11</v>
      </c>
      <c r="C10" s="3" t="s">
        <v>0</v>
      </c>
    </row>
    <row r="11" spans="2:13" ht="20.100000000000001" customHeight="1" x14ac:dyDescent="0.2">
      <c r="B11" s="4" t="s">
        <v>40</v>
      </c>
      <c r="C11" s="5">
        <v>19413</v>
      </c>
    </row>
    <row r="12" spans="2:13" ht="20.100000000000001" customHeight="1" x14ac:dyDescent="0.2">
      <c r="B12" s="4" t="s">
        <v>41</v>
      </c>
      <c r="C12" s="5">
        <v>9000</v>
      </c>
    </row>
    <row r="13" spans="2:13" ht="20.100000000000001" customHeight="1" x14ac:dyDescent="0.2">
      <c r="B13" s="4" t="s">
        <v>42</v>
      </c>
      <c r="C13" s="5">
        <v>8782</v>
      </c>
    </row>
    <row r="14" spans="2:13" ht="20.100000000000001" customHeight="1" x14ac:dyDescent="0.2">
      <c r="B14" s="4" t="s">
        <v>43</v>
      </c>
      <c r="C14" s="5">
        <v>15451</v>
      </c>
    </row>
    <row r="15" spans="2:13" ht="20.100000000000001" customHeight="1" x14ac:dyDescent="0.2">
      <c r="B15" s="4" t="s">
        <v>44</v>
      </c>
      <c r="C15" s="5">
        <v>15987</v>
      </c>
    </row>
    <row r="16" spans="2:13" ht="20.100000000000001" customHeight="1" x14ac:dyDescent="0.2">
      <c r="B16" s="4" t="s">
        <v>45</v>
      </c>
      <c r="C16" s="5">
        <v>12654</v>
      </c>
    </row>
    <row r="17" spans="2:3" ht="20.100000000000001" customHeight="1" x14ac:dyDescent="0.2">
      <c r="B17" s="4" t="s">
        <v>46</v>
      </c>
      <c r="C17" s="5">
        <v>9774</v>
      </c>
    </row>
    <row r="18" spans="2:3" ht="20.100000000000001" customHeight="1" x14ac:dyDescent="0.2">
      <c r="B18" s="4" t="s">
        <v>47</v>
      </c>
      <c r="C18" s="5">
        <v>6095</v>
      </c>
    </row>
    <row r="19" spans="2:3" ht="20.100000000000001" customHeight="1" x14ac:dyDescent="0.2">
      <c r="B19" s="61" t="s">
        <v>72</v>
      </c>
      <c r="C19" s="5">
        <v>6000</v>
      </c>
    </row>
    <row r="20" spans="2:3" ht="20.100000000000001" customHeight="1" thickBot="1" x14ac:dyDescent="0.25">
      <c r="B20" s="4" t="s">
        <v>73</v>
      </c>
      <c r="C20" s="7">
        <v>15000</v>
      </c>
    </row>
    <row r="21" spans="2:3" x14ac:dyDescent="0.2">
      <c r="B21" s="61" t="s">
        <v>74</v>
      </c>
      <c r="C21" s="62">
        <v>13000</v>
      </c>
    </row>
  </sheetData>
  <sortState xmlns:xlrd2="http://schemas.microsoft.com/office/spreadsheetml/2017/richdata2" ref="B11:C20">
    <sortCondition ref="B11:B20"/>
  </sortState>
  <customSheetViews>
    <customSheetView guid="{32AC375D-71E8-4837-970A-506F5564D874}" showGridLines="0">
      <selection activeCell="C5" sqref="C5"/>
      <pageMargins left="0.7" right="0.7" top="0.75" bottom="0.75" header="0.3" footer="0.3"/>
      <pageSetup orientation="portrait" r:id="rId1"/>
    </customSheetView>
    <customSheetView guid="{0C38C32A-6CF4-42A0-A1FC-64D28B8BD548}" showGridLines="0">
      <selection activeCell="C5" sqref="C5"/>
      <pageMargins left="0.7" right="0.7" top="0.75" bottom="0.75" header="0.3" footer="0.3"/>
      <pageSetup orientation="portrait" r:id="rId2"/>
    </customSheetView>
  </customSheetViews>
  <mergeCells count="1">
    <mergeCell ref="E6:M6"/>
  </mergeCells>
  <phoneticPr fontId="16" type="noConversion"/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211C-9998-49A0-BAAC-04D4A75C265E}">
  <dimension ref="B2:J11"/>
  <sheetViews>
    <sheetView zoomScale="160" zoomScaleNormal="160" workbookViewId="0">
      <selection activeCell="F5" sqref="F5"/>
    </sheetView>
  </sheetViews>
  <sheetFormatPr defaultRowHeight="12.6" x14ac:dyDescent="0.2"/>
  <sheetData>
    <row r="2" spans="2:10" x14ac:dyDescent="0.2">
      <c r="B2" t="s">
        <v>39</v>
      </c>
      <c r="C2" t="s">
        <v>68</v>
      </c>
      <c r="D2" t="s">
        <v>69</v>
      </c>
    </row>
    <row r="3" spans="2:10" x14ac:dyDescent="0.2">
      <c r="B3">
        <v>12345678</v>
      </c>
      <c r="C3">
        <v>1</v>
      </c>
      <c r="D3" s="57">
        <v>0.1</v>
      </c>
    </row>
    <row r="4" spans="2:10" x14ac:dyDescent="0.2">
      <c r="F4" t="s">
        <v>70</v>
      </c>
    </row>
    <row r="5" spans="2:10" x14ac:dyDescent="0.2">
      <c r="F5">
        <f>D3*C3*B3</f>
        <v>1234567.8</v>
      </c>
      <c r="G5" s="25">
        <v>0.05</v>
      </c>
      <c r="H5" s="25">
        <v>7.0000000000000007E-2</v>
      </c>
      <c r="I5" s="25">
        <v>0.08</v>
      </c>
      <c r="J5" s="25">
        <v>0.1</v>
      </c>
    </row>
    <row r="6" spans="2:10" x14ac:dyDescent="0.2">
      <c r="F6">
        <v>1</v>
      </c>
      <c r="G6">
        <f t="dataTable" ref="G6:J10" dt2D="1" dtr="1" r1="C3" r2="D3"/>
        <v>617283.9</v>
      </c>
      <c r="H6">
        <v>864197.46000000008</v>
      </c>
      <c r="I6">
        <v>987654.24</v>
      </c>
      <c r="J6">
        <v>1234567.8</v>
      </c>
    </row>
    <row r="7" spans="2:10" x14ac:dyDescent="0.2">
      <c r="F7">
        <v>2</v>
      </c>
      <c r="G7">
        <v>1234567.8</v>
      </c>
      <c r="H7">
        <v>1728394.9200000002</v>
      </c>
      <c r="I7">
        <v>1975308.48</v>
      </c>
      <c r="J7">
        <v>2469135.6</v>
      </c>
    </row>
    <row r="8" spans="2:10" x14ac:dyDescent="0.2">
      <c r="B8" t="str" cm="1">
        <f t="array" ref="B8">[1]!vNum2Word(B3)</f>
        <v>Twelve Million Three Hundred Forty Five Thousand Six Hundred Seventy Eight Dollars and Zero Cents</v>
      </c>
      <c r="F8">
        <v>3</v>
      </c>
      <c r="G8">
        <v>1851851.7000000002</v>
      </c>
      <c r="H8">
        <v>2592592.3800000004</v>
      </c>
      <c r="I8">
        <v>2962962.7199999997</v>
      </c>
      <c r="J8">
        <v>3703703.4000000004</v>
      </c>
    </row>
    <row r="9" spans="2:10" x14ac:dyDescent="0.2">
      <c r="F9">
        <v>4</v>
      </c>
      <c r="G9">
        <v>2469135.6</v>
      </c>
      <c r="H9">
        <v>3456789.8400000003</v>
      </c>
      <c r="I9">
        <v>3950616.96</v>
      </c>
      <c r="J9">
        <v>4938271.2</v>
      </c>
    </row>
    <row r="10" spans="2:10" x14ac:dyDescent="0.2">
      <c r="F10">
        <v>5</v>
      </c>
      <c r="G10">
        <v>3086419.5</v>
      </c>
      <c r="H10">
        <v>4320987.3000000007</v>
      </c>
      <c r="I10">
        <v>4938271.2</v>
      </c>
      <c r="J10">
        <v>6172839</v>
      </c>
    </row>
    <row r="11" spans="2:10" x14ac:dyDescent="0.2">
      <c r="B11" t="str" cm="1">
        <f t="array" ref="B11">[1]!vNum2WordINR(B3)</f>
        <v xml:space="preserve"> One Crores Twenty Three Lakh Forty Five Thousand  Six Hundred Seventy Eight Only</v>
      </c>
    </row>
  </sheetData>
  <scenarios current="1" show="1">
    <scenario name="7%" locked="1" count="1" user="Pavan Kumar PN" comment="Created by Pavan Kumar PN on 12-02-2024_x000a_Modified by Pavan Kumar PN on 12-02-2024">
      <inputCells r="D3" val="0.07" numFmtId="165"/>
    </scenario>
    <scenario name="10%" locked="1" count="1" user="Pavan Kumar PN" comment="Created by Pavan Kumar PN on 12-02-2024">
      <inputCells r="D3" val="0.1" numFmtId="165"/>
    </scenario>
  </scenario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9:E61"/>
  <sheetViews>
    <sheetView zoomScaleNormal="100" workbookViewId="0">
      <selection activeCell="O28" sqref="O28"/>
    </sheetView>
  </sheetViews>
  <sheetFormatPr defaultRowHeight="12.6" x14ac:dyDescent="0.2"/>
  <cols>
    <col min="1" max="1" width="4" customWidth="1"/>
    <col min="2" max="2" width="20.08984375" bestFit="1" customWidth="1"/>
    <col min="3" max="5" width="12.6328125" customWidth="1"/>
  </cols>
  <sheetData>
    <row r="9" spans="2:5" ht="13.2" thickBot="1" x14ac:dyDescent="0.25"/>
    <row r="10" spans="2:5" ht="20.100000000000001" customHeight="1" x14ac:dyDescent="0.2">
      <c r="B10" s="2" t="s">
        <v>11</v>
      </c>
      <c r="C10" s="8">
        <v>2020</v>
      </c>
      <c r="D10" s="8">
        <v>2021</v>
      </c>
      <c r="E10" s="3">
        <v>2022</v>
      </c>
    </row>
    <row r="11" spans="2:5" ht="20.100000000000001" customHeight="1" x14ac:dyDescent="0.2">
      <c r="B11" s="4" t="s">
        <v>3</v>
      </c>
      <c r="C11" s="9">
        <v>19713</v>
      </c>
      <c r="D11" s="9">
        <v>5156</v>
      </c>
      <c r="E11" s="5">
        <v>17621</v>
      </c>
    </row>
    <row r="12" spans="2:5" ht="20.100000000000001" customHeight="1" x14ac:dyDescent="0.2">
      <c r="B12" s="4" t="s">
        <v>9</v>
      </c>
      <c r="C12" s="11">
        <v>15514</v>
      </c>
      <c r="D12" s="9">
        <v>4550</v>
      </c>
      <c r="E12" s="12">
        <v>3872</v>
      </c>
    </row>
    <row r="13" spans="2:5" ht="20.100000000000001" customHeight="1" x14ac:dyDescent="0.2">
      <c r="B13" s="4" t="s">
        <v>4</v>
      </c>
      <c r="C13" s="11">
        <v>15999</v>
      </c>
      <c r="D13" s="9">
        <v>12935</v>
      </c>
      <c r="E13" s="12">
        <v>7533</v>
      </c>
    </row>
    <row r="14" spans="2:5" ht="20.100000000000001" customHeight="1" x14ac:dyDescent="0.2">
      <c r="B14" s="4" t="s">
        <v>5</v>
      </c>
      <c r="C14" s="11">
        <v>1756</v>
      </c>
      <c r="D14" s="9">
        <v>2974</v>
      </c>
      <c r="E14" s="12">
        <v>16112</v>
      </c>
    </row>
    <row r="15" spans="2:5" ht="20.100000000000001" customHeight="1" x14ac:dyDescent="0.2">
      <c r="B15" s="4" t="s">
        <v>12</v>
      </c>
      <c r="C15" s="11">
        <v>5009</v>
      </c>
      <c r="D15" s="9">
        <v>11439</v>
      </c>
      <c r="E15" s="12">
        <v>14547</v>
      </c>
    </row>
    <row r="16" spans="2:5" ht="20.100000000000001" customHeight="1" x14ac:dyDescent="0.2">
      <c r="B16" s="4" t="s">
        <v>13</v>
      </c>
      <c r="C16" s="11">
        <v>1981</v>
      </c>
      <c r="D16" s="9">
        <v>4012</v>
      </c>
      <c r="E16" s="12">
        <v>14445</v>
      </c>
    </row>
    <row r="17" spans="2:5" ht="20.100000000000001" customHeight="1" x14ac:dyDescent="0.2">
      <c r="B17" s="4" t="s">
        <v>6</v>
      </c>
      <c r="C17" s="11">
        <v>3816</v>
      </c>
      <c r="D17" s="9">
        <v>18218</v>
      </c>
      <c r="E17" s="12">
        <v>13284</v>
      </c>
    </row>
    <row r="18" spans="2:5" ht="20.100000000000001" customHeight="1" x14ac:dyDescent="0.2">
      <c r="B18" s="4" t="s">
        <v>7</v>
      </c>
      <c r="C18" s="11">
        <v>17850</v>
      </c>
      <c r="D18" s="9">
        <v>9942</v>
      </c>
      <c r="E18" s="12">
        <v>9277</v>
      </c>
    </row>
    <row r="19" spans="2:5" ht="20.100000000000001" customHeight="1" x14ac:dyDescent="0.2">
      <c r="B19" s="4" t="s">
        <v>10</v>
      </c>
      <c r="C19" s="11">
        <v>10716</v>
      </c>
      <c r="D19" s="9">
        <v>18795</v>
      </c>
      <c r="E19" s="12">
        <v>10372</v>
      </c>
    </row>
    <row r="20" spans="2:5" ht="20.100000000000001" customHeight="1" thickBot="1" x14ac:dyDescent="0.25">
      <c r="B20" s="6" t="s">
        <v>8</v>
      </c>
      <c r="C20" s="10">
        <v>14650</v>
      </c>
      <c r="D20" s="10">
        <v>18022</v>
      </c>
      <c r="E20" s="7">
        <v>11776</v>
      </c>
    </row>
    <row r="34" spans="2:5" ht="13.2" thickBot="1" x14ac:dyDescent="0.25"/>
    <row r="35" spans="2:5" x14ac:dyDescent="0.2">
      <c r="B35" s="2"/>
      <c r="C35" s="8">
        <v>2020</v>
      </c>
      <c r="D35" s="8">
        <v>2021</v>
      </c>
      <c r="E35" s="3">
        <v>2022</v>
      </c>
    </row>
    <row r="36" spans="2:5" x14ac:dyDescent="0.2">
      <c r="B36" s="4" t="s">
        <v>3</v>
      </c>
      <c r="C36" s="9">
        <v>19713</v>
      </c>
      <c r="D36" s="9">
        <v>5156</v>
      </c>
      <c r="E36" s="5">
        <v>17621</v>
      </c>
    </row>
    <row r="37" spans="2:5" x14ac:dyDescent="0.2">
      <c r="B37" s="4" t="s">
        <v>9</v>
      </c>
      <c r="C37" s="11">
        <v>15514</v>
      </c>
      <c r="D37" s="9">
        <v>4550</v>
      </c>
      <c r="E37" s="12">
        <v>3872</v>
      </c>
    </row>
    <row r="38" spans="2:5" x14ac:dyDescent="0.2">
      <c r="B38" s="4" t="s">
        <v>4</v>
      </c>
      <c r="C38" s="11">
        <v>15999</v>
      </c>
      <c r="D38" s="9">
        <v>12935</v>
      </c>
      <c r="E38" s="12">
        <v>7533</v>
      </c>
    </row>
    <row r="39" spans="2:5" x14ac:dyDescent="0.2">
      <c r="B39" s="4" t="s">
        <v>5</v>
      </c>
      <c r="C39" s="11">
        <v>1756</v>
      </c>
      <c r="D39" s="9">
        <v>2974</v>
      </c>
      <c r="E39" s="12">
        <v>16112</v>
      </c>
    </row>
    <row r="40" spans="2:5" x14ac:dyDescent="0.2">
      <c r="B40" s="4" t="s">
        <v>12</v>
      </c>
      <c r="C40" s="11">
        <v>5009</v>
      </c>
      <c r="D40" s="9">
        <v>11439</v>
      </c>
      <c r="E40" s="12">
        <v>14547</v>
      </c>
    </row>
    <row r="41" spans="2:5" x14ac:dyDescent="0.2">
      <c r="B41" s="4" t="s">
        <v>13</v>
      </c>
      <c r="C41" s="11">
        <v>1981</v>
      </c>
      <c r="D41" s="9">
        <v>4012</v>
      </c>
      <c r="E41" s="12">
        <v>14445</v>
      </c>
    </row>
    <row r="42" spans="2:5" x14ac:dyDescent="0.2">
      <c r="B42" s="4" t="s">
        <v>6</v>
      </c>
      <c r="C42" s="11">
        <v>3816</v>
      </c>
      <c r="D42" s="9">
        <v>18218</v>
      </c>
      <c r="E42" s="12">
        <v>13284</v>
      </c>
    </row>
    <row r="43" spans="2:5" x14ac:dyDescent="0.2">
      <c r="B43" s="4" t="s">
        <v>7</v>
      </c>
      <c r="C43" s="11">
        <v>17850</v>
      </c>
      <c r="D43" s="9">
        <v>9942</v>
      </c>
      <c r="E43" s="12">
        <v>9277</v>
      </c>
    </row>
    <row r="44" spans="2:5" x14ac:dyDescent="0.2">
      <c r="B44" s="4" t="s">
        <v>10</v>
      </c>
      <c r="C44" s="11">
        <v>10716</v>
      </c>
      <c r="D44" s="9">
        <v>18795</v>
      </c>
      <c r="E44" s="12">
        <v>10372</v>
      </c>
    </row>
    <row r="45" spans="2:5" ht="13.2" thickBot="1" x14ac:dyDescent="0.25">
      <c r="B45" s="6" t="s">
        <v>8</v>
      </c>
      <c r="C45" s="10">
        <v>14650</v>
      </c>
      <c r="D45" s="10">
        <v>18022</v>
      </c>
      <c r="E45" s="7">
        <v>11776</v>
      </c>
    </row>
    <row r="50" spans="2:5" ht="13.2" thickBot="1" x14ac:dyDescent="0.25"/>
    <row r="51" spans="2:5" x14ac:dyDescent="0.2">
      <c r="B51" s="2" t="s">
        <v>11</v>
      </c>
      <c r="C51" s="8">
        <v>2020</v>
      </c>
      <c r="D51" s="8">
        <v>2021</v>
      </c>
      <c r="E51" s="3">
        <v>2022</v>
      </c>
    </row>
    <row r="52" spans="2:5" x14ac:dyDescent="0.2">
      <c r="B52" s="4" t="s">
        <v>3</v>
      </c>
      <c r="C52" s="9">
        <v>19713</v>
      </c>
      <c r="D52" s="9">
        <v>5156</v>
      </c>
      <c r="E52" s="5">
        <v>17621</v>
      </c>
    </row>
    <row r="53" spans="2:5" x14ac:dyDescent="0.2">
      <c r="B53" s="4" t="s">
        <v>9</v>
      </c>
      <c r="C53" s="11">
        <v>15514</v>
      </c>
      <c r="D53" s="9">
        <v>4550</v>
      </c>
      <c r="E53" s="12">
        <v>3872</v>
      </c>
    </row>
    <row r="54" spans="2:5" x14ac:dyDescent="0.2">
      <c r="B54" s="4" t="s">
        <v>4</v>
      </c>
      <c r="C54" s="11">
        <v>15999</v>
      </c>
      <c r="D54" s="9">
        <v>12935</v>
      </c>
      <c r="E54" s="12">
        <v>7533</v>
      </c>
    </row>
    <row r="55" spans="2:5" x14ac:dyDescent="0.2">
      <c r="B55" s="4" t="s">
        <v>5</v>
      </c>
      <c r="C55" s="11">
        <v>1756</v>
      </c>
      <c r="D55" s="9">
        <v>2974</v>
      </c>
      <c r="E55" s="12">
        <v>16112</v>
      </c>
    </row>
    <row r="56" spans="2:5" x14ac:dyDescent="0.2">
      <c r="B56" s="4" t="s">
        <v>12</v>
      </c>
      <c r="C56" s="11">
        <v>5009</v>
      </c>
      <c r="D56" s="9">
        <v>11439</v>
      </c>
      <c r="E56" s="12">
        <v>14547</v>
      </c>
    </row>
    <row r="57" spans="2:5" x14ac:dyDescent="0.2">
      <c r="B57" s="4" t="s">
        <v>13</v>
      </c>
      <c r="C57" s="11">
        <v>1981</v>
      </c>
      <c r="D57" s="9">
        <v>4012</v>
      </c>
      <c r="E57" s="12">
        <v>14445</v>
      </c>
    </row>
    <row r="58" spans="2:5" x14ac:dyDescent="0.2">
      <c r="B58" s="4" t="s">
        <v>6</v>
      </c>
      <c r="C58" s="11">
        <v>3816</v>
      </c>
      <c r="D58" s="9">
        <v>18218</v>
      </c>
      <c r="E58" s="12">
        <v>13284</v>
      </c>
    </row>
    <row r="59" spans="2:5" x14ac:dyDescent="0.2">
      <c r="B59" s="4" t="s">
        <v>7</v>
      </c>
      <c r="C59" s="11">
        <v>17850</v>
      </c>
      <c r="D59" s="9">
        <v>9942</v>
      </c>
      <c r="E59" s="12">
        <v>9277</v>
      </c>
    </row>
    <row r="60" spans="2:5" x14ac:dyDescent="0.2">
      <c r="B60" s="4" t="s">
        <v>10</v>
      </c>
      <c r="C60" s="11">
        <v>10716</v>
      </c>
      <c r="D60" s="9">
        <v>18795</v>
      </c>
      <c r="E60" s="12">
        <v>10372</v>
      </c>
    </row>
    <row r="61" spans="2:5" ht="13.2" thickBot="1" x14ac:dyDescent="0.25">
      <c r="B61" s="6" t="s">
        <v>8</v>
      </c>
      <c r="C61" s="10">
        <v>14650</v>
      </c>
      <c r="D61" s="10">
        <v>18022</v>
      </c>
      <c r="E61" s="7">
        <v>11776</v>
      </c>
    </row>
  </sheetData>
  <customSheetViews>
    <customSheetView guid="{32AC375D-71E8-4837-970A-506F5564D874}">
      <selection activeCell="B10" sqref="B10"/>
      <pageMargins left="0.7" right="0.7" top="0.75" bottom="0.75" header="0.3" footer="0.3"/>
    </customSheetView>
    <customSheetView guid="{0C38C32A-6CF4-42A0-A1FC-64D28B8BD548}">
      <selection activeCell="B10" sqref="B10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9:E20"/>
  <sheetViews>
    <sheetView workbookViewId="0">
      <selection activeCell="L18" sqref="L18"/>
    </sheetView>
  </sheetViews>
  <sheetFormatPr defaultRowHeight="12.6" x14ac:dyDescent="0.2"/>
  <cols>
    <col min="2" max="2" width="20.08984375" bestFit="1" customWidth="1"/>
    <col min="3" max="5" width="12.6328125" customWidth="1"/>
  </cols>
  <sheetData>
    <row r="9" spans="2:5" ht="13.2" thickBot="1" x14ac:dyDescent="0.25"/>
    <row r="10" spans="2:5" ht="20.100000000000001" customHeight="1" x14ac:dyDescent="0.2">
      <c r="B10" s="2" t="s">
        <v>11</v>
      </c>
      <c r="C10" s="8">
        <v>2021</v>
      </c>
      <c r="D10" s="8">
        <v>2022</v>
      </c>
      <c r="E10" s="3">
        <v>2023</v>
      </c>
    </row>
    <row r="11" spans="2:5" ht="20.100000000000001" customHeight="1" x14ac:dyDescent="0.2">
      <c r="B11" s="4" t="s">
        <v>3</v>
      </c>
      <c r="C11" s="9">
        <v>19713</v>
      </c>
      <c r="D11" s="9">
        <v>5156</v>
      </c>
      <c r="E11" s="5">
        <v>17621</v>
      </c>
    </row>
    <row r="12" spans="2:5" ht="20.100000000000001" customHeight="1" x14ac:dyDescent="0.2">
      <c r="B12" s="4" t="s">
        <v>9</v>
      </c>
      <c r="C12" s="11">
        <v>15514</v>
      </c>
      <c r="D12" s="9">
        <v>4550</v>
      </c>
      <c r="E12" s="12">
        <v>3872</v>
      </c>
    </row>
    <row r="13" spans="2:5" ht="20.100000000000001" customHeight="1" x14ac:dyDescent="0.2">
      <c r="B13" s="4" t="s">
        <v>4</v>
      </c>
      <c r="C13" s="11">
        <v>15999</v>
      </c>
      <c r="D13" s="9">
        <v>12935</v>
      </c>
      <c r="E13" s="12">
        <v>7533</v>
      </c>
    </row>
    <row r="14" spans="2:5" ht="20.100000000000001" customHeight="1" x14ac:dyDescent="0.2">
      <c r="B14" s="4" t="s">
        <v>5</v>
      </c>
      <c r="C14" s="11">
        <v>1756</v>
      </c>
      <c r="D14" s="9">
        <v>2974</v>
      </c>
      <c r="E14" s="12">
        <v>16112</v>
      </c>
    </row>
    <row r="15" spans="2:5" ht="20.100000000000001" customHeight="1" x14ac:dyDescent="0.2">
      <c r="B15" s="4" t="s">
        <v>12</v>
      </c>
      <c r="C15" s="11">
        <v>5009</v>
      </c>
      <c r="D15" s="9">
        <v>11439</v>
      </c>
      <c r="E15" s="12">
        <v>14547</v>
      </c>
    </row>
    <row r="16" spans="2:5" ht="20.100000000000001" customHeight="1" x14ac:dyDescent="0.2">
      <c r="B16" s="4" t="s">
        <v>13</v>
      </c>
      <c r="C16" s="11">
        <v>1981</v>
      </c>
      <c r="D16" s="9">
        <v>4012</v>
      </c>
      <c r="E16" s="12">
        <v>14445</v>
      </c>
    </row>
    <row r="17" spans="2:5" ht="20.100000000000001" customHeight="1" x14ac:dyDescent="0.2">
      <c r="B17" s="4" t="s">
        <v>6</v>
      </c>
      <c r="C17" s="11">
        <v>3816</v>
      </c>
      <c r="D17" s="9">
        <v>18218</v>
      </c>
      <c r="E17" s="12">
        <v>13284</v>
      </c>
    </row>
    <row r="18" spans="2:5" ht="20.100000000000001" customHeight="1" x14ac:dyDescent="0.2">
      <c r="B18" s="4" t="s">
        <v>7</v>
      </c>
      <c r="C18" s="11">
        <v>17850</v>
      </c>
      <c r="D18" s="9">
        <v>9942</v>
      </c>
      <c r="E18" s="12">
        <v>9277</v>
      </c>
    </row>
    <row r="19" spans="2:5" ht="20.100000000000001" customHeight="1" x14ac:dyDescent="0.2">
      <c r="B19" s="4" t="s">
        <v>10</v>
      </c>
      <c r="C19" s="11">
        <v>10716</v>
      </c>
      <c r="D19" s="9">
        <v>18795</v>
      </c>
      <c r="E19" s="12">
        <v>10372</v>
      </c>
    </row>
    <row r="20" spans="2:5" ht="20.100000000000001" customHeight="1" thickBot="1" x14ac:dyDescent="0.25">
      <c r="B20" s="6" t="s">
        <v>8</v>
      </c>
      <c r="C20" s="10">
        <v>14650</v>
      </c>
      <c r="D20" s="10">
        <v>18022</v>
      </c>
      <c r="E20" s="7">
        <v>11776</v>
      </c>
    </row>
  </sheetData>
  <customSheetViews>
    <customSheetView guid="{32AC375D-71E8-4837-970A-506F5564D874}">
      <selection activeCell="L18" sqref="L18"/>
      <pageMargins left="0.7" right="0.7" top="0.75" bottom="0.75" header="0.3" footer="0.3"/>
    </customSheetView>
    <customSheetView guid="{0C38C32A-6CF4-42A0-A1FC-64D28B8BD548}">
      <selection activeCell="L18" sqref="L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9:C20"/>
  <sheetViews>
    <sheetView showGridLines="0" workbookViewId="0">
      <selection activeCell="H18" sqref="H18"/>
    </sheetView>
  </sheetViews>
  <sheetFormatPr defaultRowHeight="12.6" x14ac:dyDescent="0.2"/>
  <cols>
    <col min="1" max="1" width="6.08984375" customWidth="1"/>
    <col min="2" max="2" width="20.08984375" bestFit="1" customWidth="1"/>
    <col min="3" max="3" width="14.36328125" customWidth="1"/>
  </cols>
  <sheetData>
    <row r="9" spans="2:3" ht="13.2" thickBot="1" x14ac:dyDescent="0.25"/>
    <row r="10" spans="2:3" ht="20.100000000000001" customHeight="1" x14ac:dyDescent="0.2">
      <c r="B10" s="2" t="s">
        <v>11</v>
      </c>
      <c r="C10" s="3" t="s">
        <v>0</v>
      </c>
    </row>
    <row r="11" spans="2:3" ht="20.100000000000001" customHeight="1" x14ac:dyDescent="0.2">
      <c r="B11" s="4" t="s">
        <v>3</v>
      </c>
      <c r="C11" s="5">
        <v>19413</v>
      </c>
    </row>
    <row r="12" spans="2:3" ht="20.100000000000001" customHeight="1" x14ac:dyDescent="0.2">
      <c r="B12" s="4" t="s">
        <v>9</v>
      </c>
      <c r="C12" s="5">
        <v>3094</v>
      </c>
    </row>
    <row r="13" spans="2:3" ht="20.100000000000001" customHeight="1" x14ac:dyDescent="0.2">
      <c r="B13" s="4" t="s">
        <v>4</v>
      </c>
      <c r="C13" s="5">
        <v>8782</v>
      </c>
    </row>
    <row r="14" spans="2:3" ht="20.100000000000001" customHeight="1" x14ac:dyDescent="0.2">
      <c r="B14" s="4" t="s">
        <v>5</v>
      </c>
      <c r="C14" s="5">
        <v>15451</v>
      </c>
    </row>
    <row r="15" spans="2:3" ht="20.100000000000001" customHeight="1" x14ac:dyDescent="0.2">
      <c r="B15" s="4" t="s">
        <v>12</v>
      </c>
      <c r="C15" s="5">
        <v>15987</v>
      </c>
    </row>
    <row r="16" spans="2:3" ht="20.100000000000001" customHeight="1" x14ac:dyDescent="0.2">
      <c r="B16" s="4" t="s">
        <v>13</v>
      </c>
      <c r="C16" s="5">
        <v>12654</v>
      </c>
    </row>
    <row r="17" spans="2:3" ht="20.100000000000001" customHeight="1" x14ac:dyDescent="0.2">
      <c r="B17" s="4" t="s">
        <v>6</v>
      </c>
      <c r="C17" s="5">
        <v>9774</v>
      </c>
    </row>
    <row r="18" spans="2:3" ht="20.100000000000001" customHeight="1" x14ac:dyDescent="0.2">
      <c r="B18" s="4" t="s">
        <v>7</v>
      </c>
      <c r="C18" s="5">
        <v>6095</v>
      </c>
    </row>
    <row r="19" spans="2:3" ht="20.100000000000001" customHeight="1" x14ac:dyDescent="0.2">
      <c r="B19" s="4" t="s">
        <v>10</v>
      </c>
      <c r="C19" s="5">
        <v>1970</v>
      </c>
    </row>
    <row r="20" spans="2:3" ht="20.100000000000001" customHeight="1" thickBot="1" x14ac:dyDescent="0.25">
      <c r="B20" s="6" t="s">
        <v>8</v>
      </c>
      <c r="C20" s="7">
        <v>4893</v>
      </c>
    </row>
  </sheetData>
  <customSheetViews>
    <customSheetView guid="{32AC375D-71E8-4837-970A-506F5564D874}" showGridLines="0">
      <selection activeCell="H17" sqref="H17"/>
      <pageMargins left="0.7" right="0.7" top="0.75" bottom="0.75" header="0.3" footer="0.3"/>
      <pageSetup orientation="portrait" r:id="rId1"/>
    </customSheetView>
    <customSheetView guid="{0C38C32A-6CF4-42A0-A1FC-64D28B8BD548}" showGridLines="0">
      <selection activeCell="H17" sqref="H17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9:E20"/>
  <sheetViews>
    <sheetView workbookViewId="0">
      <selection activeCell="Q16" sqref="Q16"/>
    </sheetView>
  </sheetViews>
  <sheetFormatPr defaultRowHeight="12.6" x14ac:dyDescent="0.2"/>
  <cols>
    <col min="1" max="1" width="4" customWidth="1"/>
    <col min="2" max="2" width="20.08984375" bestFit="1" customWidth="1"/>
    <col min="3" max="5" width="12.6328125" customWidth="1"/>
  </cols>
  <sheetData>
    <row r="9" spans="2:5" ht="13.2" thickBot="1" x14ac:dyDescent="0.25"/>
    <row r="10" spans="2:5" ht="20.100000000000001" customHeight="1" x14ac:dyDescent="0.2">
      <c r="B10" s="2" t="s">
        <v>11</v>
      </c>
      <c r="C10" s="8">
        <v>2021</v>
      </c>
      <c r="D10" s="8">
        <v>2022</v>
      </c>
      <c r="E10" s="3">
        <v>2023</v>
      </c>
    </row>
    <row r="11" spans="2:5" ht="20.100000000000001" customHeight="1" x14ac:dyDescent="0.2">
      <c r="B11" s="4" t="s">
        <v>3</v>
      </c>
      <c r="C11" s="9">
        <v>19713</v>
      </c>
      <c r="D11" s="9">
        <v>5156</v>
      </c>
      <c r="E11" s="5">
        <v>17621</v>
      </c>
    </row>
    <row r="12" spans="2:5" ht="20.100000000000001" customHeight="1" x14ac:dyDescent="0.2">
      <c r="B12" s="4" t="s">
        <v>9</v>
      </c>
      <c r="C12" s="11">
        <v>15514</v>
      </c>
      <c r="D12" s="9">
        <v>4550</v>
      </c>
      <c r="E12" s="12">
        <v>3872</v>
      </c>
    </row>
    <row r="13" spans="2:5" ht="20.100000000000001" customHeight="1" x14ac:dyDescent="0.2">
      <c r="B13" s="4" t="s">
        <v>4</v>
      </c>
      <c r="C13" s="11">
        <v>15999</v>
      </c>
      <c r="D13" s="9">
        <v>12935</v>
      </c>
      <c r="E13" s="12">
        <v>7533</v>
      </c>
    </row>
    <row r="14" spans="2:5" ht="20.100000000000001" customHeight="1" x14ac:dyDescent="0.2">
      <c r="B14" s="4" t="s">
        <v>5</v>
      </c>
      <c r="C14" s="11">
        <v>1756</v>
      </c>
      <c r="D14" s="9">
        <v>2974</v>
      </c>
      <c r="E14" s="12">
        <v>16112</v>
      </c>
    </row>
    <row r="15" spans="2:5" ht="20.100000000000001" customHeight="1" x14ac:dyDescent="0.2">
      <c r="B15" s="4" t="s">
        <v>12</v>
      </c>
      <c r="C15" s="11">
        <v>5009</v>
      </c>
      <c r="D15" s="9">
        <v>11439</v>
      </c>
      <c r="E15" s="12">
        <v>14547</v>
      </c>
    </row>
    <row r="16" spans="2:5" ht="20.100000000000001" customHeight="1" x14ac:dyDescent="0.2">
      <c r="B16" s="4" t="s">
        <v>13</v>
      </c>
      <c r="C16" s="11">
        <v>1981</v>
      </c>
      <c r="D16" s="9">
        <v>4012</v>
      </c>
      <c r="E16" s="12">
        <v>14445</v>
      </c>
    </row>
    <row r="17" spans="2:5" ht="20.100000000000001" customHeight="1" x14ac:dyDescent="0.2">
      <c r="B17" s="4" t="s">
        <v>6</v>
      </c>
      <c r="C17" s="11">
        <v>3816</v>
      </c>
      <c r="D17" s="9">
        <v>18218</v>
      </c>
      <c r="E17" s="12">
        <v>13284</v>
      </c>
    </row>
    <row r="18" spans="2:5" ht="20.100000000000001" customHeight="1" x14ac:dyDescent="0.2">
      <c r="B18" s="4" t="s">
        <v>7</v>
      </c>
      <c r="C18" s="11">
        <v>17850</v>
      </c>
      <c r="D18" s="9">
        <v>9942</v>
      </c>
      <c r="E18" s="12">
        <v>9277</v>
      </c>
    </row>
    <row r="19" spans="2:5" ht="20.100000000000001" customHeight="1" x14ac:dyDescent="0.2">
      <c r="B19" s="4" t="s">
        <v>10</v>
      </c>
      <c r="C19" s="11">
        <v>10716</v>
      </c>
      <c r="D19" s="9">
        <v>18795</v>
      </c>
      <c r="E19" s="12">
        <v>10372</v>
      </c>
    </row>
    <row r="20" spans="2:5" ht="20.100000000000001" customHeight="1" thickBot="1" x14ac:dyDescent="0.25">
      <c r="B20" s="6" t="s">
        <v>8</v>
      </c>
      <c r="C20" s="10">
        <v>14650</v>
      </c>
      <c r="D20" s="10">
        <v>18022</v>
      </c>
      <c r="E20" s="7">
        <v>11776</v>
      </c>
    </row>
  </sheetData>
  <customSheetViews>
    <customSheetView guid="{32AC375D-71E8-4837-970A-506F5564D874}">
      <selection activeCell="Q9" sqref="Q9"/>
      <pageMargins left="0.7" right="0.7" top="0.75" bottom="0.75" header="0.3" footer="0.3"/>
    </customSheetView>
    <customSheetView guid="{0C38C32A-6CF4-42A0-A1FC-64D28B8BD548}">
      <selection activeCell="Q9" sqref="Q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9:E20"/>
  <sheetViews>
    <sheetView topLeftCell="A16" workbookViewId="0">
      <selection activeCell="F10" sqref="F10"/>
    </sheetView>
  </sheetViews>
  <sheetFormatPr defaultRowHeight="12.6" x14ac:dyDescent="0.2"/>
  <cols>
    <col min="2" max="2" width="20.08984375" bestFit="1" customWidth="1"/>
    <col min="3" max="5" width="12.6328125" customWidth="1"/>
  </cols>
  <sheetData>
    <row r="9" spans="2:5" ht="13.2" thickBot="1" x14ac:dyDescent="0.25"/>
    <row r="10" spans="2:5" ht="20.100000000000001" customHeight="1" x14ac:dyDescent="0.2">
      <c r="B10" s="2" t="s">
        <v>11</v>
      </c>
      <c r="C10" s="8">
        <v>2021</v>
      </c>
      <c r="D10" s="8">
        <v>2022</v>
      </c>
      <c r="E10" s="3">
        <v>2023</v>
      </c>
    </row>
    <row r="11" spans="2:5" ht="20.100000000000001" customHeight="1" x14ac:dyDescent="0.2">
      <c r="B11" s="4" t="s">
        <v>3</v>
      </c>
      <c r="C11" s="9">
        <v>19713</v>
      </c>
      <c r="D11" s="9">
        <v>5156</v>
      </c>
      <c r="E11" s="5">
        <v>17621</v>
      </c>
    </row>
    <row r="12" spans="2:5" ht="20.100000000000001" customHeight="1" x14ac:dyDescent="0.2">
      <c r="B12" s="4" t="s">
        <v>9</v>
      </c>
      <c r="C12" s="11">
        <v>15514</v>
      </c>
      <c r="D12" s="9">
        <v>4550</v>
      </c>
      <c r="E12" s="12">
        <v>3872</v>
      </c>
    </row>
    <row r="13" spans="2:5" ht="20.100000000000001" customHeight="1" x14ac:dyDescent="0.2">
      <c r="B13" s="4" t="s">
        <v>4</v>
      </c>
      <c r="C13" s="11">
        <v>15999</v>
      </c>
      <c r="D13" s="9">
        <v>12935</v>
      </c>
      <c r="E13" s="12">
        <v>7533</v>
      </c>
    </row>
    <row r="14" spans="2:5" ht="20.100000000000001" customHeight="1" x14ac:dyDescent="0.2">
      <c r="B14" s="4" t="s">
        <v>5</v>
      </c>
      <c r="C14" s="11">
        <v>1756</v>
      </c>
      <c r="D14" s="9">
        <v>2974</v>
      </c>
      <c r="E14" s="12">
        <v>16112</v>
      </c>
    </row>
    <row r="15" spans="2:5" ht="20.100000000000001" customHeight="1" x14ac:dyDescent="0.2">
      <c r="B15" s="4" t="s">
        <v>12</v>
      </c>
      <c r="C15" s="11">
        <v>5009</v>
      </c>
      <c r="D15" s="9">
        <v>11439</v>
      </c>
      <c r="E15" s="12">
        <v>14547</v>
      </c>
    </row>
    <row r="16" spans="2:5" ht="20.100000000000001" customHeight="1" x14ac:dyDescent="0.2">
      <c r="B16" s="4" t="s">
        <v>13</v>
      </c>
      <c r="C16" s="11">
        <v>1981</v>
      </c>
      <c r="D16" s="9">
        <v>4012</v>
      </c>
      <c r="E16" s="12">
        <v>14445</v>
      </c>
    </row>
    <row r="17" spans="2:5" ht="20.100000000000001" customHeight="1" x14ac:dyDescent="0.2">
      <c r="B17" s="4" t="s">
        <v>6</v>
      </c>
      <c r="C17" s="11">
        <v>3816</v>
      </c>
      <c r="D17" s="9">
        <v>18218</v>
      </c>
      <c r="E17" s="12">
        <v>13284</v>
      </c>
    </row>
    <row r="18" spans="2:5" ht="20.100000000000001" customHeight="1" x14ac:dyDescent="0.2">
      <c r="B18" s="4" t="s">
        <v>7</v>
      </c>
      <c r="C18" s="11">
        <v>17850</v>
      </c>
      <c r="D18" s="9">
        <v>9942</v>
      </c>
      <c r="E18" s="12">
        <v>9277</v>
      </c>
    </row>
    <row r="19" spans="2:5" ht="20.100000000000001" customHeight="1" x14ac:dyDescent="0.2">
      <c r="B19" s="4" t="s">
        <v>10</v>
      </c>
      <c r="C19" s="11">
        <v>10716</v>
      </c>
      <c r="D19" s="9">
        <v>18795</v>
      </c>
      <c r="E19" s="12">
        <v>10372</v>
      </c>
    </row>
    <row r="20" spans="2:5" ht="20.100000000000001" customHeight="1" thickBot="1" x14ac:dyDescent="0.25">
      <c r="B20" s="6" t="s">
        <v>8</v>
      </c>
      <c r="C20" s="10">
        <v>14650</v>
      </c>
      <c r="D20" s="10">
        <v>18022</v>
      </c>
      <c r="E20" s="7">
        <v>11776</v>
      </c>
    </row>
  </sheetData>
  <customSheetViews>
    <customSheetView guid="{32AC375D-71E8-4837-970A-506F5564D874}">
      <selection activeCell="F10" sqref="F10"/>
      <pageMargins left="0.7" right="0.7" top="0.75" bottom="0.75" header="0.3" footer="0.3"/>
    </customSheetView>
    <customSheetView guid="{0C38C32A-6CF4-42A0-A1FC-64D28B8BD548}">
      <selection activeCell="F10" sqref="F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9:C20"/>
  <sheetViews>
    <sheetView workbookViewId="0">
      <selection activeCell="O16" sqref="O16"/>
    </sheetView>
  </sheetViews>
  <sheetFormatPr defaultRowHeight="12.6" x14ac:dyDescent="0.2"/>
  <cols>
    <col min="2" max="2" width="20.08984375" bestFit="1" customWidth="1"/>
    <col min="3" max="3" width="14.36328125" customWidth="1"/>
  </cols>
  <sheetData>
    <row r="9" spans="2:3" ht="13.2" thickBot="1" x14ac:dyDescent="0.25"/>
    <row r="10" spans="2:3" ht="20.100000000000001" customHeight="1" x14ac:dyDescent="0.2">
      <c r="B10" s="2" t="s">
        <v>11</v>
      </c>
      <c r="C10" s="3" t="s">
        <v>0</v>
      </c>
    </row>
    <row r="11" spans="2:3" ht="20.100000000000001" customHeight="1" x14ac:dyDescent="0.2">
      <c r="B11" s="4" t="s">
        <v>3</v>
      </c>
      <c r="C11" s="5">
        <v>19413</v>
      </c>
    </row>
    <row r="12" spans="2:3" ht="20.100000000000001" customHeight="1" x14ac:dyDescent="0.2">
      <c r="B12" s="4" t="s">
        <v>9</v>
      </c>
      <c r="C12" s="5">
        <v>3094</v>
      </c>
    </row>
    <row r="13" spans="2:3" ht="20.100000000000001" customHeight="1" x14ac:dyDescent="0.2">
      <c r="B13" s="4" t="s">
        <v>4</v>
      </c>
      <c r="C13" s="5">
        <v>8782</v>
      </c>
    </row>
    <row r="14" spans="2:3" ht="20.100000000000001" customHeight="1" x14ac:dyDescent="0.2">
      <c r="B14" s="4" t="s">
        <v>5</v>
      </c>
      <c r="C14" s="5">
        <v>15451</v>
      </c>
    </row>
    <row r="15" spans="2:3" ht="20.100000000000001" customHeight="1" x14ac:dyDescent="0.2">
      <c r="B15" s="4" t="s">
        <v>12</v>
      </c>
      <c r="C15" s="5">
        <v>15987</v>
      </c>
    </row>
    <row r="16" spans="2:3" ht="20.100000000000001" customHeight="1" x14ac:dyDescent="0.2">
      <c r="B16" s="4" t="s">
        <v>13</v>
      </c>
      <c r="C16" s="5">
        <v>12654</v>
      </c>
    </row>
    <row r="17" spans="2:3" ht="19.5" customHeight="1" thickBot="1" x14ac:dyDescent="0.25">
      <c r="B17" s="6" t="s">
        <v>14</v>
      </c>
      <c r="C17" s="7">
        <v>22732</v>
      </c>
    </row>
    <row r="18" spans="2:3" ht="20.100000000000001" customHeight="1" x14ac:dyDescent="0.2"/>
    <row r="19" spans="2:3" ht="20.100000000000001" customHeight="1" x14ac:dyDescent="0.2"/>
    <row r="20" spans="2:3" ht="20.100000000000001" customHeight="1" x14ac:dyDescent="0.2"/>
  </sheetData>
  <customSheetViews>
    <customSheetView guid="{32AC375D-71E8-4837-970A-506F5564D874}">
      <selection activeCell="O16" sqref="O16"/>
      <pageMargins left="0.7" right="0.7" top="0.75" bottom="0.75" header="0.3" footer="0.3"/>
    </customSheetView>
    <customSheetView guid="{0C38C32A-6CF4-42A0-A1FC-64D28B8BD548}">
      <selection activeCell="O16" sqref="O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B9:S20"/>
  <sheetViews>
    <sheetView topLeftCell="A7" workbookViewId="0">
      <selection activeCell="B10" sqref="B10"/>
    </sheetView>
  </sheetViews>
  <sheetFormatPr defaultRowHeight="12.6" x14ac:dyDescent="0.2"/>
  <cols>
    <col min="2" max="2" width="20.08984375" bestFit="1" customWidth="1"/>
    <col min="3" max="3" width="14.36328125" customWidth="1"/>
  </cols>
  <sheetData>
    <row r="9" spans="2:19" ht="13.2" thickBot="1" x14ac:dyDescent="0.25"/>
    <row r="10" spans="2:19" ht="20.100000000000001" customHeight="1" x14ac:dyDescent="0.2">
      <c r="B10" s="2" t="s">
        <v>11</v>
      </c>
      <c r="C10" s="3" t="s">
        <v>0</v>
      </c>
      <c r="R10" s="2" t="s">
        <v>11</v>
      </c>
      <c r="S10" s="3" t="s">
        <v>0</v>
      </c>
    </row>
    <row r="11" spans="2:19" ht="20.100000000000001" customHeight="1" x14ac:dyDescent="0.2">
      <c r="B11" s="4" t="s">
        <v>3</v>
      </c>
      <c r="C11" s="5">
        <v>19413</v>
      </c>
      <c r="R11" s="4" t="s">
        <v>3</v>
      </c>
      <c r="S11" s="5">
        <v>19413</v>
      </c>
    </row>
    <row r="12" spans="2:19" ht="20.100000000000001" customHeight="1" x14ac:dyDescent="0.2">
      <c r="B12" s="4" t="s">
        <v>9</v>
      </c>
      <c r="C12" s="5">
        <v>3094</v>
      </c>
      <c r="R12" s="4" t="s">
        <v>9</v>
      </c>
      <c r="S12" s="5">
        <v>3094</v>
      </c>
    </row>
    <row r="13" spans="2:19" ht="20.100000000000001" customHeight="1" x14ac:dyDescent="0.2">
      <c r="B13" s="4" t="s">
        <v>4</v>
      </c>
      <c r="C13" s="5">
        <v>8782</v>
      </c>
      <c r="R13" s="4" t="s">
        <v>4</v>
      </c>
      <c r="S13" s="5">
        <v>8782</v>
      </c>
    </row>
    <row r="14" spans="2:19" ht="20.100000000000001" customHeight="1" x14ac:dyDescent="0.2">
      <c r="B14" s="4" t="s">
        <v>5</v>
      </c>
      <c r="C14" s="5">
        <v>15451</v>
      </c>
      <c r="R14" s="4" t="s">
        <v>5</v>
      </c>
      <c r="S14" s="5">
        <v>15451</v>
      </c>
    </row>
    <row r="15" spans="2:19" ht="20.100000000000001" customHeight="1" x14ac:dyDescent="0.2">
      <c r="B15" s="4" t="s">
        <v>12</v>
      </c>
      <c r="C15" s="5">
        <v>15987</v>
      </c>
      <c r="R15" s="4" t="s">
        <v>12</v>
      </c>
      <c r="S15" s="5">
        <v>15987</v>
      </c>
    </row>
    <row r="16" spans="2:19" ht="20.100000000000001" customHeight="1" x14ac:dyDescent="0.2">
      <c r="B16" s="4" t="s">
        <v>13</v>
      </c>
      <c r="C16" s="5">
        <v>12654</v>
      </c>
      <c r="R16" s="4" t="s">
        <v>13</v>
      </c>
      <c r="S16" s="5">
        <v>12654</v>
      </c>
    </row>
    <row r="17" spans="2:19" ht="20.100000000000001" customHeight="1" thickBot="1" x14ac:dyDescent="0.25">
      <c r="B17" s="6" t="s">
        <v>14</v>
      </c>
      <c r="C17" s="7">
        <v>22732</v>
      </c>
      <c r="E17" s="13"/>
      <c r="R17" s="4" t="s">
        <v>6</v>
      </c>
      <c r="S17" s="5">
        <v>9774</v>
      </c>
    </row>
    <row r="18" spans="2:19" ht="20.100000000000001" customHeight="1" x14ac:dyDescent="0.2">
      <c r="R18" s="4" t="s">
        <v>7</v>
      </c>
      <c r="S18" s="5">
        <v>6095</v>
      </c>
    </row>
    <row r="19" spans="2:19" ht="20.100000000000001" customHeight="1" x14ac:dyDescent="0.2">
      <c r="R19" s="4" t="s">
        <v>10</v>
      </c>
      <c r="S19" s="5">
        <v>1970</v>
      </c>
    </row>
    <row r="20" spans="2:19" ht="20.100000000000001" customHeight="1" thickBot="1" x14ac:dyDescent="0.25">
      <c r="R20" s="6" t="s">
        <v>8</v>
      </c>
      <c r="S20" s="7">
        <v>4893</v>
      </c>
    </row>
  </sheetData>
  <customSheetViews>
    <customSheetView guid="{32AC375D-71E8-4837-970A-506F5564D874}">
      <selection activeCell="B10" sqref="B10"/>
      <pageMargins left="0.7" right="0.7" top="0.75" bottom="0.75" header="0.3" footer="0.3"/>
    </customSheetView>
    <customSheetView guid="{0C38C32A-6CF4-42A0-A1FC-64D28B8BD548}">
      <selection activeCell="B10" sqref="B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B9:S20"/>
  <sheetViews>
    <sheetView topLeftCell="A2" workbookViewId="0">
      <selection activeCell="E13" sqref="E13"/>
    </sheetView>
  </sheetViews>
  <sheetFormatPr defaultRowHeight="12.6" x14ac:dyDescent="0.2"/>
  <cols>
    <col min="2" max="2" width="20.08984375" bestFit="1" customWidth="1"/>
    <col min="3" max="3" width="14.36328125" customWidth="1"/>
  </cols>
  <sheetData>
    <row r="9" spans="2:19" ht="13.2" thickBot="1" x14ac:dyDescent="0.25"/>
    <row r="10" spans="2:19" ht="20.100000000000001" customHeight="1" x14ac:dyDescent="0.2">
      <c r="B10" s="2" t="s">
        <v>11</v>
      </c>
      <c r="C10" s="3" t="s">
        <v>0</v>
      </c>
      <c r="R10" s="2" t="s">
        <v>11</v>
      </c>
      <c r="S10" s="3" t="s">
        <v>0</v>
      </c>
    </row>
    <row r="11" spans="2:19" ht="20.100000000000001" customHeight="1" x14ac:dyDescent="0.2">
      <c r="B11" s="4" t="s">
        <v>3</v>
      </c>
      <c r="C11" s="5">
        <v>19413</v>
      </c>
      <c r="R11" s="4" t="s">
        <v>3</v>
      </c>
      <c r="S11" s="5">
        <v>19413</v>
      </c>
    </row>
    <row r="12" spans="2:19" ht="20.100000000000001" customHeight="1" x14ac:dyDescent="0.2">
      <c r="B12" s="4" t="s">
        <v>9</v>
      </c>
      <c r="C12" s="5">
        <v>3094</v>
      </c>
      <c r="R12" s="4" t="s">
        <v>9</v>
      </c>
      <c r="S12" s="5">
        <v>3094</v>
      </c>
    </row>
    <row r="13" spans="2:19" ht="20.100000000000001" customHeight="1" x14ac:dyDescent="0.2">
      <c r="B13" s="4" t="s">
        <v>4</v>
      </c>
      <c r="C13" s="5">
        <v>8782</v>
      </c>
      <c r="R13" s="4" t="s">
        <v>4</v>
      </c>
      <c r="S13" s="5">
        <v>8782</v>
      </c>
    </row>
    <row r="14" spans="2:19" ht="20.100000000000001" customHeight="1" x14ac:dyDescent="0.2">
      <c r="B14" s="4" t="s">
        <v>5</v>
      </c>
      <c r="C14" s="5">
        <v>15451</v>
      </c>
      <c r="R14" s="4" t="s">
        <v>5</v>
      </c>
      <c r="S14" s="5">
        <v>15451</v>
      </c>
    </row>
    <row r="15" spans="2:19" ht="20.100000000000001" customHeight="1" x14ac:dyDescent="0.2">
      <c r="B15" s="4" t="s">
        <v>12</v>
      </c>
      <c r="C15" s="5">
        <v>15987</v>
      </c>
      <c r="R15" s="4" t="s">
        <v>12</v>
      </c>
      <c r="S15" s="5">
        <v>15987</v>
      </c>
    </row>
    <row r="16" spans="2:19" ht="20.100000000000001" customHeight="1" x14ac:dyDescent="0.2">
      <c r="B16" s="4" t="s">
        <v>13</v>
      </c>
      <c r="C16" s="5">
        <v>12654</v>
      </c>
      <c r="R16" s="4" t="s">
        <v>13</v>
      </c>
      <c r="S16" s="5">
        <v>12654</v>
      </c>
    </row>
    <row r="17" spans="2:19" ht="20.100000000000001" customHeight="1" thickBot="1" x14ac:dyDescent="0.25">
      <c r="B17" s="6" t="s">
        <v>14</v>
      </c>
      <c r="C17" s="7">
        <v>22732</v>
      </c>
      <c r="E17" s="13"/>
      <c r="R17" s="4" t="s">
        <v>6</v>
      </c>
      <c r="S17" s="5">
        <v>9774</v>
      </c>
    </row>
    <row r="18" spans="2:19" ht="20.100000000000001" customHeight="1" x14ac:dyDescent="0.2">
      <c r="R18" s="4" t="s">
        <v>7</v>
      </c>
      <c r="S18" s="5">
        <v>6095</v>
      </c>
    </row>
    <row r="19" spans="2:19" ht="20.100000000000001" customHeight="1" x14ac:dyDescent="0.2">
      <c r="R19" s="4" t="s">
        <v>10</v>
      </c>
      <c r="S19" s="5">
        <v>1970</v>
      </c>
    </row>
    <row r="20" spans="2:19" ht="20.100000000000001" customHeight="1" thickBot="1" x14ac:dyDescent="0.25">
      <c r="R20" s="6" t="s">
        <v>8</v>
      </c>
      <c r="S20" s="7">
        <v>4893</v>
      </c>
    </row>
  </sheetData>
  <customSheetViews>
    <customSheetView guid="{32AC375D-71E8-4837-970A-506F5564D874}" topLeftCell="A5">
      <selection activeCell="J18" sqref="J18"/>
      <pageMargins left="0.7" right="0.7" top="0.75" bottom="0.75" header="0.3" footer="0.3"/>
    </customSheetView>
    <customSheetView guid="{0C38C32A-6CF4-42A0-A1FC-64D28B8BD548}" topLeftCell="A5">
      <selection activeCell="J18" sqref="J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B9:N20"/>
  <sheetViews>
    <sheetView showGridLines="0" workbookViewId="0">
      <selection activeCell="P34" sqref="P34"/>
    </sheetView>
  </sheetViews>
  <sheetFormatPr defaultRowHeight="12.6" x14ac:dyDescent="0.2"/>
  <cols>
    <col min="1" max="1" width="4.453125" customWidth="1"/>
    <col min="2" max="2" width="14.453125" customWidth="1"/>
    <col min="3" max="14" width="10.6328125" bestFit="1" customWidth="1"/>
  </cols>
  <sheetData>
    <row r="9" spans="2:14" ht="13.2" thickBot="1" x14ac:dyDescent="0.25"/>
    <row r="10" spans="2:14" ht="20.100000000000001" customHeight="1" thickBot="1" x14ac:dyDescent="0.25">
      <c r="B10" s="24"/>
      <c r="C10" s="22">
        <v>44927</v>
      </c>
      <c r="D10" s="14">
        <v>44958</v>
      </c>
      <c r="E10" s="14">
        <v>44986</v>
      </c>
      <c r="F10" s="14">
        <v>45017</v>
      </c>
      <c r="G10" s="14">
        <v>45047</v>
      </c>
      <c r="H10" s="14">
        <v>45078</v>
      </c>
      <c r="I10" s="14">
        <v>45108</v>
      </c>
      <c r="J10" s="14">
        <v>45139</v>
      </c>
      <c r="K10" s="14">
        <v>45170</v>
      </c>
      <c r="L10" s="14">
        <v>45200</v>
      </c>
      <c r="M10" s="14">
        <v>45231</v>
      </c>
      <c r="N10" s="15">
        <v>45261</v>
      </c>
    </row>
    <row r="11" spans="2:14" ht="20.100000000000001" customHeight="1" x14ac:dyDescent="0.2">
      <c r="B11" s="45" t="s">
        <v>3</v>
      </c>
      <c r="C11" s="17">
        <v>3501393.01</v>
      </c>
      <c r="D11" s="17">
        <v>3123358.68</v>
      </c>
      <c r="E11" s="17">
        <v>2698183.08</v>
      </c>
      <c r="F11" s="17">
        <v>2545573.8199999998</v>
      </c>
      <c r="G11" s="17">
        <v>2560520.1800000002</v>
      </c>
      <c r="H11" s="17">
        <v>2697081</v>
      </c>
      <c r="I11" s="17">
        <v>2433673.12</v>
      </c>
      <c r="J11" s="17">
        <v>2573911.59</v>
      </c>
      <c r="K11" s="17">
        <v>2904392.23</v>
      </c>
      <c r="L11" s="17">
        <v>2901655.15</v>
      </c>
      <c r="M11" s="17">
        <v>3773784.68</v>
      </c>
      <c r="N11" s="18">
        <v>3932408.26</v>
      </c>
    </row>
    <row r="12" spans="2:14" ht="20.100000000000001" customHeight="1" x14ac:dyDescent="0.2">
      <c r="B12" s="4" t="s">
        <v>9</v>
      </c>
      <c r="C12" s="17">
        <v>674628.65</v>
      </c>
      <c r="D12" s="17">
        <v>625612.66</v>
      </c>
      <c r="E12" s="17">
        <v>558818.65</v>
      </c>
      <c r="F12" s="17">
        <v>542218.4</v>
      </c>
      <c r="G12" s="17">
        <v>578556.72</v>
      </c>
      <c r="H12" s="17">
        <v>688952.62</v>
      </c>
      <c r="I12" s="17">
        <v>621370.98</v>
      </c>
      <c r="J12" s="17">
        <v>567363.02</v>
      </c>
      <c r="K12" s="17">
        <v>598589.30000000005</v>
      </c>
      <c r="L12" s="17">
        <v>578034.49</v>
      </c>
      <c r="M12" s="17">
        <v>818635.49</v>
      </c>
      <c r="N12" s="18">
        <v>890743.99</v>
      </c>
    </row>
    <row r="13" spans="2:14" ht="20.100000000000001" customHeight="1" x14ac:dyDescent="0.2">
      <c r="B13" s="4" t="s">
        <v>4</v>
      </c>
      <c r="C13" s="17">
        <v>1048349.81</v>
      </c>
      <c r="D13" s="17">
        <v>1083951.45</v>
      </c>
      <c r="E13" s="17">
        <v>969387.5</v>
      </c>
      <c r="F13" s="17">
        <v>1003365.77</v>
      </c>
      <c r="G13" s="17">
        <v>1019610.47</v>
      </c>
      <c r="H13" s="17">
        <v>1095674.8999999999</v>
      </c>
      <c r="I13" s="17">
        <v>1042034.57</v>
      </c>
      <c r="J13" s="17">
        <v>1033073.39</v>
      </c>
      <c r="K13" s="17">
        <v>1013819.69</v>
      </c>
      <c r="L13" s="17">
        <v>989909.89</v>
      </c>
      <c r="M13" s="17">
        <v>1293791.1299999999</v>
      </c>
      <c r="N13" s="18">
        <v>1273083.19</v>
      </c>
    </row>
    <row r="14" spans="2:14" ht="20.100000000000001" customHeight="1" x14ac:dyDescent="0.2">
      <c r="B14" s="4" t="s">
        <v>5</v>
      </c>
      <c r="C14" s="17">
        <v>1754499.35</v>
      </c>
      <c r="D14" s="17">
        <v>1612433.03</v>
      </c>
      <c r="E14" s="17">
        <v>1550208.48</v>
      </c>
      <c r="F14" s="17">
        <v>1498625.61</v>
      </c>
      <c r="G14" s="17">
        <v>1576354.71</v>
      </c>
      <c r="H14" s="17">
        <v>2031396.9</v>
      </c>
      <c r="I14" s="17">
        <v>1930521.58</v>
      </c>
      <c r="J14" s="17">
        <v>1617107.96</v>
      </c>
      <c r="K14" s="17">
        <v>1605944.41</v>
      </c>
      <c r="L14" s="17">
        <v>1510506.57</v>
      </c>
      <c r="M14" s="17">
        <v>2304875.2599999998</v>
      </c>
      <c r="N14" s="18">
        <v>2440737.63</v>
      </c>
    </row>
    <row r="15" spans="2:14" ht="20.100000000000001" customHeight="1" x14ac:dyDescent="0.2">
      <c r="B15" s="4" t="s">
        <v>12</v>
      </c>
      <c r="C15" s="17">
        <v>1144697.54</v>
      </c>
      <c r="D15" s="17">
        <v>1085386.55</v>
      </c>
      <c r="E15" s="17">
        <v>1082088.77</v>
      </c>
      <c r="F15" s="17">
        <v>1054251.43</v>
      </c>
      <c r="G15" s="17">
        <v>1122684.8899999999</v>
      </c>
      <c r="H15" s="17">
        <v>1483388.91</v>
      </c>
      <c r="I15" s="17">
        <v>1405604.33</v>
      </c>
      <c r="J15" s="17">
        <v>1159074.82</v>
      </c>
      <c r="K15" s="17">
        <v>1137516.54</v>
      </c>
      <c r="L15" s="17">
        <v>1061696.8899999999</v>
      </c>
      <c r="M15" s="17">
        <v>1578251.53</v>
      </c>
      <c r="N15" s="18">
        <v>1639673.77</v>
      </c>
    </row>
    <row r="16" spans="2:14" ht="20.100000000000001" customHeight="1" x14ac:dyDescent="0.2">
      <c r="B16" s="4" t="s">
        <v>13</v>
      </c>
      <c r="C16" s="17">
        <v>436836.5</v>
      </c>
      <c r="D16" s="17">
        <v>426573.44</v>
      </c>
      <c r="E16" s="17">
        <v>426230.86</v>
      </c>
      <c r="F16" s="17">
        <v>414149.96</v>
      </c>
      <c r="G16" s="17">
        <v>438426.97</v>
      </c>
      <c r="H16" s="17">
        <v>535611.51</v>
      </c>
      <c r="I16" s="17">
        <v>520002.25</v>
      </c>
      <c r="J16" s="17">
        <v>441070.97</v>
      </c>
      <c r="K16" s="17">
        <v>442878.17</v>
      </c>
      <c r="L16" s="17">
        <v>424708.32</v>
      </c>
      <c r="M16" s="17">
        <v>631143.29</v>
      </c>
      <c r="N16" s="18">
        <v>616288</v>
      </c>
    </row>
    <row r="17" spans="2:14" ht="20.100000000000001" customHeight="1" x14ac:dyDescent="0.2">
      <c r="B17" s="4" t="s">
        <v>6</v>
      </c>
      <c r="C17" s="17">
        <v>638111.68999999994</v>
      </c>
      <c r="D17" s="17">
        <v>597929.23</v>
      </c>
      <c r="E17" s="17">
        <v>599573.42000000004</v>
      </c>
      <c r="F17" s="17">
        <v>586423.01</v>
      </c>
      <c r="G17" s="17">
        <v>625789.98</v>
      </c>
      <c r="H17" s="17">
        <v>873190.45</v>
      </c>
      <c r="I17" s="17">
        <v>811762.3</v>
      </c>
      <c r="J17" s="17">
        <v>656830.86</v>
      </c>
      <c r="K17" s="17">
        <v>635046.81000000006</v>
      </c>
      <c r="L17" s="17">
        <v>578706.68000000005</v>
      </c>
      <c r="M17" s="17">
        <v>855833.37</v>
      </c>
      <c r="N17" s="18">
        <v>930611</v>
      </c>
    </row>
    <row r="18" spans="2:14" ht="20.100000000000001" customHeight="1" x14ac:dyDescent="0.2">
      <c r="B18" s="4" t="s">
        <v>7</v>
      </c>
      <c r="C18" s="17">
        <v>69749.350000000006</v>
      </c>
      <c r="D18" s="17">
        <v>60883.88</v>
      </c>
      <c r="E18" s="17">
        <v>56284.49</v>
      </c>
      <c r="F18" s="17">
        <v>53678.46</v>
      </c>
      <c r="G18" s="17">
        <v>58467.94</v>
      </c>
      <c r="H18" s="17">
        <v>74586.95</v>
      </c>
      <c r="I18" s="17">
        <v>73839.78</v>
      </c>
      <c r="J18" s="17">
        <v>61172.99</v>
      </c>
      <c r="K18" s="17">
        <v>59591.56</v>
      </c>
      <c r="L18" s="17">
        <v>58281.89</v>
      </c>
      <c r="M18" s="17">
        <v>91274.87</v>
      </c>
      <c r="N18" s="18">
        <v>92774.77</v>
      </c>
    </row>
    <row r="19" spans="2:14" ht="20.100000000000001" customHeight="1" x14ac:dyDescent="0.2">
      <c r="B19" s="4" t="s">
        <v>10</v>
      </c>
      <c r="C19" s="17">
        <v>220126.8</v>
      </c>
      <c r="D19" s="17">
        <v>202364.48</v>
      </c>
      <c r="E19" s="17">
        <v>188120.39</v>
      </c>
      <c r="F19" s="17">
        <v>188101.9</v>
      </c>
      <c r="G19" s="17">
        <v>191102.53</v>
      </c>
      <c r="H19" s="17">
        <v>230680.88</v>
      </c>
      <c r="I19" s="17">
        <v>223081.26</v>
      </c>
      <c r="J19" s="17">
        <v>198609.83</v>
      </c>
      <c r="K19" s="17">
        <v>199743.43</v>
      </c>
      <c r="L19" s="17">
        <v>184648.33</v>
      </c>
      <c r="M19" s="17">
        <v>267383.51</v>
      </c>
      <c r="N19" s="18">
        <v>281853.49</v>
      </c>
    </row>
    <row r="20" spans="2:14" ht="20.100000000000001" customHeight="1" thickBot="1" x14ac:dyDescent="0.25">
      <c r="B20" s="6" t="s">
        <v>8</v>
      </c>
      <c r="C20" s="20">
        <v>79918.490000000005</v>
      </c>
      <c r="D20" s="20">
        <v>66259.03</v>
      </c>
      <c r="E20" s="20">
        <v>56073.45</v>
      </c>
      <c r="F20" s="20">
        <v>47946.75</v>
      </c>
      <c r="G20" s="20">
        <v>48063.55</v>
      </c>
      <c r="H20" s="20">
        <v>58472.29</v>
      </c>
      <c r="I20" s="20">
        <v>55606.01</v>
      </c>
      <c r="J20" s="20">
        <v>36344.089999999997</v>
      </c>
      <c r="K20" s="20">
        <v>31181.41</v>
      </c>
      <c r="L20" s="20">
        <v>29392.34</v>
      </c>
      <c r="M20" s="20">
        <v>47045.27</v>
      </c>
      <c r="N20" s="21">
        <v>50346.49</v>
      </c>
    </row>
  </sheetData>
  <customSheetViews>
    <customSheetView guid="{32AC375D-71E8-4837-970A-506F5564D874}" showGridLines="0" topLeftCell="A22">
      <selection activeCell="P34" sqref="P34"/>
      <pageMargins left="0.7" right="0.7" top="0.75" bottom="0.75" header="0.3" footer="0.3"/>
      <pageSetup orientation="portrait" r:id="rId1"/>
    </customSheetView>
    <customSheetView guid="{0C38C32A-6CF4-42A0-A1FC-64D28B8BD548}" showGridLines="0" topLeftCell="A22">
      <selection activeCell="P34" sqref="P34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9:G90"/>
  <sheetViews>
    <sheetView topLeftCell="A4" workbookViewId="0">
      <selection activeCell="I21" sqref="I21"/>
    </sheetView>
  </sheetViews>
  <sheetFormatPr defaultColWidth="9" defaultRowHeight="12.6" x14ac:dyDescent="0.2"/>
  <cols>
    <col min="1" max="1" width="9" style="27"/>
    <col min="2" max="2" width="14.26953125" style="27" customWidth="1"/>
    <col min="3" max="5" width="12.26953125" style="27" customWidth="1"/>
    <col min="6" max="16384" width="9" style="27"/>
  </cols>
  <sheetData>
    <row r="9" spans="2:5" ht="13.2" thickBot="1" x14ac:dyDescent="0.25"/>
    <row r="10" spans="2:5" ht="20.100000000000001" customHeight="1" thickBot="1" x14ac:dyDescent="0.25">
      <c r="B10" s="28"/>
      <c r="C10" s="29" t="s">
        <v>0</v>
      </c>
      <c r="D10" s="8" t="s">
        <v>1</v>
      </c>
      <c r="E10" s="3" t="s">
        <v>2</v>
      </c>
    </row>
    <row r="11" spans="2:5" ht="20.100000000000001" customHeight="1" x14ac:dyDescent="0.2">
      <c r="B11" s="30" t="s">
        <v>3</v>
      </c>
      <c r="C11" s="34">
        <v>5422</v>
      </c>
      <c r="D11" s="34">
        <v>3173</v>
      </c>
      <c r="E11" s="32">
        <v>0.30052906241961042</v>
      </c>
    </row>
    <row r="12" spans="2:5" ht="20.100000000000001" customHeight="1" x14ac:dyDescent="0.2">
      <c r="B12" s="31" t="s">
        <v>9</v>
      </c>
      <c r="C12" s="34">
        <v>12880</v>
      </c>
      <c r="D12" s="34">
        <v>1398</v>
      </c>
      <c r="E12" s="32">
        <v>0.88346747871099562</v>
      </c>
    </row>
    <row r="13" spans="2:5" ht="20.100000000000001" customHeight="1" x14ac:dyDescent="0.2">
      <c r="B13" s="31" t="s">
        <v>4</v>
      </c>
      <c r="C13" s="34">
        <v>1001</v>
      </c>
      <c r="D13" s="34">
        <v>4536</v>
      </c>
      <c r="E13" s="32">
        <v>1.9867698449683169E-2</v>
      </c>
    </row>
    <row r="14" spans="2:5" ht="20.100000000000001" customHeight="1" x14ac:dyDescent="0.2">
      <c r="B14" s="31" t="s">
        <v>5</v>
      </c>
      <c r="C14" s="34">
        <v>6620</v>
      </c>
      <c r="D14" s="34">
        <v>3828</v>
      </c>
      <c r="E14" s="32">
        <v>5.1073253550023678E-2</v>
      </c>
    </row>
    <row r="15" spans="2:5" ht="20.100000000000001" customHeight="1" x14ac:dyDescent="0.2">
      <c r="B15" s="31" t="s">
        <v>12</v>
      </c>
      <c r="C15" s="34">
        <v>15703</v>
      </c>
      <c r="D15" s="34">
        <v>3771</v>
      </c>
      <c r="E15" s="32">
        <v>0.25721871639983385</v>
      </c>
    </row>
    <row r="16" spans="2:5" ht="20.100000000000001" customHeight="1" x14ac:dyDescent="0.2">
      <c r="B16" s="31" t="s">
        <v>13</v>
      </c>
      <c r="C16" s="34">
        <v>7063</v>
      </c>
      <c r="D16" s="34">
        <v>4462</v>
      </c>
      <c r="E16" s="32">
        <v>0.14201738910100925</v>
      </c>
    </row>
    <row r="17" spans="2:5" ht="20.100000000000001" customHeight="1" x14ac:dyDescent="0.2">
      <c r="B17" s="31" t="s">
        <v>6</v>
      </c>
      <c r="C17" s="34">
        <v>1254</v>
      </c>
      <c r="D17" s="34">
        <v>3951</v>
      </c>
      <c r="E17" s="32">
        <v>1.1073284057910193E-2</v>
      </c>
    </row>
    <row r="18" spans="2:5" ht="20.100000000000001" customHeight="1" x14ac:dyDescent="0.2">
      <c r="B18" s="31" t="s">
        <v>7</v>
      </c>
      <c r="C18" s="34">
        <v>9278</v>
      </c>
      <c r="D18" s="34">
        <v>4237</v>
      </c>
      <c r="E18" s="32">
        <v>1.737625429605405E-2</v>
      </c>
    </row>
    <row r="19" spans="2:5" ht="20.100000000000001" customHeight="1" x14ac:dyDescent="0.2">
      <c r="B19" s="31" t="s">
        <v>10</v>
      </c>
      <c r="C19" s="34">
        <v>14626</v>
      </c>
      <c r="D19" s="34">
        <v>574</v>
      </c>
      <c r="E19" s="32">
        <v>0.79431714181987789</v>
      </c>
    </row>
    <row r="20" spans="2:5" ht="20.100000000000001" customHeight="1" thickBot="1" x14ac:dyDescent="0.25">
      <c r="B20" s="19" t="s">
        <v>8</v>
      </c>
      <c r="C20" s="35">
        <v>3789</v>
      </c>
      <c r="D20" s="35">
        <v>2467</v>
      </c>
      <c r="E20" s="33">
        <v>0.23399999999999999</v>
      </c>
    </row>
    <row r="44" spans="5:7" x14ac:dyDescent="0.2">
      <c r="E44" s="1"/>
      <c r="F44" s="1"/>
      <c r="G44" s="1"/>
    </row>
    <row r="45" spans="5:7" x14ac:dyDescent="0.2">
      <c r="E45" s="1"/>
      <c r="F45" s="1"/>
      <c r="G45" s="1"/>
    </row>
    <row r="46" spans="5:7" x14ac:dyDescent="0.2">
      <c r="E46" s="1"/>
      <c r="F46" s="1"/>
      <c r="G46" s="1"/>
    </row>
    <row r="47" spans="5:7" x14ac:dyDescent="0.2">
      <c r="E47" s="1"/>
      <c r="F47" s="1"/>
      <c r="G47" s="1"/>
    </row>
    <row r="48" spans="5:7" x14ac:dyDescent="0.2">
      <c r="E48" s="1"/>
      <c r="F48" s="1"/>
      <c r="G48" s="1"/>
    </row>
    <row r="49" spans="5:7" x14ac:dyDescent="0.2">
      <c r="E49" s="1"/>
      <c r="F49" s="1"/>
      <c r="G49" s="1"/>
    </row>
    <row r="50" spans="5:7" x14ac:dyDescent="0.2">
      <c r="E50" s="1"/>
      <c r="F50" s="1"/>
      <c r="G50" s="1"/>
    </row>
    <row r="86" spans="5:5" x14ac:dyDescent="0.2">
      <c r="E86" s="1"/>
    </row>
    <row r="88" spans="5:5" x14ac:dyDescent="0.2">
      <c r="E88" s="1"/>
    </row>
    <row r="90" spans="5:5" x14ac:dyDescent="0.2">
      <c r="E90" s="1"/>
    </row>
  </sheetData>
  <customSheetViews>
    <customSheetView guid="{32AC375D-71E8-4837-970A-506F5564D874}">
      <selection activeCell="I21" sqref="I21"/>
      <pageMargins left="0.7" right="0.7" top="0.75" bottom="0.75" header="0.3" footer="0.3"/>
      <pageSetup orientation="portrait" r:id="rId1"/>
    </customSheetView>
    <customSheetView guid="{0C38C32A-6CF4-42A0-A1FC-64D28B8BD548}">
      <selection activeCell="I21" sqref="I21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9:N20"/>
  <sheetViews>
    <sheetView showGridLines="0" workbookViewId="0">
      <selection activeCell="B10" sqref="B10"/>
    </sheetView>
  </sheetViews>
  <sheetFormatPr defaultRowHeight="12.6" x14ac:dyDescent="0.2"/>
  <cols>
    <col min="2" max="2" width="14.453125" customWidth="1"/>
    <col min="3" max="14" width="10.6328125" bestFit="1" customWidth="1"/>
  </cols>
  <sheetData>
    <row r="9" spans="2:14" ht="13.2" thickBot="1" x14ac:dyDescent="0.25"/>
    <row r="10" spans="2:14" ht="20.100000000000001" customHeight="1" thickBot="1" x14ac:dyDescent="0.25">
      <c r="B10" s="24"/>
      <c r="C10" s="22">
        <v>44927</v>
      </c>
      <c r="D10" s="14">
        <v>44958</v>
      </c>
      <c r="E10" s="14">
        <v>44986</v>
      </c>
      <c r="F10" s="14">
        <v>45017</v>
      </c>
      <c r="G10" s="14">
        <v>45047</v>
      </c>
      <c r="H10" s="14">
        <v>45078</v>
      </c>
      <c r="I10" s="14">
        <v>45108</v>
      </c>
      <c r="J10" s="14">
        <v>45139</v>
      </c>
      <c r="K10" s="14">
        <v>45170</v>
      </c>
      <c r="L10" s="14">
        <v>45200</v>
      </c>
      <c r="M10" s="14">
        <v>45231</v>
      </c>
      <c r="N10" s="15">
        <v>45261</v>
      </c>
    </row>
    <row r="11" spans="2:14" ht="20.100000000000001" customHeight="1" x14ac:dyDescent="0.2">
      <c r="B11" s="23" t="s">
        <v>3</v>
      </c>
      <c r="C11" s="17">
        <v>3501393.01</v>
      </c>
      <c r="D11" s="17">
        <v>3123358.68</v>
      </c>
      <c r="E11" s="17">
        <v>2698183.08</v>
      </c>
      <c r="F11" s="17">
        <v>2545573.8199999998</v>
      </c>
      <c r="G11" s="17">
        <v>2560520.1800000002</v>
      </c>
      <c r="H11" s="17">
        <v>2697081</v>
      </c>
      <c r="I11" s="17">
        <v>2433673.12</v>
      </c>
      <c r="J11" s="17">
        <v>2573911.59</v>
      </c>
      <c r="K11" s="17">
        <v>2904392.23</v>
      </c>
      <c r="L11" s="17">
        <v>2901655.15</v>
      </c>
      <c r="M11" s="17">
        <v>3773784.68</v>
      </c>
      <c r="N11" s="18">
        <v>3932408.26</v>
      </c>
    </row>
    <row r="12" spans="2:14" ht="20.100000000000001" customHeight="1" x14ac:dyDescent="0.2">
      <c r="B12" s="16" t="s">
        <v>9</v>
      </c>
      <c r="C12" s="17">
        <v>674628.65</v>
      </c>
      <c r="D12" s="17">
        <v>625612.66</v>
      </c>
      <c r="E12" s="17">
        <v>558818.65</v>
      </c>
      <c r="F12" s="17">
        <v>542218.4</v>
      </c>
      <c r="G12" s="17">
        <v>578556.72</v>
      </c>
      <c r="H12" s="17">
        <v>688952.62</v>
      </c>
      <c r="I12" s="17">
        <v>621370.98</v>
      </c>
      <c r="J12" s="17">
        <v>567363.02</v>
      </c>
      <c r="K12" s="17">
        <v>598589.30000000005</v>
      </c>
      <c r="L12" s="17">
        <v>578034.49</v>
      </c>
      <c r="M12" s="17">
        <v>818635.49</v>
      </c>
      <c r="N12" s="18">
        <v>890743.99</v>
      </c>
    </row>
    <row r="13" spans="2:14" ht="20.100000000000001" customHeight="1" x14ac:dyDescent="0.2">
      <c r="B13" s="16" t="s">
        <v>4</v>
      </c>
      <c r="C13" s="17">
        <v>1048349.81</v>
      </c>
      <c r="D13" s="17">
        <v>1083951.45</v>
      </c>
      <c r="E13" s="17">
        <v>969387.5</v>
      </c>
      <c r="F13" s="17">
        <v>1003365.77</v>
      </c>
      <c r="G13" s="17">
        <v>1019610.47</v>
      </c>
      <c r="H13" s="17">
        <v>1095674.8999999999</v>
      </c>
      <c r="I13" s="17">
        <v>1042034.57</v>
      </c>
      <c r="J13" s="17">
        <v>1033073.39</v>
      </c>
      <c r="K13" s="17">
        <v>1013819.69</v>
      </c>
      <c r="L13" s="17">
        <v>989909.89</v>
      </c>
      <c r="M13" s="17">
        <v>1293791.1299999999</v>
      </c>
      <c r="N13" s="18">
        <v>1273083.19</v>
      </c>
    </row>
    <row r="14" spans="2:14" ht="20.100000000000001" customHeight="1" x14ac:dyDescent="0.2">
      <c r="B14" s="16" t="s">
        <v>5</v>
      </c>
      <c r="C14" s="17">
        <v>1754499.35</v>
      </c>
      <c r="D14" s="17">
        <v>1612433.03</v>
      </c>
      <c r="E14" s="17">
        <v>1550208.48</v>
      </c>
      <c r="F14" s="17">
        <v>1498625.61</v>
      </c>
      <c r="G14" s="17">
        <v>1576354.71</v>
      </c>
      <c r="H14" s="17">
        <v>2031396.9</v>
      </c>
      <c r="I14" s="17">
        <v>1930521.58</v>
      </c>
      <c r="J14" s="17">
        <v>1617107.96</v>
      </c>
      <c r="K14" s="17">
        <v>1605944.41</v>
      </c>
      <c r="L14" s="17">
        <v>1510506.57</v>
      </c>
      <c r="M14" s="17">
        <v>2304875.2599999998</v>
      </c>
      <c r="N14" s="18">
        <v>2440737.63</v>
      </c>
    </row>
    <row r="15" spans="2:14" ht="20.100000000000001" customHeight="1" x14ac:dyDescent="0.2">
      <c r="B15" s="16" t="s">
        <v>12</v>
      </c>
      <c r="C15" s="17">
        <v>1144697.54</v>
      </c>
      <c r="D15" s="17">
        <v>1085386.55</v>
      </c>
      <c r="E15" s="17">
        <v>1082088.77</v>
      </c>
      <c r="F15" s="17">
        <v>1054251.43</v>
      </c>
      <c r="G15" s="17">
        <v>1122684.8899999999</v>
      </c>
      <c r="H15" s="17">
        <v>1483388.91</v>
      </c>
      <c r="I15" s="17">
        <v>1405604.33</v>
      </c>
      <c r="J15" s="17">
        <v>1159074.82</v>
      </c>
      <c r="K15" s="17">
        <v>1137516.54</v>
      </c>
      <c r="L15" s="17">
        <v>1061696.8899999999</v>
      </c>
      <c r="M15" s="17">
        <v>1578251.53</v>
      </c>
      <c r="N15" s="18">
        <v>1639673.77</v>
      </c>
    </row>
    <row r="16" spans="2:14" ht="20.100000000000001" customHeight="1" x14ac:dyDescent="0.2">
      <c r="B16" s="16" t="s">
        <v>13</v>
      </c>
      <c r="C16" s="17">
        <v>436836.5</v>
      </c>
      <c r="D16" s="17">
        <v>426573.44</v>
      </c>
      <c r="E16" s="17">
        <v>426230.86</v>
      </c>
      <c r="F16" s="17">
        <v>414149.96</v>
      </c>
      <c r="G16" s="17">
        <v>438426.97</v>
      </c>
      <c r="H16" s="17">
        <v>535611.51</v>
      </c>
      <c r="I16" s="17">
        <v>520002.25</v>
      </c>
      <c r="J16" s="17">
        <v>441070.97</v>
      </c>
      <c r="K16" s="17">
        <v>442878.17</v>
      </c>
      <c r="L16" s="17">
        <v>424708.32</v>
      </c>
      <c r="M16" s="17">
        <v>631143.29</v>
      </c>
      <c r="N16" s="18">
        <v>616288</v>
      </c>
    </row>
    <row r="17" spans="2:14" ht="20.100000000000001" customHeight="1" x14ac:dyDescent="0.2">
      <c r="B17" s="16" t="s">
        <v>6</v>
      </c>
      <c r="C17" s="17">
        <v>638111.68999999994</v>
      </c>
      <c r="D17" s="17">
        <v>597929.23</v>
      </c>
      <c r="E17" s="17">
        <v>599573.42000000004</v>
      </c>
      <c r="F17" s="17">
        <v>586423.01</v>
      </c>
      <c r="G17" s="17">
        <v>625789.98</v>
      </c>
      <c r="H17" s="17">
        <v>873190.45</v>
      </c>
      <c r="I17" s="17">
        <v>811762.3</v>
      </c>
      <c r="J17" s="17">
        <v>656830.86</v>
      </c>
      <c r="K17" s="17">
        <v>635046.81000000006</v>
      </c>
      <c r="L17" s="17">
        <v>578706.68000000005</v>
      </c>
      <c r="M17" s="17">
        <v>855833.37</v>
      </c>
      <c r="N17" s="18">
        <v>930611</v>
      </c>
    </row>
    <row r="18" spans="2:14" ht="20.100000000000001" customHeight="1" x14ac:dyDescent="0.2">
      <c r="B18" s="16" t="s">
        <v>7</v>
      </c>
      <c r="C18" s="17">
        <v>69749.350000000006</v>
      </c>
      <c r="D18" s="17">
        <v>60883.88</v>
      </c>
      <c r="E18" s="17">
        <v>56284.49</v>
      </c>
      <c r="F18" s="17">
        <v>53678.46</v>
      </c>
      <c r="G18" s="17">
        <v>58467.94</v>
      </c>
      <c r="H18" s="17">
        <v>74586.95</v>
      </c>
      <c r="I18" s="17">
        <v>73839.78</v>
      </c>
      <c r="J18" s="17">
        <v>61172.99</v>
      </c>
      <c r="K18" s="17">
        <v>59591.56</v>
      </c>
      <c r="L18" s="17">
        <v>58281.89</v>
      </c>
      <c r="M18" s="17">
        <v>91274.87</v>
      </c>
      <c r="N18" s="18">
        <v>92774.77</v>
      </c>
    </row>
    <row r="19" spans="2:14" ht="20.100000000000001" customHeight="1" x14ac:dyDescent="0.2">
      <c r="B19" s="16" t="s">
        <v>10</v>
      </c>
      <c r="C19" s="17">
        <v>220126.8</v>
      </c>
      <c r="D19" s="17">
        <v>202364.48</v>
      </c>
      <c r="E19" s="17">
        <v>188120.39</v>
      </c>
      <c r="F19" s="17">
        <v>188101.9</v>
      </c>
      <c r="G19" s="17">
        <v>191102.53</v>
      </c>
      <c r="H19" s="17">
        <v>230680.88</v>
      </c>
      <c r="I19" s="17">
        <v>223081.26</v>
      </c>
      <c r="J19" s="17">
        <v>198609.83</v>
      </c>
      <c r="K19" s="17">
        <v>199743.43</v>
      </c>
      <c r="L19" s="17">
        <v>184648.33</v>
      </c>
      <c r="M19" s="17">
        <v>267383.51</v>
      </c>
      <c r="N19" s="18">
        <v>281853.49</v>
      </c>
    </row>
    <row r="20" spans="2:14" ht="20.100000000000001" customHeight="1" thickBot="1" x14ac:dyDescent="0.25">
      <c r="B20" s="19" t="s">
        <v>8</v>
      </c>
      <c r="C20" s="20">
        <v>79918.490000000005</v>
      </c>
      <c r="D20" s="20">
        <v>66259.03</v>
      </c>
      <c r="E20" s="20">
        <v>56073.45</v>
      </c>
      <c r="F20" s="20">
        <v>47946.75</v>
      </c>
      <c r="G20" s="20">
        <v>48063.55</v>
      </c>
      <c r="H20" s="20">
        <v>58472.29</v>
      </c>
      <c r="I20" s="20">
        <v>55606.01</v>
      </c>
      <c r="J20" s="20">
        <v>36344.089999999997</v>
      </c>
      <c r="K20" s="20">
        <v>31181.41</v>
      </c>
      <c r="L20" s="20">
        <v>29392.34</v>
      </c>
      <c r="M20" s="20">
        <v>47045.27</v>
      </c>
      <c r="N20" s="21">
        <v>50346.49</v>
      </c>
    </row>
  </sheetData>
  <customSheetViews>
    <customSheetView guid="{32AC375D-71E8-4837-970A-506F5564D874}" showGridLines="0">
      <selection activeCell="B10" sqref="B10"/>
      <pageMargins left="0.7" right="0.7" top="0.75" bottom="0.75" header="0.3" footer="0.3"/>
    </customSheetView>
    <customSheetView guid="{0C38C32A-6CF4-42A0-A1FC-64D28B8BD548}" showGridLines="0">
      <selection activeCell="B10" sqref="B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D33"/>
  <sheetViews>
    <sheetView showGridLines="0" topLeftCell="A4" workbookViewId="0">
      <selection activeCell="J22" sqref="J22"/>
    </sheetView>
  </sheetViews>
  <sheetFormatPr defaultRowHeight="12.6" x14ac:dyDescent="0.2"/>
  <cols>
    <col min="3" max="3" width="10.6328125" bestFit="1" customWidth="1"/>
  </cols>
  <sheetData>
    <row r="9" spans="2:4" ht="13.2" thickBot="1" x14ac:dyDescent="0.25"/>
    <row r="10" spans="2:4" ht="20.100000000000001" customHeight="1" x14ac:dyDescent="0.2">
      <c r="B10" s="36" t="s">
        <v>15</v>
      </c>
      <c r="C10" s="37" t="s">
        <v>0</v>
      </c>
      <c r="D10" s="38" t="s">
        <v>16</v>
      </c>
    </row>
    <row r="11" spans="2:4" ht="20.100000000000001" customHeight="1" x14ac:dyDescent="0.2">
      <c r="B11" s="39">
        <v>2003</v>
      </c>
      <c r="C11" s="40">
        <v>25500</v>
      </c>
      <c r="D11" s="41">
        <v>0.06</v>
      </c>
    </row>
    <row r="12" spans="2:4" ht="20.100000000000001" customHeight="1" x14ac:dyDescent="0.2">
      <c r="B12" s="39">
        <v>2004</v>
      </c>
      <c r="C12" s="40">
        <v>32700</v>
      </c>
      <c r="D12" s="41">
        <v>0.03</v>
      </c>
    </row>
    <row r="13" spans="2:4" ht="20.100000000000001" customHeight="1" x14ac:dyDescent="0.2">
      <c r="B13" s="39">
        <v>2005</v>
      </c>
      <c r="C13" s="40">
        <v>28400</v>
      </c>
      <c r="D13" s="41">
        <v>0.04</v>
      </c>
    </row>
    <row r="14" spans="2:4" ht="20.100000000000001" customHeight="1" x14ac:dyDescent="0.2">
      <c r="B14" s="39">
        <v>2006</v>
      </c>
      <c r="C14" s="40">
        <v>26900</v>
      </c>
      <c r="D14" s="41">
        <v>0.05</v>
      </c>
    </row>
    <row r="15" spans="2:4" ht="20.100000000000001" customHeight="1" x14ac:dyDescent="0.2">
      <c r="B15" s="39">
        <v>2007</v>
      </c>
      <c r="C15" s="40">
        <v>30700</v>
      </c>
      <c r="D15" s="41">
        <v>7.0000000000000007E-2</v>
      </c>
    </row>
    <row r="16" spans="2:4" ht="20.100000000000001" customHeight="1" x14ac:dyDescent="0.2">
      <c r="B16" s="39">
        <v>2008</v>
      </c>
      <c r="C16" s="40">
        <v>28300</v>
      </c>
      <c r="D16" s="41">
        <v>0.02</v>
      </c>
    </row>
    <row r="17" spans="2:4" ht="20.100000000000001" customHeight="1" x14ac:dyDescent="0.2">
      <c r="B17" s="39">
        <v>2009</v>
      </c>
      <c r="C17" s="40">
        <v>25400</v>
      </c>
      <c r="D17" s="41">
        <v>0.03</v>
      </c>
    </row>
    <row r="18" spans="2:4" ht="20.100000000000001" customHeight="1" x14ac:dyDescent="0.2">
      <c r="B18" s="39">
        <v>2010</v>
      </c>
      <c r="C18" s="40">
        <v>36200</v>
      </c>
      <c r="D18" s="41">
        <v>0.04</v>
      </c>
    </row>
    <row r="19" spans="2:4" ht="20.100000000000001" customHeight="1" x14ac:dyDescent="0.2">
      <c r="B19" s="39">
        <v>2011</v>
      </c>
      <c r="C19" s="40">
        <v>30400</v>
      </c>
      <c r="D19" s="41">
        <v>0.08</v>
      </c>
    </row>
    <row r="20" spans="2:4" ht="20.100000000000001" customHeight="1" thickBot="1" x14ac:dyDescent="0.25">
      <c r="B20" s="42">
        <v>2012</v>
      </c>
      <c r="C20" s="43">
        <v>24900</v>
      </c>
      <c r="D20" s="44">
        <v>0.05</v>
      </c>
    </row>
    <row r="21" spans="2:4" x14ac:dyDescent="0.2">
      <c r="C21" s="26"/>
      <c r="D21" s="25"/>
    </row>
    <row r="22" spans="2:4" x14ac:dyDescent="0.2">
      <c r="C22" s="26"/>
      <c r="D22" s="25"/>
    </row>
    <row r="23" spans="2:4" x14ac:dyDescent="0.2">
      <c r="C23" s="26"/>
      <c r="D23" s="25"/>
    </row>
    <row r="24" spans="2:4" x14ac:dyDescent="0.2">
      <c r="C24" s="26"/>
      <c r="D24" s="25"/>
    </row>
    <row r="25" spans="2:4" x14ac:dyDescent="0.2">
      <c r="C25" s="26"/>
      <c r="D25" s="25"/>
    </row>
    <row r="26" spans="2:4" x14ac:dyDescent="0.2">
      <c r="C26" s="26"/>
      <c r="D26" s="25"/>
    </row>
    <row r="27" spans="2:4" x14ac:dyDescent="0.2">
      <c r="C27" s="26"/>
      <c r="D27" s="25"/>
    </row>
    <row r="28" spans="2:4" x14ac:dyDescent="0.2">
      <c r="C28" s="26"/>
      <c r="D28" s="25"/>
    </row>
    <row r="29" spans="2:4" x14ac:dyDescent="0.2">
      <c r="C29" s="26"/>
      <c r="D29" s="25"/>
    </row>
    <row r="30" spans="2:4" x14ac:dyDescent="0.2">
      <c r="C30" s="26"/>
      <c r="D30" s="25"/>
    </row>
    <row r="31" spans="2:4" x14ac:dyDescent="0.2">
      <c r="C31" s="26"/>
      <c r="D31" s="25"/>
    </row>
    <row r="32" spans="2:4" x14ac:dyDescent="0.2">
      <c r="C32" s="26"/>
      <c r="D32" s="25"/>
    </row>
    <row r="33" spans="3:4" x14ac:dyDescent="0.2">
      <c r="C33" s="26"/>
      <c r="D33" s="25"/>
    </row>
  </sheetData>
  <customSheetViews>
    <customSheetView guid="{32AC375D-71E8-4837-970A-506F5564D874}" showGridLines="0">
      <selection activeCell="J22" sqref="J22"/>
      <pageMargins left="0.7" right="0.7" top="0.75" bottom="0.75" header="0.3" footer="0.3"/>
    </customSheetView>
    <customSheetView guid="{0C38C32A-6CF4-42A0-A1FC-64D28B8BD548}" showGridLines="0">
      <selection activeCell="J22" sqref="J2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9:D33"/>
  <sheetViews>
    <sheetView showGridLines="0" topLeftCell="A4" workbookViewId="0">
      <selection activeCell="F15" sqref="F15"/>
    </sheetView>
  </sheetViews>
  <sheetFormatPr defaultRowHeight="12.6" x14ac:dyDescent="0.2"/>
  <cols>
    <col min="3" max="3" width="10.6328125" bestFit="1" customWidth="1"/>
  </cols>
  <sheetData>
    <row r="9" spans="2:4" ht="13.2" thickBot="1" x14ac:dyDescent="0.25"/>
    <row r="10" spans="2:4" ht="20.100000000000001" customHeight="1" x14ac:dyDescent="0.2">
      <c r="B10" s="36" t="s">
        <v>15</v>
      </c>
      <c r="C10" s="37" t="s">
        <v>0</v>
      </c>
      <c r="D10" s="38" t="s">
        <v>16</v>
      </c>
    </row>
    <row r="11" spans="2:4" ht="20.100000000000001" customHeight="1" x14ac:dyDescent="0.2">
      <c r="B11" s="39">
        <v>2003</v>
      </c>
      <c r="C11" s="40">
        <v>25500</v>
      </c>
      <c r="D11" s="41">
        <v>0.06</v>
      </c>
    </row>
    <row r="12" spans="2:4" ht="20.100000000000001" customHeight="1" x14ac:dyDescent="0.2">
      <c r="B12" s="39">
        <v>2004</v>
      </c>
      <c r="C12" s="40">
        <v>32700</v>
      </c>
      <c r="D12" s="41">
        <v>0.03</v>
      </c>
    </row>
    <row r="13" spans="2:4" ht="20.100000000000001" customHeight="1" x14ac:dyDescent="0.2">
      <c r="B13" s="39">
        <v>2005</v>
      </c>
      <c r="C13" s="40">
        <v>28400</v>
      </c>
      <c r="D13" s="41">
        <v>0.04</v>
      </c>
    </row>
    <row r="14" spans="2:4" ht="20.100000000000001" customHeight="1" x14ac:dyDescent="0.2">
      <c r="B14" s="39">
        <v>2006</v>
      </c>
      <c r="C14" s="40">
        <v>26900</v>
      </c>
      <c r="D14" s="41">
        <v>0.05</v>
      </c>
    </row>
    <row r="15" spans="2:4" ht="20.100000000000001" customHeight="1" x14ac:dyDescent="0.2">
      <c r="B15" s="39">
        <v>2007</v>
      </c>
      <c r="C15" s="40">
        <v>30700</v>
      </c>
      <c r="D15" s="41">
        <v>7.0000000000000007E-2</v>
      </c>
    </row>
    <row r="16" spans="2:4" ht="20.100000000000001" customHeight="1" x14ac:dyDescent="0.2">
      <c r="B16" s="39">
        <v>2008</v>
      </c>
      <c r="C16" s="40">
        <v>28300</v>
      </c>
      <c r="D16" s="41">
        <v>0.02</v>
      </c>
    </row>
    <row r="17" spans="2:4" ht="20.100000000000001" customHeight="1" x14ac:dyDescent="0.2">
      <c r="B17" s="39">
        <v>2009</v>
      </c>
      <c r="C17" s="40">
        <v>25400</v>
      </c>
      <c r="D17" s="41">
        <v>0.03</v>
      </c>
    </row>
    <row r="18" spans="2:4" ht="20.100000000000001" customHeight="1" x14ac:dyDescent="0.2">
      <c r="B18" s="39">
        <v>2010</v>
      </c>
      <c r="C18" s="40">
        <v>36200</v>
      </c>
      <c r="D18" s="41">
        <v>0.04</v>
      </c>
    </row>
    <row r="19" spans="2:4" ht="20.100000000000001" customHeight="1" x14ac:dyDescent="0.2">
      <c r="B19" s="39">
        <v>2011</v>
      </c>
      <c r="C19" s="40">
        <v>30400</v>
      </c>
      <c r="D19" s="41">
        <v>0.08</v>
      </c>
    </row>
    <row r="20" spans="2:4" ht="20.100000000000001" customHeight="1" thickBot="1" x14ac:dyDescent="0.25">
      <c r="B20" s="42">
        <v>2012</v>
      </c>
      <c r="C20" s="43">
        <v>24900</v>
      </c>
      <c r="D20" s="44">
        <v>0.05</v>
      </c>
    </row>
    <row r="21" spans="2:4" x14ac:dyDescent="0.2">
      <c r="C21" s="26"/>
      <c r="D21" s="25"/>
    </row>
    <row r="22" spans="2:4" x14ac:dyDescent="0.2">
      <c r="C22" s="26"/>
      <c r="D22" s="25"/>
    </row>
    <row r="23" spans="2:4" x14ac:dyDescent="0.2">
      <c r="C23" s="26"/>
      <c r="D23" s="25"/>
    </row>
    <row r="24" spans="2:4" x14ac:dyDescent="0.2">
      <c r="C24" s="26"/>
      <c r="D24" s="25"/>
    </row>
    <row r="25" spans="2:4" x14ac:dyDescent="0.2">
      <c r="C25" s="26"/>
      <c r="D25" s="25"/>
    </row>
    <row r="26" spans="2:4" x14ac:dyDescent="0.2">
      <c r="C26" s="26"/>
      <c r="D26" s="25"/>
    </row>
    <row r="27" spans="2:4" x14ac:dyDescent="0.2">
      <c r="C27" s="26"/>
      <c r="D27" s="25"/>
    </row>
    <row r="28" spans="2:4" x14ac:dyDescent="0.2">
      <c r="C28" s="26"/>
      <c r="D28" s="25"/>
    </row>
    <row r="29" spans="2:4" x14ac:dyDescent="0.2">
      <c r="C29" s="26"/>
      <c r="D29" s="25"/>
    </row>
    <row r="30" spans="2:4" x14ac:dyDescent="0.2">
      <c r="C30" s="26"/>
      <c r="D30" s="25"/>
    </row>
    <row r="31" spans="2:4" x14ac:dyDescent="0.2">
      <c r="C31" s="26"/>
      <c r="D31" s="25"/>
    </row>
    <row r="32" spans="2:4" x14ac:dyDescent="0.2">
      <c r="C32" s="26"/>
      <c r="D32" s="25"/>
    </row>
    <row r="33" spans="3:4" x14ac:dyDescent="0.2">
      <c r="C33" s="26"/>
      <c r="D33" s="25"/>
    </row>
  </sheetData>
  <customSheetViews>
    <customSheetView guid="{32AC375D-71E8-4837-970A-506F5564D874}" showGridLines="0">
      <selection activeCell="B10" sqref="B10"/>
      <pageMargins left="0.7" right="0.7" top="0.75" bottom="0.75" header="0.3" footer="0.3"/>
    </customSheetView>
    <customSheetView guid="{0C38C32A-6CF4-42A0-A1FC-64D28B8BD548}" showGridLines="0">
      <selection activeCell="B10" sqref="B10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Go to Special</vt:lpstr>
      <vt:lpstr>Excel Charts</vt:lpstr>
      <vt:lpstr>Column Chart</vt:lpstr>
      <vt:lpstr>Sheet1</vt:lpstr>
      <vt:lpstr>Column Stack Chart</vt:lpstr>
      <vt:lpstr>Column 100% Chart</vt:lpstr>
      <vt:lpstr>Bar Chart</vt:lpstr>
      <vt:lpstr>Bar Stack Chart</vt:lpstr>
      <vt:lpstr>Bar 100% Chart</vt:lpstr>
      <vt:lpstr>Pie Chart</vt:lpstr>
      <vt:lpstr>Pie of Pie</vt:lpstr>
      <vt:lpstr>Bar of Pie</vt:lpstr>
      <vt:lpstr>Line Chart</vt:lpstr>
      <vt:lpstr>Bubble Chart</vt:lpstr>
      <vt:lpstr>Sparklines</vt:lpstr>
      <vt:lpstr>Combined Chart - Column &amp; Line</vt:lpstr>
      <vt:lpstr>Combined Chart - Line &amp; Line</vt:lpstr>
      <vt:lpstr>'Go to Special'!Print_Area</vt:lpstr>
    </vt:vector>
  </TitlesOfParts>
  <Company>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 Health</dc:creator>
  <cp:lastModifiedBy>Pavan Kumar PN</cp:lastModifiedBy>
  <cp:lastPrinted>2024-02-12T04:42:17Z</cp:lastPrinted>
  <dcterms:created xsi:type="dcterms:W3CDTF">2013-02-26T08:15:46Z</dcterms:created>
  <dcterms:modified xsi:type="dcterms:W3CDTF">2024-06-29T16:20:52Z</dcterms:modified>
</cp:coreProperties>
</file>