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\Documents\Website Pictures\"/>
    </mc:Choice>
  </mc:AlternateContent>
  <xr:revisionPtr revIDLastSave="0" documentId="13_ncr:1_{B9D1612F-7D5D-4266-A8DD-BD203822CFBA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Full Report" sheetId="1" r:id="rId1"/>
    <sheet name="Ewe Lamb Summary" sheetId="2" r:id="rId2"/>
    <sheet name="Ram Lamb Summary" sheetId="3" r:id="rId3"/>
    <sheet name="Yearling Ewe Summary" sheetId="4" r:id="rId4"/>
    <sheet name="Yearling Ram Summary" sheetId="5" r:id="rId5"/>
    <sheet name="Commercial Pen of 2 Ewe Lambs" sheetId="6" r:id="rId6"/>
    <sheet name="Commercial Pen of 3 Ewe Lamb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C6" i="7" a="1"/>
  <c r="C6" i="7" s="1"/>
  <c r="C6" i="6" a="1"/>
  <c r="C6" i="6" s="1"/>
  <c r="C6" i="5" a="1"/>
  <c r="C6" i="5" s="1"/>
  <c r="C6" i="4" a="1"/>
  <c r="C6" i="4" s="1"/>
  <c r="C6" i="3" a="1"/>
  <c r="C6" i="3" s="1"/>
  <c r="C6" i="2" a="1"/>
  <c r="C6" i="2" s="1"/>
  <c r="D16" i="2" l="1"/>
  <c r="D8" i="4"/>
  <c r="D8" i="6"/>
  <c r="D13" i="3"/>
  <c r="D10" i="5"/>
  <c r="D10" i="7"/>
  <c r="B38" i="1" l="1"/>
  <c r="D14" i="3"/>
  <c r="C38" i="1" s="1"/>
  <c r="D9" i="4"/>
  <c r="C39" i="1" s="1"/>
  <c r="B39" i="1"/>
  <c r="D9" i="6"/>
  <c r="C41" i="1" s="1"/>
  <c r="B41" i="1"/>
  <c r="B42" i="1"/>
  <c r="D11" i="7"/>
  <c r="C42" i="1" s="1"/>
  <c r="B40" i="1"/>
  <c r="D11" i="5"/>
  <c r="C40" i="1" s="1"/>
  <c r="D17" i="2"/>
  <c r="C37" i="1" s="1"/>
  <c r="B37" i="1"/>
  <c r="B43" i="1" l="1"/>
  <c r="C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<sst xmlns="http://schemas.openxmlformats.org/spreadsheetml/2006/main" count="149" uniqueCount="68">
  <si>
    <t>Auction Lot Details</t>
  </si>
  <si>
    <t>Lot Name</t>
  </si>
  <si>
    <t>Selling Amount</t>
  </si>
  <si>
    <t>Lot 1  - PGG JOSIE 2J</t>
  </si>
  <si>
    <t>Lot 2  - The Govan Ranch 5J</t>
  </si>
  <si>
    <t>Lot 3 - The Govan Ranch 41J</t>
  </si>
  <si>
    <t>Lot 4 - The Govan Ranch 56H</t>
  </si>
  <si>
    <t>Lot 5 - The Govan Ranch 79H</t>
  </si>
  <si>
    <t>Lot 6 - The Govan Ranch 3J</t>
  </si>
  <si>
    <t>Lot 7 - Ward 042J</t>
  </si>
  <si>
    <t>Lot 8 - Ward 048J</t>
  </si>
  <si>
    <t>Lot 9 - Ward 33J</t>
  </si>
  <si>
    <t>Lot 10 - Ward 54J</t>
  </si>
  <si>
    <t>Lot 11 - Double L Hammertime 58H</t>
  </si>
  <si>
    <t>Lot 12 - Double L Hiphop 40H</t>
  </si>
  <si>
    <t>Lot 13 - Double L Heartbreak 80H</t>
  </si>
  <si>
    <t>Lot 15 - Struck J 4J</t>
  </si>
  <si>
    <t>Lot 16 - Struck J 21J</t>
  </si>
  <si>
    <t>Lot 17 - Struck J 22J</t>
  </si>
  <si>
    <t>Lot 18 - Struck J 26J</t>
  </si>
  <si>
    <t>Lot 21 - Furze Johnny 39J</t>
  </si>
  <si>
    <t>Lot 22 - BB Farms Jade 810J</t>
  </si>
  <si>
    <t xml:space="preserve">Lot 23 - BB Farms Janet 902J </t>
  </si>
  <si>
    <t>Lot 25 - BB Farms Jabba 808J</t>
  </si>
  <si>
    <t>Lot 28 - MacKid's Britt Lass 20H</t>
  </si>
  <si>
    <t>Lot 29 - MacKid's Britt Ladd 24H</t>
  </si>
  <si>
    <t>Lot 33 - Haynestock Jupiter 87J</t>
  </si>
  <si>
    <t>Breed</t>
  </si>
  <si>
    <t>Canadian Arcott</t>
  </si>
  <si>
    <t>Ewe Lamb</t>
  </si>
  <si>
    <t>Ile de France</t>
  </si>
  <si>
    <t>Ram Lamb</t>
  </si>
  <si>
    <t>Yearling Ram</t>
  </si>
  <si>
    <t>Suffolk</t>
  </si>
  <si>
    <t>Texel</t>
  </si>
  <si>
    <t>North Country Cheviot</t>
  </si>
  <si>
    <t>Yearling Ewe</t>
  </si>
  <si>
    <t>Texel X</t>
  </si>
  <si>
    <t>Commercial Pen of 2 Ewe Lambs</t>
  </si>
  <si>
    <t>Suffolk X Dorset</t>
  </si>
  <si>
    <t>Polled Dorset</t>
  </si>
  <si>
    <t>Dorset</t>
  </si>
  <si>
    <t>Commercial Pen of 3 Ewe Lambs</t>
  </si>
  <si>
    <t xml:space="preserve">Yearling Ewe </t>
  </si>
  <si>
    <t>Suffolk x Rideau Arcott</t>
  </si>
  <si>
    <t>Dorset X</t>
  </si>
  <si>
    <t>Lot 31 - Kimdain Sheep - Commerical Pen of 3</t>
  </si>
  <si>
    <t>Lot 30 - Kimdain Sheep - Commerical Pen of 3</t>
  </si>
  <si>
    <t>Lot 27 - Bare Hills Dorsets - Commercial Pen of 3</t>
  </si>
  <si>
    <t>Lot 26 - Bare Hills Dorsets - Commercial Pen of 3</t>
  </si>
  <si>
    <t>Lot 19 - Furze Farms - Commercial Pen of 2</t>
  </si>
  <si>
    <t>Lot 14 - Double L - Commercial Pen of 2</t>
  </si>
  <si>
    <t>Lot Type</t>
  </si>
  <si>
    <t xml:space="preserve">Lot 34 - Lal the Lamb Baby Blanket &amp; 
Fabric Book Donation Lot
Scholarship Lot (Donated by: BB Farms)
</t>
  </si>
  <si>
    <t>Table for 'Lot Type' 'Ewe Lamb'</t>
  </si>
  <si>
    <t>Table for 'Lot Type' 'Ram Lamb'</t>
  </si>
  <si>
    <t>Table for 'Lot Type' 'Yearling Ewe'</t>
  </si>
  <si>
    <t>Table for 'Lot Type' 'Yearling Ram'</t>
  </si>
  <si>
    <t>Table for 'Lot Type' 'Commercial Pen of 2 Ewe Lambs'</t>
  </si>
  <si>
    <t>Table for 'Lot Type' 'Commercial Pen of 3 Ewe Lambs'</t>
  </si>
  <si>
    <t>Total</t>
  </si>
  <si>
    <t>Average</t>
  </si>
  <si>
    <t>Ewe Lambs</t>
  </si>
  <si>
    <t>Ram Lambs</t>
  </si>
  <si>
    <t>Yearling Ewes</t>
  </si>
  <si>
    <t>Yearling Rams</t>
  </si>
  <si>
    <t>Number of Animals</t>
  </si>
  <si>
    <t>Total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</si>
</sst>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00"/>
      <name val="Calibri"/>
      <scheme val="minor"/>
    </font>
    <font>
      <b/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472C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33" borderId="0" xfId="0" applyFont="1" applyFill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25" workbookViewId="0">
      <selection activeCell="A34" sqref="A34:XFD34"/>
    </sheetView>
  </sheetViews>
  <sheetFormatPr defaultRowHeight="15" x14ac:dyDescent="0.25"/>
  <cols>
    <col min="1" max="1" width="44" bestFit="1" customWidth="1"/>
    <col min="2" max="2" width="14.7109375" bestFit="1" customWidth="1"/>
    <col min="3" max="3" width="21.5703125" bestFit="1" customWidth="1"/>
    <col min="4" max="4" width="30" bestFit="1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2</v>
      </c>
      <c r="C2" t="s">
        <v>27</v>
      </c>
      <c r="D2" t="s">
        <v>52</v>
      </c>
    </row>
    <row r="3" spans="1:4" x14ac:dyDescent="0.25">
      <c r="A3" t="s">
        <v>3</v>
      </c>
      <c r="B3" s="1">
        <v>1725</v>
      </c>
      <c r="C3" t="s">
        <v>28</v>
      </c>
      <c r="D3" t="s">
        <v>29</v>
      </c>
    </row>
    <row r="4" spans="1:4" x14ac:dyDescent="0.25">
      <c r="A4" t="s">
        <v>4</v>
      </c>
      <c r="B4" s="1">
        <v>1010</v>
      </c>
      <c r="C4" t="s">
        <v>30</v>
      </c>
      <c r="D4" t="s">
        <v>31</v>
      </c>
    </row>
    <row r="5" spans="1:4" x14ac:dyDescent="0.25">
      <c r="A5" t="s">
        <v>5</v>
      </c>
      <c r="B5" s="1">
        <v>1000</v>
      </c>
      <c r="C5" t="s">
        <v>30</v>
      </c>
      <c r="D5" t="s">
        <v>29</v>
      </c>
    </row>
    <row r="6" spans="1:4" x14ac:dyDescent="0.25">
      <c r="A6" t="s">
        <v>6</v>
      </c>
      <c r="B6" s="1">
        <v>1100</v>
      </c>
      <c r="C6" t="s">
        <v>28</v>
      </c>
      <c r="D6" t="s">
        <v>32</v>
      </c>
    </row>
    <row r="7" spans="1:4" x14ac:dyDescent="0.25">
      <c r="A7" t="s">
        <v>7</v>
      </c>
      <c r="B7" s="1">
        <v>1300</v>
      </c>
      <c r="C7" t="s">
        <v>28</v>
      </c>
      <c r="D7" t="s">
        <v>32</v>
      </c>
    </row>
    <row r="8" spans="1:4" x14ac:dyDescent="0.25">
      <c r="A8" t="s">
        <v>8</v>
      </c>
      <c r="B8" s="1">
        <v>1701</v>
      </c>
      <c r="C8" t="s">
        <v>28</v>
      </c>
      <c r="D8" t="s">
        <v>29</v>
      </c>
    </row>
    <row r="9" spans="1:4" x14ac:dyDescent="0.25">
      <c r="A9" t="s">
        <v>9</v>
      </c>
      <c r="B9" s="1">
        <v>1250</v>
      </c>
      <c r="C9" t="s">
        <v>33</v>
      </c>
      <c r="D9" t="s">
        <v>29</v>
      </c>
    </row>
    <row r="10" spans="1:4" x14ac:dyDescent="0.25">
      <c r="A10" t="s">
        <v>10</v>
      </c>
      <c r="B10" s="1">
        <v>1000</v>
      </c>
      <c r="C10" t="s">
        <v>33</v>
      </c>
      <c r="D10" t="s">
        <v>31</v>
      </c>
    </row>
    <row r="11" spans="1:4" x14ac:dyDescent="0.25">
      <c r="A11" t="s">
        <v>11</v>
      </c>
      <c r="B11" s="1">
        <v>951</v>
      </c>
      <c r="C11" t="s">
        <v>33</v>
      </c>
      <c r="D11" t="s">
        <v>31</v>
      </c>
    </row>
    <row r="12" spans="1:4" x14ac:dyDescent="0.25">
      <c r="A12" t="s">
        <v>12</v>
      </c>
      <c r="B12" s="1">
        <v>1350</v>
      </c>
      <c r="C12" t="s">
        <v>33</v>
      </c>
      <c r="D12" t="s">
        <v>29</v>
      </c>
    </row>
    <row r="13" spans="1:4" x14ac:dyDescent="0.25">
      <c r="A13" t="s">
        <v>13</v>
      </c>
      <c r="B13" s="1">
        <v>2200</v>
      </c>
      <c r="C13" t="s">
        <v>34</v>
      </c>
      <c r="D13" t="s">
        <v>32</v>
      </c>
    </row>
    <row r="14" spans="1:4" x14ac:dyDescent="0.25">
      <c r="A14" t="s">
        <v>14</v>
      </c>
      <c r="B14" s="1">
        <v>950</v>
      </c>
      <c r="C14" t="s">
        <v>35</v>
      </c>
      <c r="D14" t="s">
        <v>36</v>
      </c>
    </row>
    <row r="15" spans="1:4" x14ac:dyDescent="0.25">
      <c r="A15" t="s">
        <v>15</v>
      </c>
      <c r="B15" s="1">
        <v>650</v>
      </c>
      <c r="C15" t="s">
        <v>34</v>
      </c>
      <c r="D15" t="s">
        <v>36</v>
      </c>
    </row>
    <row r="16" spans="1:4" x14ac:dyDescent="0.25">
      <c r="A16" t="s">
        <v>51</v>
      </c>
      <c r="B16" s="1">
        <v>820</v>
      </c>
      <c r="C16" t="s">
        <v>37</v>
      </c>
      <c r="D16" t="s">
        <v>38</v>
      </c>
    </row>
    <row r="17" spans="1:4" x14ac:dyDescent="0.25">
      <c r="A17" t="s">
        <v>16</v>
      </c>
      <c r="B17" s="1">
        <v>1256</v>
      </c>
      <c r="C17" t="s">
        <v>28</v>
      </c>
      <c r="D17" t="s">
        <v>31</v>
      </c>
    </row>
    <row r="18" spans="1:4" x14ac:dyDescent="0.25">
      <c r="A18" t="s">
        <v>17</v>
      </c>
      <c r="B18" s="1">
        <v>3800</v>
      </c>
      <c r="C18" t="s">
        <v>33</v>
      </c>
      <c r="D18" t="s">
        <v>31</v>
      </c>
    </row>
    <row r="19" spans="1:4" x14ac:dyDescent="0.25">
      <c r="A19" t="s">
        <v>18</v>
      </c>
      <c r="B19" s="1">
        <v>1100</v>
      </c>
      <c r="C19" t="s">
        <v>33</v>
      </c>
      <c r="D19" t="s">
        <v>29</v>
      </c>
    </row>
    <row r="20" spans="1:4" x14ac:dyDescent="0.25">
      <c r="A20" t="s">
        <v>19</v>
      </c>
      <c r="B20" s="1">
        <v>1000</v>
      </c>
      <c r="C20" t="s">
        <v>28</v>
      </c>
      <c r="D20" t="s">
        <v>29</v>
      </c>
    </row>
    <row r="21" spans="1:4" x14ac:dyDescent="0.25">
      <c r="A21" t="s">
        <v>50</v>
      </c>
      <c r="B21" s="1">
        <v>1100</v>
      </c>
      <c r="C21" t="s">
        <v>39</v>
      </c>
      <c r="D21" t="s">
        <v>38</v>
      </c>
    </row>
    <row r="22" spans="1:4" x14ac:dyDescent="0.25">
      <c r="A22" t="s">
        <v>20</v>
      </c>
      <c r="B22" s="1">
        <v>1401</v>
      </c>
      <c r="C22" t="s">
        <v>40</v>
      </c>
      <c r="D22" t="s">
        <v>31</v>
      </c>
    </row>
    <row r="23" spans="1:4" x14ac:dyDescent="0.25">
      <c r="A23" t="s">
        <v>21</v>
      </c>
      <c r="B23" s="1">
        <v>1601</v>
      </c>
      <c r="C23" t="s">
        <v>28</v>
      </c>
      <c r="D23" t="s">
        <v>29</v>
      </c>
    </row>
    <row r="24" spans="1:4" x14ac:dyDescent="0.25">
      <c r="A24" t="s">
        <v>22</v>
      </c>
      <c r="B24" s="1">
        <v>1600</v>
      </c>
      <c r="C24" t="s">
        <v>28</v>
      </c>
      <c r="D24" t="s">
        <v>29</v>
      </c>
    </row>
    <row r="25" spans="1:4" x14ac:dyDescent="0.25">
      <c r="A25" t="s">
        <v>23</v>
      </c>
      <c r="B25" s="1">
        <v>1300</v>
      </c>
      <c r="C25" t="s">
        <v>28</v>
      </c>
      <c r="D25" t="s">
        <v>31</v>
      </c>
    </row>
    <row r="26" spans="1:4" x14ac:dyDescent="0.25">
      <c r="A26" t="s">
        <v>49</v>
      </c>
      <c r="B26" s="1">
        <v>1290</v>
      </c>
      <c r="C26" t="s">
        <v>41</v>
      </c>
      <c r="D26" t="s">
        <v>42</v>
      </c>
    </row>
    <row r="27" spans="1:4" x14ac:dyDescent="0.25">
      <c r="A27" t="s">
        <v>48</v>
      </c>
      <c r="B27" s="1">
        <v>1290</v>
      </c>
      <c r="C27" t="s">
        <v>41</v>
      </c>
      <c r="D27" t="s">
        <v>42</v>
      </c>
    </row>
    <row r="28" spans="1:4" x14ac:dyDescent="0.25">
      <c r="A28" t="s">
        <v>24</v>
      </c>
      <c r="B28" s="1">
        <v>1300</v>
      </c>
      <c r="C28" t="s">
        <v>35</v>
      </c>
      <c r="D28" t="s">
        <v>43</v>
      </c>
    </row>
    <row r="29" spans="1:4" x14ac:dyDescent="0.25">
      <c r="A29" t="s">
        <v>25</v>
      </c>
      <c r="B29" s="1">
        <v>700</v>
      </c>
      <c r="C29" t="s">
        <v>35</v>
      </c>
      <c r="D29" t="s">
        <v>32</v>
      </c>
    </row>
    <row r="30" spans="1:4" x14ac:dyDescent="0.25">
      <c r="A30" t="s">
        <v>47</v>
      </c>
      <c r="B30" s="1">
        <v>1050</v>
      </c>
      <c r="C30" t="s">
        <v>44</v>
      </c>
      <c r="D30" t="s">
        <v>42</v>
      </c>
    </row>
    <row r="31" spans="1:4" x14ac:dyDescent="0.25">
      <c r="A31" t="s">
        <v>46</v>
      </c>
      <c r="B31" s="1">
        <v>1050</v>
      </c>
      <c r="C31" t="s">
        <v>45</v>
      </c>
      <c r="D31" t="s">
        <v>42</v>
      </c>
    </row>
    <row r="32" spans="1:4" x14ac:dyDescent="0.25">
      <c r="A32" t="s">
        <v>26</v>
      </c>
      <c r="B32" s="1">
        <v>751</v>
      </c>
      <c r="C32" t="s">
        <v>28</v>
      </c>
      <c r="D32" t="s">
        <v>29</v>
      </c>
    </row>
    <row r="33" spans="1:4" ht="60" x14ac:dyDescent="0.25">
      <c r="A33" s="2" t="s">
        <v>53</v>
      </c>
      <c r="B33" s="1">
        <v>300</v>
      </c>
    </row>
    <row r="34" spans="1:4" x14ac:dyDescent="0.25">
      <c r="A34" s="2"/>
      <c r="B34" s="1"/>
    </row>
    <row r="35" spans="1:4" x14ac:dyDescent="0.25">
      <c r="A35" s="2"/>
      <c r="B35" s="1"/>
    </row>
    <row r="36" spans="1:4" x14ac:dyDescent="0.25">
      <c r="A36" t="s">
        <v>52</v>
      </c>
      <c r="B36" t="s">
        <v>60</v>
      </c>
      <c r="C36" t="s">
        <v>61</v>
      </c>
      <c r="D36" t="s">
        <v>66</v>
      </c>
    </row>
    <row r="37" spans="1:4" x14ac:dyDescent="0.25">
      <c r="A37" t="s">
        <v>62</v>
      </c>
      <c r="B37" s="1">
        <f>'Ewe Lamb Summary'!D16</f>
        <v>13078</v>
      </c>
      <c r="C37" s="1">
        <f>'Ewe Lamb Summary'!D17</f>
        <v>1307.8</v>
      </c>
      <c r="D37">
        <v>10</v>
      </c>
    </row>
    <row r="38" spans="1:4" x14ac:dyDescent="0.25">
      <c r="A38" t="s">
        <v>63</v>
      </c>
      <c r="B38" s="1">
        <f>'Ram Lamb Summary'!D13</f>
        <v>10718</v>
      </c>
      <c r="C38" s="1">
        <f>'Ram Lamb Summary'!D14</f>
        <v>1531.1428571428571</v>
      </c>
      <c r="D38">
        <v>7</v>
      </c>
    </row>
    <row r="39" spans="1:4" x14ac:dyDescent="0.25">
      <c r="A39" t="s">
        <v>64</v>
      </c>
      <c r="B39" s="1">
        <f>'Yearling Ewe Summary'!D8</f>
        <v>1600</v>
      </c>
      <c r="C39" s="1">
        <f>'Yearling Ewe Summary'!D9</f>
        <v>800</v>
      </c>
      <c r="D39">
        <v>2</v>
      </c>
    </row>
    <row r="40" spans="1:4" x14ac:dyDescent="0.25">
      <c r="A40" t="s">
        <v>65</v>
      </c>
      <c r="B40" s="1">
        <f>'Yearling Ram Summary'!D10</f>
        <v>5300</v>
      </c>
      <c r="C40" s="1">
        <f>'Yearling Ram Summary'!D11</f>
        <v>1325</v>
      </c>
      <c r="D40">
        <v>4</v>
      </c>
    </row>
    <row r="41" spans="1:4" x14ac:dyDescent="0.25">
      <c r="A41" t="s">
        <v>38</v>
      </c>
      <c r="B41" s="1">
        <f>'Commercial Pen of 2 Ewe Lambs'!D8</f>
        <v>1920</v>
      </c>
      <c r="C41" s="1">
        <f>'Commercial Pen of 2 Ewe Lambs'!D9</f>
        <v>960</v>
      </c>
      <c r="D41">
        <v>2</v>
      </c>
    </row>
    <row r="42" spans="1:4" x14ac:dyDescent="0.25">
      <c r="A42" t="s">
        <v>42</v>
      </c>
      <c r="B42" s="1">
        <f>'Commercial Pen of 3 Ewe Lambs'!D10</f>
        <v>4680</v>
      </c>
      <c r="C42" s="1">
        <f>'Commercial Pen of 3 Ewe Lambs'!D11</f>
        <v>1170</v>
      </c>
      <c r="D42">
        <v>4</v>
      </c>
    </row>
    <row r="43" spans="1:4" x14ac:dyDescent="0.25">
      <c r="A43" t="s">
        <v>67</v>
      </c>
      <c r="B43" s="1">
        <f>SUM(B37:B42)</f>
        <v>37296</v>
      </c>
      <c r="C43" s="1">
        <f>B43/29</f>
        <v>1286.0689655172414</v>
      </c>
      <c r="D43">
        <f>SUM(D37:D42)</f>
        <v>29</v>
      </c>
    </row>
  </sheetData>
  <printOptions gridLines="1"/>
  <pageMargins left="0.39370078740157483" right="0.23622047244094491" top="0.39370078740157483" bottom="0.3937007874015748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861A-4FFB-48F1-839C-31D3D319E079}">
  <dimension ref="B2:F17"/>
  <sheetViews>
    <sheetView showGridLines="0" workbookViewId="0">
      <selection activeCell="D17" sqref="D17"/>
    </sheetView>
  </sheetViews>
  <sheetFormatPr defaultRowHeight="15" x14ac:dyDescent="0.25"/>
  <cols>
    <col min="2" max="2" width="3.85546875" customWidth="1"/>
    <col min="3" max="3" width="28.140625" bestFit="1" customWidth="1"/>
    <col min="4" max="4" width="14.7109375" bestFit="1" customWidth="1"/>
    <col min="5" max="5" width="15.140625" bestFit="1" customWidth="1"/>
    <col min="6" max="6" width="9.85546875" bestFit="1" customWidth="1"/>
  </cols>
  <sheetData>
    <row r="2" spans="2:6" x14ac:dyDescent="0.25">
      <c r="B2" s="3" t="s">
        <v>54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15">IF(SUM(ISERROR('Full Report'!$A$2:$D$33)*1)&gt;0,NA(),_xlfn._xlws.FILTER('Full Report'!$A$2:$D$33,'Full Report'!$D$2:$D$33="Ewe Lamb"))</f>
        <v>Lot 1  - PGG JOSIE 2J</v>
      </c>
      <c r="D6" s="1">
        <v>1725</v>
      </c>
      <c r="E6" s="5" t="str">
        <v>Canadian Arcott</v>
      </c>
      <c r="F6" s="5" t="str">
        <v>Ewe Lamb</v>
      </c>
    </row>
    <row r="7" spans="2:6" x14ac:dyDescent="0.25">
      <c r="C7" s="5" t="str">
        <v>Lot 3 - The Govan Ranch 41J</v>
      </c>
      <c r="D7" s="1">
        <v>1000</v>
      </c>
      <c r="E7" s="5" t="str">
        <v>Ile de France</v>
      </c>
      <c r="F7" s="5" t="str">
        <v>Ewe Lamb</v>
      </c>
    </row>
    <row r="8" spans="2:6" x14ac:dyDescent="0.25">
      <c r="C8" s="5" t="str">
        <v>Lot 6 - The Govan Ranch 3J</v>
      </c>
      <c r="D8" s="1">
        <v>1701</v>
      </c>
      <c r="E8" s="5" t="str">
        <v>Canadian Arcott</v>
      </c>
      <c r="F8" s="5" t="str">
        <v>Ewe Lamb</v>
      </c>
    </row>
    <row r="9" spans="2:6" x14ac:dyDescent="0.25">
      <c r="C9" s="5" t="str">
        <v>Lot 7 - Ward 042J</v>
      </c>
      <c r="D9" s="1">
        <v>1250</v>
      </c>
      <c r="E9" s="5" t="str">
        <v>Suffolk</v>
      </c>
      <c r="F9" s="5" t="str">
        <v>Ewe Lamb</v>
      </c>
    </row>
    <row r="10" spans="2:6" x14ac:dyDescent="0.25">
      <c r="C10" s="5" t="str">
        <v>Lot 10 - Ward 54J</v>
      </c>
      <c r="D10" s="1">
        <v>1350</v>
      </c>
      <c r="E10" s="5" t="str">
        <v>Suffolk</v>
      </c>
      <c r="F10" s="5" t="str">
        <v>Ewe Lamb</v>
      </c>
    </row>
    <row r="11" spans="2:6" x14ac:dyDescent="0.25">
      <c r="C11" s="5" t="str">
        <v>Lot 17 - Struck J 22J</v>
      </c>
      <c r="D11" s="1">
        <v>1100</v>
      </c>
      <c r="E11" s="5" t="str">
        <v>Suffolk</v>
      </c>
      <c r="F11" s="5" t="str">
        <v>Ewe Lamb</v>
      </c>
    </row>
    <row r="12" spans="2:6" x14ac:dyDescent="0.25">
      <c r="C12" s="5" t="str">
        <v>Lot 18 - Struck J 26J</v>
      </c>
      <c r="D12" s="1">
        <v>1000</v>
      </c>
      <c r="E12" s="5" t="str">
        <v>Canadian Arcott</v>
      </c>
      <c r="F12" s="5" t="str">
        <v>Ewe Lamb</v>
      </c>
    </row>
    <row r="13" spans="2:6" x14ac:dyDescent="0.25">
      <c r="C13" s="5" t="str">
        <v>Lot 22 - BB Farms Jade 810J</v>
      </c>
      <c r="D13" s="1">
        <v>1601</v>
      </c>
      <c r="E13" s="5" t="str">
        <v>Canadian Arcott</v>
      </c>
      <c r="F13" s="5" t="str">
        <v>Ewe Lamb</v>
      </c>
    </row>
    <row r="14" spans="2:6" x14ac:dyDescent="0.25">
      <c r="C14" s="5" t="str">
        <v xml:space="preserve">Lot 23 - BB Farms Janet 902J </v>
      </c>
      <c r="D14" s="1">
        <v>1600</v>
      </c>
      <c r="E14" s="5" t="str">
        <v>Canadian Arcott</v>
      </c>
      <c r="F14" s="5" t="str">
        <v>Ewe Lamb</v>
      </c>
    </row>
    <row r="15" spans="2:6" x14ac:dyDescent="0.25">
      <c r="C15" s="5" t="str">
        <v>Lot 33 - Haynestock Jupiter 87J</v>
      </c>
      <c r="D15" s="1">
        <v>751</v>
      </c>
      <c r="E15" s="5" t="str">
        <v>Canadian Arcott</v>
      </c>
      <c r="F15" s="5" t="str">
        <v>Ewe Lamb</v>
      </c>
    </row>
    <row r="16" spans="2:6" x14ac:dyDescent="0.25">
      <c r="C16" t="s">
        <v>60</v>
      </c>
      <c r="D16" s="1">
        <f>SUM(D6:D15)</f>
        <v>13078</v>
      </c>
    </row>
    <row r="17" spans="3:4" x14ac:dyDescent="0.25">
      <c r="C17" t="s">
        <v>61</v>
      </c>
      <c r="D17" s="1">
        <f>D16/10</f>
        <v>1307.8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331F-3DD6-440F-9E67-835782E46FD2}">
  <dimension ref="B2:F14"/>
  <sheetViews>
    <sheetView showGridLines="0" workbookViewId="0">
      <selection activeCell="D14" sqref="D14"/>
    </sheetView>
  </sheetViews>
  <sheetFormatPr defaultRowHeight="15" x14ac:dyDescent="0.25"/>
  <cols>
    <col min="2" max="2" width="3.85546875" customWidth="1"/>
    <col min="3" max="3" width="25.85546875" bestFit="1" customWidth="1"/>
    <col min="4" max="4" width="14.7109375" bestFit="1" customWidth="1"/>
    <col min="5" max="5" width="15.140625" bestFit="1" customWidth="1"/>
    <col min="6" max="6" width="10" bestFit="1" customWidth="1"/>
  </cols>
  <sheetData>
    <row r="2" spans="2:6" x14ac:dyDescent="0.25">
      <c r="B2" s="3" t="s">
        <v>55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12">IF(SUM(ISERROR('Full Report'!$A$2:$D$33)*1)&gt;0,NA(),_xlfn._xlws.FILTER('Full Report'!$A$2:$D$33,'Full Report'!$D$2:$D$33="Ram Lamb"))</f>
        <v>Lot 2  - The Govan Ranch 5J</v>
      </c>
      <c r="D6" s="1">
        <v>1010</v>
      </c>
      <c r="E6" s="5" t="str">
        <v>Ile de France</v>
      </c>
      <c r="F6" s="5" t="str">
        <v>Ram Lamb</v>
      </c>
    </row>
    <row r="7" spans="2:6" x14ac:dyDescent="0.25">
      <c r="C7" s="5" t="str">
        <v>Lot 8 - Ward 048J</v>
      </c>
      <c r="D7" s="1">
        <v>1000</v>
      </c>
      <c r="E7" s="5" t="str">
        <v>Suffolk</v>
      </c>
      <c r="F7" s="5" t="str">
        <v>Ram Lamb</v>
      </c>
    </row>
    <row r="8" spans="2:6" x14ac:dyDescent="0.25">
      <c r="C8" s="5" t="str">
        <v>Lot 9 - Ward 33J</v>
      </c>
      <c r="D8" s="1">
        <v>951</v>
      </c>
      <c r="E8" s="5" t="str">
        <v>Suffolk</v>
      </c>
      <c r="F8" s="5" t="str">
        <v>Ram Lamb</v>
      </c>
    </row>
    <row r="9" spans="2:6" x14ac:dyDescent="0.25">
      <c r="C9" s="5" t="str">
        <v>Lot 15 - Struck J 4J</v>
      </c>
      <c r="D9" s="1">
        <v>1256</v>
      </c>
      <c r="E9" s="5" t="str">
        <v>Canadian Arcott</v>
      </c>
      <c r="F9" s="5" t="str">
        <v>Ram Lamb</v>
      </c>
    </row>
    <row r="10" spans="2:6" x14ac:dyDescent="0.25">
      <c r="C10" s="5" t="str">
        <v>Lot 16 - Struck J 21J</v>
      </c>
      <c r="D10" s="1">
        <v>3800</v>
      </c>
      <c r="E10" s="5" t="str">
        <v>Suffolk</v>
      </c>
      <c r="F10" s="5" t="str">
        <v>Ram Lamb</v>
      </c>
    </row>
    <row r="11" spans="2:6" x14ac:dyDescent="0.25">
      <c r="C11" s="5" t="str">
        <v>Lot 21 - Furze Johnny 39J</v>
      </c>
      <c r="D11" s="1">
        <v>1401</v>
      </c>
      <c r="E11" s="5" t="str">
        <v>Polled Dorset</v>
      </c>
      <c r="F11" s="5" t="str">
        <v>Ram Lamb</v>
      </c>
    </row>
    <row r="12" spans="2:6" x14ac:dyDescent="0.25">
      <c r="C12" s="5" t="str">
        <v>Lot 25 - BB Farms Jabba 808J</v>
      </c>
      <c r="D12" s="1">
        <v>1300</v>
      </c>
      <c r="E12" s="5" t="str">
        <v>Canadian Arcott</v>
      </c>
      <c r="F12" s="5" t="str">
        <v>Ram Lamb</v>
      </c>
    </row>
    <row r="13" spans="2:6" x14ac:dyDescent="0.25">
      <c r="C13" t="s">
        <v>60</v>
      </c>
      <c r="D13" s="1">
        <f>SUM(D6:D12)</f>
        <v>10718</v>
      </c>
    </row>
    <row r="14" spans="2:6" x14ac:dyDescent="0.25">
      <c r="C14" t="s">
        <v>61</v>
      </c>
      <c r="D14" s="1">
        <f>D13/7</f>
        <v>1531.1428571428571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32F5-7FA3-4D1B-9483-0342211C5CBF}">
  <dimension ref="B2:F9"/>
  <sheetViews>
    <sheetView showGridLines="0" workbookViewId="0">
      <selection activeCell="C10" sqref="C10"/>
    </sheetView>
  </sheetViews>
  <sheetFormatPr defaultRowHeight="15" x14ac:dyDescent="0.25"/>
  <cols>
    <col min="2" max="2" width="3.85546875" customWidth="1"/>
    <col min="3" max="3" width="30.140625" bestFit="1" customWidth="1"/>
    <col min="4" max="4" width="14.7109375" bestFit="1" customWidth="1"/>
    <col min="5" max="5" width="21.140625" bestFit="1" customWidth="1"/>
    <col min="6" max="6" width="12.28515625" bestFit="1" customWidth="1"/>
  </cols>
  <sheetData>
    <row r="2" spans="2:6" x14ac:dyDescent="0.25">
      <c r="B2" s="3" t="s">
        <v>56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7">IF(SUM(ISERROR('Full Report'!$A$2:$D$33)*1)&gt;0,NA(),_xlfn._xlws.FILTER('Full Report'!$A$2:$D$33,'Full Report'!$D$2:$D$33="Yearling Ewe"))</f>
        <v>Lot 12 - Double L Hiphop 40H</v>
      </c>
      <c r="D6" s="1">
        <v>950</v>
      </c>
      <c r="E6" s="5" t="str">
        <v>North Country Cheviot</v>
      </c>
      <c r="F6" s="5" t="str">
        <v>Yearling Ewe</v>
      </c>
    </row>
    <row r="7" spans="2:6" x14ac:dyDescent="0.25">
      <c r="C7" s="5" t="str">
        <v>Lot 13 - Double L Heartbreak 80H</v>
      </c>
      <c r="D7" s="1">
        <v>650</v>
      </c>
      <c r="E7" s="5" t="str">
        <v>Texel</v>
      </c>
      <c r="F7" s="5" t="str">
        <v>Yearling Ewe</v>
      </c>
    </row>
    <row r="8" spans="2:6" x14ac:dyDescent="0.25">
      <c r="C8" t="s">
        <v>60</v>
      </c>
      <c r="D8" s="1">
        <f>SUM(D6:D7)</f>
        <v>1600</v>
      </c>
    </row>
    <row r="9" spans="2:6" x14ac:dyDescent="0.25">
      <c r="C9" t="s">
        <v>61</v>
      </c>
      <c r="D9" s="1">
        <f>D8/2</f>
        <v>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8452-E814-48A4-A4F6-9753EA9193C5}">
  <dimension ref="B2:F11"/>
  <sheetViews>
    <sheetView showGridLines="0" workbookViewId="0">
      <selection activeCell="C12" sqref="C12"/>
    </sheetView>
  </sheetViews>
  <sheetFormatPr defaultRowHeight="15" x14ac:dyDescent="0.25"/>
  <cols>
    <col min="2" max="2" width="3.85546875" customWidth="1"/>
    <col min="3" max="3" width="32" bestFit="1" customWidth="1"/>
    <col min="4" max="4" width="14.7109375" bestFit="1" customWidth="1"/>
    <col min="5" max="5" width="21.140625" bestFit="1" customWidth="1"/>
    <col min="6" max="6" width="12.42578125" bestFit="1" customWidth="1"/>
  </cols>
  <sheetData>
    <row r="2" spans="2:6" x14ac:dyDescent="0.25">
      <c r="B2" s="3" t="s">
        <v>57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9">IF(SUM(ISERROR('Full Report'!$A$2:$D$33)*1)&gt;0,NA(),_xlfn._xlws.FILTER('Full Report'!$A$2:$D$33,'Full Report'!$D$2:$D$33="Yearling Ram"))</f>
        <v>Lot 4 - The Govan Ranch 56H</v>
      </c>
      <c r="D6" s="1">
        <v>1100</v>
      </c>
      <c r="E6" s="5" t="str">
        <v>Canadian Arcott</v>
      </c>
      <c r="F6" s="5" t="str">
        <v>Yearling Ram</v>
      </c>
    </row>
    <row r="7" spans="2:6" x14ac:dyDescent="0.25">
      <c r="C7" s="5" t="str">
        <v>Lot 5 - The Govan Ranch 79H</v>
      </c>
      <c r="D7" s="1">
        <v>1300</v>
      </c>
      <c r="E7" s="5" t="str">
        <v>Canadian Arcott</v>
      </c>
      <c r="F7" s="5" t="str">
        <v>Yearling Ram</v>
      </c>
    </row>
    <row r="8" spans="2:6" x14ac:dyDescent="0.25">
      <c r="C8" s="5" t="str">
        <v>Lot 11 - Double L Hammertime 58H</v>
      </c>
      <c r="D8" s="1">
        <v>2200</v>
      </c>
      <c r="E8" s="5" t="str">
        <v>Texel</v>
      </c>
      <c r="F8" s="5" t="str">
        <v>Yearling Ram</v>
      </c>
    </row>
    <row r="9" spans="2:6" x14ac:dyDescent="0.25">
      <c r="C9" s="5" t="str">
        <v>Lot 29 - MacKid's Britt Ladd 24H</v>
      </c>
      <c r="D9" s="1">
        <v>700</v>
      </c>
      <c r="E9" s="5" t="str">
        <v>North Country Cheviot</v>
      </c>
      <c r="F9" s="5" t="str">
        <v>Yearling Ram</v>
      </c>
    </row>
    <row r="10" spans="2:6" x14ac:dyDescent="0.25">
      <c r="C10" t="s">
        <v>60</v>
      </c>
      <c r="D10" s="1">
        <f>SUM(D6:D9)</f>
        <v>5300</v>
      </c>
    </row>
    <row r="11" spans="2:6" x14ac:dyDescent="0.25">
      <c r="C11" t="s">
        <v>61</v>
      </c>
      <c r="D11" s="1">
        <f>D10/4</f>
        <v>1325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D10C-EB84-4C98-B6D1-B0B264425379}">
  <dimension ref="B2:F9"/>
  <sheetViews>
    <sheetView showGridLines="0" workbookViewId="0">
      <selection activeCell="C10" sqref="C10"/>
    </sheetView>
  </sheetViews>
  <sheetFormatPr defaultRowHeight="15" x14ac:dyDescent="0.25"/>
  <cols>
    <col min="2" max="2" width="3.85546875" customWidth="1"/>
    <col min="3" max="3" width="39" bestFit="1" customWidth="1"/>
    <col min="4" max="4" width="14.7109375" bestFit="1" customWidth="1"/>
    <col min="5" max="5" width="15.28515625" bestFit="1" customWidth="1"/>
    <col min="6" max="6" width="30" bestFit="1" customWidth="1"/>
  </cols>
  <sheetData>
    <row r="2" spans="2:6" x14ac:dyDescent="0.25">
      <c r="B2" s="3" t="s">
        <v>58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7">IF(SUM(ISERROR('Full Report'!$A$2:$D$33)*1)&gt;0,NA(),_xlfn._xlws.FILTER('Full Report'!$A$2:$D$33,'Full Report'!$D$2:$D$33="Commercial Pen of 2 Ewe Lambs"))</f>
        <v>Lot 14 - Double L - Commercial Pen of 2</v>
      </c>
      <c r="D6" s="1">
        <v>820</v>
      </c>
      <c r="E6" s="5" t="str">
        <v>Texel X</v>
      </c>
      <c r="F6" s="5" t="str">
        <v>Commercial Pen of 2 Ewe Lambs</v>
      </c>
    </row>
    <row r="7" spans="2:6" x14ac:dyDescent="0.25">
      <c r="C7" s="5" t="str">
        <v>Lot 19 - Furze Farms - Commercial Pen of 2</v>
      </c>
      <c r="D7" s="1">
        <v>1100</v>
      </c>
      <c r="E7" s="5" t="str">
        <v>Suffolk X Dorset</v>
      </c>
      <c r="F7" s="5" t="str">
        <v>Commercial Pen of 2 Ewe Lambs</v>
      </c>
    </row>
    <row r="8" spans="2:6" x14ac:dyDescent="0.25">
      <c r="C8" t="s">
        <v>60</v>
      </c>
      <c r="D8" s="1">
        <f>SUM(D6:D7)</f>
        <v>1920</v>
      </c>
    </row>
    <row r="9" spans="2:6" x14ac:dyDescent="0.25">
      <c r="C9" t="s">
        <v>61</v>
      </c>
      <c r="D9" s="1">
        <f>D8/2</f>
        <v>960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D518-5AE0-4832-9364-63CB59C2EACA}">
  <dimension ref="B2:F11"/>
  <sheetViews>
    <sheetView showGridLines="0" workbookViewId="0">
      <selection activeCell="C12" sqref="C12"/>
    </sheetView>
  </sheetViews>
  <sheetFormatPr defaultRowHeight="15" x14ac:dyDescent="0.25"/>
  <cols>
    <col min="2" max="2" width="3.85546875" customWidth="1"/>
    <col min="3" max="3" width="44" bestFit="1" customWidth="1"/>
    <col min="4" max="4" width="14.7109375" bestFit="1" customWidth="1"/>
    <col min="5" max="5" width="21.5703125" bestFit="1" customWidth="1"/>
    <col min="6" max="6" width="30" bestFit="1" customWidth="1"/>
  </cols>
  <sheetData>
    <row r="2" spans="2:6" x14ac:dyDescent="0.25">
      <c r="B2" s="3" t="s">
        <v>59</v>
      </c>
    </row>
    <row r="4" spans="2:6" x14ac:dyDescent="0.25">
      <c r="C4" s="4" t="s">
        <v>1</v>
      </c>
      <c r="D4" s="4" t="s">
        <v>2</v>
      </c>
      <c r="E4" s="4" t="s">
        <v>27</v>
      </c>
      <c r="F4" s="4" t="s">
        <v>52</v>
      </c>
    </row>
    <row r="6" spans="2:6" x14ac:dyDescent="0.25">
      <c r="C6" s="5" t="str" cm="1">
        <f t="array" ref="C6:F9">IF(SUM(ISERROR('Full Report'!$A$2:$D$33)*1)&gt;0,NA(),_xlfn._xlws.FILTER('Full Report'!$A$2:$D$33,'Full Report'!$D$2:$D$33="Commercial Pen of 3 Ewe Lambs"))</f>
        <v>Lot 26 - Bare Hills Dorsets - Commercial Pen of 3</v>
      </c>
      <c r="D6" s="1">
        <v>1290</v>
      </c>
      <c r="E6" s="5" t="str">
        <v>Dorset</v>
      </c>
      <c r="F6" s="5" t="str">
        <v>Commercial Pen of 3 Ewe Lambs</v>
      </c>
    </row>
    <row r="7" spans="2:6" x14ac:dyDescent="0.25">
      <c r="C7" s="5" t="str">
        <v>Lot 27 - Bare Hills Dorsets - Commercial Pen of 3</v>
      </c>
      <c r="D7" s="1">
        <v>1290</v>
      </c>
      <c r="E7" s="5" t="str">
        <v>Dorset</v>
      </c>
      <c r="F7" s="5" t="str">
        <v>Commercial Pen of 3 Ewe Lambs</v>
      </c>
    </row>
    <row r="8" spans="2:6" x14ac:dyDescent="0.25">
      <c r="C8" s="5" t="str">
        <v>Lot 30 - Kimdain Sheep - Commerical Pen of 3</v>
      </c>
      <c r="D8" s="1">
        <v>1050</v>
      </c>
      <c r="E8" s="5" t="str">
        <v>Suffolk x Rideau Arcott</v>
      </c>
      <c r="F8" s="5" t="str">
        <v>Commercial Pen of 3 Ewe Lambs</v>
      </c>
    </row>
    <row r="9" spans="2:6" x14ac:dyDescent="0.25">
      <c r="C9" s="5" t="str">
        <v>Lot 31 - Kimdain Sheep - Commerical Pen of 3</v>
      </c>
      <c r="D9" s="1">
        <v>1050</v>
      </c>
      <c r="E9" s="5" t="str">
        <v>Dorset X</v>
      </c>
      <c r="F9" s="5" t="str">
        <v>Commercial Pen of 3 Ewe Lambs</v>
      </c>
    </row>
    <row r="10" spans="2:6" x14ac:dyDescent="0.25">
      <c r="C10" t="s">
        <v>60</v>
      </c>
      <c r="D10" s="1">
        <f>SUM(D6:D9)</f>
        <v>4680</v>
      </c>
    </row>
    <row r="11" spans="2:6" x14ac:dyDescent="0.25">
      <c r="C11" t="s">
        <v>61</v>
      </c>
      <c r="D11" s="1">
        <f>D10/4</f>
        <v>1170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Report</vt:lpstr>
      <vt:lpstr>Ewe Lamb Summary</vt:lpstr>
      <vt:lpstr>Ram Lamb Summary</vt:lpstr>
      <vt:lpstr>Yearling Ewe Summary</vt:lpstr>
      <vt:lpstr>Yearling Ram Summary</vt:lpstr>
      <vt:lpstr>Commercial Pen of 2 Ewe Lambs</vt:lpstr>
      <vt:lpstr>Commercial Pen of 3 Ewe Lambs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CV2021-18</dc:creator>
  <cp:lastModifiedBy>Rm Enniskillen</cp:lastModifiedBy>
  <cp:lastPrinted>2022-03-20T05:27:07Z</cp:lastPrinted>
  <dcterms:created xsi:type="dcterms:W3CDTF">2021-07-24T19:12:27Z</dcterms:created>
  <dcterms:modified xsi:type="dcterms:W3CDTF">2022-03-20T05:27:15Z</dcterms:modified>
</cp:coreProperties>
</file>