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SERA\"/>
    </mc:Choice>
  </mc:AlternateContent>
  <xr:revisionPtr revIDLastSave="0" documentId="8_{E53C8E73-73BC-46FA-901B-B16A8351A1A3}" xr6:coauthVersionLast="35" xr6:coauthVersionMax="35" xr10:uidLastSave="{00000000-0000-0000-0000-000000000000}"/>
  <bookViews>
    <workbookView xWindow="0" yWindow="0" windowWidth="19200" windowHeight="6900" firstSheet="18" activeTab="18" xr2:uid="{00000000-000D-0000-FFFF-FFFF00000000}"/>
  </bookViews>
  <sheets>
    <sheet name="Top 40" sheetId="25" r:id="rId1"/>
    <sheet name="AA" sheetId="37" r:id="rId2"/>
    <sheet name="A Open" sheetId="38" r:id="rId3"/>
    <sheet name="A Lite" sheetId="39" r:id="rId4"/>
    <sheet name="A 40+" sheetId="40" r:id="rId5"/>
    <sheet name="A 45+" sheetId="41" r:id="rId6"/>
    <sheet name="A 50+" sheetId="44" r:id="rId7"/>
    <sheet name="A 55+" sheetId="43" r:id="rId8"/>
    <sheet name="B Lite" sheetId="42" r:id="rId9"/>
    <sheet name="B Open" sheetId="45" r:id="rId10"/>
    <sheet name="B 40+" sheetId="46" r:id="rId11"/>
    <sheet name="B 45+" sheetId="47" r:id="rId12"/>
    <sheet name="B 50+" sheetId="48" r:id="rId13"/>
    <sheet name="B 55+" sheetId="49" r:id="rId14"/>
    <sheet name="C Class" sheetId="50" r:id="rId15"/>
    <sheet name="C 30+" sheetId="51" r:id="rId16"/>
    <sheet name="C 40+" sheetId="52" r:id="rId17"/>
    <sheet name="60+" sheetId="55" r:id="rId18"/>
    <sheet name="66+" sheetId="56" r:id="rId19"/>
    <sheet name="Junior" sheetId="54" r:id="rId20"/>
    <sheet name="Women" sheetId="57" r:id="rId21"/>
    <sheet name="Kids" sheetId="58" r:id="rId22"/>
  </sheets>
  <definedNames>
    <definedName name="_1_40" localSheetId="17">!#REF!</definedName>
    <definedName name="_1_40" localSheetId="18">!#REF!</definedName>
    <definedName name="_1_40" localSheetId="4">!#REF!</definedName>
    <definedName name="_1_40" localSheetId="5">!#REF!</definedName>
    <definedName name="_1_40" localSheetId="6">!#REF!</definedName>
    <definedName name="_1_40" localSheetId="7">!#REF!</definedName>
    <definedName name="_1_40" localSheetId="3">!#REF!</definedName>
    <definedName name="_1_40" localSheetId="2">!#REF!</definedName>
    <definedName name="_1_40" localSheetId="1">!#REF!</definedName>
    <definedName name="_1_40" localSheetId="10">!#REF!</definedName>
    <definedName name="_1_40" localSheetId="11">!#REF!</definedName>
    <definedName name="_1_40" localSheetId="12">!#REF!</definedName>
    <definedName name="_1_40" localSheetId="13">!#REF!</definedName>
    <definedName name="_1_40" localSheetId="8">!#REF!</definedName>
    <definedName name="_1_40" localSheetId="9">!#REF!</definedName>
    <definedName name="_1_40" localSheetId="15">!#REF!</definedName>
    <definedName name="_1_40" localSheetId="16">!#REF!</definedName>
    <definedName name="_1_40" localSheetId="14">!#REF!</definedName>
    <definedName name="_1_40" localSheetId="19">!#REF!</definedName>
    <definedName name="_1_40" localSheetId="21">!#REF!</definedName>
    <definedName name="_1_40" localSheetId="0">!#REF!</definedName>
    <definedName name="_1_40" localSheetId="20">!#REF!</definedName>
    <definedName name="_1_40">!#REF!</definedName>
    <definedName name="_10C_40" localSheetId="17">!#REF!</definedName>
    <definedName name="_10C_40" localSheetId="18">!#REF!</definedName>
    <definedName name="_10C_40" localSheetId="4">!#REF!</definedName>
    <definedName name="_10C_40" localSheetId="5">!#REF!</definedName>
    <definedName name="_10C_40" localSheetId="6">!#REF!</definedName>
    <definedName name="_10C_40" localSheetId="7">!#REF!</definedName>
    <definedName name="_10C_40" localSheetId="3">!#REF!</definedName>
    <definedName name="_10C_40" localSheetId="2">!#REF!</definedName>
    <definedName name="_10C_40" localSheetId="1">!#REF!</definedName>
    <definedName name="_10C_40" localSheetId="10">!#REF!</definedName>
    <definedName name="_10C_40" localSheetId="11">!#REF!</definedName>
    <definedName name="_10C_40" localSheetId="12">!#REF!</definedName>
    <definedName name="_10C_40" localSheetId="13">!#REF!</definedName>
    <definedName name="_10C_40" localSheetId="8">!#REF!</definedName>
    <definedName name="_10C_40" localSheetId="9">!#REF!</definedName>
    <definedName name="_10C_40" localSheetId="15">!#REF!</definedName>
    <definedName name="_10C_40" localSheetId="16">!#REF!</definedName>
    <definedName name="_10C_40" localSheetId="14">!#REF!</definedName>
    <definedName name="_10C_40" localSheetId="19">!#REF!</definedName>
    <definedName name="_10C_40" localSheetId="21">!#REF!</definedName>
    <definedName name="_10C_40" localSheetId="0">!#REF!</definedName>
    <definedName name="_10C_40" localSheetId="20">!#REF!</definedName>
    <definedName name="_10C_40">!#REF!</definedName>
    <definedName name="_11C_Lite" localSheetId="17">!#REF!</definedName>
    <definedName name="_11C_Lite" localSheetId="18">!#REF!</definedName>
    <definedName name="_11C_Lite" localSheetId="4">!#REF!</definedName>
    <definedName name="_11C_Lite" localSheetId="5">!#REF!</definedName>
    <definedName name="_11C_Lite" localSheetId="6">!#REF!</definedName>
    <definedName name="_11C_Lite" localSheetId="7">!#REF!</definedName>
    <definedName name="_11C_Lite" localSheetId="3">!#REF!</definedName>
    <definedName name="_11C_Lite" localSheetId="2">!#REF!</definedName>
    <definedName name="_11C_Lite" localSheetId="1">!#REF!</definedName>
    <definedName name="_11C_Lite" localSheetId="10">!#REF!</definedName>
    <definedName name="_11C_Lite" localSheetId="11">!#REF!</definedName>
    <definedName name="_11C_Lite" localSheetId="12">!#REF!</definedName>
    <definedName name="_11C_Lite" localSheetId="13">!#REF!</definedName>
    <definedName name="_11C_Lite" localSheetId="8">!#REF!</definedName>
    <definedName name="_11C_Lite" localSheetId="9">!#REF!</definedName>
    <definedName name="_11C_Lite" localSheetId="15">!#REF!</definedName>
    <definedName name="_11C_Lite" localSheetId="16">!#REF!</definedName>
    <definedName name="_11C_Lite" localSheetId="14">!#REF!</definedName>
    <definedName name="_11C_Lite" localSheetId="19">!#REF!</definedName>
    <definedName name="_11C_Lite" localSheetId="21">!#REF!</definedName>
    <definedName name="_11C_Lite" localSheetId="0">!#REF!</definedName>
    <definedName name="_11C_Lite" localSheetId="20">!#REF!</definedName>
    <definedName name="_11C_Lite">!#REF!</definedName>
    <definedName name="_12C_Open" localSheetId="17">!#REF!</definedName>
    <definedName name="_12C_Open" localSheetId="18">!#REF!</definedName>
    <definedName name="_12C_Open" localSheetId="4">!#REF!</definedName>
    <definedName name="_12C_Open" localSheetId="5">!#REF!</definedName>
    <definedName name="_12C_Open" localSheetId="6">!#REF!</definedName>
    <definedName name="_12C_Open" localSheetId="7">!#REF!</definedName>
    <definedName name="_12C_Open" localSheetId="3">!#REF!</definedName>
    <definedName name="_12C_Open" localSheetId="2">!#REF!</definedName>
    <definedName name="_12C_Open" localSheetId="1">!#REF!</definedName>
    <definedName name="_12C_Open" localSheetId="10">!#REF!</definedName>
    <definedName name="_12C_Open" localSheetId="11">!#REF!</definedName>
    <definedName name="_12C_Open" localSheetId="12">!#REF!</definedName>
    <definedName name="_12C_Open" localSheetId="13">!#REF!</definedName>
    <definedName name="_12C_Open" localSheetId="8">!#REF!</definedName>
    <definedName name="_12C_Open" localSheetId="9">!#REF!</definedName>
    <definedName name="_12C_Open" localSheetId="15">!#REF!</definedName>
    <definedName name="_12C_Open" localSheetId="16">!#REF!</definedName>
    <definedName name="_12C_Open" localSheetId="14">!#REF!</definedName>
    <definedName name="_12C_Open" localSheetId="19">!#REF!</definedName>
    <definedName name="_12C_Open" localSheetId="21">!#REF!</definedName>
    <definedName name="_12C_Open" localSheetId="0">!#REF!</definedName>
    <definedName name="_12C_Open" localSheetId="20">!#REF!</definedName>
    <definedName name="_12C_Open">!#REF!</definedName>
    <definedName name="_13Top_20" localSheetId="17">'60+'!$C$13:$C$38</definedName>
    <definedName name="_13Top_20" localSheetId="18">'66+'!$C$13:$C$38</definedName>
    <definedName name="_13Top_20" localSheetId="4">'A 40+'!$C$13:$C$38</definedName>
    <definedName name="_13Top_20" localSheetId="5">'A 45+'!$C$13:$C$38</definedName>
    <definedName name="_13Top_20" localSheetId="6">'A 50+'!$C$13:$C$38</definedName>
    <definedName name="_13Top_20" localSheetId="7">'A 55+'!$C$13:$C$38</definedName>
    <definedName name="_13Top_20" localSheetId="3">'A Lite'!$C$13:$C$38</definedName>
    <definedName name="_13Top_20" localSheetId="2">'A Open'!$C$13:$C$38</definedName>
    <definedName name="_13Top_20" localSheetId="1">AA!$C$13:$C$38</definedName>
    <definedName name="_13Top_20" localSheetId="10">'B 40+'!$C$13:$C$38</definedName>
    <definedName name="_13Top_20" localSheetId="11">'B 45+'!$C$13:$C$38</definedName>
    <definedName name="_13Top_20" localSheetId="12">'B 50+'!$C$13:$C$38</definedName>
    <definedName name="_13Top_20" localSheetId="13">'B 55+'!$C$13:$C$38</definedName>
    <definedName name="_13Top_20" localSheetId="8">'B Lite'!$C$13:$C$38</definedName>
    <definedName name="_13Top_20" localSheetId="9">'B Open'!$C$13:$C$38</definedName>
    <definedName name="_13Top_20" localSheetId="15">'C 30+'!$C$13:$C$38</definedName>
    <definedName name="_13Top_20" localSheetId="16">'C 40+'!$C$13:$C$38</definedName>
    <definedName name="_13Top_20" localSheetId="14">'C Class'!$C$13:$C$38</definedName>
    <definedName name="_13Top_20" localSheetId="19">Junior!$C$13:$C$38</definedName>
    <definedName name="_13Top_20" localSheetId="21">Kids!$C$15:$C$45</definedName>
    <definedName name="_13Top_20" localSheetId="0">'Top 40'!$C$13:$C$38</definedName>
    <definedName name="_13Top_20" localSheetId="20">Women!$C$13:$C$38</definedName>
    <definedName name="_13Top_20">#REF!</definedName>
    <definedName name="_2_45" localSheetId="17">!#REF!</definedName>
    <definedName name="_2_45" localSheetId="18">!#REF!</definedName>
    <definedName name="_2_45" localSheetId="4">!#REF!</definedName>
    <definedName name="_2_45" localSheetId="5">!#REF!</definedName>
    <definedName name="_2_45" localSheetId="6">!#REF!</definedName>
    <definedName name="_2_45" localSheetId="7">!#REF!</definedName>
    <definedName name="_2_45" localSheetId="3">!#REF!</definedName>
    <definedName name="_2_45" localSheetId="2">!#REF!</definedName>
    <definedName name="_2_45" localSheetId="1">!#REF!</definedName>
    <definedName name="_2_45" localSheetId="10">!#REF!</definedName>
    <definedName name="_2_45" localSheetId="11">!#REF!</definedName>
    <definedName name="_2_45" localSheetId="12">!#REF!</definedName>
    <definedName name="_2_45" localSheetId="13">!#REF!</definedName>
    <definedName name="_2_45" localSheetId="8">!#REF!</definedName>
    <definedName name="_2_45" localSheetId="9">!#REF!</definedName>
    <definedName name="_2_45" localSheetId="15">!#REF!</definedName>
    <definedName name="_2_45" localSheetId="16">!#REF!</definedName>
    <definedName name="_2_45" localSheetId="14">!#REF!</definedName>
    <definedName name="_2_45" localSheetId="19">!#REF!</definedName>
    <definedName name="_2_45" localSheetId="21">!#REF!</definedName>
    <definedName name="_2_45" localSheetId="0">!#REF!</definedName>
    <definedName name="_2_45" localSheetId="20">!#REF!</definedName>
    <definedName name="_2_45">!#REF!</definedName>
    <definedName name="_3_50" localSheetId="17">!#REF!</definedName>
    <definedName name="_3_50" localSheetId="18">!#REF!</definedName>
    <definedName name="_3_50" localSheetId="4">!#REF!</definedName>
    <definedName name="_3_50" localSheetId="5">!#REF!</definedName>
    <definedName name="_3_50" localSheetId="6">!#REF!</definedName>
    <definedName name="_3_50" localSheetId="7">!#REF!</definedName>
    <definedName name="_3_50" localSheetId="3">!#REF!</definedName>
    <definedName name="_3_50" localSheetId="2">!#REF!</definedName>
    <definedName name="_3_50" localSheetId="1">!#REF!</definedName>
    <definedName name="_3_50" localSheetId="10">!#REF!</definedName>
    <definedName name="_3_50" localSheetId="11">!#REF!</definedName>
    <definedName name="_3_50" localSheetId="12">!#REF!</definedName>
    <definedName name="_3_50" localSheetId="13">!#REF!</definedName>
    <definedName name="_3_50" localSheetId="8">!#REF!</definedName>
    <definedName name="_3_50" localSheetId="9">!#REF!</definedName>
    <definedName name="_3_50" localSheetId="15">!#REF!</definedName>
    <definedName name="_3_50" localSheetId="16">!#REF!</definedName>
    <definedName name="_3_50" localSheetId="14">!#REF!</definedName>
    <definedName name="_3_50" localSheetId="19">!#REF!</definedName>
    <definedName name="_3_50" localSheetId="21">!#REF!</definedName>
    <definedName name="_3_50" localSheetId="0">!#REF!</definedName>
    <definedName name="_3_50" localSheetId="20">!#REF!</definedName>
    <definedName name="_3_50">!#REF!</definedName>
    <definedName name="_4_58" localSheetId="17">!#REF!</definedName>
    <definedName name="_4_58" localSheetId="18">!#REF!</definedName>
    <definedName name="_4_58" localSheetId="4">!#REF!</definedName>
    <definedName name="_4_58" localSheetId="5">!#REF!</definedName>
    <definedName name="_4_58" localSheetId="6">!#REF!</definedName>
    <definedName name="_4_58" localSheetId="7">!#REF!</definedName>
    <definedName name="_4_58" localSheetId="3">!#REF!</definedName>
    <definedName name="_4_58" localSheetId="2">!#REF!</definedName>
    <definedName name="_4_58" localSheetId="1">!#REF!</definedName>
    <definedName name="_4_58" localSheetId="10">!#REF!</definedName>
    <definedName name="_4_58" localSheetId="11">!#REF!</definedName>
    <definedName name="_4_58" localSheetId="12">!#REF!</definedName>
    <definedName name="_4_58" localSheetId="13">!#REF!</definedName>
    <definedName name="_4_58" localSheetId="8">!#REF!</definedName>
    <definedName name="_4_58" localSheetId="9">!#REF!</definedName>
    <definedName name="_4_58" localSheetId="15">!#REF!</definedName>
    <definedName name="_4_58" localSheetId="16">!#REF!</definedName>
    <definedName name="_4_58" localSheetId="14">!#REF!</definedName>
    <definedName name="_4_58" localSheetId="19">!#REF!</definedName>
    <definedName name="_4_58" localSheetId="21">!#REF!</definedName>
    <definedName name="_4_58" localSheetId="0">!#REF!</definedName>
    <definedName name="_4_58" localSheetId="20">!#REF!</definedName>
    <definedName name="_4_58">!#REF!</definedName>
    <definedName name="_5A_30" localSheetId="17">!#REF!</definedName>
    <definedName name="_5A_30" localSheetId="18">!#REF!</definedName>
    <definedName name="_5A_30" localSheetId="4">!#REF!</definedName>
    <definedName name="_5A_30" localSheetId="5">!#REF!</definedName>
    <definedName name="_5A_30" localSheetId="6">!#REF!</definedName>
    <definedName name="_5A_30" localSheetId="7">!#REF!</definedName>
    <definedName name="_5A_30" localSheetId="3">!#REF!</definedName>
    <definedName name="_5A_30" localSheetId="2">!#REF!</definedName>
    <definedName name="_5A_30" localSheetId="1">!#REF!</definedName>
    <definedName name="_5A_30" localSheetId="10">!#REF!</definedName>
    <definedName name="_5A_30" localSheetId="11">!#REF!</definedName>
    <definedName name="_5A_30" localSheetId="12">!#REF!</definedName>
    <definedName name="_5A_30" localSheetId="13">!#REF!</definedName>
    <definedName name="_5A_30" localSheetId="8">!#REF!</definedName>
    <definedName name="_5A_30" localSheetId="9">!#REF!</definedName>
    <definedName name="_5A_30" localSheetId="15">!#REF!</definedName>
    <definedName name="_5A_30" localSheetId="16">!#REF!</definedName>
    <definedName name="_5A_30" localSheetId="14">!#REF!</definedName>
    <definedName name="_5A_30" localSheetId="19">!#REF!</definedName>
    <definedName name="_5A_30" localSheetId="21">!#REF!</definedName>
    <definedName name="_5A_30" localSheetId="0">!#REF!</definedName>
    <definedName name="_5A_30" localSheetId="20">!#REF!</definedName>
    <definedName name="_5A_30">!#REF!</definedName>
    <definedName name="_6A_Lite" localSheetId="17">!#REF!</definedName>
    <definedName name="_6A_Lite" localSheetId="18">!#REF!</definedName>
    <definedName name="_6A_Lite" localSheetId="4">!#REF!</definedName>
    <definedName name="_6A_Lite" localSheetId="5">!#REF!</definedName>
    <definedName name="_6A_Lite" localSheetId="6">!#REF!</definedName>
    <definedName name="_6A_Lite" localSheetId="7">!#REF!</definedName>
    <definedName name="_6A_Lite" localSheetId="3">!#REF!</definedName>
    <definedName name="_6A_Lite" localSheetId="2">!#REF!</definedName>
    <definedName name="_6A_Lite" localSheetId="1">!#REF!</definedName>
    <definedName name="_6A_Lite" localSheetId="10">!#REF!</definedName>
    <definedName name="_6A_Lite" localSheetId="11">!#REF!</definedName>
    <definedName name="_6A_Lite" localSheetId="12">!#REF!</definedName>
    <definedName name="_6A_Lite" localSheetId="13">!#REF!</definedName>
    <definedName name="_6A_Lite" localSheetId="8">!#REF!</definedName>
    <definedName name="_6A_Lite" localSheetId="9">!#REF!</definedName>
    <definedName name="_6A_Lite" localSheetId="15">!#REF!</definedName>
    <definedName name="_6A_Lite" localSheetId="16">!#REF!</definedName>
    <definedName name="_6A_Lite" localSheetId="14">!#REF!</definedName>
    <definedName name="_6A_Lite" localSheetId="19">!#REF!</definedName>
    <definedName name="_6A_Lite" localSheetId="21">!#REF!</definedName>
    <definedName name="_6A_Lite" localSheetId="0">!#REF!</definedName>
    <definedName name="_6A_Lite" localSheetId="20">!#REF!</definedName>
    <definedName name="_6A_Lite">!#REF!</definedName>
    <definedName name="_7A_Open" localSheetId="17">!#REF!</definedName>
    <definedName name="_7A_Open" localSheetId="18">!#REF!</definedName>
    <definedName name="_7A_Open" localSheetId="4">!#REF!</definedName>
    <definedName name="_7A_Open" localSheetId="5">!#REF!</definedName>
    <definedName name="_7A_Open" localSheetId="6">!#REF!</definedName>
    <definedName name="_7A_Open" localSheetId="7">!#REF!</definedName>
    <definedName name="_7A_Open" localSheetId="3">!#REF!</definedName>
    <definedName name="_7A_Open" localSheetId="2">!#REF!</definedName>
    <definedName name="_7A_Open" localSheetId="1">!#REF!</definedName>
    <definedName name="_7A_Open" localSheetId="10">!#REF!</definedName>
    <definedName name="_7A_Open" localSheetId="11">!#REF!</definedName>
    <definedName name="_7A_Open" localSheetId="12">!#REF!</definedName>
    <definedName name="_7A_Open" localSheetId="13">!#REF!</definedName>
    <definedName name="_7A_Open" localSheetId="8">!#REF!</definedName>
    <definedName name="_7A_Open" localSheetId="9">!#REF!</definedName>
    <definedName name="_7A_Open" localSheetId="15">!#REF!</definedName>
    <definedName name="_7A_Open" localSheetId="16">!#REF!</definedName>
    <definedName name="_7A_Open" localSheetId="14">!#REF!</definedName>
    <definedName name="_7A_Open" localSheetId="19">!#REF!</definedName>
    <definedName name="_7A_Open" localSheetId="21">!#REF!</definedName>
    <definedName name="_7A_Open" localSheetId="0">!#REF!</definedName>
    <definedName name="_7A_Open" localSheetId="20">!#REF!</definedName>
    <definedName name="_7A_Open">!#REF!</definedName>
    <definedName name="_8B_Lite" localSheetId="17">!#REF!</definedName>
    <definedName name="_8B_Lite" localSheetId="18">!#REF!</definedName>
    <definedName name="_8B_Lite" localSheetId="4">!#REF!</definedName>
    <definedName name="_8B_Lite" localSheetId="5">!#REF!</definedName>
    <definedName name="_8B_Lite" localSheetId="6">!#REF!</definedName>
    <definedName name="_8B_Lite" localSheetId="7">!#REF!</definedName>
    <definedName name="_8B_Lite" localSheetId="3">!#REF!</definedName>
    <definedName name="_8B_Lite" localSheetId="2">!#REF!</definedName>
    <definedName name="_8B_Lite" localSheetId="1">!#REF!</definedName>
    <definedName name="_8B_Lite" localSheetId="10">!#REF!</definedName>
    <definedName name="_8B_Lite" localSheetId="11">!#REF!</definedName>
    <definedName name="_8B_Lite" localSheetId="12">!#REF!</definedName>
    <definedName name="_8B_Lite" localSheetId="13">!#REF!</definedName>
    <definedName name="_8B_Lite" localSheetId="8">!#REF!</definedName>
    <definedName name="_8B_Lite" localSheetId="9">!#REF!</definedName>
    <definedName name="_8B_Lite" localSheetId="15">!#REF!</definedName>
    <definedName name="_8B_Lite" localSheetId="16">!#REF!</definedName>
    <definedName name="_8B_Lite" localSheetId="14">!#REF!</definedName>
    <definedName name="_8B_Lite" localSheetId="19">!#REF!</definedName>
    <definedName name="_8B_Lite" localSheetId="21">!#REF!</definedName>
    <definedName name="_8B_Lite" localSheetId="0">!#REF!</definedName>
    <definedName name="_8B_Lite" localSheetId="20">!#REF!</definedName>
    <definedName name="_8B_Lite">!#REF!</definedName>
    <definedName name="_9B_Open" localSheetId="17">!#REF!</definedName>
    <definedName name="_9B_Open" localSheetId="18">!#REF!</definedName>
    <definedName name="_9B_Open" localSheetId="4">!#REF!</definedName>
    <definedName name="_9B_Open" localSheetId="5">!#REF!</definedName>
    <definedName name="_9B_Open" localSheetId="6">!#REF!</definedName>
    <definedName name="_9B_Open" localSheetId="7">!#REF!</definedName>
    <definedName name="_9B_Open" localSheetId="3">!#REF!</definedName>
    <definedName name="_9B_Open" localSheetId="2">!#REF!</definedName>
    <definedName name="_9B_Open" localSheetId="1">!#REF!</definedName>
    <definedName name="_9B_Open" localSheetId="10">!#REF!</definedName>
    <definedName name="_9B_Open" localSheetId="11">!#REF!</definedName>
    <definedName name="_9B_Open" localSheetId="12">!#REF!</definedName>
    <definedName name="_9B_Open" localSheetId="13">!#REF!</definedName>
    <definedName name="_9B_Open" localSheetId="8">!#REF!</definedName>
    <definedName name="_9B_Open" localSheetId="9">!#REF!</definedName>
    <definedName name="_9B_Open" localSheetId="15">!#REF!</definedName>
    <definedName name="_9B_Open" localSheetId="16">!#REF!</definedName>
    <definedName name="_9B_Open" localSheetId="14">!#REF!</definedName>
    <definedName name="_9B_Open" localSheetId="19">!#REF!</definedName>
    <definedName name="_9B_Open" localSheetId="21">!#REF!</definedName>
    <definedName name="_9B_Open" localSheetId="0">!#REF!</definedName>
    <definedName name="_9B_Open" localSheetId="20">!#REF!</definedName>
    <definedName name="_9B_Open">!#REF!</definedName>
    <definedName name="_xlnm._FilterDatabase" localSheetId="17" hidden="1">'60+'!$B$12:$S$52</definedName>
    <definedName name="_xlnm._FilterDatabase" localSheetId="18" hidden="1">'66+'!$B$12:$S$52</definedName>
    <definedName name="_xlnm._FilterDatabase" localSheetId="4" hidden="1">'A 40+'!$B$12:$S$52</definedName>
    <definedName name="_xlnm._FilterDatabase" localSheetId="5" hidden="1">'A 45+'!$B$12:$S$52</definedName>
    <definedName name="_xlnm._FilterDatabase" localSheetId="7" hidden="1">'A 55+'!$B$12:$S$52</definedName>
    <definedName name="_xlnm._FilterDatabase" localSheetId="3" hidden="1">'A Lite'!$B$12:$S$52</definedName>
    <definedName name="_xlnm._FilterDatabase" localSheetId="2" hidden="1">'A Open'!$B$12:$S$52</definedName>
    <definedName name="_xlnm._FilterDatabase" localSheetId="1" hidden="1">AA!$B$12:$S$52</definedName>
    <definedName name="_xlnm._FilterDatabase" localSheetId="10" hidden="1">'B 40+'!$B$12:$S$52</definedName>
    <definedName name="_xlnm._FilterDatabase" localSheetId="11" hidden="1">'B 45+'!$B$12:$S$52</definedName>
    <definedName name="_xlnm._FilterDatabase" localSheetId="12" hidden="1">'B 50+'!$B$12:$S$52</definedName>
    <definedName name="_xlnm._FilterDatabase" localSheetId="13" hidden="1">'B 55+'!$B$12:$S$52</definedName>
    <definedName name="_xlnm._FilterDatabase" localSheetId="8" hidden="1">'B Lite'!$B$12:$S$52</definedName>
    <definedName name="_xlnm._FilterDatabase" localSheetId="9" hidden="1">'B Open'!$B$12:$S$52</definedName>
    <definedName name="_xlnm._FilterDatabase" localSheetId="15" hidden="1">'C 30+'!$B$12:$S$52</definedName>
    <definedName name="_xlnm._FilterDatabase" localSheetId="16" hidden="1">'C 40+'!$B$12:$S$52</definedName>
    <definedName name="_xlnm._FilterDatabase" localSheetId="14" hidden="1">'C Class'!$B$12:$S$52</definedName>
    <definedName name="_xlnm._FilterDatabase" localSheetId="19" hidden="1">Junior!$B$12:$S$52</definedName>
    <definedName name="_xlnm._FilterDatabase" localSheetId="0" hidden="1">'Top 40'!$B$12:$T$212</definedName>
    <definedName name="_xlnm._FilterDatabase" localSheetId="20" hidden="1">Women!$B$12:$S$52</definedName>
    <definedName name="_xlnm._FilterDatabase" localSheetId="21" hidden="1">Kids!$B$58:$S$68</definedName>
    <definedName name="_xlnm._FilterDatabase" localSheetId="6" hidden="1">'A 50+'!$B$12:$S$52</definedName>
    <definedName name="Junior" localSheetId="17">!#REF!</definedName>
    <definedName name="Junior" localSheetId="18">!#REF!</definedName>
    <definedName name="Junior" localSheetId="4">!#REF!</definedName>
    <definedName name="Junior" localSheetId="5">!#REF!</definedName>
    <definedName name="Junior" localSheetId="6">!#REF!</definedName>
    <definedName name="Junior" localSheetId="7">!#REF!</definedName>
    <definedName name="Junior" localSheetId="3">!#REF!</definedName>
    <definedName name="Junior" localSheetId="2">!#REF!</definedName>
    <definedName name="Junior" localSheetId="1">!#REF!</definedName>
    <definedName name="Junior" localSheetId="10">!#REF!</definedName>
    <definedName name="Junior" localSheetId="11">!#REF!</definedName>
    <definedName name="Junior" localSheetId="12">!#REF!</definedName>
    <definedName name="Junior" localSheetId="13">!#REF!</definedName>
    <definedName name="Junior" localSheetId="8">!#REF!</definedName>
    <definedName name="Junior" localSheetId="9">!#REF!</definedName>
    <definedName name="Junior" localSheetId="15">!#REF!</definedName>
    <definedName name="Junior" localSheetId="16">!#REF!</definedName>
    <definedName name="Junior" localSheetId="14">!#REF!</definedName>
    <definedName name="Junior" localSheetId="19">!#REF!</definedName>
    <definedName name="Junior" localSheetId="21">!#REF!</definedName>
    <definedName name="Junior" localSheetId="0">!#REF!</definedName>
    <definedName name="Junior" localSheetId="20">!#REF!</definedName>
    <definedName name="Junior">!#REF!</definedName>
  </definedNames>
  <calcPr calcId="179020"/>
</workbook>
</file>

<file path=xl/calcChain.xml><?xml version="1.0" encoding="utf-8"?>
<calcChain xmlns="http://schemas.openxmlformats.org/spreadsheetml/2006/main">
  <c r="Q14" i="44" l="1"/>
  <c r="R14" i="44"/>
  <c r="S14" i="44"/>
  <c r="Q15" i="44"/>
  <c r="R15" i="44"/>
  <c r="S15" i="44"/>
  <c r="Q16" i="44"/>
  <c r="R16" i="44"/>
  <c r="S16" i="44"/>
  <c r="Q17" i="44"/>
  <c r="R17" i="44"/>
  <c r="S17" i="44"/>
  <c r="Q18" i="44"/>
  <c r="R18" i="44"/>
  <c r="S18" i="44"/>
  <c r="Q19" i="44"/>
  <c r="R19" i="44"/>
  <c r="S19" i="44"/>
  <c r="Q20" i="44"/>
  <c r="R20" i="44"/>
  <c r="S20" i="44"/>
  <c r="Q21" i="44"/>
  <c r="R21" i="44"/>
  <c r="S21" i="44"/>
  <c r="Q22" i="44"/>
  <c r="R22" i="44"/>
  <c r="S22" i="44"/>
  <c r="Q23" i="44"/>
  <c r="R23" i="44"/>
  <c r="S23" i="44"/>
  <c r="Q24" i="44"/>
  <c r="R24" i="44"/>
  <c r="S24" i="44"/>
  <c r="Q25" i="44"/>
  <c r="R25" i="44"/>
  <c r="S25" i="44"/>
  <c r="Q26" i="44"/>
  <c r="R26" i="44"/>
  <c r="S26" i="44"/>
  <c r="Q27" i="44"/>
  <c r="R27" i="44"/>
  <c r="S27" i="44"/>
  <c r="Q28" i="44"/>
  <c r="R28" i="44"/>
  <c r="S28" i="44"/>
  <c r="Q29" i="44"/>
  <c r="R29" i="44"/>
  <c r="S29" i="44"/>
  <c r="Q30" i="44"/>
  <c r="R30" i="44"/>
  <c r="S30" i="44"/>
  <c r="Q31" i="44"/>
  <c r="R31" i="44"/>
  <c r="S31" i="44"/>
  <c r="Q32" i="44"/>
  <c r="R32" i="44"/>
  <c r="S32" i="44"/>
  <c r="Q33" i="44"/>
  <c r="R33" i="44"/>
  <c r="S33" i="44"/>
  <c r="Q34" i="44"/>
  <c r="R34" i="44"/>
  <c r="S34" i="44"/>
  <c r="Q35" i="44"/>
  <c r="R35" i="44"/>
  <c r="S35" i="44"/>
  <c r="Q36" i="44"/>
  <c r="R36" i="44"/>
  <c r="S36" i="44"/>
  <c r="Q37" i="44"/>
  <c r="R37" i="44"/>
  <c r="S37" i="44"/>
  <c r="Q38" i="44"/>
  <c r="R38" i="44"/>
  <c r="S38" i="44"/>
  <c r="Q39" i="44"/>
  <c r="R39" i="44"/>
  <c r="S39" i="44"/>
  <c r="Q40" i="44"/>
  <c r="R40" i="44"/>
  <c r="S40" i="44"/>
  <c r="Q41" i="44"/>
  <c r="R41" i="44"/>
  <c r="S41" i="44"/>
  <c r="Q42" i="44"/>
  <c r="R42" i="44"/>
  <c r="S42" i="44"/>
  <c r="Q43" i="44"/>
  <c r="R43" i="44"/>
  <c r="S43" i="44"/>
  <c r="Q44" i="44"/>
  <c r="R44" i="44"/>
  <c r="S44" i="44"/>
  <c r="Q45" i="44"/>
  <c r="R45" i="44"/>
  <c r="S45" i="44"/>
  <c r="Q46" i="44"/>
  <c r="R46" i="44"/>
  <c r="S46" i="44"/>
  <c r="Q47" i="44"/>
  <c r="R47" i="44"/>
  <c r="S47" i="44"/>
  <c r="Q48" i="44"/>
  <c r="R48" i="44"/>
  <c r="S48" i="44"/>
  <c r="Q49" i="44"/>
  <c r="R49" i="44"/>
  <c r="S49" i="44"/>
  <c r="Q50" i="44"/>
  <c r="R50" i="44"/>
  <c r="S50" i="44"/>
  <c r="Q51" i="44"/>
  <c r="R51" i="44"/>
  <c r="S51" i="44"/>
  <c r="Q52" i="44"/>
  <c r="R52" i="44"/>
  <c r="S52" i="44"/>
  <c r="S13" i="44"/>
  <c r="R13" i="44"/>
  <c r="Q13" i="44"/>
  <c r="P44" i="58"/>
  <c r="P45" i="58"/>
  <c r="P46" i="58"/>
  <c r="P47" i="58"/>
  <c r="P48" i="58"/>
  <c r="P49" i="58"/>
  <c r="P50" i="58"/>
  <c r="P51" i="58"/>
  <c r="P52" i="58"/>
  <c r="P53" i="58"/>
  <c r="P54" i="58"/>
  <c r="Q44" i="58"/>
  <c r="R44" i="58"/>
  <c r="S44" i="58"/>
  <c r="Q45" i="58"/>
  <c r="R45" i="58"/>
  <c r="S45" i="58"/>
  <c r="Q46" i="58"/>
  <c r="R46" i="58"/>
  <c r="S46" i="58"/>
  <c r="Q47" i="58"/>
  <c r="R47" i="58"/>
  <c r="S47" i="58"/>
  <c r="Q48" i="58"/>
  <c r="R48" i="58"/>
  <c r="S48" i="58"/>
  <c r="Q49" i="58"/>
  <c r="R49" i="58"/>
  <c r="S49" i="58"/>
  <c r="Q50" i="58"/>
  <c r="R50" i="58"/>
  <c r="S50" i="58"/>
  <c r="Q51" i="58"/>
  <c r="R51" i="58"/>
  <c r="S51" i="58"/>
  <c r="Q52" i="58"/>
  <c r="R52" i="58"/>
  <c r="S52" i="58"/>
  <c r="Q53" i="58"/>
  <c r="R53" i="58"/>
  <c r="S53" i="58"/>
  <c r="Q54" i="58"/>
  <c r="R54" i="58"/>
  <c r="S54" i="58"/>
  <c r="O54" i="58"/>
  <c r="O51" i="58"/>
  <c r="P114" i="58"/>
  <c r="P115" i="58"/>
  <c r="P116" i="58"/>
  <c r="P117" i="58"/>
  <c r="P118" i="58"/>
  <c r="P119" i="58"/>
  <c r="P120" i="58"/>
  <c r="P121" i="58"/>
  <c r="P122" i="58"/>
  <c r="P113" i="58"/>
  <c r="P101" i="58"/>
  <c r="P102" i="58"/>
  <c r="P103" i="58"/>
  <c r="P104" i="58"/>
  <c r="P105" i="58"/>
  <c r="P106" i="58"/>
  <c r="P107" i="58"/>
  <c r="P108" i="58"/>
  <c r="P109" i="58"/>
  <c r="P100" i="58"/>
  <c r="P87" i="58"/>
  <c r="P88" i="58"/>
  <c r="P89" i="58"/>
  <c r="P90" i="58"/>
  <c r="P91" i="58"/>
  <c r="P92" i="58"/>
  <c r="P93" i="58"/>
  <c r="P94" i="58"/>
  <c r="P95" i="58"/>
  <c r="P86" i="58"/>
  <c r="P73" i="58"/>
  <c r="P74" i="58"/>
  <c r="P75" i="58"/>
  <c r="P76" i="58"/>
  <c r="P77" i="58"/>
  <c r="P78" i="58"/>
  <c r="P79" i="58"/>
  <c r="P80" i="58"/>
  <c r="P81" i="58"/>
  <c r="P72" i="58"/>
  <c r="P61" i="58"/>
  <c r="P60" i="58"/>
  <c r="P62" i="58"/>
  <c r="P63" i="58"/>
  <c r="P64" i="58"/>
  <c r="P65" i="58"/>
  <c r="P66" i="58"/>
  <c r="P67" i="58"/>
  <c r="P68" i="58"/>
  <c r="P59" i="58"/>
  <c r="P43" i="58"/>
  <c r="P30" i="58"/>
  <c r="P31" i="58"/>
  <c r="P32" i="58"/>
  <c r="P33" i="58"/>
  <c r="P34" i="58"/>
  <c r="P35" i="58"/>
  <c r="P36" i="58"/>
  <c r="P37" i="58"/>
  <c r="P38" i="58"/>
  <c r="P29" i="58"/>
  <c r="P16" i="58"/>
  <c r="P17" i="58"/>
  <c r="P18" i="58"/>
  <c r="P19" i="58"/>
  <c r="P20" i="58"/>
  <c r="P21" i="58"/>
  <c r="P22" i="58"/>
  <c r="P23" i="58"/>
  <c r="P24" i="58"/>
  <c r="P15" i="58"/>
  <c r="Q14" i="54"/>
  <c r="R14" i="54"/>
  <c r="S14" i="54"/>
  <c r="Q15" i="54"/>
  <c r="R15" i="54"/>
  <c r="S15" i="54"/>
  <c r="Q16" i="54"/>
  <c r="R16" i="54"/>
  <c r="S16" i="54"/>
  <c r="Q17" i="54"/>
  <c r="R17" i="54"/>
  <c r="S17" i="54"/>
  <c r="Q18" i="54"/>
  <c r="R18" i="54"/>
  <c r="S18" i="54"/>
  <c r="Q19" i="54"/>
  <c r="R19" i="54"/>
  <c r="S19" i="54"/>
  <c r="Q20" i="54"/>
  <c r="R20" i="54"/>
  <c r="S20" i="54"/>
  <c r="Q21" i="54"/>
  <c r="R21" i="54"/>
  <c r="S21" i="54"/>
  <c r="Q22" i="54"/>
  <c r="R22" i="54"/>
  <c r="S22" i="54"/>
  <c r="Q23" i="54"/>
  <c r="R23" i="54"/>
  <c r="S23" i="54"/>
  <c r="Q24" i="54"/>
  <c r="R24" i="54"/>
  <c r="S24" i="54"/>
  <c r="Q25" i="54"/>
  <c r="R25" i="54"/>
  <c r="S25" i="54"/>
  <c r="Q26" i="54"/>
  <c r="R26" i="54"/>
  <c r="S26" i="54"/>
  <c r="Q27" i="54"/>
  <c r="R27" i="54"/>
  <c r="S27" i="54"/>
  <c r="Q28" i="54"/>
  <c r="R28" i="54"/>
  <c r="S28" i="54"/>
  <c r="Q29" i="54"/>
  <c r="R29" i="54"/>
  <c r="S29" i="54"/>
  <c r="Q30" i="54"/>
  <c r="R30" i="54"/>
  <c r="S30" i="54"/>
  <c r="Q31" i="54"/>
  <c r="R31" i="54"/>
  <c r="S31" i="54"/>
  <c r="Q32" i="54"/>
  <c r="R32" i="54"/>
  <c r="S32" i="54"/>
  <c r="Q33" i="54"/>
  <c r="R33" i="54"/>
  <c r="S33" i="54"/>
  <c r="Q34" i="54"/>
  <c r="R34" i="54"/>
  <c r="S34" i="54"/>
  <c r="Q35" i="54"/>
  <c r="R35" i="54"/>
  <c r="S35" i="54"/>
  <c r="Q36" i="54"/>
  <c r="R36" i="54"/>
  <c r="S36" i="54"/>
  <c r="Q37" i="54"/>
  <c r="R37" i="54"/>
  <c r="S37" i="54"/>
  <c r="Q38" i="54"/>
  <c r="R38" i="54"/>
  <c r="S38" i="54"/>
  <c r="Q39" i="54"/>
  <c r="R39" i="54"/>
  <c r="S39" i="54"/>
  <c r="Q40" i="54"/>
  <c r="R40" i="54"/>
  <c r="S40" i="54"/>
  <c r="Q41" i="54"/>
  <c r="R41" i="54"/>
  <c r="S41" i="54"/>
  <c r="Q42" i="54"/>
  <c r="R42" i="54"/>
  <c r="S42" i="54"/>
  <c r="Q43" i="54"/>
  <c r="R43" i="54"/>
  <c r="S43" i="54"/>
  <c r="Q44" i="54"/>
  <c r="R44" i="54"/>
  <c r="S44" i="54"/>
  <c r="Q45" i="54"/>
  <c r="R45" i="54"/>
  <c r="S45" i="54"/>
  <c r="Q46" i="54"/>
  <c r="R46" i="54"/>
  <c r="S46" i="54"/>
  <c r="Q47" i="54"/>
  <c r="R47" i="54"/>
  <c r="S47" i="54"/>
  <c r="Q48" i="54"/>
  <c r="R48" i="54"/>
  <c r="S48" i="54"/>
  <c r="Q49" i="54"/>
  <c r="R49" i="54"/>
  <c r="S49" i="54"/>
  <c r="Q50" i="54"/>
  <c r="R50" i="54"/>
  <c r="S50" i="54"/>
  <c r="Q51" i="54"/>
  <c r="R51" i="54"/>
  <c r="S51" i="54"/>
  <c r="Q52" i="54"/>
  <c r="R52" i="54"/>
  <c r="S52" i="54"/>
  <c r="Q14" i="51"/>
  <c r="R14" i="51"/>
  <c r="S14" i="51"/>
  <c r="Q15" i="51"/>
  <c r="R15" i="51"/>
  <c r="S15" i="51"/>
  <c r="Q16" i="51"/>
  <c r="R16" i="51"/>
  <c r="S16" i="51"/>
  <c r="Q17" i="51"/>
  <c r="R17" i="51"/>
  <c r="S17" i="51"/>
  <c r="Q18" i="51"/>
  <c r="R18" i="51"/>
  <c r="S18" i="51"/>
  <c r="Q19" i="51"/>
  <c r="R19" i="51"/>
  <c r="S19" i="51"/>
  <c r="Q20" i="51"/>
  <c r="R20" i="51"/>
  <c r="S20" i="51"/>
  <c r="Q21" i="51"/>
  <c r="R21" i="51"/>
  <c r="S21" i="51"/>
  <c r="Q22" i="51"/>
  <c r="R22" i="51"/>
  <c r="S22" i="51"/>
  <c r="Q23" i="51"/>
  <c r="R23" i="51"/>
  <c r="S23" i="51"/>
  <c r="Q24" i="51"/>
  <c r="R24" i="51"/>
  <c r="S24" i="51"/>
  <c r="Q25" i="51"/>
  <c r="R25" i="51"/>
  <c r="S25" i="51"/>
  <c r="Q26" i="51"/>
  <c r="R26" i="51"/>
  <c r="S26" i="51"/>
  <c r="Q27" i="51"/>
  <c r="R27" i="51"/>
  <c r="S27" i="51"/>
  <c r="Q28" i="51"/>
  <c r="R28" i="51"/>
  <c r="S28" i="51"/>
  <c r="Q29" i="51"/>
  <c r="R29" i="51"/>
  <c r="S29" i="51"/>
  <c r="Q30" i="51"/>
  <c r="R30" i="51"/>
  <c r="S30" i="51"/>
  <c r="Q31" i="51"/>
  <c r="R31" i="51"/>
  <c r="S31" i="51"/>
  <c r="Q32" i="51"/>
  <c r="R32" i="51"/>
  <c r="S32" i="51"/>
  <c r="Q33" i="51"/>
  <c r="R33" i="51"/>
  <c r="S33" i="51"/>
  <c r="Q34" i="51"/>
  <c r="R34" i="51"/>
  <c r="S34" i="51"/>
  <c r="Q35" i="51"/>
  <c r="R35" i="51"/>
  <c r="S35" i="51"/>
  <c r="Q36" i="51"/>
  <c r="R36" i="51"/>
  <c r="S36" i="51"/>
  <c r="Q37" i="51"/>
  <c r="R37" i="51"/>
  <c r="S37" i="51"/>
  <c r="Q38" i="51"/>
  <c r="R38" i="51"/>
  <c r="S38" i="51"/>
  <c r="Q39" i="51"/>
  <c r="R39" i="51"/>
  <c r="S39" i="51"/>
  <c r="Q40" i="51"/>
  <c r="R40" i="51"/>
  <c r="S40" i="51"/>
  <c r="Q41" i="51"/>
  <c r="R41" i="51"/>
  <c r="S41" i="51"/>
  <c r="Q42" i="51"/>
  <c r="R42" i="51"/>
  <c r="S42" i="51"/>
  <c r="Q43" i="51"/>
  <c r="R43" i="51"/>
  <c r="S43" i="51"/>
  <c r="Q44" i="51"/>
  <c r="R44" i="51"/>
  <c r="S44" i="51"/>
  <c r="Q45" i="51"/>
  <c r="R45" i="51"/>
  <c r="S45" i="51"/>
  <c r="Q46" i="51"/>
  <c r="R46" i="51"/>
  <c r="S46" i="51"/>
  <c r="Q47" i="51"/>
  <c r="R47" i="51"/>
  <c r="S47" i="51"/>
  <c r="Q48" i="51"/>
  <c r="R48" i="51"/>
  <c r="S48" i="51"/>
  <c r="Q49" i="51"/>
  <c r="R49" i="51"/>
  <c r="S49" i="51"/>
  <c r="Q50" i="51"/>
  <c r="R50" i="51"/>
  <c r="S50" i="51"/>
  <c r="Q51" i="51"/>
  <c r="R51" i="51"/>
  <c r="S51" i="51"/>
  <c r="Q52" i="51"/>
  <c r="R52" i="51"/>
  <c r="S52" i="51"/>
  <c r="G14" i="50"/>
  <c r="Q14" i="49"/>
  <c r="R14" i="49"/>
  <c r="S14" i="49"/>
  <c r="Q15" i="49"/>
  <c r="R15" i="49"/>
  <c r="S15" i="49"/>
  <c r="Q16" i="49"/>
  <c r="R16" i="49"/>
  <c r="S16" i="49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Q24" i="49"/>
  <c r="R24" i="49"/>
  <c r="S24" i="49"/>
  <c r="Q25" i="49"/>
  <c r="R25" i="49"/>
  <c r="S25" i="49"/>
  <c r="Q26" i="49"/>
  <c r="R26" i="49"/>
  <c r="S26" i="49"/>
  <c r="Q27" i="49"/>
  <c r="R27" i="49"/>
  <c r="S27" i="49"/>
  <c r="Q28" i="49"/>
  <c r="R28" i="49"/>
  <c r="S28" i="49"/>
  <c r="Q29" i="49"/>
  <c r="R29" i="49"/>
  <c r="S29" i="49"/>
  <c r="Q30" i="49"/>
  <c r="R30" i="49"/>
  <c r="S30" i="49"/>
  <c r="Q31" i="49"/>
  <c r="R31" i="49"/>
  <c r="S31" i="49"/>
  <c r="Q32" i="49"/>
  <c r="R32" i="49"/>
  <c r="S32" i="49"/>
  <c r="Q33" i="49"/>
  <c r="R33" i="49"/>
  <c r="S33" i="49"/>
  <c r="Q34" i="49"/>
  <c r="R34" i="49"/>
  <c r="S34" i="49"/>
  <c r="Q35" i="49"/>
  <c r="R35" i="49"/>
  <c r="S35" i="49"/>
  <c r="Q36" i="49"/>
  <c r="R36" i="49"/>
  <c r="S36" i="49"/>
  <c r="Q37" i="49"/>
  <c r="R37" i="49"/>
  <c r="S37" i="49"/>
  <c r="Q38" i="49"/>
  <c r="R38" i="49"/>
  <c r="S38" i="49"/>
  <c r="Q39" i="49"/>
  <c r="R39" i="49"/>
  <c r="S39" i="49"/>
  <c r="Q40" i="49"/>
  <c r="R40" i="49"/>
  <c r="S40" i="49"/>
  <c r="Q41" i="49"/>
  <c r="R41" i="49"/>
  <c r="S41" i="49"/>
  <c r="Q42" i="49"/>
  <c r="R42" i="49"/>
  <c r="S42" i="49"/>
  <c r="Q43" i="49"/>
  <c r="R43" i="49"/>
  <c r="S43" i="49"/>
  <c r="Q44" i="49"/>
  <c r="R44" i="49"/>
  <c r="S44" i="49"/>
  <c r="Q45" i="49"/>
  <c r="R45" i="49"/>
  <c r="S45" i="49"/>
  <c r="Q46" i="49"/>
  <c r="R46" i="49"/>
  <c r="S46" i="49"/>
  <c r="Q47" i="49"/>
  <c r="R47" i="49"/>
  <c r="S47" i="49"/>
  <c r="Q48" i="49"/>
  <c r="R48" i="49"/>
  <c r="S48" i="49"/>
  <c r="Q49" i="49"/>
  <c r="R49" i="49"/>
  <c r="S49" i="49"/>
  <c r="Q50" i="49"/>
  <c r="R50" i="49"/>
  <c r="S50" i="49"/>
  <c r="Q51" i="49"/>
  <c r="R51" i="49"/>
  <c r="S51" i="49"/>
  <c r="Q52" i="49"/>
  <c r="R52" i="49"/>
  <c r="S52" i="49"/>
  <c r="Q14" i="48"/>
  <c r="R14" i="48"/>
  <c r="S14" i="48"/>
  <c r="Q15" i="48"/>
  <c r="R15" i="48"/>
  <c r="S15" i="48"/>
  <c r="Q16" i="48"/>
  <c r="R16" i="48"/>
  <c r="S16" i="48"/>
  <c r="Q17" i="48"/>
  <c r="R17" i="48"/>
  <c r="S17" i="48"/>
  <c r="Q18" i="48"/>
  <c r="R18" i="48"/>
  <c r="S18" i="48"/>
  <c r="Q19" i="48"/>
  <c r="R19" i="48"/>
  <c r="S19" i="48"/>
  <c r="Q20" i="48"/>
  <c r="R20" i="48"/>
  <c r="S20" i="48"/>
  <c r="Q21" i="48"/>
  <c r="R21" i="48"/>
  <c r="S21" i="48"/>
  <c r="Q22" i="48"/>
  <c r="R22" i="48"/>
  <c r="S22" i="48"/>
  <c r="Q23" i="48"/>
  <c r="R23" i="48"/>
  <c r="S23" i="48"/>
  <c r="Q24" i="48"/>
  <c r="R24" i="48"/>
  <c r="S24" i="48"/>
  <c r="Q25" i="48"/>
  <c r="R25" i="48"/>
  <c r="S25" i="48"/>
  <c r="Q26" i="48"/>
  <c r="R26" i="48"/>
  <c r="S26" i="48"/>
  <c r="Q27" i="48"/>
  <c r="R27" i="48"/>
  <c r="S27" i="48"/>
  <c r="Q28" i="48"/>
  <c r="R28" i="48"/>
  <c r="S28" i="48"/>
  <c r="Q29" i="48"/>
  <c r="R29" i="48"/>
  <c r="S29" i="48"/>
  <c r="Q30" i="48"/>
  <c r="R30" i="48"/>
  <c r="S30" i="48"/>
  <c r="Q31" i="48"/>
  <c r="R31" i="48"/>
  <c r="S31" i="48"/>
  <c r="Q32" i="48"/>
  <c r="R32" i="48"/>
  <c r="S32" i="48"/>
  <c r="Q33" i="48"/>
  <c r="R33" i="48"/>
  <c r="S33" i="48"/>
  <c r="Q34" i="48"/>
  <c r="R34" i="48"/>
  <c r="S34" i="48"/>
  <c r="Q35" i="48"/>
  <c r="R35" i="48"/>
  <c r="S35" i="48"/>
  <c r="Q36" i="48"/>
  <c r="R36" i="48"/>
  <c r="S36" i="48"/>
  <c r="Q37" i="48"/>
  <c r="R37" i="48"/>
  <c r="S37" i="48"/>
  <c r="Q38" i="48"/>
  <c r="R38" i="48"/>
  <c r="S38" i="48"/>
  <c r="Q39" i="48"/>
  <c r="R39" i="48"/>
  <c r="S39" i="48"/>
  <c r="Q40" i="48"/>
  <c r="R40" i="48"/>
  <c r="S40" i="48"/>
  <c r="Q41" i="48"/>
  <c r="R41" i="48"/>
  <c r="S41" i="48"/>
  <c r="Q42" i="48"/>
  <c r="R42" i="48"/>
  <c r="S42" i="48"/>
  <c r="Q43" i="48"/>
  <c r="R43" i="48"/>
  <c r="S43" i="48"/>
  <c r="Q44" i="48"/>
  <c r="R44" i="48"/>
  <c r="S44" i="48"/>
  <c r="Q45" i="48"/>
  <c r="R45" i="48"/>
  <c r="S45" i="48"/>
  <c r="Q46" i="48"/>
  <c r="R46" i="48"/>
  <c r="S46" i="48"/>
  <c r="Q47" i="48"/>
  <c r="R47" i="48"/>
  <c r="S47" i="48"/>
  <c r="Q48" i="48"/>
  <c r="R48" i="48"/>
  <c r="S48" i="48"/>
  <c r="Q49" i="48"/>
  <c r="R49" i="48"/>
  <c r="S49" i="48"/>
  <c r="Q50" i="48"/>
  <c r="R50" i="48"/>
  <c r="S50" i="48"/>
  <c r="Q51" i="48"/>
  <c r="R51" i="48"/>
  <c r="S51" i="48"/>
  <c r="Q52" i="48"/>
  <c r="R52" i="48"/>
  <c r="S52" i="48"/>
  <c r="G14" i="47"/>
  <c r="Q14" i="47"/>
  <c r="Q15" i="47"/>
  <c r="R15" i="47"/>
  <c r="S15" i="47"/>
  <c r="Q16" i="47"/>
  <c r="R16" i="47"/>
  <c r="S16" i="47"/>
  <c r="Q17" i="47"/>
  <c r="R17" i="47"/>
  <c r="S17" i="47"/>
  <c r="Q18" i="47"/>
  <c r="R18" i="47"/>
  <c r="S18" i="47"/>
  <c r="Q19" i="47"/>
  <c r="R19" i="47"/>
  <c r="S19" i="47"/>
  <c r="Q20" i="47"/>
  <c r="R20" i="47"/>
  <c r="S20" i="47"/>
  <c r="Q21" i="47"/>
  <c r="R21" i="47"/>
  <c r="S21" i="47"/>
  <c r="Q22" i="47"/>
  <c r="R22" i="47"/>
  <c r="S22" i="47"/>
  <c r="Q23" i="47"/>
  <c r="R23" i="47"/>
  <c r="S23" i="47"/>
  <c r="Q24" i="47"/>
  <c r="R24" i="47"/>
  <c r="S24" i="47"/>
  <c r="Q25" i="47"/>
  <c r="R25" i="47"/>
  <c r="S25" i="47"/>
  <c r="Q26" i="47"/>
  <c r="R26" i="47"/>
  <c r="S26" i="47"/>
  <c r="Q27" i="47"/>
  <c r="R27" i="47"/>
  <c r="S27" i="47"/>
  <c r="Q28" i="47"/>
  <c r="R28" i="47"/>
  <c r="S28" i="47"/>
  <c r="Q29" i="47"/>
  <c r="R29" i="47"/>
  <c r="S29" i="47"/>
  <c r="Q30" i="47"/>
  <c r="R30" i="47"/>
  <c r="S30" i="47"/>
  <c r="Q31" i="47"/>
  <c r="R31" i="47"/>
  <c r="S31" i="47"/>
  <c r="Q32" i="47"/>
  <c r="R32" i="47"/>
  <c r="S32" i="47"/>
  <c r="Q33" i="47"/>
  <c r="R33" i="47"/>
  <c r="S33" i="47"/>
  <c r="Q34" i="47"/>
  <c r="R34" i="47"/>
  <c r="S34" i="47"/>
  <c r="Q35" i="47"/>
  <c r="R35" i="47"/>
  <c r="S35" i="47"/>
  <c r="Q36" i="47"/>
  <c r="R36" i="47"/>
  <c r="S36" i="47"/>
  <c r="Q37" i="47"/>
  <c r="R37" i="47"/>
  <c r="S37" i="47"/>
  <c r="Q38" i="47"/>
  <c r="R38" i="47"/>
  <c r="S38" i="47"/>
  <c r="Q39" i="47"/>
  <c r="R39" i="47"/>
  <c r="S39" i="47"/>
  <c r="Q40" i="47"/>
  <c r="R40" i="47"/>
  <c r="S40" i="47"/>
  <c r="Q41" i="47"/>
  <c r="R41" i="47"/>
  <c r="S41" i="47"/>
  <c r="Q42" i="47"/>
  <c r="R42" i="47"/>
  <c r="S42" i="47"/>
  <c r="Q43" i="47"/>
  <c r="R43" i="47"/>
  <c r="S43" i="47"/>
  <c r="Q44" i="47"/>
  <c r="R44" i="47"/>
  <c r="S44" i="47"/>
  <c r="Q45" i="47"/>
  <c r="R45" i="47"/>
  <c r="S45" i="47"/>
  <c r="Q46" i="47"/>
  <c r="R46" i="47"/>
  <c r="S46" i="47"/>
  <c r="Q47" i="47"/>
  <c r="R47" i="47"/>
  <c r="S47" i="47"/>
  <c r="Q48" i="47"/>
  <c r="R48" i="47"/>
  <c r="S48" i="47"/>
  <c r="Q49" i="47"/>
  <c r="R49" i="47"/>
  <c r="S49" i="47"/>
  <c r="Q50" i="47"/>
  <c r="R50" i="47"/>
  <c r="S50" i="47"/>
  <c r="Q51" i="47"/>
  <c r="R51" i="47"/>
  <c r="S51" i="47"/>
  <c r="Q52" i="47"/>
  <c r="R52" i="47"/>
  <c r="S52" i="47"/>
  <c r="S13" i="47"/>
  <c r="R13" i="47"/>
  <c r="Q13" i="47"/>
  <c r="Q14" i="46"/>
  <c r="R14" i="46"/>
  <c r="S14" i="46"/>
  <c r="Q15" i="46"/>
  <c r="R15" i="46"/>
  <c r="S15" i="46"/>
  <c r="Q16" i="46"/>
  <c r="R16" i="46"/>
  <c r="S16" i="46"/>
  <c r="Q17" i="46"/>
  <c r="R17" i="46"/>
  <c r="S17" i="46"/>
  <c r="Q18" i="46"/>
  <c r="R18" i="46"/>
  <c r="S18" i="46"/>
  <c r="Q19" i="46"/>
  <c r="R19" i="46"/>
  <c r="S19" i="46"/>
  <c r="Q20" i="46"/>
  <c r="R20" i="46"/>
  <c r="S20" i="46"/>
  <c r="Q21" i="46"/>
  <c r="R21" i="46"/>
  <c r="S21" i="46"/>
  <c r="Q22" i="46"/>
  <c r="R22" i="46"/>
  <c r="S22" i="46"/>
  <c r="Q23" i="46"/>
  <c r="R23" i="46"/>
  <c r="S23" i="46"/>
  <c r="Q24" i="46"/>
  <c r="R24" i="46"/>
  <c r="S24" i="46"/>
  <c r="Q25" i="46"/>
  <c r="R25" i="46"/>
  <c r="S25" i="46"/>
  <c r="Q26" i="46"/>
  <c r="R26" i="46"/>
  <c r="S26" i="46"/>
  <c r="Q27" i="46"/>
  <c r="R27" i="46"/>
  <c r="S27" i="46"/>
  <c r="Q28" i="46"/>
  <c r="R28" i="46"/>
  <c r="S28" i="46"/>
  <c r="Q29" i="46"/>
  <c r="R29" i="46"/>
  <c r="S29" i="46"/>
  <c r="Q30" i="46"/>
  <c r="R30" i="46"/>
  <c r="S30" i="46"/>
  <c r="Q31" i="46"/>
  <c r="R31" i="46"/>
  <c r="S31" i="46"/>
  <c r="Q32" i="46"/>
  <c r="R32" i="46"/>
  <c r="S32" i="46"/>
  <c r="Q33" i="46"/>
  <c r="R33" i="46"/>
  <c r="S33" i="46"/>
  <c r="Q34" i="46"/>
  <c r="R34" i="46"/>
  <c r="S34" i="46"/>
  <c r="Q35" i="46"/>
  <c r="R35" i="46"/>
  <c r="S35" i="46"/>
  <c r="Q36" i="46"/>
  <c r="R36" i="46"/>
  <c r="S36" i="46"/>
  <c r="Q37" i="46"/>
  <c r="R37" i="46"/>
  <c r="S37" i="46"/>
  <c r="Q38" i="46"/>
  <c r="R38" i="46"/>
  <c r="S38" i="46"/>
  <c r="Q39" i="46"/>
  <c r="R39" i="46"/>
  <c r="S39" i="46"/>
  <c r="Q40" i="46"/>
  <c r="R40" i="46"/>
  <c r="S40" i="46"/>
  <c r="Q41" i="46"/>
  <c r="R41" i="46"/>
  <c r="S41" i="46"/>
  <c r="Q42" i="46"/>
  <c r="R42" i="46"/>
  <c r="S42" i="46"/>
  <c r="Q43" i="46"/>
  <c r="R43" i="46"/>
  <c r="S43" i="46"/>
  <c r="Q44" i="46"/>
  <c r="R44" i="46"/>
  <c r="S44" i="46"/>
  <c r="Q45" i="46"/>
  <c r="R45" i="46"/>
  <c r="S45" i="46"/>
  <c r="Q46" i="46"/>
  <c r="R46" i="46"/>
  <c r="S46" i="46"/>
  <c r="Q47" i="46"/>
  <c r="R47" i="46"/>
  <c r="S47" i="46"/>
  <c r="Q48" i="46"/>
  <c r="R48" i="46"/>
  <c r="S48" i="46"/>
  <c r="Q49" i="46"/>
  <c r="R49" i="46"/>
  <c r="S49" i="46"/>
  <c r="Q50" i="46"/>
  <c r="R50" i="46"/>
  <c r="S50" i="46"/>
  <c r="Q51" i="46"/>
  <c r="R51" i="46"/>
  <c r="S51" i="46"/>
  <c r="Q52" i="46"/>
  <c r="R52" i="46"/>
  <c r="S52" i="46"/>
  <c r="Q14" i="45"/>
  <c r="R14" i="45"/>
  <c r="S14" i="45"/>
  <c r="Q15" i="45"/>
  <c r="R15" i="45"/>
  <c r="S15" i="45"/>
  <c r="Q16" i="45"/>
  <c r="R16" i="45"/>
  <c r="S16" i="45"/>
  <c r="Q17" i="45"/>
  <c r="R17" i="45"/>
  <c r="S17" i="45"/>
  <c r="Q18" i="45"/>
  <c r="R18" i="45"/>
  <c r="S18" i="45"/>
  <c r="Q19" i="45"/>
  <c r="R19" i="45"/>
  <c r="S19" i="45"/>
  <c r="Q20" i="45"/>
  <c r="R20" i="45"/>
  <c r="S20" i="45"/>
  <c r="Q21" i="45"/>
  <c r="R21" i="45"/>
  <c r="S21" i="45"/>
  <c r="Q22" i="45"/>
  <c r="R22" i="45"/>
  <c r="S22" i="45"/>
  <c r="Q23" i="45"/>
  <c r="R23" i="45"/>
  <c r="S23" i="45"/>
  <c r="Q24" i="45"/>
  <c r="R24" i="45"/>
  <c r="S24" i="45"/>
  <c r="Q25" i="45"/>
  <c r="R25" i="45"/>
  <c r="S25" i="45"/>
  <c r="Q26" i="45"/>
  <c r="R26" i="45"/>
  <c r="S26" i="45"/>
  <c r="Q27" i="45"/>
  <c r="R27" i="45"/>
  <c r="S27" i="45"/>
  <c r="Q28" i="45"/>
  <c r="R28" i="45"/>
  <c r="S28" i="45"/>
  <c r="Q29" i="45"/>
  <c r="R29" i="45"/>
  <c r="S29" i="45"/>
  <c r="Q30" i="45"/>
  <c r="R30" i="45"/>
  <c r="S30" i="45"/>
  <c r="Q31" i="45"/>
  <c r="R31" i="45"/>
  <c r="S31" i="45"/>
  <c r="Q32" i="45"/>
  <c r="R32" i="45"/>
  <c r="S32" i="45"/>
  <c r="Q33" i="45"/>
  <c r="R33" i="45"/>
  <c r="S33" i="45"/>
  <c r="Q34" i="45"/>
  <c r="R34" i="45"/>
  <c r="S34" i="45"/>
  <c r="Q35" i="45"/>
  <c r="R35" i="45"/>
  <c r="S35" i="45"/>
  <c r="Q36" i="45"/>
  <c r="R36" i="45"/>
  <c r="S36" i="45"/>
  <c r="Q37" i="45"/>
  <c r="R37" i="45"/>
  <c r="S37" i="45"/>
  <c r="Q38" i="45"/>
  <c r="R38" i="45"/>
  <c r="S38" i="45"/>
  <c r="Q39" i="45"/>
  <c r="R39" i="45"/>
  <c r="S39" i="45"/>
  <c r="Q40" i="45"/>
  <c r="R40" i="45"/>
  <c r="S40" i="45"/>
  <c r="Q41" i="45"/>
  <c r="R41" i="45"/>
  <c r="S41" i="45"/>
  <c r="Q42" i="45"/>
  <c r="R42" i="45"/>
  <c r="S42" i="45"/>
  <c r="Q43" i="45"/>
  <c r="R43" i="45"/>
  <c r="S43" i="45"/>
  <c r="Q44" i="45"/>
  <c r="R44" i="45"/>
  <c r="S44" i="45"/>
  <c r="Q45" i="45"/>
  <c r="R45" i="45"/>
  <c r="S45" i="45"/>
  <c r="Q46" i="45"/>
  <c r="R46" i="45"/>
  <c r="S46" i="45"/>
  <c r="Q47" i="45"/>
  <c r="R47" i="45"/>
  <c r="S47" i="45"/>
  <c r="Q48" i="45"/>
  <c r="R48" i="45"/>
  <c r="S48" i="45"/>
  <c r="Q49" i="45"/>
  <c r="R49" i="45"/>
  <c r="S49" i="45"/>
  <c r="Q50" i="45"/>
  <c r="R50" i="45"/>
  <c r="S50" i="45"/>
  <c r="Q51" i="45"/>
  <c r="R51" i="45"/>
  <c r="S51" i="45"/>
  <c r="Q52" i="45"/>
  <c r="R52" i="45"/>
  <c r="S52" i="45"/>
  <c r="Q14" i="42"/>
  <c r="R14" i="42"/>
  <c r="S14" i="42"/>
  <c r="Q15" i="42"/>
  <c r="R15" i="42"/>
  <c r="S15" i="42"/>
  <c r="Q16" i="42"/>
  <c r="R16" i="42"/>
  <c r="S16" i="42"/>
  <c r="Q17" i="42"/>
  <c r="R17" i="42"/>
  <c r="S17" i="42"/>
  <c r="Q18" i="42"/>
  <c r="R18" i="42"/>
  <c r="S18" i="42"/>
  <c r="Q19" i="42"/>
  <c r="R19" i="42"/>
  <c r="S19" i="42"/>
  <c r="Q20" i="42"/>
  <c r="R20" i="42"/>
  <c r="S20" i="42"/>
  <c r="Q21" i="42"/>
  <c r="R21" i="42"/>
  <c r="S21" i="42"/>
  <c r="Q22" i="42"/>
  <c r="R22" i="42"/>
  <c r="S22" i="42"/>
  <c r="Q23" i="42"/>
  <c r="R23" i="42"/>
  <c r="S23" i="42"/>
  <c r="Q24" i="42"/>
  <c r="R24" i="42"/>
  <c r="S24" i="42"/>
  <c r="Q25" i="42"/>
  <c r="R25" i="42"/>
  <c r="S25" i="42"/>
  <c r="Q26" i="42"/>
  <c r="R26" i="42"/>
  <c r="S26" i="42"/>
  <c r="Q27" i="42"/>
  <c r="R27" i="42"/>
  <c r="S27" i="42"/>
  <c r="Q28" i="42"/>
  <c r="R28" i="42"/>
  <c r="S28" i="42"/>
  <c r="Q29" i="42"/>
  <c r="R29" i="42"/>
  <c r="S29" i="42"/>
  <c r="Q30" i="42"/>
  <c r="R30" i="42"/>
  <c r="S30" i="42"/>
  <c r="Q31" i="42"/>
  <c r="R31" i="42"/>
  <c r="S31" i="42"/>
  <c r="Q32" i="42"/>
  <c r="R32" i="42"/>
  <c r="S32" i="42"/>
  <c r="Q33" i="42"/>
  <c r="R33" i="42"/>
  <c r="S33" i="42"/>
  <c r="Q34" i="42"/>
  <c r="R34" i="42"/>
  <c r="S34" i="42"/>
  <c r="Q35" i="42"/>
  <c r="R35" i="42"/>
  <c r="S35" i="42"/>
  <c r="Q36" i="42"/>
  <c r="R36" i="42"/>
  <c r="S36" i="42"/>
  <c r="Q37" i="42"/>
  <c r="R37" i="42"/>
  <c r="S37" i="42"/>
  <c r="Q38" i="42"/>
  <c r="R38" i="42"/>
  <c r="S38" i="42"/>
  <c r="Q39" i="42"/>
  <c r="R39" i="42"/>
  <c r="S39" i="42"/>
  <c r="Q40" i="42"/>
  <c r="R40" i="42"/>
  <c r="S40" i="42"/>
  <c r="Q41" i="42"/>
  <c r="R41" i="42"/>
  <c r="S41" i="42"/>
  <c r="Q42" i="42"/>
  <c r="R42" i="42"/>
  <c r="S42" i="42"/>
  <c r="Q43" i="42"/>
  <c r="R43" i="42"/>
  <c r="S43" i="42"/>
  <c r="Q44" i="42"/>
  <c r="R44" i="42"/>
  <c r="S44" i="42"/>
  <c r="Q45" i="42"/>
  <c r="R45" i="42"/>
  <c r="S45" i="42"/>
  <c r="Q46" i="42"/>
  <c r="R46" i="42"/>
  <c r="S46" i="42"/>
  <c r="Q47" i="42"/>
  <c r="R47" i="42"/>
  <c r="S47" i="42"/>
  <c r="Q48" i="42"/>
  <c r="R48" i="42"/>
  <c r="S48" i="42"/>
  <c r="Q49" i="42"/>
  <c r="R49" i="42"/>
  <c r="S49" i="42"/>
  <c r="Q50" i="42"/>
  <c r="R50" i="42"/>
  <c r="S50" i="42"/>
  <c r="Q51" i="42"/>
  <c r="R51" i="42"/>
  <c r="S51" i="42"/>
  <c r="Q52" i="42"/>
  <c r="R52" i="42"/>
  <c r="S52" i="42"/>
  <c r="R14" i="25"/>
  <c r="S14" i="25"/>
  <c r="T14" i="25"/>
  <c r="R15" i="25"/>
  <c r="S15" i="25"/>
  <c r="T15" i="25"/>
  <c r="R16" i="25"/>
  <c r="S16" i="25"/>
  <c r="T16" i="25"/>
  <c r="R17" i="25"/>
  <c r="S17" i="25"/>
  <c r="T17" i="25"/>
  <c r="R18" i="25"/>
  <c r="S18" i="25"/>
  <c r="T18" i="25"/>
  <c r="R19" i="25"/>
  <c r="S19" i="25"/>
  <c r="T19" i="25"/>
  <c r="R21" i="25"/>
  <c r="S21" i="25"/>
  <c r="T21" i="25"/>
  <c r="H22" i="25"/>
  <c r="R22" i="25"/>
  <c r="T22" i="25"/>
  <c r="R23" i="25"/>
  <c r="S23" i="25"/>
  <c r="T23" i="25"/>
  <c r="R24" i="25"/>
  <c r="S24" i="25"/>
  <c r="T24" i="25"/>
  <c r="R25" i="25"/>
  <c r="S25" i="25"/>
  <c r="T25" i="25"/>
  <c r="R26" i="25"/>
  <c r="S26" i="25"/>
  <c r="T26" i="25"/>
  <c r="R27" i="25"/>
  <c r="S27" i="25"/>
  <c r="T27" i="25"/>
  <c r="R28" i="25"/>
  <c r="S28" i="25"/>
  <c r="T28" i="25"/>
  <c r="R29" i="25"/>
  <c r="S29" i="25"/>
  <c r="T29" i="25"/>
  <c r="H30" i="25"/>
  <c r="T30" i="25"/>
  <c r="R31" i="25"/>
  <c r="S31" i="25"/>
  <c r="T31" i="25"/>
  <c r="R32" i="25"/>
  <c r="S32" i="25"/>
  <c r="T32" i="25"/>
  <c r="R33" i="25"/>
  <c r="S33" i="25"/>
  <c r="T33" i="25"/>
  <c r="R34" i="25"/>
  <c r="S34" i="25"/>
  <c r="T34" i="25"/>
  <c r="R35" i="25"/>
  <c r="S35" i="25"/>
  <c r="T35" i="25"/>
  <c r="R36" i="25"/>
  <c r="S36" i="25"/>
  <c r="T36" i="25"/>
  <c r="R37" i="25"/>
  <c r="S37" i="25"/>
  <c r="T37" i="25"/>
  <c r="R38" i="25"/>
  <c r="S38" i="25"/>
  <c r="T38" i="25"/>
  <c r="R39" i="25"/>
  <c r="S39" i="25"/>
  <c r="T39" i="25"/>
  <c r="R40" i="25"/>
  <c r="S40" i="25"/>
  <c r="T40" i="25"/>
  <c r="R41" i="25"/>
  <c r="S41" i="25"/>
  <c r="T41" i="25"/>
  <c r="R42" i="25"/>
  <c r="S42" i="25"/>
  <c r="T42" i="25"/>
  <c r="R43" i="25"/>
  <c r="S43" i="25"/>
  <c r="T43" i="25"/>
  <c r="R44" i="25"/>
  <c r="S44" i="25"/>
  <c r="T44" i="25"/>
  <c r="R45" i="25"/>
  <c r="S45" i="25"/>
  <c r="T45" i="25"/>
  <c r="R46" i="25"/>
  <c r="S46" i="25"/>
  <c r="T46" i="25"/>
  <c r="R50" i="25"/>
  <c r="S50" i="25"/>
  <c r="T50" i="25"/>
  <c r="R51" i="25"/>
  <c r="S51" i="25"/>
  <c r="T51" i="25"/>
  <c r="R52" i="25"/>
  <c r="S52" i="25"/>
  <c r="T52" i="25"/>
  <c r="R53" i="25"/>
  <c r="S53" i="25"/>
  <c r="T53" i="25"/>
  <c r="R55" i="25"/>
  <c r="S55" i="25"/>
  <c r="T55" i="25"/>
  <c r="R56" i="25"/>
  <c r="S56" i="25"/>
  <c r="T56" i="25"/>
  <c r="R57" i="25"/>
  <c r="S57" i="25"/>
  <c r="T57" i="25"/>
  <c r="R58" i="25"/>
  <c r="S58" i="25"/>
  <c r="T58" i="25"/>
  <c r="R59" i="25"/>
  <c r="S59" i="25"/>
  <c r="T59" i="25"/>
  <c r="R60" i="25"/>
  <c r="S60" i="25"/>
  <c r="T60" i="25"/>
  <c r="R61" i="25"/>
  <c r="S61" i="25"/>
  <c r="T61" i="25"/>
  <c r="R62" i="25"/>
  <c r="S62" i="25"/>
  <c r="T62" i="25"/>
  <c r="R63" i="25"/>
  <c r="S63" i="25"/>
  <c r="T63" i="25"/>
  <c r="R65" i="25"/>
  <c r="S65" i="25"/>
  <c r="T65" i="25"/>
  <c r="R66" i="25"/>
  <c r="S66" i="25"/>
  <c r="T66" i="25"/>
  <c r="R67" i="25"/>
  <c r="S67" i="25"/>
  <c r="T67" i="25"/>
  <c r="R68" i="25"/>
  <c r="S68" i="25"/>
  <c r="T68" i="25"/>
  <c r="K69" i="25"/>
  <c r="S69" i="25"/>
  <c r="R70" i="25"/>
  <c r="S70" i="25"/>
  <c r="T70" i="25"/>
  <c r="R71" i="25"/>
  <c r="S71" i="25"/>
  <c r="T71" i="25"/>
  <c r="R72" i="25"/>
  <c r="S72" i="25"/>
  <c r="T72" i="25"/>
  <c r="R73" i="25"/>
  <c r="S73" i="25"/>
  <c r="T73" i="25"/>
  <c r="R74" i="25"/>
  <c r="S74" i="25"/>
  <c r="T74" i="25"/>
  <c r="R75" i="25"/>
  <c r="S75" i="25"/>
  <c r="T75" i="25"/>
  <c r="R76" i="25"/>
  <c r="S76" i="25"/>
  <c r="T76" i="25"/>
  <c r="R77" i="25"/>
  <c r="S77" i="25"/>
  <c r="T77" i="25"/>
  <c r="R78" i="25"/>
  <c r="S78" i="25"/>
  <c r="T78" i="25"/>
  <c r="R79" i="25"/>
  <c r="S79" i="25"/>
  <c r="T79" i="25"/>
  <c r="R80" i="25"/>
  <c r="S80" i="25"/>
  <c r="T80" i="25"/>
  <c r="R81" i="25"/>
  <c r="S81" i="25"/>
  <c r="T81" i="25"/>
  <c r="R82" i="25"/>
  <c r="S82" i="25"/>
  <c r="T82" i="25"/>
  <c r="R83" i="25"/>
  <c r="S83" i="25"/>
  <c r="T83" i="25"/>
  <c r="R84" i="25"/>
  <c r="S84" i="25"/>
  <c r="T84" i="25"/>
  <c r="R85" i="25"/>
  <c r="S85" i="25"/>
  <c r="T85" i="25"/>
  <c r="R86" i="25"/>
  <c r="S86" i="25"/>
  <c r="T86" i="25"/>
  <c r="R87" i="25"/>
  <c r="S87" i="25"/>
  <c r="T87" i="25"/>
  <c r="R88" i="25"/>
  <c r="S88" i="25"/>
  <c r="T88" i="25"/>
  <c r="R89" i="25"/>
  <c r="S89" i="25"/>
  <c r="T89" i="25"/>
  <c r="R90" i="25"/>
  <c r="S90" i="25"/>
  <c r="T90" i="25"/>
  <c r="R91" i="25"/>
  <c r="S91" i="25"/>
  <c r="T91" i="25"/>
  <c r="R92" i="25"/>
  <c r="S92" i="25"/>
  <c r="T92" i="25"/>
  <c r="R93" i="25"/>
  <c r="S93" i="25"/>
  <c r="T93" i="25"/>
  <c r="R94" i="25"/>
  <c r="S94" i="25"/>
  <c r="T94" i="25"/>
  <c r="R95" i="25"/>
  <c r="S95" i="25"/>
  <c r="T95" i="25"/>
  <c r="R96" i="25"/>
  <c r="S96" i="25"/>
  <c r="T96" i="25"/>
  <c r="R97" i="25"/>
  <c r="S97" i="25"/>
  <c r="T97" i="25"/>
  <c r="R98" i="25"/>
  <c r="S98" i="25"/>
  <c r="T98" i="25"/>
  <c r="R99" i="25"/>
  <c r="S99" i="25"/>
  <c r="T99" i="25"/>
  <c r="R100" i="25"/>
  <c r="S100" i="25"/>
  <c r="T100" i="25"/>
  <c r="R101" i="25"/>
  <c r="S101" i="25"/>
  <c r="T101" i="25"/>
  <c r="R102" i="25"/>
  <c r="S102" i="25"/>
  <c r="T102" i="25"/>
  <c r="R103" i="25"/>
  <c r="S103" i="25"/>
  <c r="T103" i="25"/>
  <c r="R104" i="25"/>
  <c r="S104" i="25"/>
  <c r="T104" i="25"/>
  <c r="R105" i="25"/>
  <c r="S105" i="25"/>
  <c r="T105" i="25"/>
  <c r="R106" i="25"/>
  <c r="S106" i="25"/>
  <c r="T106" i="25"/>
  <c r="R107" i="25"/>
  <c r="S107" i="25"/>
  <c r="T107" i="25"/>
  <c r="R108" i="25"/>
  <c r="S108" i="25"/>
  <c r="T108" i="25"/>
  <c r="R109" i="25"/>
  <c r="S109" i="25"/>
  <c r="T109" i="25"/>
  <c r="R110" i="25"/>
  <c r="S110" i="25"/>
  <c r="T110" i="25"/>
  <c r="R111" i="25"/>
  <c r="S111" i="25"/>
  <c r="T111" i="25"/>
  <c r="R112" i="25"/>
  <c r="S112" i="25"/>
  <c r="T112" i="25"/>
  <c r="R113" i="25"/>
  <c r="S113" i="25"/>
  <c r="T113" i="25"/>
  <c r="R114" i="25"/>
  <c r="S114" i="25"/>
  <c r="T114" i="25"/>
  <c r="R115" i="25"/>
  <c r="S115" i="25"/>
  <c r="T115" i="25"/>
  <c r="R116" i="25"/>
  <c r="S116" i="25"/>
  <c r="T116" i="25"/>
  <c r="R117" i="25"/>
  <c r="S117" i="25"/>
  <c r="T117" i="25"/>
  <c r="R118" i="25"/>
  <c r="S118" i="25"/>
  <c r="T118" i="25"/>
  <c r="R119" i="25"/>
  <c r="S119" i="25"/>
  <c r="T119" i="25"/>
  <c r="R120" i="25"/>
  <c r="S120" i="25"/>
  <c r="T120" i="25"/>
  <c r="R121" i="25"/>
  <c r="S121" i="25"/>
  <c r="T121" i="25"/>
  <c r="R122" i="25"/>
  <c r="S122" i="25"/>
  <c r="T122" i="25"/>
  <c r="R123" i="25"/>
  <c r="S123" i="25"/>
  <c r="T123" i="25"/>
  <c r="R124" i="25"/>
  <c r="S124" i="25"/>
  <c r="T124" i="25"/>
  <c r="R125" i="25"/>
  <c r="S125" i="25"/>
  <c r="T125" i="25"/>
  <c r="R126" i="25"/>
  <c r="S126" i="25"/>
  <c r="T126" i="25"/>
  <c r="R127" i="25"/>
  <c r="S127" i="25"/>
  <c r="T127" i="25"/>
  <c r="R128" i="25"/>
  <c r="S128" i="25"/>
  <c r="T128" i="25"/>
  <c r="R129" i="25"/>
  <c r="S129" i="25"/>
  <c r="T129" i="25"/>
  <c r="R130" i="25"/>
  <c r="S130" i="25"/>
  <c r="T130" i="25"/>
  <c r="R131" i="25"/>
  <c r="S131" i="25"/>
  <c r="T131" i="25"/>
  <c r="R132" i="25"/>
  <c r="S132" i="25"/>
  <c r="T132" i="25"/>
  <c r="R133" i="25"/>
  <c r="S133" i="25"/>
  <c r="T133" i="25"/>
  <c r="R134" i="25"/>
  <c r="S134" i="25"/>
  <c r="T134" i="25"/>
  <c r="R135" i="25"/>
  <c r="S135" i="25"/>
  <c r="T135" i="25"/>
  <c r="R136" i="25"/>
  <c r="S136" i="25"/>
  <c r="T136" i="25"/>
  <c r="R137" i="25"/>
  <c r="S137" i="25"/>
  <c r="T137" i="25"/>
  <c r="R138" i="25"/>
  <c r="S138" i="25"/>
  <c r="T138" i="25"/>
  <c r="R139" i="25"/>
  <c r="S139" i="25"/>
  <c r="T139" i="25"/>
  <c r="R140" i="25"/>
  <c r="S140" i="25"/>
  <c r="T140" i="25"/>
  <c r="R141" i="25"/>
  <c r="S141" i="25"/>
  <c r="T141" i="25"/>
  <c r="R142" i="25"/>
  <c r="S142" i="25"/>
  <c r="T142" i="25"/>
  <c r="R143" i="25"/>
  <c r="S143" i="25"/>
  <c r="T143" i="25"/>
  <c r="R144" i="25"/>
  <c r="S144" i="25"/>
  <c r="T144" i="25"/>
  <c r="R145" i="25"/>
  <c r="S145" i="25"/>
  <c r="T145" i="25"/>
  <c r="R146" i="25"/>
  <c r="S146" i="25"/>
  <c r="T146" i="25"/>
  <c r="R147" i="25"/>
  <c r="S147" i="25"/>
  <c r="T147" i="25"/>
  <c r="R148" i="25"/>
  <c r="S148" i="25"/>
  <c r="T148" i="25"/>
  <c r="R149" i="25"/>
  <c r="S149" i="25"/>
  <c r="T149" i="25"/>
  <c r="R150" i="25"/>
  <c r="S150" i="25"/>
  <c r="T150" i="25"/>
  <c r="R151" i="25"/>
  <c r="S151" i="25"/>
  <c r="T151" i="25"/>
  <c r="R152" i="25"/>
  <c r="S152" i="25"/>
  <c r="T152" i="25"/>
  <c r="R153" i="25"/>
  <c r="S153" i="25"/>
  <c r="T153" i="25"/>
  <c r="R154" i="25"/>
  <c r="S154" i="25"/>
  <c r="T154" i="25"/>
  <c r="R155" i="25"/>
  <c r="S155" i="25"/>
  <c r="T155" i="25"/>
  <c r="R156" i="25"/>
  <c r="S156" i="25"/>
  <c r="T156" i="25"/>
  <c r="R157" i="25"/>
  <c r="S157" i="25"/>
  <c r="T157" i="25"/>
  <c r="R158" i="25"/>
  <c r="S158" i="25"/>
  <c r="T158" i="25"/>
  <c r="R159" i="25"/>
  <c r="S159" i="25"/>
  <c r="T159" i="25"/>
  <c r="R160" i="25"/>
  <c r="S160" i="25"/>
  <c r="T160" i="25"/>
  <c r="R161" i="25"/>
  <c r="S161" i="25"/>
  <c r="T161" i="25"/>
  <c r="R162" i="25"/>
  <c r="S162" i="25"/>
  <c r="T162" i="25"/>
  <c r="R163" i="25"/>
  <c r="S163" i="25"/>
  <c r="T163" i="25"/>
  <c r="R164" i="25"/>
  <c r="S164" i="25"/>
  <c r="T164" i="25"/>
  <c r="R165" i="25"/>
  <c r="S165" i="25"/>
  <c r="T165" i="25"/>
  <c r="R166" i="25"/>
  <c r="S166" i="25"/>
  <c r="T166" i="25"/>
  <c r="R167" i="25"/>
  <c r="S167" i="25"/>
  <c r="T167" i="25"/>
  <c r="R168" i="25"/>
  <c r="S168" i="25"/>
  <c r="T168" i="25"/>
  <c r="R169" i="25"/>
  <c r="S169" i="25"/>
  <c r="T169" i="25"/>
  <c r="R170" i="25"/>
  <c r="S170" i="25"/>
  <c r="T170" i="25"/>
  <c r="R171" i="25"/>
  <c r="S171" i="25"/>
  <c r="T171" i="25"/>
  <c r="R172" i="25"/>
  <c r="S172" i="25"/>
  <c r="T172" i="25"/>
  <c r="R173" i="25"/>
  <c r="S173" i="25"/>
  <c r="T173" i="25"/>
  <c r="R174" i="25"/>
  <c r="S174" i="25"/>
  <c r="T174" i="25"/>
  <c r="R175" i="25"/>
  <c r="S175" i="25"/>
  <c r="T175" i="25"/>
  <c r="R176" i="25"/>
  <c r="S176" i="25"/>
  <c r="T176" i="25"/>
  <c r="R177" i="25"/>
  <c r="S177" i="25"/>
  <c r="T177" i="25"/>
  <c r="R178" i="25"/>
  <c r="S178" i="25"/>
  <c r="T178" i="25"/>
  <c r="R179" i="25"/>
  <c r="S179" i="25"/>
  <c r="T179" i="25"/>
  <c r="R180" i="25"/>
  <c r="S180" i="25"/>
  <c r="T180" i="25"/>
  <c r="R181" i="25"/>
  <c r="S181" i="25"/>
  <c r="T181" i="25"/>
  <c r="R182" i="25"/>
  <c r="S182" i="25"/>
  <c r="T182" i="25"/>
  <c r="R183" i="25"/>
  <c r="S183" i="25"/>
  <c r="T183" i="25"/>
  <c r="R184" i="25"/>
  <c r="S184" i="25"/>
  <c r="T184" i="25"/>
  <c r="R185" i="25"/>
  <c r="S185" i="25"/>
  <c r="T185" i="25"/>
  <c r="R186" i="25"/>
  <c r="S186" i="25"/>
  <c r="T186" i="25"/>
  <c r="R187" i="25"/>
  <c r="S187" i="25"/>
  <c r="T187" i="25"/>
  <c r="R188" i="25"/>
  <c r="S188" i="25"/>
  <c r="T188" i="25"/>
  <c r="R189" i="25"/>
  <c r="S189" i="25"/>
  <c r="T189" i="25"/>
  <c r="R190" i="25"/>
  <c r="S190" i="25"/>
  <c r="T190" i="25"/>
  <c r="R191" i="25"/>
  <c r="S191" i="25"/>
  <c r="T191" i="25"/>
  <c r="R192" i="25"/>
  <c r="S192" i="25"/>
  <c r="T192" i="25"/>
  <c r="R193" i="25"/>
  <c r="S193" i="25"/>
  <c r="T193" i="25"/>
  <c r="R194" i="25"/>
  <c r="S194" i="25"/>
  <c r="T194" i="25"/>
  <c r="R195" i="25"/>
  <c r="S195" i="25"/>
  <c r="T195" i="25"/>
  <c r="R196" i="25"/>
  <c r="S196" i="25"/>
  <c r="T196" i="25"/>
  <c r="R197" i="25"/>
  <c r="S197" i="25"/>
  <c r="T197" i="25"/>
  <c r="R198" i="25"/>
  <c r="S198" i="25"/>
  <c r="T198" i="25"/>
  <c r="R199" i="25"/>
  <c r="S199" i="25"/>
  <c r="T199" i="25"/>
  <c r="R200" i="25"/>
  <c r="S200" i="25"/>
  <c r="T200" i="25"/>
  <c r="R201" i="25"/>
  <c r="S201" i="25"/>
  <c r="T201" i="25"/>
  <c r="R202" i="25"/>
  <c r="S202" i="25"/>
  <c r="T202" i="25"/>
  <c r="R203" i="25"/>
  <c r="S203" i="25"/>
  <c r="T203" i="25"/>
  <c r="R204" i="25"/>
  <c r="S204" i="25"/>
  <c r="T204" i="25"/>
  <c r="R205" i="25"/>
  <c r="S205" i="25"/>
  <c r="T205" i="25"/>
  <c r="R206" i="25"/>
  <c r="S206" i="25"/>
  <c r="T206" i="25"/>
  <c r="R207" i="25"/>
  <c r="S207" i="25"/>
  <c r="T207" i="25"/>
  <c r="R208" i="25"/>
  <c r="S208" i="25"/>
  <c r="T208" i="25"/>
  <c r="R209" i="25"/>
  <c r="S209" i="25"/>
  <c r="T209" i="25"/>
  <c r="R210" i="25"/>
  <c r="S210" i="25"/>
  <c r="T210" i="25"/>
  <c r="R211" i="25"/>
  <c r="S211" i="25"/>
  <c r="T211" i="25"/>
  <c r="R212" i="25"/>
  <c r="S212" i="25"/>
  <c r="T212" i="25"/>
  <c r="R13" i="25"/>
  <c r="Q15" i="43"/>
  <c r="R15" i="43"/>
  <c r="S15" i="43"/>
  <c r="Q16" i="43"/>
  <c r="R16" i="43"/>
  <c r="S16" i="43"/>
  <c r="Q17" i="43"/>
  <c r="R17" i="43"/>
  <c r="S17" i="43"/>
  <c r="Q18" i="43"/>
  <c r="R18" i="43"/>
  <c r="S18" i="43"/>
  <c r="Q19" i="43"/>
  <c r="R19" i="43"/>
  <c r="S19" i="43"/>
  <c r="Q20" i="43"/>
  <c r="R20" i="43"/>
  <c r="S20" i="43"/>
  <c r="Q21" i="43"/>
  <c r="R21" i="43"/>
  <c r="S21" i="43"/>
  <c r="Q22" i="43"/>
  <c r="R22" i="43"/>
  <c r="S22" i="43"/>
  <c r="Q23" i="43"/>
  <c r="R23" i="43"/>
  <c r="S23" i="43"/>
  <c r="Q24" i="43"/>
  <c r="R24" i="43"/>
  <c r="S24" i="43"/>
  <c r="Q25" i="43"/>
  <c r="R25" i="43"/>
  <c r="S25" i="43"/>
  <c r="Q26" i="43"/>
  <c r="R26" i="43"/>
  <c r="S26" i="43"/>
  <c r="Q27" i="43"/>
  <c r="R27" i="43"/>
  <c r="S27" i="43"/>
  <c r="Q28" i="43"/>
  <c r="R28" i="43"/>
  <c r="S28" i="43"/>
  <c r="Q29" i="43"/>
  <c r="R29" i="43"/>
  <c r="S29" i="43"/>
  <c r="Q30" i="43"/>
  <c r="R30" i="43"/>
  <c r="S30" i="43"/>
  <c r="Q31" i="43"/>
  <c r="R31" i="43"/>
  <c r="S31" i="43"/>
  <c r="Q32" i="43"/>
  <c r="R32" i="43"/>
  <c r="S32" i="43"/>
  <c r="Q33" i="43"/>
  <c r="R33" i="43"/>
  <c r="S33" i="43"/>
  <c r="Q34" i="43"/>
  <c r="R34" i="43"/>
  <c r="S34" i="43"/>
  <c r="Q35" i="43"/>
  <c r="R35" i="43"/>
  <c r="S35" i="43"/>
  <c r="Q36" i="43"/>
  <c r="R36" i="43"/>
  <c r="S36" i="43"/>
  <c r="Q37" i="43"/>
  <c r="R37" i="43"/>
  <c r="S37" i="43"/>
  <c r="Q38" i="43"/>
  <c r="R38" i="43"/>
  <c r="S38" i="43"/>
  <c r="Q39" i="43"/>
  <c r="R39" i="43"/>
  <c r="S39" i="43"/>
  <c r="Q40" i="43"/>
  <c r="R40" i="43"/>
  <c r="S40" i="43"/>
  <c r="Q41" i="43"/>
  <c r="R41" i="43"/>
  <c r="S41" i="43"/>
  <c r="Q42" i="43"/>
  <c r="R42" i="43"/>
  <c r="S42" i="43"/>
  <c r="Q43" i="43"/>
  <c r="R43" i="43"/>
  <c r="S43" i="43"/>
  <c r="Q44" i="43"/>
  <c r="R44" i="43"/>
  <c r="S44" i="43"/>
  <c r="Q45" i="43"/>
  <c r="R45" i="43"/>
  <c r="S45" i="43"/>
  <c r="Q46" i="43"/>
  <c r="R46" i="43"/>
  <c r="S46" i="43"/>
  <c r="Q47" i="43"/>
  <c r="R47" i="43"/>
  <c r="S47" i="43"/>
  <c r="Q48" i="43"/>
  <c r="R48" i="43"/>
  <c r="S48" i="43"/>
  <c r="Q49" i="43"/>
  <c r="R49" i="43"/>
  <c r="S49" i="43"/>
  <c r="Q50" i="43"/>
  <c r="R50" i="43"/>
  <c r="S50" i="43"/>
  <c r="Q51" i="43"/>
  <c r="R51" i="43"/>
  <c r="S51" i="43"/>
  <c r="Q52" i="43"/>
  <c r="R52" i="43"/>
  <c r="S52" i="43"/>
  <c r="R69" i="25"/>
  <c r="J14" i="43"/>
  <c r="Q14" i="43"/>
  <c r="Q13" i="41"/>
  <c r="Q14" i="40"/>
  <c r="R14" i="40"/>
  <c r="S14" i="40"/>
  <c r="Q15" i="40"/>
  <c r="R15" i="40"/>
  <c r="S15" i="40"/>
  <c r="Q16" i="40"/>
  <c r="R16" i="40"/>
  <c r="S16" i="40"/>
  <c r="Q17" i="40"/>
  <c r="R17" i="40"/>
  <c r="S17" i="40"/>
  <c r="Q18" i="40"/>
  <c r="R18" i="40"/>
  <c r="S18" i="40"/>
  <c r="Q19" i="40"/>
  <c r="R19" i="40"/>
  <c r="S19" i="40"/>
  <c r="Q20" i="40"/>
  <c r="R20" i="40"/>
  <c r="S20" i="40"/>
  <c r="Q21" i="40"/>
  <c r="R21" i="40"/>
  <c r="S21" i="40"/>
  <c r="Q22" i="40"/>
  <c r="R22" i="40"/>
  <c r="S22" i="40"/>
  <c r="Q23" i="40"/>
  <c r="R23" i="40"/>
  <c r="S23" i="40"/>
  <c r="Q24" i="40"/>
  <c r="R24" i="40"/>
  <c r="S24" i="40"/>
  <c r="Q25" i="40"/>
  <c r="R25" i="40"/>
  <c r="S25" i="40"/>
  <c r="Q26" i="40"/>
  <c r="R26" i="40"/>
  <c r="S26" i="40"/>
  <c r="Q27" i="40"/>
  <c r="R27" i="40"/>
  <c r="S27" i="40"/>
  <c r="Q28" i="40"/>
  <c r="R28" i="40"/>
  <c r="S28" i="40"/>
  <c r="Q29" i="40"/>
  <c r="R29" i="40"/>
  <c r="S29" i="40"/>
  <c r="Q30" i="40"/>
  <c r="R30" i="40"/>
  <c r="S30" i="40"/>
  <c r="Q31" i="40"/>
  <c r="R31" i="40"/>
  <c r="S31" i="40"/>
  <c r="Q32" i="40"/>
  <c r="R32" i="40"/>
  <c r="S32" i="40"/>
  <c r="Q33" i="40"/>
  <c r="R33" i="40"/>
  <c r="S33" i="40"/>
  <c r="Q34" i="40"/>
  <c r="R34" i="40"/>
  <c r="S34" i="40"/>
  <c r="Q35" i="40"/>
  <c r="R35" i="40"/>
  <c r="S35" i="40"/>
  <c r="Q36" i="40"/>
  <c r="R36" i="40"/>
  <c r="S36" i="40"/>
  <c r="Q37" i="40"/>
  <c r="R37" i="40"/>
  <c r="S37" i="40"/>
  <c r="Q38" i="40"/>
  <c r="R38" i="40"/>
  <c r="S38" i="40"/>
  <c r="Q39" i="40"/>
  <c r="R39" i="40"/>
  <c r="S39" i="40"/>
  <c r="Q40" i="40"/>
  <c r="R40" i="40"/>
  <c r="S40" i="40"/>
  <c r="Q41" i="40"/>
  <c r="R41" i="40"/>
  <c r="S41" i="40"/>
  <c r="Q42" i="40"/>
  <c r="R42" i="40"/>
  <c r="S42" i="40"/>
  <c r="Q43" i="40"/>
  <c r="R43" i="40"/>
  <c r="S43" i="40"/>
  <c r="Q44" i="40"/>
  <c r="R44" i="40"/>
  <c r="S44" i="40"/>
  <c r="Q45" i="40"/>
  <c r="R45" i="40"/>
  <c r="S45" i="40"/>
  <c r="Q46" i="40"/>
  <c r="R46" i="40"/>
  <c r="S46" i="40"/>
  <c r="Q47" i="40"/>
  <c r="R47" i="40"/>
  <c r="S47" i="40"/>
  <c r="Q48" i="40"/>
  <c r="R48" i="40"/>
  <c r="S48" i="40"/>
  <c r="Q49" i="40"/>
  <c r="R49" i="40"/>
  <c r="S49" i="40"/>
  <c r="Q50" i="40"/>
  <c r="R50" i="40"/>
  <c r="S50" i="40"/>
  <c r="Q51" i="40"/>
  <c r="R51" i="40"/>
  <c r="S51" i="40"/>
  <c r="Q52" i="40"/>
  <c r="R52" i="40"/>
  <c r="S52" i="40"/>
  <c r="G15" i="39"/>
  <c r="Q15" i="39"/>
  <c r="S15" i="39"/>
  <c r="Q17" i="39"/>
  <c r="R17" i="39"/>
  <c r="S17" i="39"/>
  <c r="Q18" i="39"/>
  <c r="R18" i="39"/>
  <c r="S18" i="39"/>
  <c r="Q19" i="39"/>
  <c r="R19" i="39"/>
  <c r="S19" i="39"/>
  <c r="Q20" i="39"/>
  <c r="R20" i="39"/>
  <c r="S20" i="39"/>
  <c r="Q21" i="39"/>
  <c r="R21" i="39"/>
  <c r="S21" i="39"/>
  <c r="Q22" i="39"/>
  <c r="R22" i="39"/>
  <c r="S22" i="39"/>
  <c r="Q23" i="39"/>
  <c r="R23" i="39"/>
  <c r="S23" i="39"/>
  <c r="Q24" i="39"/>
  <c r="R24" i="39"/>
  <c r="S24" i="39"/>
  <c r="Q25" i="39"/>
  <c r="R25" i="39"/>
  <c r="S25" i="39"/>
  <c r="Q26" i="39"/>
  <c r="R26" i="39"/>
  <c r="S26" i="39"/>
  <c r="Q27" i="39"/>
  <c r="R27" i="39"/>
  <c r="S27" i="39"/>
  <c r="Q28" i="39"/>
  <c r="R28" i="39"/>
  <c r="S28" i="39"/>
  <c r="Q29" i="39"/>
  <c r="R29" i="39"/>
  <c r="S29" i="39"/>
  <c r="Q30" i="39"/>
  <c r="R30" i="39"/>
  <c r="S30" i="39"/>
  <c r="Q31" i="39"/>
  <c r="R31" i="39"/>
  <c r="S31" i="39"/>
  <c r="Q32" i="39"/>
  <c r="R32" i="39"/>
  <c r="S32" i="39"/>
  <c r="Q33" i="39"/>
  <c r="R33" i="39"/>
  <c r="S33" i="39"/>
  <c r="Q34" i="39"/>
  <c r="R34" i="39"/>
  <c r="S34" i="39"/>
  <c r="Q35" i="39"/>
  <c r="R35" i="39"/>
  <c r="S35" i="39"/>
  <c r="Q36" i="39"/>
  <c r="R36" i="39"/>
  <c r="S36" i="39"/>
  <c r="Q37" i="39"/>
  <c r="R37" i="39"/>
  <c r="S37" i="39"/>
  <c r="Q38" i="39"/>
  <c r="R38" i="39"/>
  <c r="S38" i="39"/>
  <c r="Q39" i="39"/>
  <c r="R39" i="39"/>
  <c r="S39" i="39"/>
  <c r="Q40" i="39"/>
  <c r="R40" i="39"/>
  <c r="S40" i="39"/>
  <c r="Q41" i="39"/>
  <c r="R41" i="39"/>
  <c r="S41" i="39"/>
  <c r="Q42" i="39"/>
  <c r="R42" i="39"/>
  <c r="S42" i="39"/>
  <c r="Q43" i="39"/>
  <c r="R43" i="39"/>
  <c r="S43" i="39"/>
  <c r="Q44" i="39"/>
  <c r="R44" i="39"/>
  <c r="S44" i="39"/>
  <c r="Q45" i="39"/>
  <c r="R45" i="39"/>
  <c r="S45" i="39"/>
  <c r="Q46" i="39"/>
  <c r="R46" i="39"/>
  <c r="S46" i="39"/>
  <c r="Q47" i="39"/>
  <c r="R47" i="39"/>
  <c r="S47" i="39"/>
  <c r="Q48" i="39"/>
  <c r="R48" i="39"/>
  <c r="S48" i="39"/>
  <c r="Q49" i="39"/>
  <c r="R49" i="39"/>
  <c r="S49" i="39"/>
  <c r="Q50" i="39"/>
  <c r="R50" i="39"/>
  <c r="S50" i="39"/>
  <c r="Q51" i="39"/>
  <c r="R51" i="39"/>
  <c r="S51" i="39"/>
  <c r="Q52" i="39"/>
  <c r="R52" i="39"/>
  <c r="S52" i="39"/>
  <c r="S13" i="39"/>
  <c r="R13" i="39"/>
  <c r="Q13" i="39"/>
  <c r="R15" i="39"/>
  <c r="P14" i="38"/>
  <c r="P15" i="38"/>
  <c r="P16" i="38"/>
  <c r="P17" i="38"/>
  <c r="P18" i="38"/>
  <c r="P19" i="38"/>
  <c r="P20" i="38"/>
  <c r="P21" i="38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48" i="38"/>
  <c r="P49" i="38"/>
  <c r="P50" i="38"/>
  <c r="P51" i="38"/>
  <c r="P52" i="38"/>
  <c r="Q14" i="38"/>
  <c r="R14" i="38"/>
  <c r="S14" i="38"/>
  <c r="Q15" i="38"/>
  <c r="R15" i="38"/>
  <c r="S15" i="38"/>
  <c r="Q16" i="38"/>
  <c r="R16" i="38"/>
  <c r="S16" i="38"/>
  <c r="Q17" i="38"/>
  <c r="R17" i="38"/>
  <c r="S17" i="38"/>
  <c r="Q18" i="38"/>
  <c r="R18" i="38"/>
  <c r="S18" i="38"/>
  <c r="Q19" i="38"/>
  <c r="R19" i="38"/>
  <c r="S19" i="38"/>
  <c r="Q20" i="38"/>
  <c r="R20" i="38"/>
  <c r="S20" i="38"/>
  <c r="Q21" i="38"/>
  <c r="R21" i="38"/>
  <c r="S21" i="38"/>
  <c r="Q22" i="38"/>
  <c r="R22" i="38"/>
  <c r="S22" i="38"/>
  <c r="Q23" i="38"/>
  <c r="R23" i="38"/>
  <c r="S23" i="38"/>
  <c r="Q24" i="38"/>
  <c r="R24" i="38"/>
  <c r="S24" i="38"/>
  <c r="Q25" i="38"/>
  <c r="R25" i="38"/>
  <c r="S25" i="38"/>
  <c r="Q26" i="38"/>
  <c r="R26" i="38"/>
  <c r="S26" i="38"/>
  <c r="Q27" i="38"/>
  <c r="R27" i="38"/>
  <c r="S27" i="38"/>
  <c r="Q28" i="38"/>
  <c r="R28" i="38"/>
  <c r="S28" i="38"/>
  <c r="Q29" i="38"/>
  <c r="R29" i="38"/>
  <c r="S29" i="38"/>
  <c r="Q30" i="38"/>
  <c r="R30" i="38"/>
  <c r="S30" i="38"/>
  <c r="Q31" i="38"/>
  <c r="R31" i="38"/>
  <c r="S31" i="38"/>
  <c r="Q32" i="38"/>
  <c r="R32" i="38"/>
  <c r="S32" i="38"/>
  <c r="Q33" i="38"/>
  <c r="R33" i="38"/>
  <c r="S33" i="38"/>
  <c r="Q34" i="38"/>
  <c r="R34" i="38"/>
  <c r="S34" i="38"/>
  <c r="Q35" i="38"/>
  <c r="R35" i="38"/>
  <c r="S35" i="38"/>
  <c r="Q36" i="38"/>
  <c r="R36" i="38"/>
  <c r="S36" i="38"/>
  <c r="Q37" i="38"/>
  <c r="R37" i="38"/>
  <c r="S37" i="38"/>
  <c r="Q38" i="38"/>
  <c r="R38" i="38"/>
  <c r="S38" i="38"/>
  <c r="Q39" i="38"/>
  <c r="R39" i="38"/>
  <c r="S39" i="38"/>
  <c r="Q40" i="38"/>
  <c r="R40" i="38"/>
  <c r="S40" i="38"/>
  <c r="Q41" i="38"/>
  <c r="R41" i="38"/>
  <c r="S41" i="38"/>
  <c r="Q42" i="38"/>
  <c r="R42" i="38"/>
  <c r="S42" i="38"/>
  <c r="Q43" i="38"/>
  <c r="R43" i="38"/>
  <c r="S43" i="38"/>
  <c r="Q44" i="38"/>
  <c r="R44" i="38"/>
  <c r="S44" i="38"/>
  <c r="Q45" i="38"/>
  <c r="R45" i="38"/>
  <c r="S45" i="38"/>
  <c r="Q46" i="38"/>
  <c r="R46" i="38"/>
  <c r="S46" i="38"/>
  <c r="Q47" i="38"/>
  <c r="R47" i="38"/>
  <c r="S47" i="38"/>
  <c r="Q48" i="38"/>
  <c r="R48" i="38"/>
  <c r="S48" i="38"/>
  <c r="Q49" i="38"/>
  <c r="R49" i="38"/>
  <c r="S49" i="38"/>
  <c r="Q50" i="38"/>
  <c r="R50" i="38"/>
  <c r="S50" i="38"/>
  <c r="Q51" i="38"/>
  <c r="R51" i="38"/>
  <c r="S51" i="38"/>
  <c r="Q52" i="38"/>
  <c r="R52" i="38"/>
  <c r="S52" i="38"/>
  <c r="Q14" i="37"/>
  <c r="R14" i="37"/>
  <c r="S14" i="37"/>
  <c r="Q15" i="37"/>
  <c r="R15" i="37"/>
  <c r="S15" i="37"/>
  <c r="Q16" i="37"/>
  <c r="R16" i="37"/>
  <c r="S16" i="37"/>
  <c r="Q17" i="37"/>
  <c r="R17" i="37"/>
  <c r="S17" i="37"/>
  <c r="Q18" i="37"/>
  <c r="R18" i="37"/>
  <c r="S18" i="37"/>
  <c r="Q19" i="37"/>
  <c r="R19" i="37"/>
  <c r="S19" i="37"/>
  <c r="Q20" i="37"/>
  <c r="R20" i="37"/>
  <c r="S20" i="37"/>
  <c r="Q21" i="37"/>
  <c r="R21" i="37"/>
  <c r="S21" i="37"/>
  <c r="Q22" i="37"/>
  <c r="R22" i="37"/>
  <c r="S22" i="37"/>
  <c r="Q24" i="37"/>
  <c r="R24" i="37"/>
  <c r="S24" i="37"/>
  <c r="Q25" i="37"/>
  <c r="R25" i="37"/>
  <c r="S25" i="37"/>
  <c r="Q26" i="37"/>
  <c r="R26" i="37"/>
  <c r="S26" i="37"/>
  <c r="Q23" i="37"/>
  <c r="R23" i="37"/>
  <c r="S23" i="37"/>
  <c r="Q27" i="37"/>
  <c r="R27" i="37"/>
  <c r="S27" i="37"/>
  <c r="Q28" i="37"/>
  <c r="R28" i="37"/>
  <c r="S28" i="37"/>
  <c r="Q29" i="37"/>
  <c r="R29" i="37"/>
  <c r="S29" i="37"/>
  <c r="Q30" i="37"/>
  <c r="R30" i="37"/>
  <c r="S30" i="37"/>
  <c r="Q31" i="37"/>
  <c r="R31" i="37"/>
  <c r="S31" i="37"/>
  <c r="Q32" i="37"/>
  <c r="R32" i="37"/>
  <c r="S32" i="37"/>
  <c r="Q33" i="37"/>
  <c r="R33" i="37"/>
  <c r="S33" i="37"/>
  <c r="Q34" i="37"/>
  <c r="R34" i="37"/>
  <c r="S34" i="37"/>
  <c r="Q35" i="37"/>
  <c r="R35" i="37"/>
  <c r="S35" i="37"/>
  <c r="Q36" i="37"/>
  <c r="R36" i="37"/>
  <c r="S36" i="37"/>
  <c r="Q37" i="37"/>
  <c r="R37" i="37"/>
  <c r="S37" i="37"/>
  <c r="Q38" i="37"/>
  <c r="R38" i="37"/>
  <c r="S38" i="37"/>
  <c r="Q39" i="37"/>
  <c r="R39" i="37"/>
  <c r="S39" i="37"/>
  <c r="Q40" i="37"/>
  <c r="R40" i="37"/>
  <c r="S40" i="37"/>
  <c r="Q41" i="37"/>
  <c r="R41" i="37"/>
  <c r="S41" i="37"/>
  <c r="Q42" i="37"/>
  <c r="R42" i="37"/>
  <c r="S42" i="37"/>
  <c r="Q43" i="37"/>
  <c r="R43" i="37"/>
  <c r="S43" i="37"/>
  <c r="Q44" i="37"/>
  <c r="R44" i="37"/>
  <c r="S44" i="37"/>
  <c r="Q45" i="37"/>
  <c r="R45" i="37"/>
  <c r="S45" i="37"/>
  <c r="Q46" i="37"/>
  <c r="R46" i="37"/>
  <c r="S46" i="37"/>
  <c r="Q47" i="37"/>
  <c r="R47" i="37"/>
  <c r="S47" i="37"/>
  <c r="Q48" i="37"/>
  <c r="R48" i="37"/>
  <c r="S48" i="37"/>
  <c r="Q49" i="37"/>
  <c r="R49" i="37"/>
  <c r="S49" i="37"/>
  <c r="Q50" i="37"/>
  <c r="R50" i="37"/>
  <c r="S50" i="37"/>
  <c r="Q51" i="37"/>
  <c r="R51" i="37"/>
  <c r="S51" i="37"/>
  <c r="Q52" i="37"/>
  <c r="R52" i="37"/>
  <c r="S52" i="37"/>
  <c r="S22" i="25"/>
  <c r="S30" i="25"/>
  <c r="Q14" i="25"/>
  <c r="Q15" i="25"/>
  <c r="Q16" i="25"/>
  <c r="Q18" i="25"/>
  <c r="Q21" i="25"/>
  <c r="Q17" i="25"/>
  <c r="Q19" i="25"/>
  <c r="Q24" i="25"/>
  <c r="Q28" i="25"/>
  <c r="Q34" i="25"/>
  <c r="Q31" i="25"/>
  <c r="Q26" i="25"/>
  <c r="Q35" i="25"/>
  <c r="Q23" i="25"/>
  <c r="Q25" i="25"/>
  <c r="Q32" i="25"/>
  <c r="Q27" i="25"/>
  <c r="Q40" i="25"/>
  <c r="Q43" i="25"/>
  <c r="Q36" i="25"/>
  <c r="Q45" i="25"/>
  <c r="Q33" i="25"/>
  <c r="Q41" i="25"/>
  <c r="Q39" i="25"/>
  <c r="Q29" i="25"/>
  <c r="Q46" i="25"/>
  <c r="Q50" i="25"/>
  <c r="Q37" i="25"/>
  <c r="Q51" i="25"/>
  <c r="Q42" i="25"/>
  <c r="Q52" i="25"/>
  <c r="Q53" i="25"/>
  <c r="Q38" i="25"/>
  <c r="Q55" i="25"/>
  <c r="Q58" i="25"/>
  <c r="Q44" i="25"/>
  <c r="Q59" i="25"/>
  <c r="Q60" i="25"/>
  <c r="Q62" i="25"/>
  <c r="Q63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3" i="25"/>
  <c r="Q56" i="25"/>
  <c r="Q95" i="25"/>
  <c r="Q96" i="25"/>
  <c r="Q97" i="25"/>
  <c r="Q98" i="25"/>
  <c r="Q65" i="25"/>
  <c r="Q101" i="25"/>
  <c r="Q94" i="25"/>
  <c r="Q102" i="25"/>
  <c r="Q103" i="25"/>
  <c r="Q61" i="25"/>
  <c r="Q106" i="25"/>
  <c r="Q107" i="25"/>
  <c r="Q108" i="25"/>
  <c r="Q105" i="25"/>
  <c r="Q109" i="25"/>
  <c r="Q110" i="25"/>
  <c r="Q104" i="25"/>
  <c r="Q111" i="25"/>
  <c r="Q113" i="25"/>
  <c r="Q114" i="25"/>
  <c r="Q115" i="25"/>
  <c r="Q116" i="25"/>
  <c r="Q117" i="25"/>
  <c r="Q118" i="25"/>
  <c r="Q119" i="25"/>
  <c r="Q100" i="25"/>
  <c r="Q120" i="25"/>
  <c r="Q57" i="25"/>
  <c r="Q121" i="25"/>
  <c r="Q122" i="25"/>
  <c r="Q123" i="25"/>
  <c r="Q124" i="25"/>
  <c r="Q125" i="25"/>
  <c r="Q127" i="25"/>
  <c r="Q128" i="25"/>
  <c r="Q130" i="25"/>
  <c r="Q131" i="25"/>
  <c r="Q132" i="25"/>
  <c r="Q134" i="25"/>
  <c r="Q136" i="25"/>
  <c r="Q137" i="25"/>
  <c r="Q138" i="25"/>
  <c r="Q139" i="25"/>
  <c r="Q140" i="25"/>
  <c r="Q141" i="25"/>
  <c r="Q142" i="25"/>
  <c r="Q143" i="25"/>
  <c r="Q144" i="25"/>
  <c r="Q145" i="25"/>
  <c r="Q146" i="25"/>
  <c r="Q99" i="25"/>
  <c r="Q147" i="25"/>
  <c r="Q148" i="25"/>
  <c r="Q149" i="25"/>
  <c r="Q150" i="25"/>
  <c r="Q129" i="25"/>
  <c r="Q151" i="25"/>
  <c r="Q90" i="25"/>
  <c r="Q152" i="25"/>
  <c r="Q153" i="25"/>
  <c r="Q154" i="25"/>
  <c r="Q155" i="25"/>
  <c r="Q156" i="25"/>
  <c r="Q157" i="25"/>
  <c r="Q158" i="25"/>
  <c r="Q159" i="25"/>
  <c r="Q160" i="25"/>
  <c r="Q135" i="25"/>
  <c r="Q161" i="25"/>
  <c r="Q162" i="25"/>
  <c r="Q163" i="25"/>
  <c r="Q164" i="25"/>
  <c r="Q165" i="25"/>
  <c r="Q166" i="25"/>
  <c r="Q167" i="25"/>
  <c r="Q168" i="25"/>
  <c r="Q91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12" i="25"/>
  <c r="Q133" i="25"/>
  <c r="Q126" i="25"/>
  <c r="Q196" i="25"/>
  <c r="Q197" i="25"/>
  <c r="Q198" i="25"/>
  <c r="Q199" i="25"/>
  <c r="Q92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P14" i="25"/>
  <c r="P15" i="25"/>
  <c r="P16" i="25"/>
  <c r="P18" i="25"/>
  <c r="P21" i="25"/>
  <c r="P17" i="25"/>
  <c r="P19" i="25"/>
  <c r="P24" i="25"/>
  <c r="P28" i="25"/>
  <c r="P34" i="25"/>
  <c r="P31" i="25"/>
  <c r="P26" i="25"/>
  <c r="P35" i="25"/>
  <c r="P23" i="25"/>
  <c r="P25" i="25"/>
  <c r="P32" i="25"/>
  <c r="P27" i="25"/>
  <c r="P40" i="25"/>
  <c r="P43" i="25"/>
  <c r="P36" i="25"/>
  <c r="P45" i="25"/>
  <c r="P33" i="25"/>
  <c r="P41" i="25"/>
  <c r="P39" i="25"/>
  <c r="P29" i="25"/>
  <c r="P46" i="25"/>
  <c r="P50" i="25"/>
  <c r="P37" i="25"/>
  <c r="P51" i="25"/>
  <c r="P42" i="25"/>
  <c r="P52" i="25"/>
  <c r="P53" i="25"/>
  <c r="P38" i="25"/>
  <c r="P55" i="25"/>
  <c r="P58" i="25"/>
  <c r="P44" i="25"/>
  <c r="P59" i="25"/>
  <c r="P60" i="25"/>
  <c r="P62" i="25"/>
  <c r="P63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3" i="25"/>
  <c r="P56" i="25"/>
  <c r="P95" i="25"/>
  <c r="P96" i="25"/>
  <c r="P97" i="25"/>
  <c r="P98" i="25"/>
  <c r="P65" i="25"/>
  <c r="P101" i="25"/>
  <c r="P94" i="25"/>
  <c r="P102" i="25"/>
  <c r="P103" i="25"/>
  <c r="P61" i="25"/>
  <c r="P106" i="25"/>
  <c r="P107" i="25"/>
  <c r="P108" i="25"/>
  <c r="P105" i="25"/>
  <c r="P109" i="25"/>
  <c r="P110" i="25"/>
  <c r="P104" i="25"/>
  <c r="P111" i="25"/>
  <c r="P113" i="25"/>
  <c r="P114" i="25"/>
  <c r="P115" i="25"/>
  <c r="P116" i="25"/>
  <c r="P117" i="25"/>
  <c r="P118" i="25"/>
  <c r="P119" i="25"/>
  <c r="P100" i="25"/>
  <c r="P120" i="25"/>
  <c r="P57" i="25"/>
  <c r="P121" i="25"/>
  <c r="P122" i="25"/>
  <c r="P123" i="25"/>
  <c r="P124" i="25"/>
  <c r="P125" i="25"/>
  <c r="P127" i="25"/>
  <c r="P128" i="25"/>
  <c r="P130" i="25"/>
  <c r="P131" i="25"/>
  <c r="P132" i="25"/>
  <c r="P134" i="25"/>
  <c r="P136" i="25"/>
  <c r="P137" i="25"/>
  <c r="P138" i="25"/>
  <c r="P139" i="25"/>
  <c r="P140" i="25"/>
  <c r="P141" i="25"/>
  <c r="P142" i="25"/>
  <c r="P143" i="25"/>
  <c r="P144" i="25"/>
  <c r="P145" i="25"/>
  <c r="P146" i="25"/>
  <c r="P99" i="25"/>
  <c r="P147" i="25"/>
  <c r="P148" i="25"/>
  <c r="P149" i="25"/>
  <c r="P150" i="25"/>
  <c r="P129" i="25"/>
  <c r="P151" i="25"/>
  <c r="P90" i="25"/>
  <c r="P152" i="25"/>
  <c r="P153" i="25"/>
  <c r="P154" i="25"/>
  <c r="P155" i="25"/>
  <c r="P156" i="25"/>
  <c r="P157" i="25"/>
  <c r="P158" i="25"/>
  <c r="P159" i="25"/>
  <c r="P160" i="25"/>
  <c r="P135" i="25"/>
  <c r="P161" i="25"/>
  <c r="P162" i="25"/>
  <c r="P163" i="25"/>
  <c r="P164" i="25"/>
  <c r="P165" i="25"/>
  <c r="P166" i="25"/>
  <c r="P167" i="25"/>
  <c r="P168" i="25"/>
  <c r="P91" i="25"/>
  <c r="P169" i="25"/>
  <c r="P170" i="25"/>
  <c r="P171" i="25"/>
  <c r="P172" i="25"/>
  <c r="P173" i="25"/>
  <c r="P174" i="25"/>
  <c r="P175" i="25"/>
  <c r="P176" i="25"/>
  <c r="P177" i="25"/>
  <c r="P178" i="25"/>
  <c r="P179" i="25"/>
  <c r="P180" i="25"/>
  <c r="P181" i="25"/>
  <c r="P182" i="25"/>
  <c r="P183" i="25"/>
  <c r="P184" i="25"/>
  <c r="P185" i="25"/>
  <c r="P186" i="25"/>
  <c r="P187" i="25"/>
  <c r="P188" i="25"/>
  <c r="P189" i="25"/>
  <c r="P190" i="25"/>
  <c r="P191" i="25"/>
  <c r="P192" i="25"/>
  <c r="P193" i="25"/>
  <c r="P194" i="25"/>
  <c r="P195" i="25"/>
  <c r="P112" i="25"/>
  <c r="P133" i="25"/>
  <c r="P126" i="25"/>
  <c r="P196" i="25"/>
  <c r="P197" i="25"/>
  <c r="P198" i="25"/>
  <c r="P199" i="25"/>
  <c r="P92" i="25"/>
  <c r="P200" i="25"/>
  <c r="P201" i="25"/>
  <c r="P202" i="25"/>
  <c r="P203" i="25"/>
  <c r="P204" i="25"/>
  <c r="P205" i="25"/>
  <c r="P206" i="25"/>
  <c r="P207" i="25"/>
  <c r="P208" i="25"/>
  <c r="P209" i="25"/>
  <c r="P210" i="25"/>
  <c r="P211" i="25"/>
  <c r="P212" i="25"/>
  <c r="R14" i="43"/>
  <c r="R30" i="25"/>
  <c r="T69" i="25"/>
  <c r="S14" i="47"/>
  <c r="R14" i="47"/>
  <c r="S14" i="43"/>
  <c r="P14" i="57"/>
  <c r="G15" i="57"/>
  <c r="S15" i="57"/>
  <c r="P16" i="57"/>
  <c r="P17" i="57"/>
  <c r="P18" i="57"/>
  <c r="P19" i="57"/>
  <c r="P20" i="57"/>
  <c r="P21" i="57"/>
  <c r="P22" i="57"/>
  <c r="P23" i="57"/>
  <c r="P24" i="57"/>
  <c r="P25" i="57"/>
  <c r="P26" i="57"/>
  <c r="P27" i="57"/>
  <c r="P28" i="57"/>
  <c r="P29" i="57"/>
  <c r="P30" i="57"/>
  <c r="P31" i="57"/>
  <c r="P32" i="57"/>
  <c r="P33" i="57"/>
  <c r="P34" i="57"/>
  <c r="P35" i="57"/>
  <c r="P36" i="57"/>
  <c r="P37" i="57"/>
  <c r="P38" i="57"/>
  <c r="P39" i="57"/>
  <c r="P40" i="57"/>
  <c r="P41" i="57"/>
  <c r="P42" i="57"/>
  <c r="P43" i="57"/>
  <c r="P44" i="57"/>
  <c r="P45" i="57"/>
  <c r="P46" i="57"/>
  <c r="P47" i="57"/>
  <c r="P48" i="57"/>
  <c r="P49" i="57"/>
  <c r="P50" i="57"/>
  <c r="P51" i="57"/>
  <c r="P52" i="57"/>
  <c r="P13" i="57"/>
  <c r="P14" i="54"/>
  <c r="P15" i="54"/>
  <c r="P16" i="54"/>
  <c r="P17" i="54"/>
  <c r="P18" i="54"/>
  <c r="P20" i="54"/>
  <c r="P19" i="54"/>
  <c r="P22" i="54"/>
  <c r="P23" i="54"/>
  <c r="P24" i="54"/>
  <c r="P21" i="54"/>
  <c r="P25" i="54"/>
  <c r="P26" i="54"/>
  <c r="P27" i="54"/>
  <c r="P28" i="54"/>
  <c r="P29" i="54"/>
  <c r="P30" i="54"/>
  <c r="P31" i="54"/>
  <c r="P32" i="54"/>
  <c r="P33" i="54"/>
  <c r="P34" i="54"/>
  <c r="P35" i="54"/>
  <c r="P36" i="54"/>
  <c r="P37" i="54"/>
  <c r="P38" i="54"/>
  <c r="P39" i="54"/>
  <c r="P40" i="54"/>
  <c r="P41" i="54"/>
  <c r="P42" i="54"/>
  <c r="P43" i="54"/>
  <c r="P44" i="54"/>
  <c r="P45" i="54"/>
  <c r="P46" i="54"/>
  <c r="P47" i="54"/>
  <c r="P48" i="54"/>
  <c r="P49" i="54"/>
  <c r="P50" i="54"/>
  <c r="P51" i="54"/>
  <c r="P52" i="54"/>
  <c r="G13" i="54"/>
  <c r="P13" i="54"/>
  <c r="P14" i="56"/>
  <c r="P16" i="56"/>
  <c r="P15" i="56"/>
  <c r="P17" i="56"/>
  <c r="P18" i="56"/>
  <c r="P19" i="56"/>
  <c r="P20" i="56"/>
  <c r="P21" i="56"/>
  <c r="P22" i="56"/>
  <c r="P23" i="56"/>
  <c r="P24" i="56"/>
  <c r="P25" i="56"/>
  <c r="P26" i="56"/>
  <c r="P27" i="56"/>
  <c r="P28" i="56"/>
  <c r="P29" i="56"/>
  <c r="P30" i="56"/>
  <c r="P31" i="56"/>
  <c r="P32" i="56"/>
  <c r="P33" i="56"/>
  <c r="P34" i="56"/>
  <c r="P35" i="56"/>
  <c r="P36" i="56"/>
  <c r="P37" i="56"/>
  <c r="P38" i="56"/>
  <c r="P39" i="56"/>
  <c r="P40" i="56"/>
  <c r="P41" i="56"/>
  <c r="P42" i="56"/>
  <c r="P43" i="56"/>
  <c r="P44" i="56"/>
  <c r="P45" i="56"/>
  <c r="P46" i="56"/>
  <c r="P47" i="56"/>
  <c r="P48" i="56"/>
  <c r="P49" i="56"/>
  <c r="P50" i="56"/>
  <c r="P51" i="56"/>
  <c r="P52" i="56"/>
  <c r="P13" i="56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P36" i="55"/>
  <c r="P37" i="55"/>
  <c r="P38" i="55"/>
  <c r="P39" i="55"/>
  <c r="P40" i="55"/>
  <c r="P41" i="55"/>
  <c r="P42" i="55"/>
  <c r="P43" i="55"/>
  <c r="P44" i="55"/>
  <c r="P45" i="55"/>
  <c r="P46" i="55"/>
  <c r="P47" i="55"/>
  <c r="P48" i="55"/>
  <c r="P49" i="55"/>
  <c r="P50" i="55"/>
  <c r="P51" i="55"/>
  <c r="P52" i="55"/>
  <c r="P13" i="55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29" i="52"/>
  <c r="P30" i="52"/>
  <c r="P31" i="52"/>
  <c r="P32" i="52"/>
  <c r="P33" i="52"/>
  <c r="P34" i="52"/>
  <c r="P35" i="52"/>
  <c r="P36" i="52"/>
  <c r="P37" i="52"/>
  <c r="P38" i="52"/>
  <c r="P39" i="52"/>
  <c r="P40" i="52"/>
  <c r="P41" i="52"/>
  <c r="P42" i="52"/>
  <c r="P43" i="52"/>
  <c r="P44" i="52"/>
  <c r="P45" i="52"/>
  <c r="P46" i="52"/>
  <c r="P47" i="52"/>
  <c r="P48" i="52"/>
  <c r="P49" i="52"/>
  <c r="P50" i="52"/>
  <c r="P51" i="52"/>
  <c r="P52" i="52"/>
  <c r="P13" i="52"/>
  <c r="P14" i="51"/>
  <c r="P15" i="51"/>
  <c r="P16" i="51"/>
  <c r="P17" i="51"/>
  <c r="P18" i="51"/>
  <c r="P19" i="51"/>
  <c r="P20" i="51"/>
  <c r="P22" i="51"/>
  <c r="P23" i="51"/>
  <c r="P25" i="51"/>
  <c r="P21" i="51"/>
  <c r="P24" i="51"/>
  <c r="P26" i="51"/>
  <c r="P27" i="51"/>
  <c r="P28" i="51"/>
  <c r="P29" i="51"/>
  <c r="P30" i="51"/>
  <c r="P31" i="51"/>
  <c r="P32" i="51"/>
  <c r="P33" i="51"/>
  <c r="P34" i="51"/>
  <c r="P35" i="51"/>
  <c r="P36" i="51"/>
  <c r="P37" i="51"/>
  <c r="P38" i="51"/>
  <c r="P39" i="51"/>
  <c r="P40" i="51"/>
  <c r="P41" i="51"/>
  <c r="P42" i="51"/>
  <c r="P43" i="51"/>
  <c r="P44" i="51"/>
  <c r="P45" i="51"/>
  <c r="P46" i="51"/>
  <c r="P47" i="51"/>
  <c r="P48" i="51"/>
  <c r="P49" i="51"/>
  <c r="P50" i="51"/>
  <c r="P51" i="51"/>
  <c r="P52" i="51"/>
  <c r="P13" i="51"/>
  <c r="R15" i="50"/>
  <c r="P14" i="50"/>
  <c r="P15" i="50"/>
  <c r="P16" i="50"/>
  <c r="P17" i="50"/>
  <c r="P18" i="50"/>
  <c r="P19" i="50"/>
  <c r="P20" i="50"/>
  <c r="P21" i="50"/>
  <c r="P22" i="50"/>
  <c r="P23" i="50"/>
  <c r="P24" i="50"/>
  <c r="P25" i="50"/>
  <c r="P26" i="50"/>
  <c r="P27" i="50"/>
  <c r="P28" i="50"/>
  <c r="P29" i="50"/>
  <c r="P30" i="50"/>
  <c r="P31" i="50"/>
  <c r="P32" i="50"/>
  <c r="P33" i="50"/>
  <c r="P34" i="50"/>
  <c r="P35" i="50"/>
  <c r="P36" i="50"/>
  <c r="P37" i="50"/>
  <c r="P38" i="50"/>
  <c r="P39" i="50"/>
  <c r="P40" i="50"/>
  <c r="P41" i="50"/>
  <c r="P42" i="50"/>
  <c r="P43" i="50"/>
  <c r="P44" i="50"/>
  <c r="P45" i="50"/>
  <c r="P46" i="50"/>
  <c r="P47" i="50"/>
  <c r="P48" i="50"/>
  <c r="P49" i="50"/>
  <c r="P50" i="50"/>
  <c r="P51" i="50"/>
  <c r="P52" i="50"/>
  <c r="P13" i="50"/>
  <c r="P15" i="49"/>
  <c r="P14" i="49"/>
  <c r="P16" i="49"/>
  <c r="P17" i="49"/>
  <c r="P18" i="49"/>
  <c r="P19" i="49"/>
  <c r="P20" i="49"/>
  <c r="P21" i="49"/>
  <c r="P22" i="49"/>
  <c r="P23" i="49"/>
  <c r="P24" i="49"/>
  <c r="P25" i="49"/>
  <c r="P26" i="49"/>
  <c r="P27" i="49"/>
  <c r="P28" i="49"/>
  <c r="P29" i="49"/>
  <c r="P30" i="49"/>
  <c r="P31" i="49"/>
  <c r="P32" i="49"/>
  <c r="P33" i="49"/>
  <c r="P34" i="49"/>
  <c r="P35" i="49"/>
  <c r="P36" i="49"/>
  <c r="P37" i="49"/>
  <c r="P38" i="49"/>
  <c r="P39" i="49"/>
  <c r="P40" i="49"/>
  <c r="P41" i="49"/>
  <c r="P42" i="49"/>
  <c r="P43" i="49"/>
  <c r="P44" i="49"/>
  <c r="P45" i="49"/>
  <c r="P46" i="49"/>
  <c r="P47" i="49"/>
  <c r="P48" i="49"/>
  <c r="P49" i="49"/>
  <c r="P50" i="49"/>
  <c r="P51" i="49"/>
  <c r="P52" i="49"/>
  <c r="P13" i="49"/>
  <c r="P14" i="48"/>
  <c r="P15" i="48"/>
  <c r="P16" i="48"/>
  <c r="P19" i="48"/>
  <c r="P20" i="48"/>
  <c r="P21" i="48"/>
  <c r="P17" i="48"/>
  <c r="P22" i="48"/>
  <c r="P23" i="48"/>
  <c r="P24" i="48"/>
  <c r="P18" i="48"/>
  <c r="P25" i="48"/>
  <c r="P26" i="48"/>
  <c r="P27" i="48"/>
  <c r="P28" i="48"/>
  <c r="P29" i="48"/>
  <c r="P30" i="48"/>
  <c r="P31" i="48"/>
  <c r="P32" i="48"/>
  <c r="P33" i="48"/>
  <c r="P34" i="48"/>
  <c r="P35" i="48"/>
  <c r="P36" i="48"/>
  <c r="P37" i="48"/>
  <c r="P38" i="48"/>
  <c r="P39" i="48"/>
  <c r="P40" i="48"/>
  <c r="P41" i="48"/>
  <c r="P42" i="48"/>
  <c r="P43" i="48"/>
  <c r="P44" i="48"/>
  <c r="P45" i="48"/>
  <c r="P46" i="48"/>
  <c r="P47" i="48"/>
  <c r="P48" i="48"/>
  <c r="P49" i="48"/>
  <c r="P50" i="48"/>
  <c r="P51" i="48"/>
  <c r="P52" i="48"/>
  <c r="P13" i="48"/>
  <c r="P13" i="47"/>
  <c r="P15" i="47"/>
  <c r="P16" i="47"/>
  <c r="P18" i="47"/>
  <c r="P17" i="47"/>
  <c r="P19" i="47"/>
  <c r="P20" i="47"/>
  <c r="P21" i="47"/>
  <c r="P22" i="47"/>
  <c r="P23" i="47"/>
  <c r="P24" i="47"/>
  <c r="P25" i="47"/>
  <c r="P26" i="47"/>
  <c r="P27" i="47"/>
  <c r="P28" i="47"/>
  <c r="P29" i="47"/>
  <c r="P30" i="47"/>
  <c r="P31" i="47"/>
  <c r="P32" i="47"/>
  <c r="P33" i="47"/>
  <c r="P34" i="47"/>
  <c r="P35" i="47"/>
  <c r="P36" i="47"/>
  <c r="P37" i="47"/>
  <c r="P38" i="47"/>
  <c r="P39" i="47"/>
  <c r="P40" i="47"/>
  <c r="P41" i="47"/>
  <c r="P42" i="47"/>
  <c r="P43" i="47"/>
  <c r="P44" i="47"/>
  <c r="P45" i="47"/>
  <c r="P46" i="47"/>
  <c r="P47" i="47"/>
  <c r="P48" i="47"/>
  <c r="P49" i="47"/>
  <c r="P50" i="47"/>
  <c r="P51" i="47"/>
  <c r="P52" i="47"/>
  <c r="P14" i="46"/>
  <c r="P15" i="46"/>
  <c r="P17" i="46"/>
  <c r="P19" i="46"/>
  <c r="P16" i="46"/>
  <c r="P18" i="46"/>
  <c r="P20" i="46"/>
  <c r="P21" i="46"/>
  <c r="P22" i="46"/>
  <c r="P23" i="46"/>
  <c r="P24" i="46"/>
  <c r="P25" i="46"/>
  <c r="P26" i="46"/>
  <c r="P27" i="46"/>
  <c r="P28" i="46"/>
  <c r="P29" i="46"/>
  <c r="P30" i="46"/>
  <c r="P31" i="46"/>
  <c r="P32" i="46"/>
  <c r="P33" i="46"/>
  <c r="P34" i="46"/>
  <c r="P35" i="46"/>
  <c r="P36" i="46"/>
  <c r="P37" i="46"/>
  <c r="P38" i="46"/>
  <c r="P39" i="46"/>
  <c r="P40" i="46"/>
  <c r="P41" i="46"/>
  <c r="P42" i="46"/>
  <c r="P43" i="46"/>
  <c r="P44" i="46"/>
  <c r="P45" i="46"/>
  <c r="P46" i="46"/>
  <c r="P47" i="46"/>
  <c r="P48" i="46"/>
  <c r="P49" i="46"/>
  <c r="P50" i="46"/>
  <c r="P51" i="46"/>
  <c r="P52" i="46"/>
  <c r="P13" i="46"/>
  <c r="P14" i="45"/>
  <c r="P18" i="45"/>
  <c r="P15" i="45"/>
  <c r="P16" i="45"/>
  <c r="P17" i="45"/>
  <c r="P19" i="45"/>
  <c r="P20" i="45"/>
  <c r="P21" i="45"/>
  <c r="P22" i="45"/>
  <c r="P23" i="45"/>
  <c r="P24" i="45"/>
  <c r="P25" i="45"/>
  <c r="P26" i="45"/>
  <c r="P27" i="45"/>
  <c r="P28" i="45"/>
  <c r="P29" i="45"/>
  <c r="P30" i="45"/>
  <c r="P31" i="45"/>
  <c r="P32" i="45"/>
  <c r="P33" i="45"/>
  <c r="P34" i="45"/>
  <c r="P35" i="45"/>
  <c r="P36" i="45"/>
  <c r="P37" i="45"/>
  <c r="P38" i="45"/>
  <c r="P39" i="45"/>
  <c r="P40" i="45"/>
  <c r="P41" i="45"/>
  <c r="P42" i="45"/>
  <c r="P43" i="45"/>
  <c r="P44" i="45"/>
  <c r="P45" i="45"/>
  <c r="P46" i="45"/>
  <c r="P47" i="45"/>
  <c r="P48" i="45"/>
  <c r="P49" i="45"/>
  <c r="P50" i="45"/>
  <c r="P51" i="45"/>
  <c r="P52" i="45"/>
  <c r="P13" i="45"/>
  <c r="P14" i="42"/>
  <c r="P15" i="42"/>
  <c r="P17" i="42"/>
  <c r="P16" i="42"/>
  <c r="P19" i="42"/>
  <c r="P18" i="42"/>
  <c r="P20" i="42"/>
  <c r="P21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P13" i="42"/>
  <c r="P14" i="43"/>
  <c r="P15" i="43"/>
  <c r="P16" i="43"/>
  <c r="P17" i="43"/>
  <c r="P19" i="43"/>
  <c r="P18" i="43"/>
  <c r="P23" i="43"/>
  <c r="P20" i="43"/>
  <c r="P24" i="43"/>
  <c r="P21" i="43"/>
  <c r="P22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13" i="43"/>
  <c r="P14" i="44"/>
  <c r="P15" i="44"/>
  <c r="P16" i="44"/>
  <c r="P17" i="44"/>
  <c r="P20" i="44"/>
  <c r="P18" i="44"/>
  <c r="P21" i="44"/>
  <c r="P19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13" i="44"/>
  <c r="P14" i="41"/>
  <c r="P15" i="41"/>
  <c r="P16" i="41"/>
  <c r="P17" i="41"/>
  <c r="P18" i="41"/>
  <c r="P19" i="41"/>
  <c r="P20" i="41"/>
  <c r="P21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13" i="41"/>
  <c r="P15" i="40"/>
  <c r="P16" i="40"/>
  <c r="P17" i="40"/>
  <c r="P14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13" i="40"/>
  <c r="G16" i="39"/>
  <c r="P16" i="39"/>
  <c r="P13" i="39"/>
  <c r="P15" i="39"/>
  <c r="P17" i="39"/>
  <c r="P18" i="39"/>
  <c r="P19" i="39"/>
  <c r="P21" i="39"/>
  <c r="P22" i="39"/>
  <c r="P20" i="39"/>
  <c r="P24" i="39"/>
  <c r="P23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P44" i="39"/>
  <c r="P45" i="39"/>
  <c r="P46" i="39"/>
  <c r="P47" i="39"/>
  <c r="P48" i="39"/>
  <c r="P49" i="39"/>
  <c r="P50" i="39"/>
  <c r="P51" i="39"/>
  <c r="P52" i="39"/>
  <c r="G14" i="39"/>
  <c r="P14" i="39"/>
  <c r="P13" i="38"/>
  <c r="P14" i="37"/>
  <c r="P15" i="37"/>
  <c r="P16" i="37"/>
  <c r="P17" i="37"/>
  <c r="P21" i="37"/>
  <c r="P18" i="37"/>
  <c r="P19" i="37"/>
  <c r="P20" i="37"/>
  <c r="P22" i="37"/>
  <c r="P24" i="37"/>
  <c r="P25" i="37"/>
  <c r="P26" i="37"/>
  <c r="P23" i="37"/>
  <c r="P27" i="37"/>
  <c r="P28" i="37"/>
  <c r="P29" i="37"/>
  <c r="P30" i="37"/>
  <c r="P31" i="37"/>
  <c r="P32" i="37"/>
  <c r="P33" i="37"/>
  <c r="P34" i="37"/>
  <c r="P35" i="37"/>
  <c r="P36" i="37"/>
  <c r="P37" i="37"/>
  <c r="P38" i="37"/>
  <c r="P39" i="37"/>
  <c r="P40" i="37"/>
  <c r="P41" i="37"/>
  <c r="P42" i="37"/>
  <c r="P43" i="37"/>
  <c r="P44" i="37"/>
  <c r="P45" i="37"/>
  <c r="P46" i="37"/>
  <c r="P47" i="37"/>
  <c r="P48" i="37"/>
  <c r="P49" i="37"/>
  <c r="P50" i="37"/>
  <c r="P51" i="37"/>
  <c r="P52" i="37"/>
  <c r="P13" i="37"/>
  <c r="H20" i="25"/>
  <c r="H47" i="25"/>
  <c r="H48" i="25"/>
  <c r="H54" i="25"/>
  <c r="H49" i="25"/>
  <c r="H64" i="25"/>
  <c r="Q13" i="25"/>
  <c r="Q14" i="57"/>
  <c r="R14" i="57"/>
  <c r="S14" i="57"/>
  <c r="R15" i="57"/>
  <c r="Q16" i="57"/>
  <c r="R16" i="57"/>
  <c r="S16" i="57"/>
  <c r="Q17" i="57"/>
  <c r="R17" i="57"/>
  <c r="S17" i="57"/>
  <c r="Q18" i="57"/>
  <c r="R18" i="57"/>
  <c r="S18" i="57"/>
  <c r="Q19" i="57"/>
  <c r="R19" i="57"/>
  <c r="S19" i="57"/>
  <c r="Q20" i="57"/>
  <c r="R20" i="57"/>
  <c r="S20" i="57"/>
  <c r="Q21" i="57"/>
  <c r="R21" i="57"/>
  <c r="S21" i="57"/>
  <c r="Q22" i="57"/>
  <c r="R22" i="57"/>
  <c r="S22" i="57"/>
  <c r="Q23" i="57"/>
  <c r="R23" i="57"/>
  <c r="S23" i="57"/>
  <c r="Q24" i="57"/>
  <c r="R24" i="57"/>
  <c r="S24" i="57"/>
  <c r="Q25" i="57"/>
  <c r="R25" i="57"/>
  <c r="S25" i="57"/>
  <c r="Q26" i="57"/>
  <c r="R26" i="57"/>
  <c r="S26" i="57"/>
  <c r="Q27" i="57"/>
  <c r="R27" i="57"/>
  <c r="S27" i="57"/>
  <c r="Q28" i="57"/>
  <c r="R28" i="57"/>
  <c r="S28" i="57"/>
  <c r="Q29" i="57"/>
  <c r="R29" i="57"/>
  <c r="S29" i="57"/>
  <c r="Q30" i="57"/>
  <c r="R30" i="57"/>
  <c r="S30" i="57"/>
  <c r="Q31" i="57"/>
  <c r="R31" i="57"/>
  <c r="S31" i="57"/>
  <c r="Q32" i="57"/>
  <c r="R32" i="57"/>
  <c r="S32" i="57"/>
  <c r="Q33" i="57"/>
  <c r="R33" i="57"/>
  <c r="S33" i="57"/>
  <c r="Q34" i="57"/>
  <c r="R34" i="57"/>
  <c r="S34" i="57"/>
  <c r="Q35" i="57"/>
  <c r="R35" i="57"/>
  <c r="S35" i="57"/>
  <c r="Q36" i="57"/>
  <c r="R36" i="57"/>
  <c r="S36" i="57"/>
  <c r="Q37" i="57"/>
  <c r="R37" i="57"/>
  <c r="S37" i="57"/>
  <c r="Q38" i="57"/>
  <c r="R38" i="57"/>
  <c r="S38" i="57"/>
  <c r="Q39" i="57"/>
  <c r="R39" i="57"/>
  <c r="S39" i="57"/>
  <c r="Q40" i="57"/>
  <c r="R40" i="57"/>
  <c r="S40" i="57"/>
  <c r="Q41" i="57"/>
  <c r="R41" i="57"/>
  <c r="S41" i="57"/>
  <c r="Q42" i="57"/>
  <c r="R42" i="57"/>
  <c r="S42" i="57"/>
  <c r="Q43" i="57"/>
  <c r="R43" i="57"/>
  <c r="S43" i="57"/>
  <c r="Q44" i="57"/>
  <c r="R44" i="57"/>
  <c r="S44" i="57"/>
  <c r="Q45" i="57"/>
  <c r="R45" i="57"/>
  <c r="S45" i="57"/>
  <c r="Q46" i="57"/>
  <c r="R46" i="57"/>
  <c r="S46" i="57"/>
  <c r="Q47" i="57"/>
  <c r="R47" i="57"/>
  <c r="S47" i="57"/>
  <c r="Q48" i="57"/>
  <c r="R48" i="57"/>
  <c r="S48" i="57"/>
  <c r="Q49" i="57"/>
  <c r="R49" i="57"/>
  <c r="S49" i="57"/>
  <c r="Q50" i="57"/>
  <c r="R50" i="57"/>
  <c r="S50" i="57"/>
  <c r="Q51" i="57"/>
  <c r="R51" i="57"/>
  <c r="S51" i="57"/>
  <c r="Q52" i="57"/>
  <c r="R52" i="57"/>
  <c r="S52" i="57"/>
  <c r="S13" i="51"/>
  <c r="R13" i="51"/>
  <c r="Q13" i="51"/>
  <c r="Q14" i="56"/>
  <c r="R14" i="56"/>
  <c r="S14" i="56"/>
  <c r="Q16" i="56"/>
  <c r="R16" i="56"/>
  <c r="S16" i="56"/>
  <c r="Q15" i="56"/>
  <c r="R15" i="56"/>
  <c r="S15" i="56"/>
  <c r="Q17" i="56"/>
  <c r="R17" i="56"/>
  <c r="S17" i="56"/>
  <c r="Q18" i="56"/>
  <c r="R18" i="56"/>
  <c r="S18" i="56"/>
  <c r="Q19" i="56"/>
  <c r="R19" i="56"/>
  <c r="S19" i="56"/>
  <c r="Q20" i="56"/>
  <c r="R20" i="56"/>
  <c r="S20" i="56"/>
  <c r="Q21" i="56"/>
  <c r="R21" i="56"/>
  <c r="S21" i="56"/>
  <c r="Q22" i="56"/>
  <c r="R22" i="56"/>
  <c r="S22" i="56"/>
  <c r="Q23" i="56"/>
  <c r="R23" i="56"/>
  <c r="S23" i="56"/>
  <c r="Q24" i="56"/>
  <c r="R24" i="56"/>
  <c r="S24" i="56"/>
  <c r="Q25" i="56"/>
  <c r="R25" i="56"/>
  <c r="S25" i="56"/>
  <c r="Q26" i="56"/>
  <c r="R26" i="56"/>
  <c r="S26" i="56"/>
  <c r="Q27" i="56"/>
  <c r="R27" i="56"/>
  <c r="S27" i="56"/>
  <c r="Q28" i="56"/>
  <c r="R28" i="56"/>
  <c r="S28" i="56"/>
  <c r="Q29" i="56"/>
  <c r="R29" i="56"/>
  <c r="S29" i="56"/>
  <c r="Q30" i="56"/>
  <c r="R30" i="56"/>
  <c r="S30" i="56"/>
  <c r="Q31" i="56"/>
  <c r="R31" i="56"/>
  <c r="S31" i="56"/>
  <c r="Q32" i="56"/>
  <c r="R32" i="56"/>
  <c r="S32" i="56"/>
  <c r="Q33" i="56"/>
  <c r="R33" i="56"/>
  <c r="S33" i="56"/>
  <c r="Q34" i="56"/>
  <c r="R34" i="56"/>
  <c r="S34" i="56"/>
  <c r="Q35" i="56"/>
  <c r="R35" i="56"/>
  <c r="S35" i="56"/>
  <c r="Q36" i="56"/>
  <c r="R36" i="56"/>
  <c r="S36" i="56"/>
  <c r="Q37" i="56"/>
  <c r="R37" i="56"/>
  <c r="S37" i="56"/>
  <c r="Q38" i="56"/>
  <c r="R38" i="56"/>
  <c r="S38" i="56"/>
  <c r="Q39" i="56"/>
  <c r="R39" i="56"/>
  <c r="S39" i="56"/>
  <c r="Q40" i="56"/>
  <c r="R40" i="56"/>
  <c r="S40" i="56"/>
  <c r="Q41" i="56"/>
  <c r="R41" i="56"/>
  <c r="S41" i="56"/>
  <c r="Q42" i="56"/>
  <c r="R42" i="56"/>
  <c r="S42" i="56"/>
  <c r="Q43" i="56"/>
  <c r="R43" i="56"/>
  <c r="S43" i="56"/>
  <c r="Q44" i="56"/>
  <c r="R44" i="56"/>
  <c r="S44" i="56"/>
  <c r="Q45" i="56"/>
  <c r="R45" i="56"/>
  <c r="S45" i="56"/>
  <c r="Q46" i="56"/>
  <c r="R46" i="56"/>
  <c r="S46" i="56"/>
  <c r="Q47" i="56"/>
  <c r="R47" i="56"/>
  <c r="S47" i="56"/>
  <c r="Q48" i="56"/>
  <c r="R48" i="56"/>
  <c r="S48" i="56"/>
  <c r="Q49" i="56"/>
  <c r="R49" i="56"/>
  <c r="S49" i="56"/>
  <c r="Q50" i="56"/>
  <c r="R50" i="56"/>
  <c r="S50" i="56"/>
  <c r="Q51" i="56"/>
  <c r="R51" i="56"/>
  <c r="S51" i="56"/>
  <c r="Q52" i="56"/>
  <c r="R52" i="56"/>
  <c r="S52" i="56"/>
  <c r="Q14" i="52"/>
  <c r="R14" i="52"/>
  <c r="S14" i="52"/>
  <c r="Q15" i="52"/>
  <c r="R15" i="52"/>
  <c r="S15" i="52"/>
  <c r="Q16" i="52"/>
  <c r="R16" i="52"/>
  <c r="S16" i="52"/>
  <c r="Q17" i="52"/>
  <c r="R17" i="52"/>
  <c r="S17" i="52"/>
  <c r="Q18" i="52"/>
  <c r="R18" i="52"/>
  <c r="S18" i="52"/>
  <c r="Q19" i="52"/>
  <c r="R19" i="52"/>
  <c r="S19" i="52"/>
  <c r="Q20" i="52"/>
  <c r="R20" i="52"/>
  <c r="S20" i="52"/>
  <c r="Q21" i="52"/>
  <c r="R21" i="52"/>
  <c r="S21" i="52"/>
  <c r="Q22" i="52"/>
  <c r="R22" i="52"/>
  <c r="S22" i="52"/>
  <c r="Q23" i="52"/>
  <c r="R23" i="52"/>
  <c r="S23" i="52"/>
  <c r="Q24" i="52"/>
  <c r="R24" i="52"/>
  <c r="S24" i="52"/>
  <c r="Q25" i="52"/>
  <c r="R25" i="52"/>
  <c r="S25" i="52"/>
  <c r="Q26" i="52"/>
  <c r="R26" i="52"/>
  <c r="S26" i="52"/>
  <c r="Q27" i="52"/>
  <c r="R27" i="52"/>
  <c r="S27" i="52"/>
  <c r="Q28" i="52"/>
  <c r="R28" i="52"/>
  <c r="S28" i="52"/>
  <c r="Q29" i="52"/>
  <c r="R29" i="52"/>
  <c r="S29" i="52"/>
  <c r="Q30" i="52"/>
  <c r="R30" i="52"/>
  <c r="S30" i="52"/>
  <c r="Q31" i="52"/>
  <c r="R31" i="52"/>
  <c r="S31" i="52"/>
  <c r="Q32" i="52"/>
  <c r="R32" i="52"/>
  <c r="S32" i="52"/>
  <c r="Q33" i="52"/>
  <c r="R33" i="52"/>
  <c r="S33" i="52"/>
  <c r="Q34" i="52"/>
  <c r="R34" i="52"/>
  <c r="S34" i="52"/>
  <c r="Q35" i="52"/>
  <c r="R35" i="52"/>
  <c r="S35" i="52"/>
  <c r="Q36" i="52"/>
  <c r="R36" i="52"/>
  <c r="S36" i="52"/>
  <c r="Q37" i="52"/>
  <c r="R37" i="52"/>
  <c r="S37" i="52"/>
  <c r="Q38" i="52"/>
  <c r="R38" i="52"/>
  <c r="S38" i="52"/>
  <c r="Q39" i="52"/>
  <c r="R39" i="52"/>
  <c r="S39" i="52"/>
  <c r="Q40" i="52"/>
  <c r="R40" i="52"/>
  <c r="S40" i="52"/>
  <c r="Q41" i="52"/>
  <c r="R41" i="52"/>
  <c r="S41" i="52"/>
  <c r="Q42" i="52"/>
  <c r="R42" i="52"/>
  <c r="S42" i="52"/>
  <c r="Q43" i="52"/>
  <c r="R43" i="52"/>
  <c r="S43" i="52"/>
  <c r="Q44" i="52"/>
  <c r="R44" i="52"/>
  <c r="S44" i="52"/>
  <c r="Q45" i="52"/>
  <c r="R45" i="52"/>
  <c r="S45" i="52"/>
  <c r="Q46" i="52"/>
  <c r="R46" i="52"/>
  <c r="S46" i="52"/>
  <c r="Q47" i="52"/>
  <c r="R47" i="52"/>
  <c r="S47" i="52"/>
  <c r="Q48" i="52"/>
  <c r="R48" i="52"/>
  <c r="S48" i="52"/>
  <c r="Q49" i="52"/>
  <c r="R49" i="52"/>
  <c r="S49" i="52"/>
  <c r="Q50" i="52"/>
  <c r="R50" i="52"/>
  <c r="S50" i="52"/>
  <c r="Q51" i="52"/>
  <c r="R51" i="52"/>
  <c r="S51" i="52"/>
  <c r="Q52" i="52"/>
  <c r="R52" i="52"/>
  <c r="S52" i="52"/>
  <c r="Q15" i="50"/>
  <c r="Q14" i="50"/>
  <c r="R14" i="50"/>
  <c r="S14" i="50"/>
  <c r="Q16" i="50"/>
  <c r="R16" i="50"/>
  <c r="S16" i="50"/>
  <c r="Q17" i="50"/>
  <c r="R17" i="50"/>
  <c r="S17" i="50"/>
  <c r="Q18" i="50"/>
  <c r="R18" i="50"/>
  <c r="S18" i="50"/>
  <c r="Q19" i="50"/>
  <c r="R19" i="50"/>
  <c r="S19" i="50"/>
  <c r="Q20" i="50"/>
  <c r="R20" i="50"/>
  <c r="S20" i="50"/>
  <c r="Q21" i="50"/>
  <c r="R21" i="50"/>
  <c r="S21" i="50"/>
  <c r="Q22" i="50"/>
  <c r="R22" i="50"/>
  <c r="S22" i="50"/>
  <c r="Q23" i="50"/>
  <c r="R23" i="50"/>
  <c r="S23" i="50"/>
  <c r="Q24" i="50"/>
  <c r="R24" i="50"/>
  <c r="S24" i="50"/>
  <c r="Q25" i="50"/>
  <c r="R25" i="50"/>
  <c r="S25" i="50"/>
  <c r="Q26" i="50"/>
  <c r="R26" i="50"/>
  <c r="S26" i="50"/>
  <c r="Q27" i="50"/>
  <c r="R27" i="50"/>
  <c r="S27" i="50"/>
  <c r="Q28" i="50"/>
  <c r="R28" i="50"/>
  <c r="S28" i="50"/>
  <c r="Q29" i="50"/>
  <c r="R29" i="50"/>
  <c r="S29" i="50"/>
  <c r="Q30" i="50"/>
  <c r="R30" i="50"/>
  <c r="S30" i="50"/>
  <c r="Q31" i="50"/>
  <c r="R31" i="50"/>
  <c r="S31" i="50"/>
  <c r="Q32" i="50"/>
  <c r="R32" i="50"/>
  <c r="S32" i="50"/>
  <c r="Q33" i="50"/>
  <c r="R33" i="50"/>
  <c r="S33" i="50"/>
  <c r="Q34" i="50"/>
  <c r="R34" i="50"/>
  <c r="S34" i="50"/>
  <c r="Q35" i="50"/>
  <c r="R35" i="50"/>
  <c r="S35" i="50"/>
  <c r="Q36" i="50"/>
  <c r="R36" i="50"/>
  <c r="S36" i="50"/>
  <c r="Q37" i="50"/>
  <c r="R37" i="50"/>
  <c r="S37" i="50"/>
  <c r="Q38" i="50"/>
  <c r="R38" i="50"/>
  <c r="S38" i="50"/>
  <c r="Q39" i="50"/>
  <c r="R39" i="50"/>
  <c r="S39" i="50"/>
  <c r="Q40" i="50"/>
  <c r="R40" i="50"/>
  <c r="S40" i="50"/>
  <c r="Q41" i="50"/>
  <c r="R41" i="50"/>
  <c r="S41" i="50"/>
  <c r="Q42" i="50"/>
  <c r="R42" i="50"/>
  <c r="S42" i="50"/>
  <c r="Q43" i="50"/>
  <c r="R43" i="50"/>
  <c r="S43" i="50"/>
  <c r="Q44" i="50"/>
  <c r="R44" i="50"/>
  <c r="S44" i="50"/>
  <c r="Q45" i="50"/>
  <c r="R45" i="50"/>
  <c r="S45" i="50"/>
  <c r="Q46" i="50"/>
  <c r="R46" i="50"/>
  <c r="S46" i="50"/>
  <c r="Q47" i="50"/>
  <c r="R47" i="50"/>
  <c r="S47" i="50"/>
  <c r="Q48" i="50"/>
  <c r="R48" i="50"/>
  <c r="S48" i="50"/>
  <c r="Q49" i="50"/>
  <c r="R49" i="50"/>
  <c r="S49" i="50"/>
  <c r="Q50" i="50"/>
  <c r="R50" i="50"/>
  <c r="S50" i="50"/>
  <c r="Q51" i="50"/>
  <c r="R51" i="50"/>
  <c r="S51" i="50"/>
  <c r="Q52" i="50"/>
  <c r="R52" i="50"/>
  <c r="S52" i="50"/>
  <c r="S13" i="50"/>
  <c r="R13" i="50"/>
  <c r="Q13" i="50"/>
  <c r="S13" i="46"/>
  <c r="R13" i="46"/>
  <c r="Q13" i="46"/>
  <c r="S13" i="45"/>
  <c r="R13" i="45"/>
  <c r="Q13" i="45"/>
  <c r="S13" i="43"/>
  <c r="R13" i="43"/>
  <c r="Q13" i="43"/>
  <c r="S13" i="42"/>
  <c r="R13" i="42"/>
  <c r="Q13" i="42"/>
  <c r="Q14" i="41"/>
  <c r="R14" i="41"/>
  <c r="S14" i="41"/>
  <c r="Q15" i="41"/>
  <c r="R15" i="41"/>
  <c r="S15" i="41"/>
  <c r="Q16" i="41"/>
  <c r="R16" i="41"/>
  <c r="S16" i="41"/>
  <c r="Q17" i="41"/>
  <c r="R17" i="41"/>
  <c r="S17" i="41"/>
  <c r="Q18" i="41"/>
  <c r="R18" i="41"/>
  <c r="S18" i="41"/>
  <c r="Q19" i="41"/>
  <c r="R19" i="41"/>
  <c r="S19" i="41"/>
  <c r="Q20" i="41"/>
  <c r="R20" i="41"/>
  <c r="S20" i="41"/>
  <c r="Q21" i="41"/>
  <c r="R21" i="41"/>
  <c r="S21" i="41"/>
  <c r="Q22" i="41"/>
  <c r="R22" i="41"/>
  <c r="S22" i="41"/>
  <c r="Q23" i="41"/>
  <c r="R23" i="41"/>
  <c r="S23" i="41"/>
  <c r="Q24" i="41"/>
  <c r="R24" i="41"/>
  <c r="S24" i="41"/>
  <c r="Q25" i="41"/>
  <c r="R25" i="41"/>
  <c r="S25" i="41"/>
  <c r="Q26" i="41"/>
  <c r="R26" i="41"/>
  <c r="S26" i="41"/>
  <c r="Q27" i="41"/>
  <c r="R27" i="41"/>
  <c r="S27" i="41"/>
  <c r="Q28" i="41"/>
  <c r="R28" i="41"/>
  <c r="S28" i="41"/>
  <c r="Q29" i="41"/>
  <c r="R29" i="41"/>
  <c r="S29" i="41"/>
  <c r="Q30" i="41"/>
  <c r="R30" i="41"/>
  <c r="S30" i="41"/>
  <c r="Q31" i="41"/>
  <c r="R31" i="41"/>
  <c r="S31" i="41"/>
  <c r="Q32" i="41"/>
  <c r="R32" i="41"/>
  <c r="S32" i="41"/>
  <c r="Q33" i="41"/>
  <c r="R33" i="41"/>
  <c r="S33" i="41"/>
  <c r="Q34" i="41"/>
  <c r="R34" i="41"/>
  <c r="S34" i="41"/>
  <c r="Q35" i="41"/>
  <c r="R35" i="41"/>
  <c r="S35" i="41"/>
  <c r="Q36" i="41"/>
  <c r="R36" i="41"/>
  <c r="S36" i="41"/>
  <c r="Q37" i="41"/>
  <c r="R37" i="41"/>
  <c r="S37" i="41"/>
  <c r="Q38" i="41"/>
  <c r="R38" i="41"/>
  <c r="S38" i="41"/>
  <c r="Q39" i="41"/>
  <c r="R39" i="41"/>
  <c r="S39" i="41"/>
  <c r="Q40" i="41"/>
  <c r="R40" i="41"/>
  <c r="S40" i="41"/>
  <c r="Q41" i="41"/>
  <c r="R41" i="41"/>
  <c r="S41" i="41"/>
  <c r="Q42" i="41"/>
  <c r="R42" i="41"/>
  <c r="S42" i="41"/>
  <c r="Q43" i="41"/>
  <c r="R43" i="41"/>
  <c r="S43" i="41"/>
  <c r="Q44" i="41"/>
  <c r="R44" i="41"/>
  <c r="S44" i="41"/>
  <c r="Q45" i="41"/>
  <c r="R45" i="41"/>
  <c r="S45" i="41"/>
  <c r="Q46" i="41"/>
  <c r="R46" i="41"/>
  <c r="S46" i="41"/>
  <c r="Q47" i="41"/>
  <c r="R47" i="41"/>
  <c r="S47" i="41"/>
  <c r="Q48" i="41"/>
  <c r="R48" i="41"/>
  <c r="S48" i="41"/>
  <c r="Q49" i="41"/>
  <c r="R49" i="41"/>
  <c r="S49" i="41"/>
  <c r="Q50" i="41"/>
  <c r="R50" i="41"/>
  <c r="S50" i="41"/>
  <c r="Q51" i="41"/>
  <c r="R51" i="41"/>
  <c r="S51" i="41"/>
  <c r="Q52" i="41"/>
  <c r="R52" i="41"/>
  <c r="S52" i="41"/>
  <c r="S13" i="41"/>
  <c r="R13" i="41"/>
  <c r="S13" i="38"/>
  <c r="R13" i="38"/>
  <c r="Q13" i="38"/>
  <c r="R13" i="37"/>
  <c r="S13" i="37"/>
  <c r="Q13" i="37"/>
  <c r="T13" i="25"/>
  <c r="S13" i="25"/>
  <c r="Q87" i="58"/>
  <c r="R87" i="58"/>
  <c r="S87" i="58"/>
  <c r="Q88" i="58"/>
  <c r="R88" i="58"/>
  <c r="S88" i="58"/>
  <c r="Q89" i="58"/>
  <c r="R89" i="58"/>
  <c r="S89" i="58"/>
  <c r="Q90" i="58"/>
  <c r="R90" i="58"/>
  <c r="S90" i="58"/>
  <c r="Q91" i="58"/>
  <c r="R91" i="58"/>
  <c r="S91" i="58"/>
  <c r="Q92" i="58"/>
  <c r="R92" i="58"/>
  <c r="S92" i="58"/>
  <c r="Q93" i="58"/>
  <c r="R93" i="58"/>
  <c r="S93" i="58"/>
  <c r="Q94" i="58"/>
  <c r="R94" i="58"/>
  <c r="S94" i="58"/>
  <c r="Q95" i="58"/>
  <c r="R95" i="58"/>
  <c r="S95" i="58"/>
  <c r="S86" i="58"/>
  <c r="R86" i="58"/>
  <c r="Q86" i="58"/>
  <c r="Q61" i="58"/>
  <c r="R61" i="58"/>
  <c r="S61" i="58"/>
  <c r="Q60" i="58"/>
  <c r="R60" i="58"/>
  <c r="S60" i="58"/>
  <c r="Q62" i="58"/>
  <c r="R62" i="58"/>
  <c r="S62" i="58"/>
  <c r="Q63" i="58"/>
  <c r="R63" i="58"/>
  <c r="S63" i="58"/>
  <c r="Q64" i="58"/>
  <c r="R64" i="58"/>
  <c r="S64" i="58"/>
  <c r="Q65" i="58"/>
  <c r="R65" i="58"/>
  <c r="S65" i="58"/>
  <c r="Q66" i="58"/>
  <c r="R66" i="58"/>
  <c r="S66" i="58"/>
  <c r="Q67" i="58"/>
  <c r="R67" i="58"/>
  <c r="S67" i="58"/>
  <c r="Q68" i="58"/>
  <c r="R68" i="58"/>
  <c r="S68" i="58"/>
  <c r="S43" i="58"/>
  <c r="R43" i="58"/>
  <c r="Q43" i="58"/>
  <c r="O13" i="45"/>
  <c r="O19" i="45"/>
  <c r="O20" i="45"/>
  <c r="O18" i="45"/>
  <c r="O17" i="45"/>
  <c r="O21" i="45"/>
  <c r="O15" i="45"/>
  <c r="O16" i="45"/>
  <c r="S13" i="48"/>
  <c r="R13" i="48"/>
  <c r="Q13" i="48"/>
  <c r="S13" i="49"/>
  <c r="R13" i="49"/>
  <c r="Q13" i="49"/>
  <c r="Q13" i="55"/>
  <c r="R13" i="55"/>
  <c r="S13" i="55"/>
  <c r="Q14" i="55"/>
  <c r="R14" i="55"/>
  <c r="S14" i="55"/>
  <c r="Q15" i="55"/>
  <c r="R15" i="55"/>
  <c r="S15" i="55"/>
  <c r="Q17" i="55"/>
  <c r="R17" i="55"/>
  <c r="S17" i="55"/>
  <c r="Q18" i="55"/>
  <c r="R18" i="55"/>
  <c r="S18" i="55"/>
  <c r="Q19" i="55"/>
  <c r="R19" i="55"/>
  <c r="S19" i="55"/>
  <c r="Q20" i="55"/>
  <c r="R20" i="55"/>
  <c r="S20" i="55"/>
  <c r="Q21" i="55"/>
  <c r="R21" i="55"/>
  <c r="S21" i="55"/>
  <c r="Q22" i="55"/>
  <c r="R22" i="55"/>
  <c r="S22" i="55"/>
  <c r="Q23" i="55"/>
  <c r="R23" i="55"/>
  <c r="S23" i="55"/>
  <c r="Q24" i="55"/>
  <c r="R24" i="55"/>
  <c r="S24" i="55"/>
  <c r="Q25" i="55"/>
  <c r="R25" i="55"/>
  <c r="S25" i="55"/>
  <c r="Q26" i="55"/>
  <c r="R26" i="55"/>
  <c r="S26" i="55"/>
  <c r="Q27" i="55"/>
  <c r="R27" i="55"/>
  <c r="S27" i="55"/>
  <c r="Q28" i="55"/>
  <c r="R28" i="55"/>
  <c r="S28" i="55"/>
  <c r="Q29" i="55"/>
  <c r="R29" i="55"/>
  <c r="S29" i="55"/>
  <c r="Q30" i="55"/>
  <c r="R30" i="55"/>
  <c r="S30" i="55"/>
  <c r="Q31" i="55"/>
  <c r="R31" i="55"/>
  <c r="S31" i="55"/>
  <c r="Q32" i="55"/>
  <c r="R32" i="55"/>
  <c r="S32" i="55"/>
  <c r="Q33" i="55"/>
  <c r="R33" i="55"/>
  <c r="S33" i="55"/>
  <c r="Q34" i="55"/>
  <c r="R34" i="55"/>
  <c r="S34" i="55"/>
  <c r="Q35" i="55"/>
  <c r="R35" i="55"/>
  <c r="S35" i="55"/>
  <c r="Q36" i="55"/>
  <c r="R36" i="55"/>
  <c r="S36" i="55"/>
  <c r="Q37" i="55"/>
  <c r="R37" i="55"/>
  <c r="S37" i="55"/>
  <c r="Q38" i="55"/>
  <c r="R38" i="55"/>
  <c r="S38" i="55"/>
  <c r="Q39" i="55"/>
  <c r="R39" i="55"/>
  <c r="S39" i="55"/>
  <c r="Q40" i="55"/>
  <c r="R40" i="55"/>
  <c r="S40" i="55"/>
  <c r="Q41" i="55"/>
  <c r="R41" i="55"/>
  <c r="S41" i="55"/>
  <c r="Q42" i="55"/>
  <c r="R42" i="55"/>
  <c r="S42" i="55"/>
  <c r="Q43" i="55"/>
  <c r="R43" i="55"/>
  <c r="S43" i="55"/>
  <c r="Q44" i="55"/>
  <c r="R44" i="55"/>
  <c r="S44" i="55"/>
  <c r="Q45" i="55"/>
  <c r="R45" i="55"/>
  <c r="S45" i="55"/>
  <c r="Q46" i="55"/>
  <c r="R46" i="55"/>
  <c r="S46" i="55"/>
  <c r="Q47" i="55"/>
  <c r="R47" i="55"/>
  <c r="S47" i="55"/>
  <c r="Q48" i="55"/>
  <c r="R48" i="55"/>
  <c r="S48" i="55"/>
  <c r="Q49" i="55"/>
  <c r="R49" i="55"/>
  <c r="S49" i="55"/>
  <c r="Q50" i="55"/>
  <c r="R50" i="55"/>
  <c r="S50" i="55"/>
  <c r="Q51" i="55"/>
  <c r="R51" i="55"/>
  <c r="S51" i="55"/>
  <c r="Q52" i="55"/>
  <c r="R52" i="55"/>
  <c r="S52" i="55"/>
  <c r="S16" i="55"/>
  <c r="R16" i="55"/>
  <c r="Q16" i="55"/>
  <c r="S13" i="57"/>
  <c r="Q13" i="57"/>
  <c r="R13" i="57"/>
  <c r="Q101" i="58"/>
  <c r="R101" i="58"/>
  <c r="S101" i="58"/>
  <c r="Q102" i="58"/>
  <c r="R102" i="58"/>
  <c r="S102" i="58"/>
  <c r="Q103" i="58"/>
  <c r="R103" i="58"/>
  <c r="S103" i="58"/>
  <c r="Q104" i="58"/>
  <c r="R104" i="58"/>
  <c r="S104" i="58"/>
  <c r="Q105" i="58"/>
  <c r="R105" i="58"/>
  <c r="S105" i="58"/>
  <c r="Q106" i="58"/>
  <c r="R106" i="58"/>
  <c r="S106" i="58"/>
  <c r="Q107" i="58"/>
  <c r="R107" i="58"/>
  <c r="S107" i="58"/>
  <c r="Q108" i="58"/>
  <c r="R108" i="58"/>
  <c r="S108" i="58"/>
  <c r="Q109" i="58"/>
  <c r="R109" i="58"/>
  <c r="S109" i="58"/>
  <c r="Q100" i="58"/>
  <c r="S59" i="58"/>
  <c r="R59" i="58"/>
  <c r="Q59" i="58"/>
  <c r="R15" i="58"/>
  <c r="Q15" i="58"/>
  <c r="O14" i="42"/>
  <c r="O13" i="42"/>
  <c r="O18" i="42"/>
  <c r="O19" i="42"/>
  <c r="O21" i="42"/>
  <c r="O13" i="38"/>
  <c r="O20" i="38"/>
  <c r="O15" i="38"/>
  <c r="O18" i="38"/>
  <c r="O19" i="38"/>
  <c r="S122" i="58"/>
  <c r="R122" i="58"/>
  <c r="Q122" i="58"/>
  <c r="O122" i="58"/>
  <c r="S121" i="58"/>
  <c r="R121" i="58"/>
  <c r="Q121" i="58"/>
  <c r="O121" i="58"/>
  <c r="S120" i="58"/>
  <c r="R120" i="58"/>
  <c r="Q120" i="58"/>
  <c r="O120" i="58"/>
  <c r="S119" i="58"/>
  <c r="R119" i="58"/>
  <c r="Q119" i="58"/>
  <c r="O119" i="58"/>
  <c r="S118" i="58"/>
  <c r="R118" i="58"/>
  <c r="Q118" i="58"/>
  <c r="O118" i="58"/>
  <c r="S117" i="58"/>
  <c r="R117" i="58"/>
  <c r="Q117" i="58"/>
  <c r="O117" i="58"/>
  <c r="S116" i="58"/>
  <c r="R116" i="58"/>
  <c r="Q116" i="58"/>
  <c r="O116" i="58"/>
  <c r="S115" i="58"/>
  <c r="R115" i="58"/>
  <c r="Q115" i="58"/>
  <c r="O115" i="58"/>
  <c r="S114" i="58"/>
  <c r="R114" i="58"/>
  <c r="Q114" i="58"/>
  <c r="O114" i="58"/>
  <c r="S113" i="58"/>
  <c r="R113" i="58"/>
  <c r="Q113" i="58"/>
  <c r="O113" i="58"/>
  <c r="O109" i="58"/>
  <c r="O108" i="58"/>
  <c r="O107" i="58"/>
  <c r="O106" i="58"/>
  <c r="O105" i="58"/>
  <c r="O104" i="58"/>
  <c r="O103" i="58"/>
  <c r="O102" i="58"/>
  <c r="O101" i="58"/>
  <c r="S100" i="58"/>
  <c r="R100" i="58"/>
  <c r="O100" i="58"/>
  <c r="O95" i="58"/>
  <c r="O94" i="58"/>
  <c r="O93" i="58"/>
  <c r="O92" i="58"/>
  <c r="O91" i="58"/>
  <c r="O90" i="58"/>
  <c r="O89" i="58"/>
  <c r="O87" i="58"/>
  <c r="O86" i="58"/>
  <c r="O88" i="58"/>
  <c r="S81" i="58"/>
  <c r="R81" i="58"/>
  <c r="Q81" i="58"/>
  <c r="O81" i="58"/>
  <c r="S80" i="58"/>
  <c r="R80" i="58"/>
  <c r="Q80" i="58"/>
  <c r="O80" i="58"/>
  <c r="S79" i="58"/>
  <c r="R79" i="58"/>
  <c r="Q79" i="58"/>
  <c r="O79" i="58"/>
  <c r="S78" i="58"/>
  <c r="R78" i="58"/>
  <c r="Q78" i="58"/>
  <c r="O78" i="58"/>
  <c r="S77" i="58"/>
  <c r="R77" i="58"/>
  <c r="Q77" i="58"/>
  <c r="O77" i="58"/>
  <c r="S76" i="58"/>
  <c r="R76" i="58"/>
  <c r="Q76" i="58"/>
  <c r="O76" i="58"/>
  <c r="S75" i="58"/>
  <c r="R75" i="58"/>
  <c r="Q75" i="58"/>
  <c r="O75" i="58"/>
  <c r="S74" i="58"/>
  <c r="R74" i="58"/>
  <c r="Q74" i="58"/>
  <c r="O74" i="58"/>
  <c r="S73" i="58"/>
  <c r="R73" i="58"/>
  <c r="Q73" i="58"/>
  <c r="O73" i="58"/>
  <c r="S72" i="58"/>
  <c r="R72" i="58"/>
  <c r="Q72" i="58"/>
  <c r="O72" i="58"/>
  <c r="O68" i="58"/>
  <c r="O67" i="58"/>
  <c r="O66" i="58"/>
  <c r="O65" i="58"/>
  <c r="O64" i="58"/>
  <c r="O63" i="58"/>
  <c r="O62" i="58"/>
  <c r="O60" i="58"/>
  <c r="O59" i="58"/>
  <c r="O61" i="58"/>
  <c r="O47" i="58"/>
  <c r="O48" i="58"/>
  <c r="O53" i="58"/>
  <c r="O52" i="58"/>
  <c r="O50" i="58"/>
  <c r="O49" i="58"/>
  <c r="O44" i="58"/>
  <c r="O43" i="58"/>
  <c r="O46" i="58"/>
  <c r="O45" i="58"/>
  <c r="S38" i="58"/>
  <c r="R38" i="58"/>
  <c r="Q38" i="58"/>
  <c r="O38" i="58"/>
  <c r="S37" i="58"/>
  <c r="R37" i="58"/>
  <c r="Q37" i="58"/>
  <c r="O37" i="58"/>
  <c r="S36" i="58"/>
  <c r="R36" i="58"/>
  <c r="Q36" i="58"/>
  <c r="O36" i="58"/>
  <c r="S35" i="58"/>
  <c r="R35" i="58"/>
  <c r="Q35" i="58"/>
  <c r="O35" i="58"/>
  <c r="S34" i="58"/>
  <c r="R34" i="58"/>
  <c r="Q34" i="58"/>
  <c r="O34" i="58"/>
  <c r="S33" i="58"/>
  <c r="R33" i="58"/>
  <c r="Q33" i="58"/>
  <c r="O33" i="58"/>
  <c r="S32" i="58"/>
  <c r="R32" i="58"/>
  <c r="Q32" i="58"/>
  <c r="O32" i="58"/>
  <c r="S31" i="58"/>
  <c r="R31" i="58"/>
  <c r="Q31" i="58"/>
  <c r="O31" i="58"/>
  <c r="S30" i="58"/>
  <c r="R30" i="58"/>
  <c r="Q30" i="58"/>
  <c r="O30" i="58"/>
  <c r="S29" i="58"/>
  <c r="R29" i="58"/>
  <c r="Q29" i="58"/>
  <c r="O29" i="58"/>
  <c r="S24" i="58"/>
  <c r="R24" i="58"/>
  <c r="Q24" i="58"/>
  <c r="O24" i="58"/>
  <c r="S23" i="58"/>
  <c r="R23" i="58"/>
  <c r="Q23" i="58"/>
  <c r="O23" i="58"/>
  <c r="S22" i="58"/>
  <c r="R22" i="58"/>
  <c r="Q22" i="58"/>
  <c r="O22" i="58"/>
  <c r="S21" i="58"/>
  <c r="R21" i="58"/>
  <c r="Q21" i="58"/>
  <c r="O21" i="58"/>
  <c r="S20" i="58"/>
  <c r="R20" i="58"/>
  <c r="Q20" i="58"/>
  <c r="O20" i="58"/>
  <c r="S19" i="58"/>
  <c r="R19" i="58"/>
  <c r="Q19" i="58"/>
  <c r="O19" i="58"/>
  <c r="S18" i="58"/>
  <c r="R18" i="58"/>
  <c r="Q18" i="58"/>
  <c r="O18" i="58"/>
  <c r="S17" i="58"/>
  <c r="R17" i="58"/>
  <c r="Q17" i="58"/>
  <c r="O17" i="58"/>
  <c r="S16" i="58"/>
  <c r="R16" i="58"/>
  <c r="Q16" i="58"/>
  <c r="O16" i="58"/>
  <c r="S15" i="58"/>
  <c r="O15" i="58"/>
  <c r="O52" i="57"/>
  <c r="O51" i="57"/>
  <c r="O50" i="57"/>
  <c r="O49" i="57"/>
  <c r="O48" i="57"/>
  <c r="O47" i="57"/>
  <c r="O46" i="57"/>
  <c r="O45" i="57"/>
  <c r="O44" i="57"/>
  <c r="O43" i="57"/>
  <c r="O42" i="57"/>
  <c r="O41" i="57"/>
  <c r="O40" i="57"/>
  <c r="O39" i="57"/>
  <c r="O38" i="57"/>
  <c r="O37" i="57"/>
  <c r="O36" i="57"/>
  <c r="O35" i="57"/>
  <c r="O34" i="57"/>
  <c r="O33" i="57"/>
  <c r="O32" i="57"/>
  <c r="O31" i="57"/>
  <c r="O30" i="57"/>
  <c r="O29" i="57"/>
  <c r="O28" i="57"/>
  <c r="O27" i="57"/>
  <c r="O26" i="57"/>
  <c r="O25" i="57"/>
  <c r="O24" i="57"/>
  <c r="O23" i="57"/>
  <c r="O22" i="57"/>
  <c r="O21" i="57"/>
  <c r="O20" i="57"/>
  <c r="O18" i="57"/>
  <c r="O19" i="57"/>
  <c r="O16" i="57"/>
  <c r="O17" i="57"/>
  <c r="O13" i="57"/>
  <c r="O14" i="57"/>
  <c r="O52" i="56"/>
  <c r="O51" i="56"/>
  <c r="O50" i="56"/>
  <c r="O49" i="56"/>
  <c r="O48" i="56"/>
  <c r="O47" i="56"/>
  <c r="O46" i="56"/>
  <c r="O45" i="56"/>
  <c r="O44" i="56"/>
  <c r="O43" i="56"/>
  <c r="O42" i="56"/>
  <c r="O41" i="56"/>
  <c r="O40" i="56"/>
  <c r="O39" i="56"/>
  <c r="O38" i="56"/>
  <c r="O37" i="56"/>
  <c r="O36" i="56"/>
  <c r="O35" i="56"/>
  <c r="O34" i="56"/>
  <c r="O33" i="56"/>
  <c r="O32" i="56"/>
  <c r="O31" i="56"/>
  <c r="O30" i="56"/>
  <c r="O29" i="56"/>
  <c r="O28" i="56"/>
  <c r="O27" i="56"/>
  <c r="O26" i="56"/>
  <c r="O25" i="56"/>
  <c r="O24" i="56"/>
  <c r="O23" i="56"/>
  <c r="O22" i="56"/>
  <c r="O21" i="56"/>
  <c r="O20" i="56"/>
  <c r="O19" i="56"/>
  <c r="O18" i="56"/>
  <c r="O17" i="56"/>
  <c r="O15" i="56"/>
  <c r="O16" i="56"/>
  <c r="O14" i="56"/>
  <c r="S13" i="56"/>
  <c r="R13" i="56"/>
  <c r="Q13" i="56"/>
  <c r="O13" i="56"/>
  <c r="O52" i="55"/>
  <c r="O51" i="55"/>
  <c r="O50" i="55"/>
  <c r="O49" i="55"/>
  <c r="O48" i="55"/>
  <c r="O47" i="55"/>
  <c r="O46" i="55"/>
  <c r="O45" i="55"/>
  <c r="O44" i="55"/>
  <c r="O43" i="55"/>
  <c r="O42" i="55"/>
  <c r="O41" i="55"/>
  <c r="O40" i="55"/>
  <c r="O39" i="55"/>
  <c r="O38" i="55"/>
  <c r="O37" i="55"/>
  <c r="O36" i="55"/>
  <c r="O35" i="55"/>
  <c r="O34" i="55"/>
  <c r="O33" i="55"/>
  <c r="O32" i="55"/>
  <c r="O31" i="55"/>
  <c r="O30" i="55"/>
  <c r="O29" i="55"/>
  <c r="O28" i="55"/>
  <c r="O27" i="55"/>
  <c r="O26" i="55"/>
  <c r="O25" i="55"/>
  <c r="O24" i="55"/>
  <c r="O23" i="55"/>
  <c r="O22" i="55"/>
  <c r="O21" i="55"/>
  <c r="O20" i="55"/>
  <c r="O19" i="55"/>
  <c r="O18" i="55"/>
  <c r="O17" i="55"/>
  <c r="O15" i="55"/>
  <c r="O14" i="55"/>
  <c r="O16" i="55"/>
  <c r="O13" i="55"/>
  <c r="O52" i="54"/>
  <c r="O51" i="54"/>
  <c r="O50" i="54"/>
  <c r="O49" i="54"/>
  <c r="O48" i="54"/>
  <c r="O47" i="54"/>
  <c r="O46" i="54"/>
  <c r="O45" i="54"/>
  <c r="O44" i="54"/>
  <c r="O43" i="54"/>
  <c r="O42" i="54"/>
  <c r="O41" i="54"/>
  <c r="O40" i="54"/>
  <c r="O39" i="54"/>
  <c r="O38" i="54"/>
  <c r="O37" i="54"/>
  <c r="O36" i="54"/>
  <c r="O35" i="54"/>
  <c r="O34" i="54"/>
  <c r="O33" i="54"/>
  <c r="O32" i="54"/>
  <c r="O31" i="54"/>
  <c r="O30" i="54"/>
  <c r="O29" i="54"/>
  <c r="O28" i="54"/>
  <c r="O27" i="54"/>
  <c r="O26" i="54"/>
  <c r="O25" i="54"/>
  <c r="O21" i="54"/>
  <c r="O19" i="54"/>
  <c r="O22" i="54"/>
  <c r="O18" i="54"/>
  <c r="O20" i="54"/>
  <c r="O24" i="54"/>
  <c r="O16" i="54"/>
  <c r="O17" i="54"/>
  <c r="O23" i="54"/>
  <c r="O15" i="54"/>
  <c r="O14" i="54"/>
  <c r="S13" i="54"/>
  <c r="R13" i="54"/>
  <c r="Q13" i="54"/>
  <c r="O13" i="54"/>
  <c r="O52" i="52"/>
  <c r="O51" i="52"/>
  <c r="O50" i="52"/>
  <c r="O49" i="52"/>
  <c r="O48" i="52"/>
  <c r="O47" i="52"/>
  <c r="O46" i="52"/>
  <c r="O45" i="52"/>
  <c r="O44" i="52"/>
  <c r="O43" i="52"/>
  <c r="O42" i="52"/>
  <c r="O41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20" i="52"/>
  <c r="O21" i="52"/>
  <c r="O17" i="52"/>
  <c r="O14" i="52"/>
  <c r="O15" i="52"/>
  <c r="O16" i="52"/>
  <c r="O19" i="52"/>
  <c r="O18" i="52"/>
  <c r="S13" i="52"/>
  <c r="R13" i="52"/>
  <c r="Q13" i="52"/>
  <c r="O13" i="52"/>
  <c r="O52" i="51"/>
  <c r="O51" i="51"/>
  <c r="O50" i="51"/>
  <c r="O49" i="51"/>
  <c r="O48" i="51"/>
  <c r="O47" i="51"/>
  <c r="O46" i="51"/>
  <c r="O45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30" i="51"/>
  <c r="O29" i="51"/>
  <c r="O28" i="51"/>
  <c r="O27" i="51"/>
  <c r="O26" i="51"/>
  <c r="O24" i="51"/>
  <c r="O21" i="51"/>
  <c r="O20" i="51"/>
  <c r="O16" i="51"/>
  <c r="O25" i="51"/>
  <c r="O23" i="51"/>
  <c r="O22" i="51"/>
  <c r="O15" i="51"/>
  <c r="O19" i="51"/>
  <c r="O18" i="51"/>
  <c r="O14" i="51"/>
  <c r="O17" i="51"/>
  <c r="O13" i="51"/>
  <c r="O52" i="50"/>
  <c r="O51" i="50"/>
  <c r="O50" i="50"/>
  <c r="O49" i="50"/>
  <c r="O48" i="50"/>
  <c r="O47" i="50"/>
  <c r="O46" i="50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6" i="50"/>
  <c r="O18" i="50"/>
  <c r="O17" i="50"/>
  <c r="O19" i="50"/>
  <c r="O13" i="50"/>
  <c r="O15" i="50"/>
  <c r="O52" i="49"/>
  <c r="O51" i="49"/>
  <c r="O50" i="49"/>
  <c r="O49" i="49"/>
  <c r="O48" i="49"/>
  <c r="O47" i="49"/>
  <c r="O46" i="49"/>
  <c r="O45" i="49"/>
  <c r="O44" i="49"/>
  <c r="O43" i="49"/>
  <c r="O42" i="49"/>
  <c r="O41" i="49"/>
  <c r="O40" i="49"/>
  <c r="O39" i="49"/>
  <c r="O38" i="49"/>
  <c r="O37" i="49"/>
  <c r="O36" i="49"/>
  <c r="O35" i="49"/>
  <c r="O34" i="49"/>
  <c r="O33" i="49"/>
  <c r="O32" i="49"/>
  <c r="O31" i="49"/>
  <c r="O30" i="49"/>
  <c r="O29" i="49"/>
  <c r="O28" i="49"/>
  <c r="O27" i="49"/>
  <c r="O26" i="49"/>
  <c r="O25" i="49"/>
  <c r="O24" i="49"/>
  <c r="O23" i="49"/>
  <c r="O22" i="49"/>
  <c r="O21" i="49"/>
  <c r="O20" i="49"/>
  <c r="O19" i="49"/>
  <c r="O17" i="49"/>
  <c r="O14" i="49"/>
  <c r="O18" i="49"/>
  <c r="O15" i="49"/>
  <c r="O13" i="49"/>
  <c r="O16" i="49"/>
  <c r="O52" i="48"/>
  <c r="O51" i="48"/>
  <c r="O50" i="48"/>
  <c r="O49" i="48"/>
  <c r="O48" i="48"/>
  <c r="O47" i="48"/>
  <c r="O46" i="48"/>
  <c r="O45" i="48"/>
  <c r="O44" i="48"/>
  <c r="O43" i="48"/>
  <c r="O42" i="48"/>
  <c r="O41" i="48"/>
  <c r="O40" i="48"/>
  <c r="O39" i="48"/>
  <c r="O38" i="48"/>
  <c r="O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2" i="48"/>
  <c r="O18" i="48"/>
  <c r="O15" i="48"/>
  <c r="O24" i="48"/>
  <c r="O23" i="48"/>
  <c r="O17" i="48"/>
  <c r="O20" i="48"/>
  <c r="O19" i="48"/>
  <c r="O14" i="48"/>
  <c r="O21" i="48"/>
  <c r="O13" i="48"/>
  <c r="O16" i="48"/>
  <c r="O52" i="47"/>
  <c r="O51" i="47"/>
  <c r="O50" i="47"/>
  <c r="O49" i="47"/>
  <c r="O48" i="47"/>
  <c r="O47" i="47"/>
  <c r="O46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16" i="47"/>
  <c r="O17" i="47"/>
  <c r="O20" i="47"/>
  <c r="O19" i="47"/>
  <c r="O18" i="47"/>
  <c r="O13" i="47"/>
  <c r="O15" i="47"/>
  <c r="O52" i="46"/>
  <c r="O51" i="46"/>
  <c r="O50" i="46"/>
  <c r="O49" i="46"/>
  <c r="O48" i="46"/>
  <c r="O47" i="46"/>
  <c r="O46" i="46"/>
  <c r="O45" i="46"/>
  <c r="O44" i="46"/>
  <c r="O43" i="46"/>
  <c r="O42" i="46"/>
  <c r="O41" i="46"/>
  <c r="O40" i="46"/>
  <c r="O39" i="46"/>
  <c r="O38" i="46"/>
  <c r="O37" i="46"/>
  <c r="O36" i="46"/>
  <c r="O35" i="46"/>
  <c r="O34" i="46"/>
  <c r="O33" i="46"/>
  <c r="O32" i="46"/>
  <c r="O31" i="46"/>
  <c r="O30" i="46"/>
  <c r="O29" i="46"/>
  <c r="O28" i="46"/>
  <c r="O27" i="46"/>
  <c r="O26" i="46"/>
  <c r="O25" i="46"/>
  <c r="O24" i="46"/>
  <c r="O23" i="46"/>
  <c r="O22" i="46"/>
  <c r="O21" i="46"/>
  <c r="O20" i="46"/>
  <c r="O18" i="46"/>
  <c r="O19" i="46"/>
  <c r="O15" i="46"/>
  <c r="O13" i="46"/>
  <c r="O16" i="46"/>
  <c r="O14" i="46"/>
  <c r="O17" i="46"/>
  <c r="O52" i="45"/>
  <c r="O51" i="45"/>
  <c r="O50" i="45"/>
  <c r="O49" i="45"/>
  <c r="O48" i="45"/>
  <c r="O47" i="45"/>
  <c r="O46" i="45"/>
  <c r="O45" i="45"/>
  <c r="O44" i="45"/>
  <c r="O43" i="45"/>
  <c r="O42" i="45"/>
  <c r="O41" i="45"/>
  <c r="O40" i="45"/>
  <c r="O39" i="45"/>
  <c r="O38" i="45"/>
  <c r="O37" i="45"/>
  <c r="O36" i="45"/>
  <c r="O35" i="45"/>
  <c r="O34" i="45"/>
  <c r="O33" i="45"/>
  <c r="O32" i="45"/>
  <c r="O31" i="45"/>
  <c r="O30" i="45"/>
  <c r="O29" i="45"/>
  <c r="O28" i="45"/>
  <c r="O27" i="45"/>
  <c r="O26" i="45"/>
  <c r="O25" i="45"/>
  <c r="O24" i="45"/>
  <c r="O23" i="45"/>
  <c r="O22" i="45"/>
  <c r="O14" i="45"/>
  <c r="O51" i="44"/>
  <c r="O50" i="44"/>
  <c r="O49" i="44"/>
  <c r="O48" i="44"/>
  <c r="O47" i="44"/>
  <c r="O46" i="44"/>
  <c r="O45" i="44"/>
  <c r="O44" i="44"/>
  <c r="O43" i="44"/>
  <c r="O42" i="44"/>
  <c r="O41" i="44"/>
  <c r="O40" i="44"/>
  <c r="O39" i="44"/>
  <c r="O38" i="44"/>
  <c r="O37" i="44"/>
  <c r="O36" i="44"/>
  <c r="O35" i="44"/>
  <c r="O34" i="44"/>
  <c r="O33" i="44"/>
  <c r="O32" i="44"/>
  <c r="O31" i="44"/>
  <c r="O30" i="44"/>
  <c r="O29" i="44"/>
  <c r="O28" i="44"/>
  <c r="O27" i="44"/>
  <c r="O26" i="44"/>
  <c r="O25" i="44"/>
  <c r="O21" i="44"/>
  <c r="O17" i="44"/>
  <c r="O24" i="44"/>
  <c r="O19" i="44"/>
  <c r="O13" i="44"/>
  <c r="O20" i="44"/>
  <c r="O18" i="44"/>
  <c r="O14" i="44"/>
  <c r="O15" i="44"/>
  <c r="O23" i="44"/>
  <c r="O16" i="44"/>
  <c r="O22" i="44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2" i="43"/>
  <c r="O16" i="43"/>
  <c r="O24" i="43"/>
  <c r="O20" i="43"/>
  <c r="O17" i="43"/>
  <c r="O18" i="43"/>
  <c r="O15" i="43"/>
  <c r="O21" i="43"/>
  <c r="O23" i="43"/>
  <c r="O13" i="43"/>
  <c r="O19" i="43"/>
  <c r="O14" i="43"/>
  <c r="O52" i="42"/>
  <c r="O51" i="42"/>
  <c r="O50" i="42"/>
  <c r="O49" i="42"/>
  <c r="O48" i="42"/>
  <c r="O47" i="42"/>
  <c r="O46" i="42"/>
  <c r="O45" i="42"/>
  <c r="O44" i="42"/>
  <c r="O43" i="42"/>
  <c r="O42" i="42"/>
  <c r="O41" i="42"/>
  <c r="O40" i="42"/>
  <c r="O39" i="42"/>
  <c r="O38" i="42"/>
  <c r="O37" i="42"/>
  <c r="O36" i="42"/>
  <c r="O35" i="42"/>
  <c r="O34" i="42"/>
  <c r="O33" i="42"/>
  <c r="O32" i="42"/>
  <c r="O31" i="42"/>
  <c r="O30" i="42"/>
  <c r="O29" i="42"/>
  <c r="O28" i="42"/>
  <c r="O27" i="42"/>
  <c r="O26" i="42"/>
  <c r="O25" i="42"/>
  <c r="O24" i="42"/>
  <c r="O23" i="42"/>
  <c r="O22" i="42"/>
  <c r="O20" i="42"/>
  <c r="O16" i="42"/>
  <c r="O15" i="42"/>
  <c r="O17" i="42"/>
  <c r="O52" i="41"/>
  <c r="O51" i="41"/>
  <c r="O50" i="41"/>
  <c r="O49" i="41"/>
  <c r="O48" i="41"/>
  <c r="O47" i="41"/>
  <c r="O46" i="41"/>
  <c r="O45" i="41"/>
  <c r="O44" i="41"/>
  <c r="O43" i="41"/>
  <c r="O42" i="41"/>
  <c r="O41" i="41"/>
  <c r="O40" i="41"/>
  <c r="O39" i="41"/>
  <c r="O38" i="41"/>
  <c r="O37" i="41"/>
  <c r="O36" i="41"/>
  <c r="O35" i="41"/>
  <c r="O34" i="41"/>
  <c r="O33" i="41"/>
  <c r="O32" i="41"/>
  <c r="O31" i="41"/>
  <c r="O30" i="41"/>
  <c r="O29" i="41"/>
  <c r="O28" i="41"/>
  <c r="O27" i="41"/>
  <c r="O26" i="41"/>
  <c r="O25" i="41"/>
  <c r="O24" i="41"/>
  <c r="O23" i="41"/>
  <c r="O21" i="41"/>
  <c r="O19" i="41"/>
  <c r="O18" i="41"/>
  <c r="O14" i="41"/>
  <c r="O15" i="41"/>
  <c r="O22" i="41"/>
  <c r="O20" i="41"/>
  <c r="O17" i="41"/>
  <c r="O16" i="41"/>
  <c r="O13" i="41"/>
  <c r="O52" i="40"/>
  <c r="O51" i="40"/>
  <c r="O50" i="40"/>
  <c r="O49" i="40"/>
  <c r="O48" i="40"/>
  <c r="O47" i="40"/>
  <c r="O46" i="40"/>
  <c r="O45" i="40"/>
  <c r="O44" i="40"/>
  <c r="O43" i="40"/>
  <c r="O42" i="40"/>
  <c r="O41" i="40"/>
  <c r="O40" i="40"/>
  <c r="O39" i="40"/>
  <c r="O38" i="40"/>
  <c r="O37" i="40"/>
  <c r="O36" i="40"/>
  <c r="O35" i="40"/>
  <c r="O34" i="40"/>
  <c r="O33" i="40"/>
  <c r="O32" i="40"/>
  <c r="O31" i="40"/>
  <c r="O30" i="40"/>
  <c r="O29" i="40"/>
  <c r="O28" i="40"/>
  <c r="O27" i="40"/>
  <c r="O26" i="40"/>
  <c r="O25" i="40"/>
  <c r="O24" i="40"/>
  <c r="O23" i="40"/>
  <c r="O22" i="40"/>
  <c r="O21" i="40"/>
  <c r="O20" i="40"/>
  <c r="O19" i="40"/>
  <c r="O14" i="40"/>
  <c r="O18" i="40"/>
  <c r="O17" i="40"/>
  <c r="O15" i="40"/>
  <c r="O16" i="40"/>
  <c r="S13" i="40"/>
  <c r="R13" i="40"/>
  <c r="Q13" i="40"/>
  <c r="O13" i="40"/>
  <c r="O52" i="39"/>
  <c r="O51" i="39"/>
  <c r="O50" i="39"/>
  <c r="O49" i="39"/>
  <c r="O48" i="39"/>
  <c r="O47" i="39"/>
  <c r="O46" i="39"/>
  <c r="O45" i="39"/>
  <c r="O44" i="39"/>
  <c r="O43" i="39"/>
  <c r="O42" i="39"/>
  <c r="O41" i="39"/>
  <c r="O40" i="39"/>
  <c r="O39" i="39"/>
  <c r="O38" i="39"/>
  <c r="O37" i="39"/>
  <c r="O36" i="39"/>
  <c r="O35" i="39"/>
  <c r="O34" i="39"/>
  <c r="O33" i="39"/>
  <c r="O32" i="39"/>
  <c r="O31" i="39"/>
  <c r="O30" i="39"/>
  <c r="O29" i="39"/>
  <c r="O28" i="39"/>
  <c r="O27" i="39"/>
  <c r="O26" i="39"/>
  <c r="O25" i="39"/>
  <c r="O22" i="39"/>
  <c r="O23" i="39"/>
  <c r="O20" i="39"/>
  <c r="O24" i="39"/>
  <c r="O18" i="39"/>
  <c r="O16" i="39"/>
  <c r="O17" i="39"/>
  <c r="O13" i="39"/>
  <c r="O19" i="39"/>
  <c r="O21" i="39"/>
  <c r="O15" i="39"/>
  <c r="O14" i="39"/>
  <c r="O52" i="38"/>
  <c r="O51" i="38"/>
  <c r="O50" i="38"/>
  <c r="O49" i="38"/>
  <c r="O48" i="38"/>
  <c r="O47" i="38"/>
  <c r="O46" i="38"/>
  <c r="O45" i="38"/>
  <c r="O44" i="38"/>
  <c r="O43" i="38"/>
  <c r="O42" i="38"/>
  <c r="O41" i="38"/>
  <c r="O40" i="38"/>
  <c r="O39" i="38"/>
  <c r="O38" i="38"/>
  <c r="O37" i="38"/>
  <c r="O36" i="38"/>
  <c r="O35" i="38"/>
  <c r="O34" i="38"/>
  <c r="O33" i="38"/>
  <c r="O32" i="38"/>
  <c r="O31" i="38"/>
  <c r="O30" i="38"/>
  <c r="O29" i="38"/>
  <c r="O28" i="38"/>
  <c r="O27" i="38"/>
  <c r="O26" i="38"/>
  <c r="O25" i="38"/>
  <c r="O24" i="38"/>
  <c r="O23" i="38"/>
  <c r="O21" i="38"/>
  <c r="O22" i="38"/>
  <c r="O17" i="38"/>
  <c r="O16" i="38"/>
  <c r="O14" i="38"/>
  <c r="O52" i="37"/>
  <c r="O51" i="37"/>
  <c r="O50" i="37"/>
  <c r="O49" i="37"/>
  <c r="O48" i="37"/>
  <c r="O47" i="37"/>
  <c r="O46" i="37"/>
  <c r="O45" i="37"/>
  <c r="O44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3" i="37"/>
  <c r="O24" i="37"/>
  <c r="O26" i="37"/>
  <c r="O20" i="37"/>
  <c r="O18" i="37"/>
  <c r="O22" i="37"/>
  <c r="O25" i="37"/>
  <c r="O21" i="37"/>
  <c r="O16" i="37"/>
  <c r="O17" i="37"/>
  <c r="O19" i="37"/>
  <c r="O14" i="37"/>
  <c r="O13" i="37"/>
  <c r="O15" i="37"/>
  <c r="P13" i="25"/>
  <c r="S20" i="25"/>
  <c r="T20" i="25"/>
  <c r="R20" i="25"/>
  <c r="S54" i="25"/>
  <c r="T54" i="25"/>
  <c r="R54" i="25"/>
  <c r="R49" i="25"/>
  <c r="S49" i="25"/>
  <c r="T49" i="25"/>
  <c r="S48" i="25"/>
  <c r="T48" i="25"/>
  <c r="R48" i="25"/>
  <c r="S64" i="25"/>
  <c r="T64" i="25"/>
  <c r="R64" i="25"/>
  <c r="T47" i="25"/>
  <c r="R47" i="25"/>
  <c r="S47" i="25"/>
  <c r="Q14" i="39"/>
  <c r="S14" i="39"/>
  <c r="R14" i="39"/>
  <c r="S16" i="39"/>
  <c r="Q16" i="39"/>
  <c r="R16" i="39"/>
  <c r="Q15" i="57"/>
  <c r="P15" i="57"/>
  <c r="O15" i="57"/>
  <c r="O14" i="50"/>
  <c r="S15" i="50"/>
  <c r="P14" i="47"/>
  <c r="O14" i="47"/>
  <c r="P48" i="25"/>
  <c r="Q48" i="25"/>
  <c r="P54" i="25"/>
  <c r="Q54" i="25"/>
  <c r="P30" i="25"/>
  <c r="Q30" i="25"/>
  <c r="P64" i="25"/>
  <c r="Q64" i="25"/>
  <c r="P47" i="25"/>
  <c r="Q47" i="25"/>
  <c r="Q20" i="25"/>
  <c r="P20" i="25"/>
  <c r="P49" i="25"/>
  <c r="Q49" i="25"/>
  <c r="Q22" i="25"/>
  <c r="P22" i="25"/>
</calcChain>
</file>

<file path=xl/sharedStrings.xml><?xml version="1.0" encoding="utf-8"?>
<sst xmlns="http://schemas.openxmlformats.org/spreadsheetml/2006/main" count="1458" uniqueCount="301">
  <si>
    <r>
      <rPr>
        <i/>
        <sz val="24"/>
        <color rgb="FFFC9308"/>
        <rFont val="Segoe UI Black"/>
        <family val="2"/>
      </rPr>
      <t>2018 SERA Championship Series Points</t>
    </r>
    <r>
      <rPr>
        <sz val="24"/>
        <color rgb="FFFC9308"/>
        <rFont val="Segoe UI Black"/>
        <family val="2"/>
      </rPr>
      <t xml:space="preserve">
</t>
    </r>
    <r>
      <rPr>
        <i/>
        <sz val="20"/>
        <color rgb="FFFC9308"/>
        <rFont val="Pristina"/>
        <family val="4"/>
      </rPr>
      <t>"Family ,Friends,Racing"</t>
    </r>
  </si>
  <si>
    <t>TOP 40</t>
  </si>
  <si>
    <t>ADR 
Sprint
1/21/18</t>
  </si>
  <si>
    <t>MMA
Sprint
2/18/18</t>
  </si>
  <si>
    <t>ADR 
Enduro
3/4/18</t>
  </si>
  <si>
    <t>FPTR 
Sprint
4/8/18</t>
  </si>
  <si>
    <t>LTR
Enduro
5/6/18</t>
  </si>
  <si>
    <t>RR
Sprint
6/24/18</t>
  </si>
  <si>
    <t>FTPR 
Sprint
9/9/18</t>
  </si>
  <si>
    <t>RR 
Enduro
9/23/18</t>
  </si>
  <si>
    <t>RR
Sprint
10/7/18</t>
  </si>
  <si>
    <t>PMMC 
Enduro
11/4/18</t>
  </si>
  <si>
    <t>Total Points</t>
  </si>
  <si>
    <t>Total With Drops</t>
  </si>
  <si>
    <t>Tie Breaker Number of Finishes</t>
  </si>
  <si>
    <t>Pos.</t>
  </si>
  <si>
    <t xml:space="preserve"> Rider Name</t>
  </si>
  <si>
    <t>SERA #</t>
  </si>
  <si>
    <t>Class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</si>
  <si>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</si>
  <si>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</si>
  <si>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</si>
  <si>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</si>
  <si>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</si>
  <si>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</si>
  <si>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</si>
  <si>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</si>
  <si>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</si>
  <si>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</si>
  <si>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Total</t>
  </si>
  <si>
    <t>1st</t>
  </si>
  <si>
    <t>2nd</t>
  </si>
  <si>
    <t>3rd</t>
  </si>
  <si>
    <t>P. Trent Whisenant</t>
  </si>
  <si>
    <t>AA</t>
  </si>
  <si>
    <t>Cameron Reed</t>
  </si>
  <si>
    <t>Stephen Reed</t>
  </si>
  <si>
    <t>Russell Wiggins</t>
  </si>
  <si>
    <t>Chance Mooney</t>
  </si>
  <si>
    <t>B Lite</t>
  </si>
  <si>
    <t>Evan Chisolm</t>
  </si>
  <si>
    <t>Jason Reine</t>
  </si>
  <si>
    <t>A 45+</t>
  </si>
  <si>
    <t>Blair Benoit</t>
  </si>
  <si>
    <t>A Lite</t>
  </si>
  <si>
    <t>Micheal Chaplain</t>
  </si>
  <si>
    <t>B Open</t>
  </si>
  <si>
    <t>Trevor Hulin</t>
  </si>
  <si>
    <t>Junior</t>
  </si>
  <si>
    <t>Devin Stokley</t>
  </si>
  <si>
    <t>Karson Broadway</t>
  </si>
  <si>
    <t>Larry Peevy</t>
  </si>
  <si>
    <t>A 40+</t>
  </si>
  <si>
    <t>Nathan Emmett</t>
  </si>
  <si>
    <t>Connor Barrett</t>
  </si>
  <si>
    <t>Cooper Currie</t>
  </si>
  <si>
    <t>David Vines</t>
  </si>
  <si>
    <t>A 50+</t>
  </si>
  <si>
    <t>Luke Matt</t>
  </si>
  <si>
    <t>Ryan Cave</t>
  </si>
  <si>
    <t>Paul Broome</t>
  </si>
  <si>
    <t>Max Currie</t>
  </si>
  <si>
    <t>Jeremy Womble</t>
  </si>
  <si>
    <t>Jessica Delee</t>
  </si>
  <si>
    <t>Doug Price</t>
  </si>
  <si>
    <t>Tyler Trammell</t>
  </si>
  <si>
    <t>Thomas G Walker</t>
  </si>
  <si>
    <t>Thomas Davis</t>
  </si>
  <si>
    <t>A Open</t>
  </si>
  <si>
    <t>Ronald Walters</t>
  </si>
  <si>
    <t>60+</t>
  </si>
  <si>
    <t>Bennie Waldrop</t>
  </si>
  <si>
    <t>A 55+</t>
  </si>
  <si>
    <t>Jonathan Seales</t>
  </si>
  <si>
    <t>Greg Peterson</t>
  </si>
  <si>
    <t>Jeff Provencher</t>
  </si>
  <si>
    <t>Dylan Dobbs</t>
  </si>
  <si>
    <t>Tyler Bleau</t>
  </si>
  <si>
    <t>C Class</t>
  </si>
  <si>
    <t>Jason Beniot</t>
  </si>
  <si>
    <t>B 40+</t>
  </si>
  <si>
    <t>Eric Gravish</t>
  </si>
  <si>
    <t>C 40+</t>
  </si>
  <si>
    <t>Blake Plonsky</t>
  </si>
  <si>
    <t>Daniel Reine</t>
  </si>
  <si>
    <t>Alex Reine</t>
  </si>
  <si>
    <t>Wyatt Howell</t>
  </si>
  <si>
    <t>Brennen Reed</t>
  </si>
  <si>
    <t>Heath Barstow</t>
  </si>
  <si>
    <t>C class</t>
  </si>
  <si>
    <t>Ryan Reine</t>
  </si>
  <si>
    <t>Matthew Walters</t>
  </si>
  <si>
    <t>Michael Land</t>
  </si>
  <si>
    <t>B 45+</t>
  </si>
  <si>
    <t>Bryan Petty</t>
  </si>
  <si>
    <t>David Chaplain</t>
  </si>
  <si>
    <t xml:space="preserve">B 45+ </t>
  </si>
  <si>
    <t>Tristen Hensley</t>
  </si>
  <si>
    <t>Jr</t>
  </si>
  <si>
    <t>Scottie Fuller</t>
  </si>
  <si>
    <t>Thomas Brooks</t>
  </si>
  <si>
    <t>Braxton Dykes</t>
  </si>
  <si>
    <t>Kevin Hulin</t>
  </si>
  <si>
    <t xml:space="preserve">John Burgard Sr </t>
  </si>
  <si>
    <t>Steve Irwin</t>
  </si>
  <si>
    <t>Robert Rizzo</t>
  </si>
  <si>
    <t>Jerry Corley</t>
  </si>
  <si>
    <t>Phil Whisenant</t>
  </si>
  <si>
    <t>Toby Burchfield</t>
  </si>
  <si>
    <t>Bobby Wood Jr</t>
  </si>
  <si>
    <t>Vanessa Hulin</t>
  </si>
  <si>
    <t>Women</t>
  </si>
  <si>
    <t>Susan Reine</t>
  </si>
  <si>
    <t>Jeremy Corley</t>
  </si>
  <si>
    <t>Joe Ferguson</t>
  </si>
  <si>
    <t>Conner Wood</t>
  </si>
  <si>
    <t>Bailey Snoddy</t>
  </si>
  <si>
    <t>Chris Breaux</t>
  </si>
  <si>
    <t>Tracy Barstow</t>
  </si>
  <si>
    <t>B 55+</t>
  </si>
  <si>
    <t>Daniel Folks</t>
  </si>
  <si>
    <t>C 30+</t>
  </si>
  <si>
    <t>Douglas Koonce</t>
  </si>
  <si>
    <t>Angel Brocato</t>
  </si>
  <si>
    <t>Gasper Pizzolato</t>
  </si>
  <si>
    <t>Daniel Walker</t>
  </si>
  <si>
    <t>Ben Womble</t>
  </si>
  <si>
    <t>Zachary Richard</t>
  </si>
  <si>
    <t>Heidi Emmett</t>
  </si>
  <si>
    <t>Jerry Cook</t>
  </si>
  <si>
    <t>John Branson</t>
  </si>
  <si>
    <t>Phil Flynt</t>
  </si>
  <si>
    <t>Reggie Smith</t>
  </si>
  <si>
    <t>B 50+</t>
  </si>
  <si>
    <t>Carsten Cagle</t>
  </si>
  <si>
    <t>Matt Crouch</t>
  </si>
  <si>
    <t>John Manning</t>
  </si>
  <si>
    <t>Jason Nohrenberg</t>
  </si>
  <si>
    <t>Ron Cuny Sr.</t>
  </si>
  <si>
    <t>Kevin Hutchinson</t>
  </si>
  <si>
    <t>Dalton Pigg</t>
  </si>
  <si>
    <t>Brandon Quick</t>
  </si>
  <si>
    <t>Rudy Ferguson</t>
  </si>
  <si>
    <t>Jeff  Hyde</t>
  </si>
  <si>
    <t>Brad Holland</t>
  </si>
  <si>
    <t>Lonnie Byrd</t>
  </si>
  <si>
    <t>Derrick Mackmer</t>
  </si>
  <si>
    <t>Kil Roy</t>
  </si>
  <si>
    <t>Chris Fontonot</t>
  </si>
  <si>
    <t>Jeremiah Joyner</t>
  </si>
  <si>
    <t>James Winn</t>
  </si>
  <si>
    <t>Jeremy Naquin</t>
  </si>
  <si>
    <t>Daren Pittman</t>
  </si>
  <si>
    <t>James Phipps</t>
  </si>
  <si>
    <t>Brian Thornton</t>
  </si>
  <si>
    <t>Ronnie Garcia</t>
  </si>
  <si>
    <t>Blaine Williams</t>
  </si>
  <si>
    <t>Jeff Prisk</t>
  </si>
  <si>
    <t>Johnny Taylor</t>
  </si>
  <si>
    <t>Rodney Jones Ii</t>
  </si>
  <si>
    <t>Jacob Freeman</t>
  </si>
  <si>
    <t>Matthew Hunt</t>
  </si>
  <si>
    <t>Robbie Wallis</t>
  </si>
  <si>
    <t>Cade Holder</t>
  </si>
  <si>
    <t>Eric Meeks</t>
  </si>
  <si>
    <t>Bubba Henry</t>
  </si>
  <si>
    <t>Michael Armistead</t>
  </si>
  <si>
    <t>66+</t>
  </si>
  <si>
    <t>Jason Copeland</t>
  </si>
  <si>
    <t>Dylan Coleman</t>
  </si>
  <si>
    <t>Eric Bowen</t>
  </si>
  <si>
    <t>Robby Anderson</t>
  </si>
  <si>
    <t>David Amberson</t>
  </si>
  <si>
    <t>Bobby Stokely</t>
  </si>
  <si>
    <t>Steve Apperson</t>
  </si>
  <si>
    <t>Bill Porter</t>
  </si>
  <si>
    <t>Chris Kelly</t>
  </si>
  <si>
    <t>Andrew Naquin</t>
  </si>
  <si>
    <t>Geoff Holder</t>
  </si>
  <si>
    <t>Edmund Herrington</t>
  </si>
  <si>
    <t>Edgardo Tenreiro</t>
  </si>
  <si>
    <t>Robert Owen</t>
  </si>
  <si>
    <t>Paul Traufler</t>
  </si>
  <si>
    <t>Brandon Bishop</t>
  </si>
  <si>
    <t>Mike Strauss</t>
  </si>
  <si>
    <t>Doug Roberts</t>
  </si>
  <si>
    <t>Donald Ainsworth</t>
  </si>
  <si>
    <t>Brad Belcher</t>
  </si>
  <si>
    <t>Vicki Belcher</t>
  </si>
  <si>
    <t>Steve Smith</t>
  </si>
  <si>
    <t>Chuck Yeargan</t>
  </si>
  <si>
    <t>Steven Crosby</t>
  </si>
  <si>
    <t>Larry Reaves Jr</t>
  </si>
  <si>
    <t>Will Tidwell</t>
  </si>
  <si>
    <t>Travis Nichols Jr</t>
  </si>
  <si>
    <t>Brett Johnson</t>
  </si>
  <si>
    <t>Chris Burchfield</t>
  </si>
  <si>
    <t>Page  Smith</t>
  </si>
  <si>
    <t>Dylan Sanford</t>
  </si>
  <si>
    <t>Destin Davis</t>
  </si>
  <si>
    <t>Kent Farmer</t>
  </si>
  <si>
    <t>Gary Copeland</t>
  </si>
  <si>
    <t>Grayson  Copeland</t>
  </si>
  <si>
    <t>Ethan Mize</t>
  </si>
  <si>
    <t>Austin Trey White</t>
  </si>
  <si>
    <t>Paige Hayden</t>
  </si>
  <si>
    <t>Nick Ragland</t>
  </si>
  <si>
    <t>Casey Hicks</t>
  </si>
  <si>
    <t>Wayne Matherne</t>
  </si>
  <si>
    <t>Josh  Gibson</t>
  </si>
  <si>
    <t>Blake Vines</t>
  </si>
  <si>
    <t>David Neil</t>
  </si>
  <si>
    <t>Aaron Baldwin</t>
  </si>
  <si>
    <t>Mark Wemmers</t>
  </si>
  <si>
    <t>Jimmy Ward</t>
  </si>
  <si>
    <t>Dylan Eschete</t>
  </si>
  <si>
    <t>Derek Warren</t>
  </si>
  <si>
    <t>Landon Hall</t>
  </si>
  <si>
    <t>Alan Conn</t>
  </si>
  <si>
    <t>Kyle Strong</t>
  </si>
  <si>
    <t>Gregg Bourne</t>
  </si>
  <si>
    <t>Gregory Bowden</t>
  </si>
  <si>
    <t>Marc Strong</t>
  </si>
  <si>
    <t>Robert Mills</t>
  </si>
  <si>
    <t>Michael Adams</t>
  </si>
  <si>
    <t>Patrick Bosarge</t>
  </si>
  <si>
    <t>Kenny Cochran</t>
  </si>
  <si>
    <t>Mason Vines</t>
  </si>
  <si>
    <t>James Kreidemaker</t>
  </si>
  <si>
    <t>Brooke Amberson</t>
  </si>
  <si>
    <t>Chuck Evans</t>
  </si>
  <si>
    <t>Jonathan Pittman</t>
  </si>
  <si>
    <t>Bobby Naquin</t>
  </si>
  <si>
    <t>Paul Monju</t>
  </si>
  <si>
    <t>Don Mauras</t>
  </si>
  <si>
    <t>Johnny Craft</t>
  </si>
  <si>
    <t>Bill Price</t>
  </si>
  <si>
    <t>Carl Ivey</t>
  </si>
  <si>
    <t>Ellen Herrington</t>
  </si>
  <si>
    <t>Micheal Rojas</t>
  </si>
  <si>
    <t>Lee Shoemaker</t>
  </si>
  <si>
    <t xml:space="preserve">
RR
Sprint
10/7/18
</t>
  </si>
  <si>
    <t>PMMC
Enduro
11/4/18</t>
  </si>
  <si>
    <t>Brett Fontenot</t>
  </si>
  <si>
    <t>Jim Phipps</t>
  </si>
  <si>
    <t>A Light</t>
  </si>
  <si>
    <t>DQ (0)</t>
  </si>
  <si>
    <t>Greg Walker</t>
  </si>
  <si>
    <t>Jeff Hyde</t>
  </si>
  <si>
    <t>Phillip Flynt</t>
  </si>
  <si>
    <t>RR
Sprint
5/20/18</t>
  </si>
  <si>
    <t>Connor Wood</t>
  </si>
  <si>
    <t>Trey White</t>
  </si>
  <si>
    <t>James Burgard Jr</t>
  </si>
  <si>
    <t>Jason Benoit</t>
  </si>
  <si>
    <t>Brian Thorton</t>
  </si>
  <si>
    <t>Larry Reaves</t>
  </si>
  <si>
    <t>Bobby Stokley</t>
  </si>
  <si>
    <t>Josh Gibson</t>
  </si>
  <si>
    <t>Page Smith</t>
  </si>
  <si>
    <t>Travis Nichols</t>
  </si>
  <si>
    <t>Justin Sanford</t>
  </si>
  <si>
    <t>Johnny Crafy</t>
  </si>
  <si>
    <t>Cade Copeland</t>
  </si>
  <si>
    <t>Kids</t>
  </si>
  <si>
    <t>FTPR 
Enduro
9/9/18</t>
  </si>
  <si>
    <t>Supermini</t>
  </si>
  <si>
    <t>1st's</t>
  </si>
  <si>
    <t>2nd's</t>
  </si>
  <si>
    <t>3rd's</t>
  </si>
  <si>
    <t>McKenzie Macklin</t>
  </si>
  <si>
    <t>Zack Smith</t>
  </si>
  <si>
    <t>Vet Kids</t>
  </si>
  <si>
    <t>Brandon Sanford</t>
  </si>
  <si>
    <t>Intermediate Kids</t>
  </si>
  <si>
    <t>Dakota Johnson</t>
  </si>
  <si>
    <t>Mason Reavis</t>
  </si>
  <si>
    <t>Grady Peevy</t>
  </si>
  <si>
    <t>Davian Hill</t>
  </si>
  <si>
    <t>Zandler Tomblin</t>
  </si>
  <si>
    <t>Odin Dumas</t>
  </si>
  <si>
    <t>Noah Eady</t>
  </si>
  <si>
    <t>Jaden Painter</t>
  </si>
  <si>
    <t>Braden Rojas</t>
  </si>
  <si>
    <t>Jackson Mims</t>
  </si>
  <si>
    <t>Aiden Irwin</t>
  </si>
  <si>
    <t>Vet Girls</t>
  </si>
  <si>
    <t xml:space="preserve">Jade Reavis </t>
  </si>
  <si>
    <t>Jordan Folks</t>
  </si>
  <si>
    <t>Intermediate Girls</t>
  </si>
  <si>
    <t>Peewee 4-6</t>
  </si>
  <si>
    <t>Matthew Rizzo</t>
  </si>
  <si>
    <t>Hutson Macklin</t>
  </si>
  <si>
    <t>Elijah Hill</t>
  </si>
  <si>
    <t>Peewee 4-8</t>
  </si>
  <si>
    <t>Raelan Reine</t>
  </si>
  <si>
    <t>Macy Johnson</t>
  </si>
  <si>
    <t>Tripp House</t>
  </si>
  <si>
    <t>Oakley Jones</t>
  </si>
  <si>
    <t>Beginner Peewee</t>
  </si>
  <si>
    <t>Vaida LaVergne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</si>
</sst>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&quot;:&quot;mm"/>
    <numFmt numFmtId="165" formatCode="[$$-409]#,##0.00;[Red]&quot;-&quot;[$$-409]#,##0.00"/>
    <numFmt numFmtId="166" formatCode="0.0"/>
  </numFmts>
  <fonts count="24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Century"/>
      <family val="1"/>
    </font>
    <font>
      <b/>
      <sz val="11"/>
      <color rgb="FF000000"/>
      <name val="Arial"/>
      <family val="2"/>
    </font>
    <font>
      <sz val="36"/>
      <color rgb="FFFC9308"/>
      <name val="Segoe UI Black"/>
      <family val="2"/>
    </font>
    <font>
      <b/>
      <sz val="14"/>
      <color rgb="FF000000"/>
      <name val="Segoe UI Emoji"/>
      <family val="2"/>
    </font>
    <font>
      <b/>
      <sz val="12"/>
      <color rgb="FF000000"/>
      <name val="Segoe UI Black"/>
      <family val="2"/>
    </font>
    <font>
      <b/>
      <sz val="24"/>
      <color rgb="FFFC9308"/>
      <name val="Segoe UI Black"/>
      <family val="2"/>
    </font>
    <font>
      <b/>
      <sz val="12"/>
      <name val="Segoe UI Black"/>
      <family val="2"/>
    </font>
    <font>
      <b/>
      <sz val="10"/>
      <color rgb="FF000000"/>
      <name val="Segoe UI Black"/>
      <family val="2"/>
    </font>
    <font>
      <sz val="24"/>
      <color rgb="FFFC9308"/>
      <name val="Segoe UI Black"/>
      <family val="2"/>
    </font>
    <font>
      <sz val="10"/>
      <color rgb="FF000000"/>
      <name val="Segoe UI Black"/>
      <family val="2"/>
    </font>
    <font>
      <i/>
      <sz val="20"/>
      <color rgb="FFFC9308"/>
      <name val="Pristina"/>
      <family val="4"/>
    </font>
    <font>
      <i/>
      <sz val="24"/>
      <color rgb="FFFC9308"/>
      <name val="Segoe UI Black"/>
      <family val="2"/>
    </font>
    <font>
      <b/>
      <sz val="11"/>
      <name val="Segoe UI Black"/>
      <family val="2"/>
    </font>
    <font>
      <b/>
      <sz val="18"/>
      <color theme="2"/>
      <name val="Segoe UI Black"/>
      <family val="2"/>
    </font>
    <font>
      <b/>
      <sz val="18"/>
      <name val="Segoe UI Black"/>
      <family val="2"/>
    </font>
    <font>
      <b/>
      <sz val="36"/>
      <color rgb="FFFC9308"/>
      <name val="Segoe UI Black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9308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2" borderId="1" applyNumberFormat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65" fontId="3" fillId="0" borderId="0" applyBorder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3" borderId="0" xfId="0" applyFill="1">
      <alignment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/>
    <xf numFmtId="0" fontId="1" fillId="3" borderId="0" xfId="0" applyFont="1" applyFill="1" applyAlignment="1">
      <alignment horizontal="left" wrapText="1"/>
    </xf>
    <xf numFmtId="0" fontId="7" fillId="3" borderId="0" xfId="0" applyFont="1" applyFill="1" applyAlignment="1">
      <alignment vertical="center" wrapText="1"/>
    </xf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0" fontId="0" fillId="3" borderId="6" xfId="0" applyFill="1" applyBorder="1">
      <alignment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42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/>
    </xf>
    <xf numFmtId="0" fontId="20" fillId="3" borderId="0" xfId="0" applyFont="1" applyFill="1" applyAlignment="1">
      <alignment vertical="center" wrapText="1"/>
    </xf>
    <xf numFmtId="0" fontId="21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6" fillId="3" borderId="0" xfId="0" applyFont="1" applyFill="1">
      <alignment vertical="center"/>
    </xf>
    <xf numFmtId="0" fontId="22" fillId="0" borderId="0" xfId="0" applyFont="1" applyAlignment="1">
      <alignment horizontal="left" wrapText="1"/>
    </xf>
    <xf numFmtId="0" fontId="6" fillId="0" borderId="0" xfId="0" applyFont="1">
      <alignment vertical="center"/>
    </xf>
    <xf numFmtId="0" fontId="2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1" fillId="3" borderId="0" xfId="0" applyFont="1" applyFill="1" applyAlignment="1"/>
    <xf numFmtId="0" fontId="22" fillId="3" borderId="0" xfId="0" applyFont="1" applyFill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2" fillId="3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3" borderId="6" xfId="0" applyFont="1" applyFill="1" applyBorder="1" applyAlignment="1">
      <alignment horizontal="left"/>
    </xf>
    <xf numFmtId="0" fontId="21" fillId="3" borderId="0" xfId="0" applyFont="1" applyFill="1" applyAlignment="1">
      <alignment horizontal="right"/>
    </xf>
    <xf numFmtId="164" fontId="21" fillId="3" borderId="0" xfId="0" applyNumberFormat="1" applyFont="1" applyFill="1" applyAlignment="1">
      <alignment horizontal="right"/>
    </xf>
    <xf numFmtId="0" fontId="21" fillId="0" borderId="48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49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6" fillId="3" borderId="6" xfId="0" applyFont="1" applyFill="1" applyBorder="1">
      <alignment vertical="center"/>
    </xf>
    <xf numFmtId="0" fontId="22" fillId="0" borderId="7" xfId="0" applyFont="1" applyBorder="1">
      <alignment vertical="center"/>
    </xf>
    <xf numFmtId="0" fontId="22" fillId="0" borderId="3" xfId="0" applyFont="1" applyBorder="1">
      <alignment vertical="center"/>
    </xf>
    <xf numFmtId="0" fontId="21" fillId="0" borderId="6" xfId="0" applyFont="1" applyBorder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7" borderId="59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2" fontId="8" fillId="7" borderId="39" xfId="0" applyNumberFormat="1" applyFont="1" applyFill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5" borderId="43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166" fontId="8" fillId="7" borderId="40" xfId="0" applyNumberFormat="1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7" borderId="67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</cellXfs>
  <cellStyles count="6">
    <cellStyle name="Excel Built-in Explanatory Tex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930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345282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6A071-1F40-431A-8092-C481F991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7620</xdr:rowOff>
    </xdr:from>
    <xdr:to>
      <xdr:col>19</xdr:col>
      <xdr:colOff>214790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1FD486-06FB-44AB-A910-ADACBB8BB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62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364888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60F7A-18CC-446C-84A9-6C49E592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14</xdr:col>
      <xdr:colOff>180340</xdr:colOff>
      <xdr:row>4</xdr:row>
      <xdr:rowOff>53340</xdr:rowOff>
    </xdr:from>
    <xdr:to>
      <xdr:col>19</xdr:col>
      <xdr:colOff>188676</xdr:colOff>
      <xdr:row>4</xdr:row>
      <xdr:rowOff>407563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A7B35-FDFC-4B5A-88D8-4B24367F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60120"/>
          <a:ext cx="2355296" cy="3542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139542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60809F-51FD-486B-B7D9-748DA0CE3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594360</xdr:colOff>
      <xdr:row>0</xdr:row>
      <xdr:rowOff>0</xdr:rowOff>
    </xdr:from>
    <xdr:to>
      <xdr:col>18</xdr:col>
      <xdr:colOff>367190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FEFADF-2778-462A-84FA-28309AB1C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159148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ADF7F2-6571-46A3-B25A-E3BE06440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607060</xdr:colOff>
      <xdr:row>3</xdr:row>
      <xdr:rowOff>137160</xdr:rowOff>
    </xdr:from>
    <xdr:to>
      <xdr:col>18</xdr:col>
      <xdr:colOff>363936</xdr:colOff>
      <xdr:row>4</xdr:row>
      <xdr:rowOff>323743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5D155F-9204-468D-9A12-E3D109310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140" y="876300"/>
          <a:ext cx="2355296" cy="3542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AF4AB-683F-441A-86C2-83A0285F1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541020</xdr:colOff>
      <xdr:row>0</xdr:row>
      <xdr:rowOff>0</xdr:rowOff>
    </xdr:from>
    <xdr:to>
      <xdr:col>18</xdr:col>
      <xdr:colOff>313850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A9573C-7848-4A71-A6CC-40470F3A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009257-589D-44A3-8B83-42A2F64B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553720</xdr:colOff>
      <xdr:row>3</xdr:row>
      <xdr:rowOff>160020</xdr:rowOff>
    </xdr:from>
    <xdr:to>
      <xdr:col>18</xdr:col>
      <xdr:colOff>310596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E52A69-F460-4D41-9DE2-1E666016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66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124302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44EE9-B334-47B4-AD34-F3D3144B8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548640</xdr:colOff>
      <xdr:row>0</xdr:row>
      <xdr:rowOff>0</xdr:rowOff>
    </xdr:from>
    <xdr:to>
      <xdr:col>18</xdr:col>
      <xdr:colOff>321470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72C7A2-1505-4BB1-8F80-061235ED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401A62-DF19-4E6F-9649-B38B45B3B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3</xdr:row>
      <xdr:rowOff>160020</xdr:rowOff>
    </xdr:from>
    <xdr:to>
      <xdr:col>18</xdr:col>
      <xdr:colOff>302976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D2AC2-8632-4DC1-83A9-A68A7C0D9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42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124302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9DD0FE-7DE4-4075-B163-13B6B0994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329090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415E7-E12D-4D26-B39B-25FD55EFA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143908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38979-4D9E-4D0D-9911-196B3A0E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553720</xdr:colOff>
      <xdr:row>3</xdr:row>
      <xdr:rowOff>160020</xdr:rowOff>
    </xdr:from>
    <xdr:to>
      <xdr:col>18</xdr:col>
      <xdr:colOff>310596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3A6066-5C91-40D7-9807-CA8DBABF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66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70962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13EF6-1BF3-4F29-B01A-3A2DEF3C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BA612-73B2-4F70-A80C-631A7D116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0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90568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0ADE50-2D22-4817-8379-A7B3A24B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523240</xdr:colOff>
      <xdr:row>3</xdr:row>
      <xdr:rowOff>152400</xdr:rowOff>
    </xdr:from>
    <xdr:to>
      <xdr:col>18</xdr:col>
      <xdr:colOff>280116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0B4585-F392-46F8-8ED9-3B742862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290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14FA1-A57C-436B-9981-8B5FB5021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548640</xdr:colOff>
      <xdr:row>0</xdr:row>
      <xdr:rowOff>0</xdr:rowOff>
    </xdr:from>
    <xdr:to>
      <xdr:col>18</xdr:col>
      <xdr:colOff>321470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3A9895-1304-4293-B03F-B60CAC82B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5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6DF933-EC4D-4425-B9AC-112716F3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152400</xdr:rowOff>
    </xdr:from>
    <xdr:to>
      <xdr:col>18</xdr:col>
      <xdr:colOff>287736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4652CB-91CA-4717-917D-56210D14B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80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215742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9E5CE-4AA3-4595-9207-1AC868C5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609600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6D0D4-0265-4854-B28D-76BCD04EC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235348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B79935-6590-457D-828D-A0A597615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622300</xdr:colOff>
      <xdr:row>3</xdr:row>
      <xdr:rowOff>152400</xdr:rowOff>
    </xdr:from>
    <xdr:to>
      <xdr:col>18</xdr:col>
      <xdr:colOff>295356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0AD34B-A9C2-46A6-A947-6427F82D0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718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109062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02FB85-39FE-40CD-A80C-1CD425603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329090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798CF-2A16-4D3D-9960-C8F17B89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128668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3D74C9-2FDC-4D1E-B32A-40AC56D9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160020</xdr:rowOff>
    </xdr:from>
    <xdr:to>
      <xdr:col>18</xdr:col>
      <xdr:colOff>287736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CBFEBA-AA14-435B-A064-7D13C2837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AC2D0-C6BE-4275-8446-2C0F194C6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541020</xdr:colOff>
      <xdr:row>0</xdr:row>
      <xdr:rowOff>0</xdr:rowOff>
    </xdr:from>
    <xdr:to>
      <xdr:col>18</xdr:col>
      <xdr:colOff>313850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A9A2E5-9ADC-46D8-8217-306CA680B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96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915A5-57D5-4C2D-A777-1257BA68A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538480</xdr:colOff>
      <xdr:row>4</xdr:row>
      <xdr:rowOff>0</xdr:rowOff>
    </xdr:from>
    <xdr:to>
      <xdr:col>18</xdr:col>
      <xdr:colOff>295356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D91F79-260D-4DF3-AAAB-595026E7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420" y="906780"/>
          <a:ext cx="2355296" cy="3542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0</xdr:row>
      <xdr:rowOff>0</xdr:rowOff>
    </xdr:from>
    <xdr:to>
      <xdr:col>3</xdr:col>
      <xdr:colOff>261462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834784-67C0-48E8-800E-63516CED2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609600</xdr:colOff>
      <xdr:row>0</xdr:row>
      <xdr:rowOff>0</xdr:rowOff>
    </xdr:from>
    <xdr:to>
      <xdr:col>18</xdr:col>
      <xdr:colOff>382430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96DCAD-D1D5-4ED0-BC8F-44B83A5E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11005-8B1B-48C6-B9E1-93BF7D1D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3</xdr:row>
      <xdr:rowOff>160020</xdr:rowOff>
    </xdr:from>
    <xdr:to>
      <xdr:col>18</xdr:col>
      <xdr:colOff>287736</xdr:colOff>
      <xdr:row>4</xdr:row>
      <xdr:rowOff>346603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A2EABF-DF74-4155-A855-9B0A1ADA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1940" y="899160"/>
          <a:ext cx="2355296" cy="354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185262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5EF5F-A116-4AB0-B344-918CECCF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7620</xdr:rowOff>
    </xdr:from>
    <xdr:to>
      <xdr:col>18</xdr:col>
      <xdr:colOff>329090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15AA23-58B7-4B9C-8B3C-40137C30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62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204868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214E5-A074-4005-977E-439B88B8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561340</xdr:colOff>
      <xdr:row>4</xdr:row>
      <xdr:rowOff>22860</xdr:rowOff>
    </xdr:from>
    <xdr:to>
      <xdr:col>18</xdr:col>
      <xdr:colOff>318216</xdr:colOff>
      <xdr:row>4</xdr:row>
      <xdr:rowOff>377083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4735C4-10CD-4530-A2BC-1270D0967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5280" y="929640"/>
          <a:ext cx="2355296" cy="35422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322422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362FD4-1FFF-4953-A456-5DAE5343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556260</xdr:colOff>
      <xdr:row>0</xdr:row>
      <xdr:rowOff>0</xdr:rowOff>
    </xdr:from>
    <xdr:to>
      <xdr:col>18</xdr:col>
      <xdr:colOff>268130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ED615-5402-4761-857E-D82E142F3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342028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A64615-1717-4491-8BBF-8437D928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508000</xdr:colOff>
      <xdr:row>3</xdr:row>
      <xdr:rowOff>137160</xdr:rowOff>
    </xdr:from>
    <xdr:to>
      <xdr:col>18</xdr:col>
      <xdr:colOff>203916</xdr:colOff>
      <xdr:row>4</xdr:row>
      <xdr:rowOff>323743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539702-AA3E-4612-8E41-BFC4DC1F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020" y="876300"/>
          <a:ext cx="2355296" cy="35422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E6E2EF-01F1-41D1-A905-042704C38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457200</xdr:colOff>
      <xdr:row>0</xdr:row>
      <xdr:rowOff>0</xdr:rowOff>
    </xdr:from>
    <xdr:to>
      <xdr:col>18</xdr:col>
      <xdr:colOff>260510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E5D6D8-9226-4A96-9F12-E06CC4DAC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1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0BEECA-821A-43AD-B45C-BC538BFD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416560</xdr:colOff>
      <xdr:row>3</xdr:row>
      <xdr:rowOff>144780</xdr:rowOff>
    </xdr:from>
    <xdr:to>
      <xdr:col>18</xdr:col>
      <xdr:colOff>203916</xdr:colOff>
      <xdr:row>4</xdr:row>
      <xdr:rowOff>331363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135B25-09C7-4149-84DE-ED8390E5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883920"/>
          <a:ext cx="2355296" cy="35422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223362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41850-001D-4C54-AB72-D95280007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480060</xdr:colOff>
      <xdr:row>0</xdr:row>
      <xdr:rowOff>0</xdr:rowOff>
    </xdr:from>
    <xdr:to>
      <xdr:col>18</xdr:col>
      <xdr:colOff>252890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4DF21-7306-46C6-BD8B-117E47C6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2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242968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49505-1D3C-41EF-9DC6-A70928566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477520</xdr:colOff>
      <xdr:row>3</xdr:row>
      <xdr:rowOff>152400</xdr:rowOff>
    </xdr:from>
    <xdr:to>
      <xdr:col>18</xdr:col>
      <xdr:colOff>234396</xdr:colOff>
      <xdr:row>4</xdr:row>
      <xdr:rowOff>338983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8316-AC8E-4E09-B586-2DC5E10ED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980" y="891540"/>
          <a:ext cx="2355296" cy="354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93822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484B20-D7F5-4487-93C5-B017BC28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525780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B2C001-824C-4B4F-BE1F-1A55A3565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58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113428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EEE880-98F5-45CB-ADB6-510A365D8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538480</xdr:colOff>
      <xdr:row>4</xdr:row>
      <xdr:rowOff>7620</xdr:rowOff>
    </xdr:from>
    <xdr:to>
      <xdr:col>18</xdr:col>
      <xdr:colOff>295356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5B3CD7-0E67-48A9-BCC3-B5DFBFFBB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528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154782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B4A45C-9C8C-4CC6-921F-BF78CA52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525780</xdr:colOff>
      <xdr:row>0</xdr:row>
      <xdr:rowOff>0</xdr:rowOff>
    </xdr:from>
    <xdr:to>
      <xdr:col>18</xdr:col>
      <xdr:colOff>298610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793DB-E300-498F-B02C-A78506CC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972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174388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8C30B6-3CA8-4F80-B1B5-9E5D3D58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4</xdr:row>
      <xdr:rowOff>15240</xdr:rowOff>
    </xdr:from>
    <xdr:to>
      <xdr:col>18</xdr:col>
      <xdr:colOff>302976</xdr:colOff>
      <xdr:row>4</xdr:row>
      <xdr:rowOff>369463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05EFE9-316D-47EE-B9F6-A9AB8652A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22020"/>
          <a:ext cx="2355296" cy="354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200502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8D565-6F28-4B5B-ACAA-3EE5EA21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601980</xdr:colOff>
      <xdr:row>0</xdr:row>
      <xdr:rowOff>0</xdr:rowOff>
    </xdr:from>
    <xdr:to>
      <xdr:col>18</xdr:col>
      <xdr:colOff>290990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A77F9-B4AE-4AFF-BD3F-9928D187E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220108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55EA7D-4044-4ABD-9695-3303E230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629920</xdr:colOff>
      <xdr:row>4</xdr:row>
      <xdr:rowOff>7620</xdr:rowOff>
    </xdr:from>
    <xdr:to>
      <xdr:col>18</xdr:col>
      <xdr:colOff>302976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1921E3-3F93-46D1-888C-EF7107F19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208122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D74AD0-C9CB-4869-8F35-DD76AAA9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502920</xdr:colOff>
      <xdr:row>0</xdr:row>
      <xdr:rowOff>0</xdr:rowOff>
    </xdr:from>
    <xdr:to>
      <xdr:col>18</xdr:col>
      <xdr:colOff>275750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086A7-0617-43DE-8E7E-1A5DD4B3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2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227728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5EEF38-99D1-45AF-A5A2-5516D1D28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477520</xdr:colOff>
      <xdr:row>4</xdr:row>
      <xdr:rowOff>7620</xdr:rowOff>
    </xdr:from>
    <xdr:to>
      <xdr:col>18</xdr:col>
      <xdr:colOff>234396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60F0EE-AB74-4049-AC20-4905ABB96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8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96994-BDA8-4C41-8F50-F1E0E644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495300</xdr:colOff>
      <xdr:row>0</xdr:row>
      <xdr:rowOff>0</xdr:rowOff>
    </xdr:from>
    <xdr:to>
      <xdr:col>18</xdr:col>
      <xdr:colOff>268130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1D5EC2-232A-4267-AB5C-5C33338E2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2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8649EB-ECAE-48A5-93DD-C9A96AC7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500380</xdr:colOff>
      <xdr:row>4</xdr:row>
      <xdr:rowOff>0</xdr:rowOff>
    </xdr:from>
    <xdr:to>
      <xdr:col>18</xdr:col>
      <xdr:colOff>257256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FBCAB4-3BAE-45BB-954A-56894B22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4320" y="906780"/>
          <a:ext cx="2355296" cy="3542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116682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15C64-F465-4037-9675-B1DEC2BE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9AAC4-B100-4391-B705-C3F0CA2D5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136288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44CFB9-178F-4B0C-8EFA-DCADC600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546100</xdr:colOff>
      <xdr:row>4</xdr:row>
      <xdr:rowOff>7620</xdr:rowOff>
    </xdr:from>
    <xdr:to>
      <xdr:col>18</xdr:col>
      <xdr:colOff>302976</xdr:colOff>
      <xdr:row>4</xdr:row>
      <xdr:rowOff>361843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F94E69-D3C2-414A-8896-922EC288F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914400"/>
          <a:ext cx="2355296" cy="3542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3</xdr:col>
      <xdr:colOff>131922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96E6D3-FC6B-4C38-953B-F5AD7DE1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2387442" cy="136398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0</xdr:row>
      <xdr:rowOff>0</xdr:rowOff>
    </xdr:from>
    <xdr:to>
      <xdr:col>18</xdr:col>
      <xdr:colOff>306230</xdr:colOff>
      <xdr:row>4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3D272-2608-4153-B418-ECBBF013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2371250" cy="1363980"/>
        </a:xfrm>
        <a:prstGeom prst="rect">
          <a:avLst/>
        </a:prstGeom>
      </xdr:spPr>
    </xdr:pic>
    <xdr:clientData/>
  </xdr:twoCellAnchor>
  <xdr:twoCellAnchor editAs="oneCell">
    <xdr:from>
      <xdr:col>1</xdr:col>
      <xdr:colOff>233680</xdr:colOff>
      <xdr:row>4</xdr:row>
      <xdr:rowOff>45720</xdr:rowOff>
    </xdr:from>
    <xdr:to>
      <xdr:col>3</xdr:col>
      <xdr:colOff>151528</xdr:colOff>
      <xdr:row>4</xdr:row>
      <xdr:rowOff>399943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E686DB-686E-4980-9F21-8CC6BCA5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" y="952500"/>
          <a:ext cx="2371488" cy="3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530860</xdr:colOff>
      <xdr:row>4</xdr:row>
      <xdr:rowOff>0</xdr:rowOff>
    </xdr:from>
    <xdr:to>
      <xdr:col>18</xdr:col>
      <xdr:colOff>287736</xdr:colOff>
      <xdr:row>4</xdr:row>
      <xdr:rowOff>354223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9C5A0D-E859-42CA-AF67-7B2A5BBD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560" y="906780"/>
          <a:ext cx="2355296" cy="354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Y212"/>
  <sheetViews>
    <sheetView topLeftCell="A8" zoomScaleNormal="100" workbookViewId="0" xr3:uid="{AEA406A1-0E4B-5B11-9CD5-51D6E497D94C}">
      <selection activeCell="B7" sqref="B7:E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4.625" style="4" bestFit="1" customWidth="1"/>
    <col min="4" max="4" width="7" style="25" customWidth="1"/>
    <col min="5" max="5" width="9.5" style="25" bestFit="1" customWidth="1"/>
    <col min="6" max="6" width="8" style="25" bestFit="1" customWidth="1"/>
    <col min="7" max="7" width="8.25" style="25" customWidth="1"/>
    <col min="8" max="8" width="8.125" style="25" customWidth="1"/>
    <col min="9" max="9" width="8.25" style="25" bestFit="1" customWidth="1"/>
    <col min="10" max="10" width="8" style="25" customWidth="1"/>
    <col min="11" max="11" width="8.875" style="25" customWidth="1"/>
    <col min="12" max="14" width="8.25" style="25" bestFit="1" customWidth="1"/>
    <col min="15" max="15" width="9.125" style="25" bestFit="1" customWidth="1"/>
    <col min="16" max="16" width="7" style="25" customWidth="1"/>
    <col min="17" max="17" width="6.875" style="25" customWidth="1"/>
    <col min="18" max="18" width="3.5" style="4" bestFit="1" customWidth="1"/>
    <col min="19" max="19" width="4.25" style="4" bestFit="1" customWidth="1"/>
    <col min="20" max="20" width="4" style="4" bestFit="1" customWidth="1"/>
    <col min="21" max="35" width="10.625" style="4" hidden="1" customWidth="1"/>
    <col min="36" max="36" width="8.125" style="4" customWidth="1"/>
    <col min="37" max="37" width="5.25" style="4" customWidth="1"/>
    <col min="38" max="38" width="9.375" style="4" customWidth="1"/>
    <col min="39" max="39" width="6.375" style="4" customWidth="1"/>
    <col min="40" max="40" width="10.25" style="4" customWidth="1"/>
    <col min="41" max="41" width="16.375" style="4" customWidth="1"/>
    <col min="42" max="42" width="22.125" style="4" customWidth="1"/>
    <col min="43" max="43" width="30.875" style="4" customWidth="1"/>
    <col min="44" max="1026" width="8.125" style="4" customWidth="1"/>
    <col min="1027" max="1027" width="9" style="4" customWidth="1"/>
    <col min="1028" max="16384" width="8.75" style="4"/>
  </cols>
  <sheetData>
    <row r="1" spans="1:51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51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51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51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51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7"/>
      <c r="U5" s="1"/>
      <c r="V5" s="2"/>
      <c r="W5"/>
      <c r="X5"/>
      <c r="Y5"/>
      <c r="Z5"/>
      <c r="AA5"/>
      <c r="AB5"/>
      <c r="AC5"/>
      <c r="AD5"/>
      <c r="AE5"/>
      <c r="AF5" s="1"/>
      <c r="AG5" s="1"/>
      <c r="AH5" s="1"/>
      <c r="AI5" s="1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51" ht="3.6" customHeight="1" thickBot="1">
      <c r="A6" s="14"/>
      <c r="B6" s="15"/>
      <c r="C6" s="14"/>
      <c r="D6" s="15"/>
      <c r="E6" s="15"/>
      <c r="F6" s="15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4"/>
      <c r="V6" s="18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51" ht="19.899999999999999" customHeight="1">
      <c r="A7" s="14"/>
      <c r="B7" s="191" t="s">
        <v>1</v>
      </c>
      <c r="C7" s="192"/>
      <c r="D7" s="192"/>
      <c r="E7" s="193"/>
      <c r="F7" s="209" t="s">
        <v>2</v>
      </c>
      <c r="G7" s="209" t="s">
        <v>3</v>
      </c>
      <c r="H7" s="209" t="s">
        <v>4</v>
      </c>
      <c r="I7" s="209" t="s">
        <v>5</v>
      </c>
      <c r="J7" s="212" t="s">
        <v>6</v>
      </c>
      <c r="K7" s="209" t="s">
        <v>7</v>
      </c>
      <c r="L7" s="209" t="s">
        <v>8</v>
      </c>
      <c r="M7" s="209" t="s">
        <v>9</v>
      </c>
      <c r="N7" s="209" t="s">
        <v>10</v>
      </c>
      <c r="O7" s="209" t="s">
        <v>11</v>
      </c>
      <c r="P7" s="188" t="s">
        <v>12</v>
      </c>
      <c r="Q7" s="188" t="s">
        <v>13</v>
      </c>
      <c r="R7" s="200" t="s">
        <v>14</v>
      </c>
      <c r="S7" s="201"/>
      <c r="T7" s="20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2"/>
      <c r="AG7" s="2"/>
      <c r="AH7" s="1"/>
      <c r="AI7" s="1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51" ht="17.100000000000001" customHeight="1">
      <c r="A8" s="14"/>
      <c r="B8" s="194"/>
      <c r="C8" s="195"/>
      <c r="D8" s="195"/>
      <c r="E8" s="196"/>
      <c r="F8" s="210"/>
      <c r="G8" s="210"/>
      <c r="H8" s="210"/>
      <c r="I8" s="210"/>
      <c r="J8" s="213"/>
      <c r="K8" s="210"/>
      <c r="L8" s="210"/>
      <c r="M8" s="210"/>
      <c r="N8" s="210"/>
      <c r="O8" s="210"/>
      <c r="P8" s="189"/>
      <c r="Q8" s="189"/>
      <c r="R8" s="203"/>
      <c r="S8" s="204"/>
      <c r="T8" s="205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  <c r="AG8" s="2"/>
      <c r="AH8" s="1"/>
      <c r="AI8" s="1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51" ht="20.25" customHeight="1">
      <c r="A9" s="14"/>
      <c r="B9" s="194"/>
      <c r="C9" s="195"/>
      <c r="D9" s="195"/>
      <c r="E9" s="196"/>
      <c r="F9" s="210"/>
      <c r="G9" s="210"/>
      <c r="H9" s="210"/>
      <c r="I9" s="210"/>
      <c r="J9" s="213"/>
      <c r="K9" s="210"/>
      <c r="L9" s="210"/>
      <c r="M9" s="210"/>
      <c r="N9" s="210"/>
      <c r="O9" s="210"/>
      <c r="P9" s="189"/>
      <c r="Q9" s="189"/>
      <c r="R9" s="203"/>
      <c r="S9" s="204"/>
      <c r="T9" s="205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2"/>
      <c r="AG9" s="2"/>
      <c r="AH9" s="1"/>
      <c r="AI9" s="1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51" ht="18" customHeight="1" thickBot="1">
      <c r="A10" s="14"/>
      <c r="B10" s="197"/>
      <c r="C10" s="198"/>
      <c r="D10" s="198"/>
      <c r="E10" s="199"/>
      <c r="F10" s="211"/>
      <c r="G10" s="211"/>
      <c r="H10" s="211"/>
      <c r="I10" s="211"/>
      <c r="J10" s="214"/>
      <c r="K10" s="211"/>
      <c r="L10" s="211"/>
      <c r="M10" s="211"/>
      <c r="N10" s="211"/>
      <c r="O10" s="211"/>
      <c r="P10" s="190"/>
      <c r="Q10" s="190"/>
      <c r="R10" s="206"/>
      <c r="S10" s="207"/>
      <c r="T10" s="208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  <c r="AG10" s="2"/>
      <c r="AH10" s="1"/>
      <c r="AI10" s="1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51" ht="1.1499999999999999" hidden="1" customHeight="1" thickBot="1">
      <c r="A11" s="14"/>
      <c r="B11" s="149"/>
      <c r="C11" s="150"/>
      <c r="D11" s="150"/>
      <c r="E11" s="150"/>
      <c r="F11" s="113"/>
      <c r="G11" s="113"/>
      <c r="H11" s="113"/>
      <c r="I11" s="113"/>
      <c r="J11" s="114"/>
      <c r="K11" s="113"/>
      <c r="L11" s="113"/>
      <c r="M11" s="113"/>
      <c r="N11" s="113"/>
      <c r="O11" s="113"/>
      <c r="P11" s="153"/>
      <c r="Q11" s="153"/>
      <c r="R11" s="151"/>
      <c r="S11" s="152"/>
      <c r="T11" s="15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  <c r="AG11" s="2"/>
      <c r="AH11" s="1"/>
      <c r="AI11" s="1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51" ht="34.15" thickBot="1">
      <c r="A12" s="162"/>
      <c r="B12" s="28" t="s">
        <v>15</v>
      </c>
      <c r="C12" s="28" t="s">
        <v>16</v>
      </c>
      <c r="D12" s="32" t="s">
        <v>17</v>
      </c>
      <c r="E12" s="32" t="s">
        <v>18</v>
      </c>
      <c r="F12" s="28" t="s">
        <v>19</v>
      </c>
      <c r="G12" s="28" t="s">
        <v>20</v>
      </c>
      <c r="H12" s="28" t="s">
        <v>21</v>
      </c>
      <c r="I12" s="111" t="s">
        <v>22</v>
      </c>
      <c r="J12" s="111" t="s">
        <v>23</v>
      </c>
      <c r="K12" s="28" t="s">
        <v>24</v>
      </c>
      <c r="L12" s="28" t="s">
        <v>25</v>
      </c>
      <c r="M12" s="28" t="s">
        <v>26</v>
      </c>
      <c r="N12" s="28" t="s">
        <v>27</v>
      </c>
      <c r="O12" s="28" t="s">
        <v>28</v>
      </c>
      <c r="P12" s="28" t="s">
        <v>29</v>
      </c>
      <c r="Q12" s="29" t="s">
        <v>29</v>
      </c>
      <c r="R12" s="163" t="s">
        <v>30</v>
      </c>
      <c r="S12" s="163" t="s">
        <v>31</v>
      </c>
      <c r="T12" s="164" t="s">
        <v>32</v>
      </c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6"/>
      <c r="AG12" s="166"/>
      <c r="AH12" s="167"/>
      <c r="AI12" s="167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</row>
    <row r="13" spans="1:51" ht="20.45" customHeight="1" thickBot="1">
      <c r="A13" s="14"/>
      <c r="B13" s="115">
        <v>1</v>
      </c>
      <c r="C13" s="44" t="s">
        <v>33</v>
      </c>
      <c r="D13" s="44">
        <v>445</v>
      </c>
      <c r="E13" s="44" t="s">
        <v>34</v>
      </c>
      <c r="F13" s="45">
        <v>39</v>
      </c>
      <c r="G13" s="45">
        <v>40</v>
      </c>
      <c r="H13" s="57">
        <v>39</v>
      </c>
      <c r="I13" s="45">
        <v>40</v>
      </c>
      <c r="J13" s="45">
        <v>39</v>
      </c>
      <c r="K13" s="139">
        <v>50</v>
      </c>
      <c r="L13" s="45"/>
      <c r="M13" s="45"/>
      <c r="N13" s="45"/>
      <c r="O13" s="45"/>
      <c r="P13" s="49">
        <f t="shared" ref="P13:P44" si="0">SUM(F13:O13)</f>
        <v>247</v>
      </c>
      <c r="Q13" s="43">
        <f>IF(COUNTIF($F13:$O13,"&gt;1")&lt;5,"NA",(SUM($F13:$O13)-SUM(SMALL($F13:$O13,{1,2,3}))))</f>
        <v>130</v>
      </c>
      <c r="R13" s="133">
        <f>COUNTIF('Top 40'!$F13:$O13,40)</f>
        <v>2</v>
      </c>
      <c r="S13" s="134">
        <f>COUNTIF('Top 40'!$F13:$O13,39)</f>
        <v>3</v>
      </c>
      <c r="T13" s="135">
        <f>COUNTIF('Top 40'!$F13:$O13,38)</f>
        <v>0</v>
      </c>
      <c r="U13" s="5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  <c r="AI13" s="7"/>
      <c r="AJ13" s="26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20.45" customHeight="1" thickBot="1">
      <c r="A14" s="14"/>
      <c r="B14" s="115">
        <v>2</v>
      </c>
      <c r="C14" s="47" t="s">
        <v>35</v>
      </c>
      <c r="D14" s="47">
        <v>324</v>
      </c>
      <c r="E14" s="47" t="s">
        <v>34</v>
      </c>
      <c r="F14" s="48">
        <v>38</v>
      </c>
      <c r="G14" s="48">
        <v>37</v>
      </c>
      <c r="H14" s="58">
        <v>40</v>
      </c>
      <c r="I14" s="48">
        <v>37</v>
      </c>
      <c r="J14" s="48">
        <v>40</v>
      </c>
      <c r="K14" s="140">
        <v>50</v>
      </c>
      <c r="L14" s="48"/>
      <c r="M14" s="48"/>
      <c r="N14" s="48"/>
      <c r="O14" s="48"/>
      <c r="P14" s="51">
        <f t="shared" si="0"/>
        <v>242</v>
      </c>
      <c r="Q14" s="131">
        <f>IF(COUNTIF($F14:$O14,"&gt;1")&lt;5,"NA",(SUM($F14:$O14)-SUM(SMALL($F14:$O14,{1,2,3}))))</f>
        <v>130</v>
      </c>
      <c r="R14" s="122">
        <f>COUNTIF('Top 40'!$F14:$O14,40)</f>
        <v>2</v>
      </c>
      <c r="S14" s="103">
        <f>COUNTIF('Top 40'!$F14:$O14,39)</f>
        <v>0</v>
      </c>
      <c r="T14" s="104">
        <f>COUNTIF('Top 40'!$F14:$O14,38)</f>
        <v>1</v>
      </c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/>
      <c r="AI14" s="7"/>
      <c r="AJ14" s="26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</row>
    <row r="15" spans="1:51" ht="20.45" customHeight="1" thickBot="1">
      <c r="A15" s="14"/>
      <c r="B15" s="115">
        <v>3</v>
      </c>
      <c r="C15" s="47" t="s">
        <v>36</v>
      </c>
      <c r="D15" s="47">
        <v>490</v>
      </c>
      <c r="E15" s="47" t="s">
        <v>34</v>
      </c>
      <c r="F15" s="48">
        <v>35</v>
      </c>
      <c r="G15" s="48">
        <v>35</v>
      </c>
      <c r="H15" s="58">
        <v>31</v>
      </c>
      <c r="I15" s="48">
        <v>30</v>
      </c>
      <c r="J15" s="48">
        <v>50</v>
      </c>
      <c r="K15" s="140">
        <v>37</v>
      </c>
      <c r="L15" s="48"/>
      <c r="M15" s="48"/>
      <c r="N15" s="48"/>
      <c r="O15" s="48"/>
      <c r="P15" s="51">
        <f t="shared" si="0"/>
        <v>218</v>
      </c>
      <c r="Q15" s="131">
        <f>IF(COUNTIF($F15:$O15,"&gt;1")&lt;5,"NA",(SUM($F15:$O15)-SUM(SMALL($F15:$O15,{1,2,3}))))</f>
        <v>122</v>
      </c>
      <c r="R15" s="122">
        <f>COUNTIF('Top 40'!$F15:$O15,40)</f>
        <v>0</v>
      </c>
      <c r="S15" s="103">
        <f>COUNTIF('Top 40'!$F15:$O15,39)</f>
        <v>0</v>
      </c>
      <c r="T15" s="104">
        <f>COUNTIF('Top 40'!$F15:$O15,38)</f>
        <v>0</v>
      </c>
      <c r="U15" s="5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  <c r="AI15" s="7"/>
      <c r="AJ15" s="26"/>
      <c r="AK15" s="14"/>
      <c r="AL15" s="14"/>
      <c r="AM15" s="14"/>
      <c r="AN15" s="23"/>
      <c r="AO15" s="24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1:51" ht="20.45" customHeight="1" thickBot="1">
      <c r="A16" s="14"/>
      <c r="B16" s="115">
        <v>4</v>
      </c>
      <c r="C16" s="47" t="s">
        <v>37</v>
      </c>
      <c r="D16" s="47">
        <v>1044</v>
      </c>
      <c r="E16" s="47" t="s">
        <v>34</v>
      </c>
      <c r="F16" s="48">
        <v>36</v>
      </c>
      <c r="G16" s="48">
        <v>33</v>
      </c>
      <c r="H16" s="58">
        <v>32</v>
      </c>
      <c r="I16" s="48">
        <v>38</v>
      </c>
      <c r="J16" s="48">
        <v>32</v>
      </c>
      <c r="K16" s="140">
        <v>28</v>
      </c>
      <c r="L16" s="48"/>
      <c r="M16" s="48"/>
      <c r="N16" s="48"/>
      <c r="O16" s="48"/>
      <c r="P16" s="51">
        <f t="shared" si="0"/>
        <v>199</v>
      </c>
      <c r="Q16" s="131">
        <f>IF(COUNTIF($F16:$O16,"&gt;1")&lt;5,"NA",(SUM($F16:$O16)-SUM(SMALL($F16:$O16,{1,2,3}))))</f>
        <v>107</v>
      </c>
      <c r="R16" s="122">
        <f>COUNTIF('Top 40'!$F16:$O16,40)</f>
        <v>0</v>
      </c>
      <c r="S16" s="103">
        <f>COUNTIF('Top 40'!$F16:$O16,39)</f>
        <v>0</v>
      </c>
      <c r="T16" s="104">
        <f>COUNTIF('Top 40'!$F16:$O16,38)</f>
        <v>1</v>
      </c>
      <c r="U16" s="5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  <c r="AI16" s="7"/>
      <c r="AJ16" s="26"/>
      <c r="AK16" s="14"/>
      <c r="AL16" s="14"/>
      <c r="AM16" s="14"/>
      <c r="AN16" s="23"/>
      <c r="AO16" s="24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1:51" ht="20.45" customHeight="1" thickBot="1">
      <c r="A17" s="14"/>
      <c r="B17" s="115">
        <v>5</v>
      </c>
      <c r="C17" s="47" t="s">
        <v>38</v>
      </c>
      <c r="D17" s="47">
        <v>491</v>
      </c>
      <c r="E17" s="47" t="s">
        <v>39</v>
      </c>
      <c r="F17" s="48">
        <v>28</v>
      </c>
      <c r="G17" s="48">
        <v>50</v>
      </c>
      <c r="H17" s="58">
        <v>0</v>
      </c>
      <c r="I17" s="48">
        <v>29</v>
      </c>
      <c r="J17" s="143">
        <v>35</v>
      </c>
      <c r="K17" s="140">
        <v>26</v>
      </c>
      <c r="L17" s="48"/>
      <c r="M17" s="48"/>
      <c r="N17" s="48"/>
      <c r="O17" s="48"/>
      <c r="P17" s="51">
        <f t="shared" si="0"/>
        <v>168</v>
      </c>
      <c r="Q17" s="131">
        <f>IF(COUNTIF($F17:$O17,"&gt;1")&lt;5,"NA",(SUM($F17:$O17)-SUM(SMALL($F17:$O17,{1,2,3}))))</f>
        <v>114</v>
      </c>
      <c r="R17" s="122">
        <f>COUNTIF('Top 40'!$F17:$O17,40)</f>
        <v>0</v>
      </c>
      <c r="S17" s="103">
        <f>COUNTIF('Top 40'!$F17:$O17,39)</f>
        <v>0</v>
      </c>
      <c r="T17" s="104">
        <f>COUNTIF('Top 40'!$F17:$O17,38)</f>
        <v>0</v>
      </c>
      <c r="U17" s="5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  <c r="AI17" s="7"/>
      <c r="AJ17" s="26"/>
      <c r="AK17" s="14"/>
      <c r="AL17" s="14"/>
      <c r="AM17" s="14"/>
      <c r="AN17" s="23"/>
      <c r="AO17" s="2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1:51" ht="20.45" customHeight="1" thickBot="1">
      <c r="A18" s="14"/>
      <c r="B18" s="115">
        <v>6</v>
      </c>
      <c r="C18" s="47" t="s">
        <v>40</v>
      </c>
      <c r="D18" s="47">
        <v>1832</v>
      </c>
      <c r="E18" s="47" t="s">
        <v>34</v>
      </c>
      <c r="F18" s="48">
        <v>40</v>
      </c>
      <c r="G18" s="48">
        <v>50</v>
      </c>
      <c r="H18" s="58">
        <v>38</v>
      </c>
      <c r="I18" s="48">
        <v>39</v>
      </c>
      <c r="J18" s="48">
        <v>0</v>
      </c>
      <c r="K18" s="140">
        <v>0</v>
      </c>
      <c r="L18" s="48"/>
      <c r="M18" s="48"/>
      <c r="N18" s="48"/>
      <c r="O18" s="48"/>
      <c r="P18" s="51">
        <f t="shared" si="0"/>
        <v>167</v>
      </c>
      <c r="Q18" s="131" t="str">
        <f>IF(COUNTIF($F18:$O18,"&gt;1")&lt;5,"NA",(SUM($F18:$O18)-SUM(SMALL($F18:$O18,{1,2,3}))))</f>
        <v>NA</v>
      </c>
      <c r="R18" s="122">
        <f>COUNTIF('Top 40'!$F18:$O18,40)</f>
        <v>1</v>
      </c>
      <c r="S18" s="103">
        <f>COUNTIF('Top 40'!$F18:$O18,39)</f>
        <v>1</v>
      </c>
      <c r="T18" s="104">
        <f>COUNTIF('Top 40'!$F18:$O18,38)</f>
        <v>1</v>
      </c>
      <c r="U18" s="5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  <c r="AI18" s="7"/>
      <c r="AJ18" s="26"/>
      <c r="AK18" s="14"/>
      <c r="AL18" s="14"/>
      <c r="AM18" s="14"/>
      <c r="AN18" s="23"/>
      <c r="AO18" s="24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1:51" ht="20.45" customHeight="1" thickBot="1">
      <c r="A19" s="14"/>
      <c r="B19" s="115">
        <v>7</v>
      </c>
      <c r="C19" s="47" t="s">
        <v>41</v>
      </c>
      <c r="D19" s="47">
        <v>569</v>
      </c>
      <c r="E19" s="47" t="s">
        <v>42</v>
      </c>
      <c r="F19" s="48">
        <v>50</v>
      </c>
      <c r="G19" s="48">
        <v>23</v>
      </c>
      <c r="H19" s="58">
        <v>9</v>
      </c>
      <c r="I19" s="48">
        <v>26</v>
      </c>
      <c r="J19" s="48">
        <v>30</v>
      </c>
      <c r="K19" s="140">
        <v>22</v>
      </c>
      <c r="L19" s="48"/>
      <c r="M19" s="48"/>
      <c r="N19" s="48"/>
      <c r="O19" s="48"/>
      <c r="P19" s="51">
        <f t="shared" si="0"/>
        <v>160</v>
      </c>
      <c r="Q19" s="131">
        <f>IF(COUNTIF($F19:$O19,"&gt;1")&lt;5,"NA",(SUM($F19:$O19)-SUM(SMALL($F19:$O19,{1,2,3}))))</f>
        <v>106</v>
      </c>
      <c r="R19" s="122">
        <f>COUNTIF('Top 40'!$F19:$O19,40)</f>
        <v>0</v>
      </c>
      <c r="S19" s="103">
        <f>COUNTIF('Top 40'!$F19:$O19,39)</f>
        <v>0</v>
      </c>
      <c r="T19" s="104">
        <f>COUNTIF('Top 40'!$F19:$O19,38)</f>
        <v>0</v>
      </c>
      <c r="U19" s="5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  <c r="AI19" s="7"/>
      <c r="AJ19" s="26"/>
      <c r="AK19" s="14"/>
      <c r="AL19" s="14"/>
      <c r="AM19" s="14"/>
      <c r="AN19" s="23"/>
      <c r="AO19" s="24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1:51" ht="20.45" customHeight="1" thickBot="1">
      <c r="A20" s="14"/>
      <c r="B20" s="115">
        <v>8</v>
      </c>
      <c r="C20" s="47" t="s">
        <v>43</v>
      </c>
      <c r="D20" s="47">
        <v>671</v>
      </c>
      <c r="E20" s="47" t="s">
        <v>44</v>
      </c>
      <c r="F20" s="48">
        <v>50</v>
      </c>
      <c r="G20" s="48">
        <v>22</v>
      </c>
      <c r="H20" s="128">
        <f>AVERAGE(G20,I20,J20)</f>
        <v>27.333333333333332</v>
      </c>
      <c r="I20" s="48">
        <v>22</v>
      </c>
      <c r="J20" s="143">
        <v>38</v>
      </c>
      <c r="K20" s="140">
        <v>0</v>
      </c>
      <c r="L20" s="48"/>
      <c r="M20" s="48"/>
      <c r="N20" s="48"/>
      <c r="O20" s="48"/>
      <c r="P20" s="51">
        <f t="shared" si="0"/>
        <v>159.33333333333331</v>
      </c>
      <c r="Q20" s="131">
        <f>IF(COUNTIF($F20:$O20,"&gt;1")&lt;5,"NA",(SUM($F20:$O20)-SUM(SMALL($F20:$O20,{1,2,3}))))</f>
        <v>115.33333333333331</v>
      </c>
      <c r="R20" s="122">
        <f>COUNTIF('Top 40'!$F20:$O20,40)</f>
        <v>0</v>
      </c>
      <c r="S20" s="103">
        <f>COUNTIF('Top 40'!$F20:$O20,39)</f>
        <v>0</v>
      </c>
      <c r="T20" s="104">
        <f>COUNTIF('Top 40'!$F20:$O20,38)</f>
        <v>1</v>
      </c>
      <c r="U20" s="5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/>
      <c r="AI20" s="7"/>
      <c r="AJ20" s="26"/>
      <c r="AK20" s="14"/>
      <c r="AL20" s="14"/>
      <c r="AM20" s="14"/>
      <c r="AN20" s="23"/>
      <c r="AO20" s="2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1:51" ht="21" thickBot="1">
      <c r="A21" s="14"/>
      <c r="B21" s="115">
        <v>9</v>
      </c>
      <c r="C21" s="47" t="s">
        <v>45</v>
      </c>
      <c r="D21" s="47">
        <v>335</v>
      </c>
      <c r="E21" s="47" t="s">
        <v>46</v>
      </c>
      <c r="F21" s="48">
        <v>50</v>
      </c>
      <c r="G21" s="48">
        <v>19</v>
      </c>
      <c r="H21" s="58">
        <v>30</v>
      </c>
      <c r="I21" s="48">
        <v>23</v>
      </c>
      <c r="J21" s="48">
        <v>26</v>
      </c>
      <c r="K21" s="140">
        <v>0</v>
      </c>
      <c r="L21" s="48"/>
      <c r="M21" s="48"/>
      <c r="N21" s="48"/>
      <c r="O21" s="48"/>
      <c r="P21" s="51">
        <f t="shared" si="0"/>
        <v>148</v>
      </c>
      <c r="Q21" s="131">
        <f>IF(COUNTIF($F21:$O21,"&gt;1")&lt;5,"NA",(SUM($F21:$O21)-SUM(SMALL($F21:$O21,{1,2,3}))))</f>
        <v>106</v>
      </c>
      <c r="R21" s="122">
        <f>COUNTIF('Top 40'!$F21:$O21,40)</f>
        <v>0</v>
      </c>
      <c r="S21" s="103">
        <f>COUNTIF('Top 40'!$F21:$O21,39)</f>
        <v>0</v>
      </c>
      <c r="T21" s="104">
        <f>COUNTIF('Top 40'!$F21:$O21,38)</f>
        <v>0</v>
      </c>
      <c r="U21" s="5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  <c r="AI21" s="7"/>
      <c r="AJ21" s="26"/>
      <c r="AK21" s="14"/>
      <c r="AL21" s="14"/>
      <c r="AM21" s="14"/>
      <c r="AN21" s="23"/>
      <c r="AO21" s="2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1:51" ht="20.45" customHeight="1" thickBot="1">
      <c r="A22" s="14"/>
      <c r="B22" s="115">
        <v>10</v>
      </c>
      <c r="C22" s="47" t="s">
        <v>47</v>
      </c>
      <c r="D22" s="47">
        <v>252</v>
      </c>
      <c r="E22" s="47" t="s">
        <v>48</v>
      </c>
      <c r="F22" s="48">
        <v>50</v>
      </c>
      <c r="G22" s="48">
        <v>10</v>
      </c>
      <c r="H22" s="128">
        <f>AVERAGE(G22,I22,J22,K22)</f>
        <v>19.25</v>
      </c>
      <c r="I22" s="48">
        <v>18</v>
      </c>
      <c r="J22" s="143">
        <v>20</v>
      </c>
      <c r="K22" s="140">
        <v>29</v>
      </c>
      <c r="L22" s="48"/>
      <c r="M22" s="48"/>
      <c r="N22" s="48"/>
      <c r="O22" s="48"/>
      <c r="P22" s="51">
        <f t="shared" si="0"/>
        <v>146.25</v>
      </c>
      <c r="Q22" s="131">
        <f>IF(COUNTIF($F22:$O22,"&gt;1")&lt;5,"NA",(SUM($F22:$O22)-SUM(SMALL($F22:$O22,{1,2,3}))))</f>
        <v>99</v>
      </c>
      <c r="R22" s="122">
        <f>COUNTIF('Top 40'!$F22:$O22,40)</f>
        <v>0</v>
      </c>
      <c r="S22" s="103">
        <f>COUNTIF('Top 40'!$F22:$O22,39)</f>
        <v>0</v>
      </c>
      <c r="T22" s="104">
        <f>COUNTIF('Top 40'!$F22:$O22,38)</f>
        <v>0</v>
      </c>
      <c r="U22" s="5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  <c r="AI22" s="7"/>
      <c r="AJ22" s="26"/>
      <c r="AK22" s="14"/>
      <c r="AL22" s="14"/>
      <c r="AM22" s="14"/>
      <c r="AN22" s="23"/>
      <c r="AO22" s="2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1" ht="20.45" customHeight="1" thickBot="1">
      <c r="B23" s="115">
        <v>11</v>
      </c>
      <c r="C23" s="47" t="s">
        <v>49</v>
      </c>
      <c r="D23" s="47">
        <v>520</v>
      </c>
      <c r="E23" s="47" t="s">
        <v>34</v>
      </c>
      <c r="F23" s="48">
        <v>37</v>
      </c>
      <c r="G23" s="48">
        <v>34</v>
      </c>
      <c r="H23" s="58">
        <v>0</v>
      </c>
      <c r="I23" s="48">
        <v>32</v>
      </c>
      <c r="J23" s="48">
        <v>0</v>
      </c>
      <c r="K23" s="140">
        <v>38</v>
      </c>
      <c r="L23" s="48"/>
      <c r="M23" s="48"/>
      <c r="N23" s="48"/>
      <c r="O23" s="48"/>
      <c r="P23" s="51">
        <f t="shared" si="0"/>
        <v>141</v>
      </c>
      <c r="Q23" s="131" t="str">
        <f>IF(COUNTIF($F23:$O23,"&gt;1")&lt;5,"NA",(SUM($F23:$O23)-SUM(SMALL($F23:$O23,{1,2,3}))))</f>
        <v>NA</v>
      </c>
      <c r="R23" s="122">
        <f>COUNTIF('Top 40'!$F23:$O23,40)</f>
        <v>0</v>
      </c>
      <c r="S23" s="103">
        <f>COUNTIF('Top 40'!$F23:$O23,39)</f>
        <v>0</v>
      </c>
      <c r="T23" s="104">
        <f>COUNTIF('Top 40'!$F23:$O23,38)</f>
        <v>1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1"/>
      <c r="AI23" s="11"/>
      <c r="AJ23" s="27"/>
    </row>
    <row r="24" spans="1:51" ht="20.45" customHeight="1" thickBot="1">
      <c r="A24" s="14"/>
      <c r="B24" s="115">
        <v>12</v>
      </c>
      <c r="C24" s="47" t="s">
        <v>50</v>
      </c>
      <c r="D24" s="47">
        <v>1678</v>
      </c>
      <c r="E24" s="47" t="s">
        <v>39</v>
      </c>
      <c r="F24" s="48">
        <v>31</v>
      </c>
      <c r="G24" s="48">
        <v>50</v>
      </c>
      <c r="H24" s="58">
        <v>28</v>
      </c>
      <c r="I24" s="48">
        <v>0</v>
      </c>
      <c r="J24" s="143">
        <v>18</v>
      </c>
      <c r="K24" s="140">
        <v>12</v>
      </c>
      <c r="L24" s="48"/>
      <c r="M24" s="48"/>
      <c r="N24" s="48"/>
      <c r="O24" s="48"/>
      <c r="P24" s="51">
        <f t="shared" si="0"/>
        <v>139</v>
      </c>
      <c r="Q24" s="131">
        <f>IF(COUNTIF($F24:$O24,"&gt;1")&lt;5,"NA",(SUM($F24:$O24)-SUM(SMALL($F24:$O24,{1,2,3}))))</f>
        <v>109</v>
      </c>
      <c r="R24" s="122">
        <f>COUNTIF('Top 40'!$F24:$O24,40)</f>
        <v>0</v>
      </c>
      <c r="S24" s="103">
        <f>COUNTIF('Top 40'!$F24:$O24,39)</f>
        <v>0</v>
      </c>
      <c r="T24" s="104">
        <f>COUNTIF('Top 40'!$F24:$O24,38)</f>
        <v>0</v>
      </c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7"/>
      <c r="AI24" s="7"/>
      <c r="AJ24" s="26"/>
      <c r="AK24" s="14"/>
      <c r="AL24" s="14"/>
      <c r="AM24" s="14"/>
      <c r="AN24" s="23"/>
      <c r="AO24" s="24"/>
      <c r="AP24" s="14"/>
      <c r="AQ24" s="14"/>
      <c r="AR24" s="14"/>
      <c r="AS24" s="14"/>
      <c r="AT24" s="14"/>
      <c r="AU24" s="14"/>
      <c r="AV24" s="14"/>
      <c r="AW24" s="14"/>
      <c r="AX24" s="14"/>
      <c r="AY24" s="14"/>
    </row>
    <row r="25" spans="1:51" ht="20.45" customHeight="1" thickBot="1">
      <c r="A25" s="14"/>
      <c r="B25" s="115">
        <v>13</v>
      </c>
      <c r="C25" s="47" t="s">
        <v>51</v>
      </c>
      <c r="D25" s="47">
        <v>211</v>
      </c>
      <c r="E25" s="47" t="s">
        <v>52</v>
      </c>
      <c r="F25" s="48">
        <v>34</v>
      </c>
      <c r="G25" s="48">
        <v>0</v>
      </c>
      <c r="H25" s="58">
        <v>36</v>
      </c>
      <c r="I25" s="48">
        <v>33</v>
      </c>
      <c r="J25" s="48">
        <v>0</v>
      </c>
      <c r="K25" s="140">
        <v>36</v>
      </c>
      <c r="L25" s="48"/>
      <c r="M25" s="48"/>
      <c r="N25" s="48"/>
      <c r="O25" s="48"/>
      <c r="P25" s="51">
        <f t="shared" si="0"/>
        <v>139</v>
      </c>
      <c r="Q25" s="131" t="str">
        <f>IF(COUNTIF($F25:$O25,"&gt;1")&lt;5,"NA",(SUM($F25:$O25)-SUM(SMALL($F25:$O25,{1,2,3}))))</f>
        <v>NA</v>
      </c>
      <c r="R25" s="122">
        <f>COUNTIF('Top 40'!$F25:$O25,40)</f>
        <v>0</v>
      </c>
      <c r="S25" s="103">
        <f>COUNTIF('Top 40'!$F25:$O25,39)</f>
        <v>0</v>
      </c>
      <c r="T25" s="104">
        <f>COUNTIF('Top 40'!$F25:$O25,38)</f>
        <v>0</v>
      </c>
      <c r="U25" s="5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"/>
      <c r="AI25" s="7"/>
      <c r="AJ25" s="26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1" ht="20.45" customHeight="1" thickBot="1">
      <c r="A26" s="14"/>
      <c r="B26" s="115">
        <v>14</v>
      </c>
      <c r="C26" s="47" t="s">
        <v>53</v>
      </c>
      <c r="D26" s="47">
        <v>475</v>
      </c>
      <c r="E26" s="47" t="s">
        <v>39</v>
      </c>
      <c r="F26" s="48">
        <v>30</v>
      </c>
      <c r="G26" s="48">
        <v>27</v>
      </c>
      <c r="H26" s="58">
        <v>0</v>
      </c>
      <c r="I26" s="48">
        <v>50</v>
      </c>
      <c r="J26" s="143">
        <v>0</v>
      </c>
      <c r="K26" s="140">
        <v>27</v>
      </c>
      <c r="L26" s="48"/>
      <c r="M26" s="48"/>
      <c r="N26" s="48"/>
      <c r="O26" s="48"/>
      <c r="P26" s="51">
        <f t="shared" si="0"/>
        <v>134</v>
      </c>
      <c r="Q26" s="131" t="str">
        <f>IF(COUNTIF($F26:$O26,"&gt;1")&lt;5,"NA",(SUM($F26:$O26)-SUM(SMALL($F26:$O26,{1,2,3}))))</f>
        <v>NA</v>
      </c>
      <c r="R26" s="122">
        <f>COUNTIF('Top 40'!$F26:$O26,40)</f>
        <v>0</v>
      </c>
      <c r="S26" s="103">
        <f>COUNTIF('Top 40'!$F26:$O26,39)</f>
        <v>0</v>
      </c>
      <c r="T26" s="104">
        <f>COUNTIF('Top 40'!$F26:$O26,38)</f>
        <v>0</v>
      </c>
      <c r="U26" s="5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  <c r="AI26" s="7"/>
      <c r="AJ26" s="26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1" ht="20.45" customHeight="1" thickBot="1">
      <c r="A27" s="14"/>
      <c r="B27" s="115">
        <v>15</v>
      </c>
      <c r="C27" s="47" t="s">
        <v>54</v>
      </c>
      <c r="D27" s="47">
        <v>1804</v>
      </c>
      <c r="E27" s="47" t="s">
        <v>44</v>
      </c>
      <c r="F27" s="48">
        <v>33</v>
      </c>
      <c r="G27" s="48">
        <v>32</v>
      </c>
      <c r="H27" s="58">
        <v>0</v>
      </c>
      <c r="I27" s="48">
        <v>34</v>
      </c>
      <c r="J27" s="48">
        <v>0</v>
      </c>
      <c r="K27" s="140">
        <v>35</v>
      </c>
      <c r="L27" s="48"/>
      <c r="M27" s="48"/>
      <c r="N27" s="48"/>
      <c r="O27" s="48"/>
      <c r="P27" s="51">
        <f t="shared" si="0"/>
        <v>134</v>
      </c>
      <c r="Q27" s="131" t="str">
        <f>IF(COUNTIF($F27:$O27,"&gt;1")&lt;5,"NA",(SUM($F27:$O27)-SUM(SMALL($F27:$O27,{1,2,3}))))</f>
        <v>NA</v>
      </c>
      <c r="R27" s="122">
        <f>COUNTIF('Top 40'!$F27:$O27,40)</f>
        <v>0</v>
      </c>
      <c r="S27" s="103">
        <f>COUNTIF('Top 40'!$F27:$O27,39)</f>
        <v>0</v>
      </c>
      <c r="T27" s="104">
        <f>COUNTIF('Top 40'!$F27:$O27,38)</f>
        <v>0</v>
      </c>
      <c r="U27" s="5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7"/>
      <c r="AI27" s="7"/>
      <c r="AJ27" s="26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1" ht="20.45" customHeight="1" thickBot="1">
      <c r="A28" s="14"/>
      <c r="B28" s="115">
        <v>16</v>
      </c>
      <c r="C28" s="47" t="s">
        <v>55</v>
      </c>
      <c r="D28" s="47">
        <v>385</v>
      </c>
      <c r="E28" s="47" t="s">
        <v>34</v>
      </c>
      <c r="F28" s="48">
        <v>32</v>
      </c>
      <c r="G28" s="48">
        <v>29</v>
      </c>
      <c r="H28" s="58">
        <v>35</v>
      </c>
      <c r="I28" s="48">
        <v>31</v>
      </c>
      <c r="J28" s="48">
        <v>0</v>
      </c>
      <c r="K28" s="140">
        <v>0</v>
      </c>
      <c r="L28" s="48"/>
      <c r="M28" s="48"/>
      <c r="N28" s="48"/>
      <c r="O28" s="48"/>
      <c r="P28" s="51">
        <f t="shared" si="0"/>
        <v>127</v>
      </c>
      <c r="Q28" s="131" t="str">
        <f>IF(COUNTIF($F28:$O28,"&gt;1")&lt;5,"NA",(SUM($F28:$O28)-SUM(SMALL($F28:$O28,{1,2,3}))))</f>
        <v>NA</v>
      </c>
      <c r="R28" s="122">
        <f>COUNTIF('Top 40'!$F28:$O28,40)</f>
        <v>0</v>
      </c>
      <c r="S28" s="103">
        <f>COUNTIF('Top 40'!$F28:$O28,39)</f>
        <v>0</v>
      </c>
      <c r="T28" s="104">
        <f>COUNTIF('Top 40'!$F28:$O28,38)</f>
        <v>0</v>
      </c>
      <c r="U28" s="5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/>
      <c r="AI28" s="7"/>
      <c r="AJ28" s="26"/>
      <c r="AK28" s="14"/>
      <c r="AL28" s="14"/>
      <c r="AM28" s="14"/>
      <c r="AN28" s="23"/>
      <c r="AO28" s="2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20.45" customHeight="1" thickBot="1">
      <c r="A29" s="14"/>
      <c r="B29" s="115">
        <v>17</v>
      </c>
      <c r="C29" s="47" t="s">
        <v>56</v>
      </c>
      <c r="D29" s="47">
        <v>750</v>
      </c>
      <c r="E29" s="47" t="s">
        <v>57</v>
      </c>
      <c r="F29" s="48">
        <v>22</v>
      </c>
      <c r="G29" s="48">
        <v>6</v>
      </c>
      <c r="H29" s="58">
        <v>17</v>
      </c>
      <c r="I29" s="48">
        <v>13</v>
      </c>
      <c r="J29" s="143">
        <v>19</v>
      </c>
      <c r="K29" s="140">
        <v>50</v>
      </c>
      <c r="L29" s="48"/>
      <c r="M29" s="48"/>
      <c r="N29" s="48"/>
      <c r="O29" s="48"/>
      <c r="P29" s="51">
        <f t="shared" si="0"/>
        <v>127</v>
      </c>
      <c r="Q29" s="131">
        <f>IF(COUNTIF($F29:$O29,"&gt;1")&lt;5,"NA",(SUM($F29:$O29)-SUM(SMALL($F29:$O29,{1,2,3}))))</f>
        <v>91</v>
      </c>
      <c r="R29" s="122">
        <f>COUNTIF('Top 40'!$F29:$O29,40)</f>
        <v>0</v>
      </c>
      <c r="S29" s="103">
        <f>COUNTIF('Top 40'!$F29:$O29,39)</f>
        <v>0</v>
      </c>
      <c r="T29" s="104">
        <f>COUNTIF('Top 40'!$F29:$O29,38)</f>
        <v>0</v>
      </c>
      <c r="U29" s="5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7"/>
      <c r="AI29" s="7"/>
      <c r="AJ29" s="26"/>
      <c r="AK29" s="14"/>
      <c r="AL29" s="14"/>
      <c r="AM29" s="14"/>
      <c r="AN29" s="23"/>
      <c r="AO29" s="2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1" ht="20.45" customHeight="1" thickBot="1">
      <c r="A30" s="14"/>
      <c r="B30" s="115">
        <v>18</v>
      </c>
      <c r="C30" s="47" t="s">
        <v>58</v>
      </c>
      <c r="D30" s="47">
        <v>284</v>
      </c>
      <c r="E30" s="47" t="s">
        <v>44</v>
      </c>
      <c r="F30" s="48">
        <v>50</v>
      </c>
      <c r="G30" s="48">
        <v>20</v>
      </c>
      <c r="H30" s="128">
        <f>AVERAGE(G30,J30,K30)</f>
        <v>19</v>
      </c>
      <c r="I30" s="48">
        <v>0</v>
      </c>
      <c r="J30" s="48">
        <v>27</v>
      </c>
      <c r="K30" s="140">
        <v>10</v>
      </c>
      <c r="L30" s="48"/>
      <c r="M30" s="48"/>
      <c r="N30" s="48"/>
      <c r="O30" s="48"/>
      <c r="P30" s="51">
        <f t="shared" si="0"/>
        <v>126</v>
      </c>
      <c r="Q30" s="131">
        <f>IF(COUNTIF($F30:$O30,"&gt;1")&lt;5,"NA",(SUM($F30:$O30)-SUM(SMALL($F30:$O30,{1,2,3}))))</f>
        <v>97</v>
      </c>
      <c r="R30" s="122">
        <f>COUNTIF('Top 40'!$F30:$O30,40)</f>
        <v>0</v>
      </c>
      <c r="S30" s="103">
        <f>COUNTIF('Top 40'!$F30:$O30,39)</f>
        <v>0</v>
      </c>
      <c r="T30" s="104">
        <f>COUNTIF('Top 40'!$F30:$O30,38)</f>
        <v>0</v>
      </c>
      <c r="U30" s="5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7"/>
      <c r="AI30" s="7"/>
      <c r="AJ30" s="26"/>
      <c r="AK30" s="14"/>
      <c r="AL30" s="14"/>
      <c r="AM30" s="14"/>
      <c r="AN30" s="23"/>
      <c r="AO30" s="2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1" ht="20.45" customHeight="1" thickBot="1">
      <c r="A31" s="14"/>
      <c r="B31" s="115">
        <v>19</v>
      </c>
      <c r="C31" s="47" t="s">
        <v>59</v>
      </c>
      <c r="D31" s="47">
        <v>1631</v>
      </c>
      <c r="E31" s="47" t="s">
        <v>44</v>
      </c>
      <c r="F31" s="48">
        <v>23</v>
      </c>
      <c r="G31" s="48">
        <v>0</v>
      </c>
      <c r="H31" s="58">
        <v>25</v>
      </c>
      <c r="I31" s="48">
        <v>10</v>
      </c>
      <c r="J31" s="48">
        <v>50</v>
      </c>
      <c r="K31" s="140">
        <v>15</v>
      </c>
      <c r="L31" s="48"/>
      <c r="M31" s="48"/>
      <c r="N31" s="48"/>
      <c r="O31" s="48"/>
      <c r="P31" s="51">
        <f t="shared" si="0"/>
        <v>123</v>
      </c>
      <c r="Q31" s="131">
        <f>IF(COUNTIF($F31:$O31,"&gt;1")&lt;5,"NA",(SUM($F31:$O31)-SUM(SMALL($F31:$O31,{1,2,3}))))</f>
        <v>98</v>
      </c>
      <c r="R31" s="122">
        <f>COUNTIF('Top 40'!$F31:$O31,40)</f>
        <v>0</v>
      </c>
      <c r="S31" s="103">
        <f>COUNTIF('Top 40'!$F31:$O31,39)</f>
        <v>0</v>
      </c>
      <c r="T31" s="104">
        <f>COUNTIF('Top 40'!$F31:$O31,38)</f>
        <v>0</v>
      </c>
      <c r="U31" s="5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"/>
      <c r="AI31" s="7"/>
      <c r="AJ31" s="26"/>
      <c r="AK31" s="14"/>
      <c r="AL31" s="14"/>
      <c r="AM31" s="14"/>
      <c r="AN31" s="23"/>
      <c r="AO31" s="2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1" ht="20.45" customHeight="1" thickBot="1">
      <c r="B32" s="115">
        <v>20</v>
      </c>
      <c r="C32" s="47" t="s">
        <v>60</v>
      </c>
      <c r="D32" s="47">
        <v>1099</v>
      </c>
      <c r="E32" s="47" t="s">
        <v>57</v>
      </c>
      <c r="F32" s="48">
        <v>0</v>
      </c>
      <c r="G32" s="48">
        <v>24</v>
      </c>
      <c r="H32" s="58">
        <v>26</v>
      </c>
      <c r="I32" s="48">
        <v>21</v>
      </c>
      <c r="J32" s="48">
        <v>29</v>
      </c>
      <c r="K32" s="140">
        <v>23</v>
      </c>
      <c r="L32" s="48"/>
      <c r="M32" s="48"/>
      <c r="N32" s="48"/>
      <c r="O32" s="48"/>
      <c r="P32" s="51">
        <f t="shared" si="0"/>
        <v>123</v>
      </c>
      <c r="Q32" s="131">
        <f>IF(COUNTIF($F32:$O32,"&gt;1")&lt;5,"NA",(SUM($F32:$O32)-SUM(SMALL($F32:$O32,{1,2,3}))))</f>
        <v>79</v>
      </c>
      <c r="R32" s="122">
        <f>COUNTIF('Top 40'!$F32:$O32,40)</f>
        <v>0</v>
      </c>
      <c r="S32" s="103">
        <f>COUNTIF('Top 40'!$F32:$O32,39)</f>
        <v>0</v>
      </c>
      <c r="T32" s="104">
        <f>COUNTIF('Top 40'!$F32:$O32,38)</f>
        <v>0</v>
      </c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1"/>
      <c r="AI32" s="11"/>
      <c r="AJ32" s="27"/>
    </row>
    <row r="33" spans="1:51" ht="20.45" customHeight="1" thickBot="1">
      <c r="B33" s="115">
        <v>21</v>
      </c>
      <c r="C33" s="47" t="s">
        <v>61</v>
      </c>
      <c r="D33" s="47">
        <v>1684</v>
      </c>
      <c r="E33" s="47" t="s">
        <v>34</v>
      </c>
      <c r="F33" s="48">
        <v>8</v>
      </c>
      <c r="G33" s="48">
        <v>38</v>
      </c>
      <c r="H33" s="58">
        <v>37</v>
      </c>
      <c r="I33" s="48">
        <v>0</v>
      </c>
      <c r="J33" s="143">
        <v>0</v>
      </c>
      <c r="K33" s="140">
        <v>39</v>
      </c>
      <c r="L33" s="48"/>
      <c r="M33" s="48"/>
      <c r="N33" s="48"/>
      <c r="O33" s="48"/>
      <c r="P33" s="51">
        <f t="shared" si="0"/>
        <v>122</v>
      </c>
      <c r="Q33" s="131" t="str">
        <f>IF(COUNTIF($F33:$O33,"&gt;1")&lt;5,"NA",(SUM($F33:$O33)-SUM(SMALL($F33:$O33,{1,2,3}))))</f>
        <v>NA</v>
      </c>
      <c r="R33" s="122">
        <f>COUNTIF('Top 40'!$F33:$O33,40)</f>
        <v>0</v>
      </c>
      <c r="S33" s="103">
        <f>COUNTIF('Top 40'!$F33:$O33,39)</f>
        <v>1</v>
      </c>
      <c r="T33" s="104">
        <f>COUNTIF('Top 40'!$F33:$O33,38)</f>
        <v>1</v>
      </c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1"/>
      <c r="AI33" s="11"/>
      <c r="AJ33" s="27"/>
    </row>
    <row r="34" spans="1:51" ht="20.45" customHeight="1" thickBot="1">
      <c r="B34" s="115">
        <v>22</v>
      </c>
      <c r="C34" s="47" t="s">
        <v>62</v>
      </c>
      <c r="D34" s="47">
        <v>185</v>
      </c>
      <c r="E34" s="47" t="s">
        <v>44</v>
      </c>
      <c r="F34" s="48">
        <v>15</v>
      </c>
      <c r="G34" s="48">
        <v>7</v>
      </c>
      <c r="H34" s="58">
        <v>24</v>
      </c>
      <c r="I34" s="48">
        <v>50</v>
      </c>
      <c r="J34" s="48">
        <v>21</v>
      </c>
      <c r="K34" s="140">
        <v>0</v>
      </c>
      <c r="L34" s="48"/>
      <c r="M34" s="48"/>
      <c r="N34" s="48"/>
      <c r="O34" s="48"/>
      <c r="P34" s="51">
        <f t="shared" si="0"/>
        <v>117</v>
      </c>
      <c r="Q34" s="131">
        <f>IF(COUNTIF($F34:$O34,"&gt;1")&lt;5,"NA",(SUM($F34:$O34)-SUM(SMALL($F34:$O34,{1,2,3}))))</f>
        <v>95</v>
      </c>
      <c r="R34" s="122">
        <f>COUNTIF('Top 40'!$F34:$O34,40)</f>
        <v>0</v>
      </c>
      <c r="S34" s="103">
        <f>COUNTIF('Top 40'!$F34:$O34,39)</f>
        <v>0</v>
      </c>
      <c r="T34" s="104">
        <f>COUNTIF('Top 40'!$F34:$O34,38)</f>
        <v>0</v>
      </c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1"/>
      <c r="AI34" s="11"/>
      <c r="AJ34" s="27"/>
    </row>
    <row r="35" spans="1:51" ht="20.45" customHeight="1" thickBot="1">
      <c r="B35" s="115">
        <v>23</v>
      </c>
      <c r="C35" s="47" t="s">
        <v>63</v>
      </c>
      <c r="D35" s="47">
        <v>317</v>
      </c>
      <c r="E35" s="47" t="s">
        <v>39</v>
      </c>
      <c r="F35" s="48">
        <v>12</v>
      </c>
      <c r="G35" s="48">
        <v>0</v>
      </c>
      <c r="H35" s="58">
        <v>18</v>
      </c>
      <c r="I35" s="48">
        <v>24</v>
      </c>
      <c r="J35" s="48">
        <v>50</v>
      </c>
      <c r="K35" s="140">
        <v>13</v>
      </c>
      <c r="L35" s="48"/>
      <c r="M35" s="48"/>
      <c r="N35" s="48"/>
      <c r="O35" s="48"/>
      <c r="P35" s="51">
        <f t="shared" si="0"/>
        <v>117</v>
      </c>
      <c r="Q35" s="131">
        <f>IF(COUNTIF($F35:$O35,"&gt;1")&lt;5,"NA",(SUM($F35:$O35)-SUM(SMALL($F35:$O35,{1,2,3}))))</f>
        <v>92</v>
      </c>
      <c r="R35" s="122">
        <f>COUNTIF('Top 40'!$F35:$O35,40)</f>
        <v>0</v>
      </c>
      <c r="S35" s="103">
        <f>COUNTIF('Top 40'!$F35:$O35,39)</f>
        <v>0</v>
      </c>
      <c r="T35" s="104">
        <f>COUNTIF('Top 40'!$F35:$O35,38)</f>
        <v>0</v>
      </c>
      <c r="U35" s="12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1"/>
      <c r="AI35" s="11"/>
      <c r="AJ35" s="27"/>
    </row>
    <row r="36" spans="1:51" ht="21" thickBot="1">
      <c r="B36" s="115">
        <v>24</v>
      </c>
      <c r="C36" s="47" t="s">
        <v>64</v>
      </c>
      <c r="D36" s="47">
        <v>1203</v>
      </c>
      <c r="E36" s="47" t="s">
        <v>46</v>
      </c>
      <c r="F36" s="48">
        <v>0</v>
      </c>
      <c r="G36" s="48">
        <v>0</v>
      </c>
      <c r="H36" s="58">
        <v>33</v>
      </c>
      <c r="I36" s="48">
        <v>27</v>
      </c>
      <c r="J36" s="143">
        <v>31</v>
      </c>
      <c r="K36" s="140">
        <v>24</v>
      </c>
      <c r="L36" s="48"/>
      <c r="M36" s="48"/>
      <c r="N36" s="48"/>
      <c r="O36" s="48"/>
      <c r="P36" s="51">
        <f t="shared" si="0"/>
        <v>115</v>
      </c>
      <c r="Q36" s="131" t="str">
        <f>IF(COUNTIF($F36:$O36,"&gt;1")&lt;5,"NA",(SUM($F36:$O36)-SUM(SMALL($F36:$O36,{1,2,3}))))</f>
        <v>NA</v>
      </c>
      <c r="R36" s="122">
        <f>COUNTIF('Top 40'!$F36:$O36,40)</f>
        <v>0</v>
      </c>
      <c r="S36" s="103">
        <f>COUNTIF('Top 40'!$F36:$O36,39)</f>
        <v>0</v>
      </c>
      <c r="T36" s="104">
        <f>COUNTIF('Top 40'!$F36:$O36,38)</f>
        <v>0</v>
      </c>
      <c r="U36" s="12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1"/>
      <c r="AI36" s="11"/>
      <c r="AJ36" s="27"/>
    </row>
    <row r="37" spans="1:51" ht="21" thickBot="1">
      <c r="A37" s="14"/>
      <c r="B37" s="115">
        <v>25</v>
      </c>
      <c r="C37" s="47" t="s">
        <v>65</v>
      </c>
      <c r="D37" s="47">
        <v>31</v>
      </c>
      <c r="E37" s="47" t="s">
        <v>34</v>
      </c>
      <c r="F37" s="48">
        <v>0</v>
      </c>
      <c r="G37" s="48">
        <v>36</v>
      </c>
      <c r="H37" s="58">
        <v>0</v>
      </c>
      <c r="I37" s="48">
        <v>36</v>
      </c>
      <c r="J37" s="48">
        <v>0</v>
      </c>
      <c r="K37" s="140">
        <v>40</v>
      </c>
      <c r="L37" s="48"/>
      <c r="M37" s="48"/>
      <c r="N37" s="48"/>
      <c r="O37" s="48"/>
      <c r="P37" s="51">
        <f t="shared" si="0"/>
        <v>112</v>
      </c>
      <c r="Q37" s="131" t="str">
        <f>IF(COUNTIF($F37:$O37,"&gt;1")&lt;5,"NA",(SUM($F37:$O37)-SUM(SMALL($F37:$O37,{1,2,3}))))</f>
        <v>NA</v>
      </c>
      <c r="R37" s="122">
        <f>COUNTIF('Top 40'!$F37:$O37,40)</f>
        <v>1</v>
      </c>
      <c r="S37" s="103">
        <f>COUNTIF('Top 40'!$F37:$O37,39)</f>
        <v>0</v>
      </c>
      <c r="T37" s="104">
        <f>COUNTIF('Top 40'!$F37:$O37,38)</f>
        <v>0</v>
      </c>
      <c r="U37" s="5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7"/>
      <c r="AI37" s="7"/>
      <c r="AJ37" s="26"/>
      <c r="AK37" s="14"/>
      <c r="AL37" s="14"/>
      <c r="AM37" s="14"/>
      <c r="AN37" s="23"/>
      <c r="AO37" s="2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1:51" ht="20.45" customHeight="1" thickBot="1">
      <c r="A38" s="14"/>
      <c r="B38" s="115">
        <v>26</v>
      </c>
      <c r="C38" s="47" t="s">
        <v>66</v>
      </c>
      <c r="D38" s="47">
        <v>135</v>
      </c>
      <c r="E38" s="47" t="s">
        <v>42</v>
      </c>
      <c r="F38" s="48">
        <v>0</v>
      </c>
      <c r="G38" s="48">
        <v>28</v>
      </c>
      <c r="H38" s="58">
        <v>0</v>
      </c>
      <c r="I38" s="48">
        <v>0</v>
      </c>
      <c r="J38" s="48">
        <v>33</v>
      </c>
      <c r="K38" s="140">
        <v>50</v>
      </c>
      <c r="L38" s="48"/>
      <c r="M38" s="48"/>
      <c r="N38" s="48"/>
      <c r="O38" s="48"/>
      <c r="P38" s="51">
        <f t="shared" si="0"/>
        <v>111</v>
      </c>
      <c r="Q38" s="131" t="str">
        <f>IF(COUNTIF($F38:$O38,"&gt;1")&lt;5,"NA",(SUM($F38:$O38)-SUM(SMALL($F38:$O38,{1,2,3}))))</f>
        <v>NA</v>
      </c>
      <c r="R38" s="122">
        <f>COUNTIF('Top 40'!$F38:$O38,40)</f>
        <v>0</v>
      </c>
      <c r="S38" s="103">
        <f>COUNTIF('Top 40'!$F38:$O38,39)</f>
        <v>0</v>
      </c>
      <c r="T38" s="104">
        <f>COUNTIF('Top 40'!$F38:$O38,38)</f>
        <v>0</v>
      </c>
      <c r="U38" s="5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7"/>
      <c r="AI38" s="7"/>
      <c r="AJ38" s="26"/>
      <c r="AK38" s="14"/>
      <c r="AL38" s="14"/>
      <c r="AM38" s="14"/>
      <c r="AN38" s="23"/>
      <c r="AO38" s="2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1:51" ht="20.45" customHeight="1" thickBot="1">
      <c r="A39" s="14"/>
      <c r="B39" s="115">
        <v>27</v>
      </c>
      <c r="C39" s="47" t="s">
        <v>67</v>
      </c>
      <c r="D39" s="47">
        <v>530</v>
      </c>
      <c r="E39" s="47" t="s">
        <v>68</v>
      </c>
      <c r="F39" s="48">
        <v>24</v>
      </c>
      <c r="G39" s="48">
        <v>0</v>
      </c>
      <c r="H39" s="58">
        <v>0</v>
      </c>
      <c r="I39" s="48">
        <v>19</v>
      </c>
      <c r="J39" s="48">
        <v>34</v>
      </c>
      <c r="K39" s="140">
        <v>32</v>
      </c>
      <c r="L39" s="48"/>
      <c r="M39" s="48"/>
      <c r="N39" s="48"/>
      <c r="O39" s="48"/>
      <c r="P39" s="51">
        <f t="shared" si="0"/>
        <v>109</v>
      </c>
      <c r="Q39" s="131" t="str">
        <f>IF(COUNTIF($F39:$O39,"&gt;1")&lt;5,"NA",(SUM($F39:$O39)-SUM(SMALL($F39:$O39,{1,2,3}))))</f>
        <v>NA</v>
      </c>
      <c r="R39" s="122">
        <f>COUNTIF('Top 40'!$F39:$O39,40)</f>
        <v>0</v>
      </c>
      <c r="S39" s="103">
        <f>COUNTIF('Top 40'!$F39:$O39,39)</f>
        <v>0</v>
      </c>
      <c r="T39" s="104">
        <f>COUNTIF('Top 40'!$F39:$O39,38)</f>
        <v>0</v>
      </c>
      <c r="U39" s="5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7"/>
      <c r="AI39" s="7"/>
      <c r="AJ39" s="26"/>
      <c r="AK39" s="14"/>
      <c r="AL39" s="14"/>
      <c r="AM39" s="14"/>
      <c r="AN39" s="23"/>
      <c r="AO39" s="2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 ht="20.45" customHeight="1" thickBot="1">
      <c r="A40" s="14"/>
      <c r="B40" s="115">
        <v>28</v>
      </c>
      <c r="C40" s="47" t="s">
        <v>69</v>
      </c>
      <c r="D40" s="47">
        <v>104</v>
      </c>
      <c r="E40" s="47" t="s">
        <v>70</v>
      </c>
      <c r="F40" s="48">
        <v>29</v>
      </c>
      <c r="G40" s="48">
        <v>0</v>
      </c>
      <c r="H40" s="58">
        <v>30</v>
      </c>
      <c r="I40" s="48">
        <v>15</v>
      </c>
      <c r="J40" s="48">
        <v>23</v>
      </c>
      <c r="K40" s="140">
        <v>11</v>
      </c>
      <c r="L40" s="48"/>
      <c r="M40" s="48"/>
      <c r="N40" s="48"/>
      <c r="O40" s="48"/>
      <c r="P40" s="51">
        <f t="shared" si="0"/>
        <v>108</v>
      </c>
      <c r="Q40" s="131">
        <f>IF(COUNTIF($F40:$O40,"&gt;1")&lt;5,"NA",(SUM($F40:$O40)-SUM(SMALL($F40:$O40,{1,2,3}))))</f>
        <v>82</v>
      </c>
      <c r="R40" s="122">
        <f>COUNTIF('Top 40'!$F40:$O40,40)</f>
        <v>0</v>
      </c>
      <c r="S40" s="103">
        <f>COUNTIF('Top 40'!$F40:$O40,39)</f>
        <v>0</v>
      </c>
      <c r="T40" s="104">
        <f>COUNTIF('Top 40'!$F40:$O40,38)</f>
        <v>0</v>
      </c>
      <c r="U40" s="5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7"/>
      <c r="AI40" s="7"/>
      <c r="AJ40" s="26"/>
      <c r="AK40" s="14"/>
      <c r="AL40" s="14"/>
      <c r="AM40" s="14"/>
      <c r="AN40" s="23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1:51" ht="20.45" customHeight="1" thickBot="1">
      <c r="A41" s="14"/>
      <c r="B41" s="115">
        <v>29</v>
      </c>
      <c r="C41" s="47" t="s">
        <v>71</v>
      </c>
      <c r="D41" s="47">
        <v>474</v>
      </c>
      <c r="E41" s="47" t="s">
        <v>72</v>
      </c>
      <c r="F41" s="48">
        <v>0</v>
      </c>
      <c r="G41" s="48">
        <v>4</v>
      </c>
      <c r="H41" s="58">
        <v>15</v>
      </c>
      <c r="I41" s="48">
        <v>14</v>
      </c>
      <c r="J41" s="48">
        <v>50</v>
      </c>
      <c r="K41" s="140">
        <v>21</v>
      </c>
      <c r="L41" s="48"/>
      <c r="M41" s="48"/>
      <c r="N41" s="48"/>
      <c r="O41" s="48"/>
      <c r="P41" s="51">
        <f t="shared" si="0"/>
        <v>104</v>
      </c>
      <c r="Q41" s="131">
        <f>IF(COUNTIF($F41:$O41,"&gt;1")&lt;5,"NA",(SUM($F41:$O41)-SUM(SMALL($F41:$O41,{1,2,3}))))</f>
        <v>86</v>
      </c>
      <c r="R41" s="122">
        <f>COUNTIF('Top 40'!$F41:$O41,40)</f>
        <v>0</v>
      </c>
      <c r="S41" s="103">
        <f>COUNTIF('Top 40'!$F41:$O41,39)</f>
        <v>0</v>
      </c>
      <c r="T41" s="104">
        <f>COUNTIF('Top 40'!$F41:$O41,38)</f>
        <v>0</v>
      </c>
      <c r="U41" s="5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7"/>
      <c r="AI41" s="7"/>
      <c r="AJ41" s="26"/>
      <c r="AK41" s="14"/>
      <c r="AL41" s="14"/>
      <c r="AM41" s="14"/>
      <c r="AN41" s="23"/>
      <c r="AO41" s="2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51" ht="20.45" customHeight="1" thickBot="1">
      <c r="A42" s="14"/>
      <c r="B42" s="115">
        <v>30</v>
      </c>
      <c r="C42" s="47" t="s">
        <v>73</v>
      </c>
      <c r="D42" s="47">
        <v>842</v>
      </c>
      <c r="E42" s="47" t="s">
        <v>68</v>
      </c>
      <c r="F42" s="48">
        <v>0</v>
      </c>
      <c r="G42" s="48">
        <v>31</v>
      </c>
      <c r="H42" s="58">
        <v>0</v>
      </c>
      <c r="I42" s="48">
        <v>3</v>
      </c>
      <c r="J42" s="48">
        <v>36</v>
      </c>
      <c r="K42" s="140">
        <v>31</v>
      </c>
      <c r="L42" s="48"/>
      <c r="M42" s="48"/>
      <c r="N42" s="48"/>
      <c r="O42" s="48"/>
      <c r="P42" s="51">
        <f t="shared" si="0"/>
        <v>101</v>
      </c>
      <c r="Q42" s="131" t="str">
        <f>IF(COUNTIF($F42:$O42,"&gt;1")&lt;5,"NA",(SUM($F42:$O42)-SUM(SMALL($F42:$O42,{1,2,3}))))</f>
        <v>NA</v>
      </c>
      <c r="R42" s="122">
        <f>COUNTIF('Top 40'!$F42:$O42,40)</f>
        <v>0</v>
      </c>
      <c r="S42" s="103">
        <f>COUNTIF('Top 40'!$F42:$O42,39)</f>
        <v>0</v>
      </c>
      <c r="T42" s="104">
        <f>COUNTIF('Top 40'!$F42:$O42,38)</f>
        <v>0</v>
      </c>
      <c r="U42" s="5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7"/>
      <c r="AG42" s="7"/>
      <c r="AH42" s="8"/>
      <c r="AI42" s="1"/>
      <c r="AJ42" s="14"/>
      <c r="AK42" s="14"/>
      <c r="AL42" s="23"/>
      <c r="AM42" s="24"/>
      <c r="AN42" s="14"/>
      <c r="AO42" s="14"/>
      <c r="AP42" s="14"/>
      <c r="AQ42" s="14"/>
      <c r="AR42" s="14"/>
      <c r="AS42" s="14"/>
      <c r="AT42" s="14"/>
      <c r="AU42" s="14"/>
      <c r="AV42" s="14"/>
      <c r="AW42" s="14"/>
    </row>
    <row r="43" spans="1:51" ht="20.45" customHeight="1" thickBot="1">
      <c r="A43" s="14"/>
      <c r="B43" s="115">
        <v>31</v>
      </c>
      <c r="C43" s="47" t="s">
        <v>74</v>
      </c>
      <c r="D43" s="47">
        <v>645</v>
      </c>
      <c r="E43" s="47" t="s">
        <v>44</v>
      </c>
      <c r="F43" s="48">
        <v>21</v>
      </c>
      <c r="G43" s="48">
        <v>0</v>
      </c>
      <c r="H43" s="58">
        <v>20</v>
      </c>
      <c r="I43" s="48">
        <v>50</v>
      </c>
      <c r="J43" s="143">
        <v>0</v>
      </c>
      <c r="K43" s="140">
        <v>0</v>
      </c>
      <c r="L43" s="48"/>
      <c r="M43" s="48"/>
      <c r="N43" s="48"/>
      <c r="O43" s="48"/>
      <c r="P43" s="51">
        <f t="shared" si="0"/>
        <v>91</v>
      </c>
      <c r="Q43" s="131" t="str">
        <f>IF(COUNTIF($F43:$O43,"&gt;1")&lt;5,"NA",(SUM($F43:$O43)-SUM(SMALL($F43:$O43,{1,2,3}))))</f>
        <v>NA</v>
      </c>
      <c r="R43" s="122">
        <f>COUNTIF('Top 40'!$F43:$O43,40)</f>
        <v>0</v>
      </c>
      <c r="S43" s="103">
        <f>COUNTIF('Top 40'!$F43:$O43,39)</f>
        <v>0</v>
      </c>
      <c r="T43" s="104">
        <f>COUNTIF('Top 40'!$F43:$O43,38)</f>
        <v>0</v>
      </c>
      <c r="U43" s="5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  <c r="AI43" s="7"/>
      <c r="AJ43" s="26"/>
      <c r="AK43" s="14"/>
      <c r="AL43" s="14"/>
      <c r="AM43" s="14"/>
      <c r="AN43" s="23"/>
      <c r="AO43" s="2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1:51" ht="20.45" customHeight="1" thickBot="1">
      <c r="A44" s="14"/>
      <c r="B44" s="115">
        <v>32</v>
      </c>
      <c r="C44" s="47" t="s">
        <v>75</v>
      </c>
      <c r="D44" s="47">
        <v>548</v>
      </c>
      <c r="E44" s="47" t="s">
        <v>52</v>
      </c>
      <c r="F44" s="48">
        <v>0</v>
      </c>
      <c r="G44" s="48">
        <v>0</v>
      </c>
      <c r="H44" s="58">
        <v>23</v>
      </c>
      <c r="I44" s="48">
        <v>35</v>
      </c>
      <c r="J44" s="48">
        <v>0</v>
      </c>
      <c r="K44" s="140">
        <v>33</v>
      </c>
      <c r="L44" s="48"/>
      <c r="M44" s="48"/>
      <c r="N44" s="48"/>
      <c r="O44" s="48"/>
      <c r="P44" s="51">
        <f t="shared" si="0"/>
        <v>91</v>
      </c>
      <c r="Q44" s="131" t="str">
        <f>IF(COUNTIF($F44:$O44,"&gt;1")&lt;5,"NA",(SUM($F44:$O44)-SUM(SMALL($F44:$O44,{1,2,3}))))</f>
        <v>NA</v>
      </c>
      <c r="R44" s="122">
        <f>COUNTIF('Top 40'!$F44:$O44,40)</f>
        <v>0</v>
      </c>
      <c r="S44" s="103">
        <f>COUNTIF('Top 40'!$F44:$O44,39)</f>
        <v>0</v>
      </c>
      <c r="T44" s="104">
        <f>COUNTIF('Top 40'!$F44:$O44,38)</f>
        <v>0</v>
      </c>
      <c r="U44" s="5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  <c r="AI44" s="7"/>
      <c r="AJ44" s="26"/>
      <c r="AK44" s="14"/>
      <c r="AL44" s="14"/>
      <c r="AM44" s="14"/>
      <c r="AN44" s="23"/>
      <c r="AO44" s="2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1:51" ht="21" thickBot="1">
      <c r="A45" s="14"/>
      <c r="B45" s="115">
        <v>33</v>
      </c>
      <c r="C45" s="47" t="s">
        <v>76</v>
      </c>
      <c r="D45" s="47">
        <v>90</v>
      </c>
      <c r="E45" s="47" t="s">
        <v>68</v>
      </c>
      <c r="F45" s="48">
        <v>13</v>
      </c>
      <c r="G45" s="48">
        <v>50</v>
      </c>
      <c r="H45" s="58">
        <v>27</v>
      </c>
      <c r="I45" s="48">
        <v>0</v>
      </c>
      <c r="J45" s="143">
        <v>0</v>
      </c>
      <c r="K45" s="140">
        <v>0</v>
      </c>
      <c r="L45" s="48"/>
      <c r="M45" s="48"/>
      <c r="N45" s="48"/>
      <c r="O45" s="48"/>
      <c r="P45" s="51">
        <f t="shared" ref="P45:P76" si="1">SUM(F45:O45)</f>
        <v>90</v>
      </c>
      <c r="Q45" s="131" t="str">
        <f>IF(COUNTIF($F45:$O45,"&gt;1")&lt;5,"NA",(SUM($F45:$O45)-SUM(SMALL($F45:$O45,{1,2,3}))))</f>
        <v>NA</v>
      </c>
      <c r="R45" s="122">
        <f>COUNTIF('Top 40'!$F45:$O45,40)</f>
        <v>0</v>
      </c>
      <c r="S45" s="103">
        <f>COUNTIF('Top 40'!$F45:$O45,39)</f>
        <v>0</v>
      </c>
      <c r="T45" s="104">
        <f>COUNTIF('Top 40'!$F45:$O45,38)</f>
        <v>0</v>
      </c>
      <c r="U45" s="5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7"/>
      <c r="AI45" s="7"/>
      <c r="AJ45" s="26"/>
      <c r="AK45" s="14"/>
      <c r="AL45" s="14"/>
      <c r="AM45" s="14"/>
      <c r="AN45" s="23"/>
      <c r="AO45" s="2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ht="21" thickBot="1">
      <c r="A46" s="14"/>
      <c r="B46" s="115">
        <v>34</v>
      </c>
      <c r="C46" s="47" t="s">
        <v>77</v>
      </c>
      <c r="D46" s="47">
        <v>525</v>
      </c>
      <c r="E46" s="47" t="s">
        <v>78</v>
      </c>
      <c r="F46" s="48">
        <v>26</v>
      </c>
      <c r="G46" s="48">
        <v>0</v>
      </c>
      <c r="H46" s="58">
        <v>0</v>
      </c>
      <c r="I46" s="48">
        <v>50</v>
      </c>
      <c r="J46" s="48">
        <v>0</v>
      </c>
      <c r="K46" s="140">
        <v>14</v>
      </c>
      <c r="L46" s="48"/>
      <c r="M46" s="48"/>
      <c r="N46" s="48"/>
      <c r="O46" s="48"/>
      <c r="P46" s="51">
        <f t="shared" si="1"/>
        <v>90</v>
      </c>
      <c r="Q46" s="131" t="str">
        <f>IF(COUNTIF($F46:$O46,"&gt;1")&lt;5,"NA",(SUM($F46:$O46)-SUM(SMALL($F46:$O46,{1,2,3}))))</f>
        <v>NA</v>
      </c>
      <c r="R46" s="122">
        <f>COUNTIF('Top 40'!$F46:$O46,40)</f>
        <v>0</v>
      </c>
      <c r="S46" s="103">
        <f>COUNTIF('Top 40'!$F46:$O46,39)</f>
        <v>0</v>
      </c>
      <c r="T46" s="104">
        <f>COUNTIF('Top 40'!$F46:$O46,38)</f>
        <v>0</v>
      </c>
      <c r="U46" s="5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7"/>
      <c r="AI46" s="7"/>
      <c r="AJ46" s="26"/>
      <c r="AK46" s="14"/>
      <c r="AL46" s="14"/>
      <c r="AM46" s="14"/>
      <c r="AN46" s="23"/>
      <c r="AO46" s="24"/>
      <c r="AP46" s="14"/>
      <c r="AQ46" s="14"/>
      <c r="AR46" s="14"/>
      <c r="AS46" s="14"/>
      <c r="AT46" s="14"/>
      <c r="AU46" s="14"/>
      <c r="AV46" s="14"/>
      <c r="AW46" s="14"/>
      <c r="AX46" s="14"/>
      <c r="AY46" s="14"/>
    </row>
    <row r="47" spans="1:51" ht="20.45" customHeight="1" thickBot="1">
      <c r="A47" s="14"/>
      <c r="B47" s="115">
        <v>35</v>
      </c>
      <c r="C47" s="47" t="s">
        <v>79</v>
      </c>
      <c r="D47" s="47">
        <v>523</v>
      </c>
      <c r="E47" s="47" t="s">
        <v>80</v>
      </c>
      <c r="F47" s="48">
        <v>50</v>
      </c>
      <c r="G47" s="48">
        <v>0</v>
      </c>
      <c r="H47" s="128">
        <f>AVERAGE(I47,J47)</f>
        <v>10.5</v>
      </c>
      <c r="I47" s="48">
        <v>4</v>
      </c>
      <c r="J47" s="48">
        <v>17</v>
      </c>
      <c r="K47" s="140">
        <v>0</v>
      </c>
      <c r="L47" s="48"/>
      <c r="M47" s="48"/>
      <c r="N47" s="48"/>
      <c r="O47" s="48"/>
      <c r="P47" s="51">
        <f t="shared" si="1"/>
        <v>81.5</v>
      </c>
      <c r="Q47" s="131" t="str">
        <f>IF(COUNTIF($F47:$O47,"&gt;1")&lt;5,"NA",(SUM($F47:$O47)-SUM(SMALL($F47:$O47,{1,2,3}))))</f>
        <v>NA</v>
      </c>
      <c r="R47" s="122">
        <f>COUNTIF('Top 40'!$F47:$O47,40)</f>
        <v>0</v>
      </c>
      <c r="S47" s="103">
        <f>COUNTIF('Top 40'!$F47:$O47,39)</f>
        <v>0</v>
      </c>
      <c r="T47" s="104">
        <f>COUNTIF('Top 40'!$F47:$O47,38)</f>
        <v>0</v>
      </c>
      <c r="U47" s="5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7"/>
      <c r="AI47" s="7"/>
      <c r="AJ47" s="26"/>
      <c r="AK47" s="14"/>
      <c r="AL47" s="14"/>
      <c r="AM47" s="14"/>
      <c r="AN47" s="23"/>
      <c r="AO47" s="24"/>
      <c r="AP47" s="14"/>
      <c r="AQ47" s="14"/>
      <c r="AR47" s="14"/>
      <c r="AS47" s="14"/>
      <c r="AT47" s="14"/>
      <c r="AU47" s="14"/>
      <c r="AV47" s="14"/>
      <c r="AW47" s="14"/>
      <c r="AX47" s="14"/>
      <c r="AY47" s="14"/>
    </row>
    <row r="48" spans="1:51" ht="20.45" customHeight="1" thickBot="1">
      <c r="A48" s="14"/>
      <c r="B48" s="115">
        <v>36</v>
      </c>
      <c r="C48" s="47" t="s">
        <v>81</v>
      </c>
      <c r="D48" s="47">
        <v>508</v>
      </c>
      <c r="E48" s="47" t="s">
        <v>82</v>
      </c>
      <c r="F48" s="48">
        <v>50</v>
      </c>
      <c r="G48" s="48">
        <v>0</v>
      </c>
      <c r="H48" s="128">
        <f>AVERAGE(J48)</f>
        <v>13</v>
      </c>
      <c r="I48" s="48">
        <v>0</v>
      </c>
      <c r="J48" s="143">
        <v>13</v>
      </c>
      <c r="K48" s="140">
        <v>4</v>
      </c>
      <c r="L48" s="48"/>
      <c r="M48" s="48"/>
      <c r="N48" s="48"/>
      <c r="O48" s="48"/>
      <c r="P48" s="51">
        <f t="shared" si="1"/>
        <v>80</v>
      </c>
      <c r="Q48" s="131" t="str">
        <f>IF(COUNTIF($F48:$O48,"&gt;1")&lt;5,"NA",(SUM($F48:$O48)-SUM(SMALL($F48:$O48,{1,2,3}))))</f>
        <v>NA</v>
      </c>
      <c r="R48" s="122">
        <f>COUNTIF('Top 40'!$F48:$O48,40)</f>
        <v>0</v>
      </c>
      <c r="S48" s="103">
        <f>COUNTIF('Top 40'!$F48:$O48,39)</f>
        <v>0</v>
      </c>
      <c r="T48" s="104">
        <f>COUNTIF('Top 40'!$F48:$O48,38)</f>
        <v>0</v>
      </c>
      <c r="U48" s="5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7"/>
      <c r="AI48" s="7"/>
      <c r="AJ48" s="26"/>
      <c r="AK48" s="14"/>
      <c r="AL48" s="14"/>
      <c r="AM48" s="14"/>
      <c r="AN48" s="23"/>
      <c r="AO48" s="2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51" ht="21" thickBot="1">
      <c r="A49" s="14"/>
      <c r="B49" s="115">
        <v>37</v>
      </c>
      <c r="C49" s="47" t="s">
        <v>83</v>
      </c>
      <c r="D49" s="47">
        <v>1679</v>
      </c>
      <c r="E49" s="47" t="s">
        <v>44</v>
      </c>
      <c r="F49" s="48">
        <v>50</v>
      </c>
      <c r="G49" s="48">
        <v>5</v>
      </c>
      <c r="H49" s="128">
        <f>AVERAGE(G49)</f>
        <v>5</v>
      </c>
      <c r="I49" s="48">
        <v>0</v>
      </c>
      <c r="J49" s="48">
        <v>0</v>
      </c>
      <c r="K49" s="140">
        <v>19</v>
      </c>
      <c r="L49" s="48"/>
      <c r="M49" s="48"/>
      <c r="N49" s="48"/>
      <c r="O49" s="48"/>
      <c r="P49" s="51">
        <f t="shared" si="1"/>
        <v>79</v>
      </c>
      <c r="Q49" s="131" t="str">
        <f>IF(COUNTIF($F49:$O49,"&gt;1")&lt;5,"NA",(SUM($F49:$O49)-SUM(SMALL($F49:$O49,{1,2,3}))))</f>
        <v>NA</v>
      </c>
      <c r="R49" s="122">
        <f>COUNTIF('Top 40'!$F49:$O49,40)</f>
        <v>0</v>
      </c>
      <c r="S49" s="103">
        <f>COUNTIF('Top 40'!$F49:$O49,39)</f>
        <v>0</v>
      </c>
      <c r="T49" s="104">
        <f>COUNTIF('Top 40'!$F49:$O49,38)</f>
        <v>0</v>
      </c>
      <c r="U49" s="5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7"/>
      <c r="AI49" s="7"/>
      <c r="AJ49" s="26"/>
      <c r="AK49" s="14"/>
      <c r="AL49" s="14"/>
      <c r="AM49" s="14"/>
      <c r="AN49" s="23"/>
      <c r="AO49" s="2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51" ht="20.45" customHeight="1" thickBot="1">
      <c r="A50" s="14"/>
      <c r="B50" s="115">
        <v>38</v>
      </c>
      <c r="C50" s="47" t="s">
        <v>84</v>
      </c>
      <c r="D50" s="47">
        <v>1313</v>
      </c>
      <c r="E50" s="47" t="s">
        <v>48</v>
      </c>
      <c r="F50" s="48">
        <v>50</v>
      </c>
      <c r="G50" s="48">
        <v>0</v>
      </c>
      <c r="H50" s="58">
        <v>11</v>
      </c>
      <c r="I50" s="48">
        <v>0</v>
      </c>
      <c r="J50" s="143">
        <v>11</v>
      </c>
      <c r="K50" s="140">
        <v>0</v>
      </c>
      <c r="L50" s="48"/>
      <c r="M50" s="48"/>
      <c r="N50" s="48"/>
      <c r="O50" s="48"/>
      <c r="P50" s="51">
        <f t="shared" si="1"/>
        <v>72</v>
      </c>
      <c r="Q50" s="131" t="str">
        <f>IF(COUNTIF($F50:$O50,"&gt;1")&lt;5,"NA",(SUM($F50:$O50)-SUM(SMALL($F50:$O50,{1,2,3}))))</f>
        <v>NA</v>
      </c>
      <c r="R50" s="122">
        <f>COUNTIF('Top 40'!$F50:$O50,40)</f>
        <v>0</v>
      </c>
      <c r="S50" s="103">
        <f>COUNTIF('Top 40'!$F50:$O50,39)</f>
        <v>0</v>
      </c>
      <c r="T50" s="104">
        <f>COUNTIF('Top 40'!$F50:$O50,38)</f>
        <v>0</v>
      </c>
      <c r="U50" s="5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  <c r="AI50" s="7"/>
      <c r="AJ50" s="26"/>
      <c r="AK50" s="14"/>
      <c r="AL50" s="14"/>
      <c r="AM50" s="14"/>
      <c r="AN50" s="23"/>
      <c r="AO50" s="2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1" ht="21" thickBot="1">
      <c r="A51" s="14"/>
      <c r="B51" s="115">
        <v>39</v>
      </c>
      <c r="C51" s="47" t="s">
        <v>85</v>
      </c>
      <c r="D51" s="47">
        <v>161</v>
      </c>
      <c r="E51" s="47" t="s">
        <v>39</v>
      </c>
      <c r="F51" s="48">
        <v>14</v>
      </c>
      <c r="G51" s="48">
        <v>0</v>
      </c>
      <c r="H51" s="58">
        <v>8</v>
      </c>
      <c r="I51" s="48">
        <v>0</v>
      </c>
      <c r="J51" s="48">
        <v>50</v>
      </c>
      <c r="K51" s="140">
        <v>0</v>
      </c>
      <c r="L51" s="48"/>
      <c r="M51" s="48"/>
      <c r="N51" s="48"/>
      <c r="O51" s="48"/>
      <c r="P51" s="51">
        <f t="shared" si="1"/>
        <v>72</v>
      </c>
      <c r="Q51" s="131" t="str">
        <f>IF(COUNTIF($F51:$O51,"&gt;1")&lt;5,"NA",(SUM($F51:$O51)-SUM(SMALL($F51:$O51,{1,2,3}))))</f>
        <v>NA</v>
      </c>
      <c r="R51" s="122">
        <f>COUNTIF('Top 40'!$F51:$O51,40)</f>
        <v>0</v>
      </c>
      <c r="S51" s="103">
        <f>COUNTIF('Top 40'!$F51:$O51,39)</f>
        <v>0</v>
      </c>
      <c r="T51" s="104">
        <f>COUNTIF('Top 40'!$F51:$O51,38)</f>
        <v>0</v>
      </c>
      <c r="U51" s="5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  <c r="AI51" s="7"/>
      <c r="AJ51" s="26"/>
      <c r="AK51" s="14"/>
      <c r="AL51" s="14"/>
      <c r="AM51" s="14"/>
      <c r="AN51" s="23"/>
      <c r="AO51" s="2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51" ht="21" customHeight="1" thickBot="1">
      <c r="A52" s="14"/>
      <c r="B52" s="115">
        <v>40</v>
      </c>
      <c r="C52" s="62" t="s">
        <v>86</v>
      </c>
      <c r="D52" s="62">
        <v>1682</v>
      </c>
      <c r="E52" s="62" t="s">
        <v>46</v>
      </c>
      <c r="F52" s="59">
        <v>6</v>
      </c>
      <c r="G52" s="59">
        <v>50</v>
      </c>
      <c r="H52" s="60">
        <v>9</v>
      </c>
      <c r="I52" s="59">
        <v>2</v>
      </c>
      <c r="J52" s="59">
        <v>0</v>
      </c>
      <c r="K52" s="141">
        <v>0</v>
      </c>
      <c r="L52" s="59"/>
      <c r="M52" s="59"/>
      <c r="N52" s="59"/>
      <c r="O52" s="59"/>
      <c r="P52" s="54">
        <f t="shared" si="1"/>
        <v>67</v>
      </c>
      <c r="Q52" s="132" t="str">
        <f>IF(COUNTIF($F52:$O52,"&gt;1")&lt;5,"NA",(SUM($F52:$O52)-SUM(SMALL($F52:$O52,{1,2,3}))))</f>
        <v>NA</v>
      </c>
      <c r="R52" s="123">
        <f>COUNTIF('Top 40'!$F52:$O52,40)</f>
        <v>0</v>
      </c>
      <c r="S52" s="109">
        <f>COUNTIF('Top 40'!$F52:$O52,39)</f>
        <v>0</v>
      </c>
      <c r="T52" s="110">
        <f>COUNTIF('Top 40'!$F52:$O52,38)</f>
        <v>0</v>
      </c>
      <c r="U52" s="5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  <c r="AI52" s="7"/>
      <c r="AJ52" s="26"/>
      <c r="AK52" s="14"/>
      <c r="AL52" s="14"/>
      <c r="AM52" s="14"/>
      <c r="AN52" s="23"/>
      <c r="AO52" s="2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51" ht="20.45" customHeight="1" thickBot="1">
      <c r="B53" s="129">
        <v>41</v>
      </c>
      <c r="C53" s="105" t="s">
        <v>87</v>
      </c>
      <c r="D53" s="106">
        <v>323</v>
      </c>
      <c r="E53" s="106" t="s">
        <v>44</v>
      </c>
      <c r="F53" s="112">
        <v>0</v>
      </c>
      <c r="G53" s="112">
        <v>0</v>
      </c>
      <c r="H53" s="171">
        <v>0</v>
      </c>
      <c r="I53" s="142">
        <v>16</v>
      </c>
      <c r="J53" s="177">
        <v>50</v>
      </c>
      <c r="K53" s="45">
        <v>0</v>
      </c>
      <c r="L53" s="45"/>
      <c r="M53" s="45"/>
      <c r="N53" s="45"/>
      <c r="O53" s="45"/>
      <c r="P53" s="49">
        <f t="shared" si="1"/>
        <v>66</v>
      </c>
      <c r="Q53" s="131" t="str">
        <f>IF(COUNTIF($F53:$O53,"&gt;1")&lt;5,"NA",(SUM($F53:$O53)-SUM(SMALL($F53:$O53,{1,2,3}))))</f>
        <v>NA</v>
      </c>
      <c r="R53" s="130">
        <f>COUNTIF('Top 40'!$F53:$O53,40)</f>
        <v>0</v>
      </c>
      <c r="S53" s="106">
        <f>COUNTIF('Top 40'!$F53:$O53,39)</f>
        <v>0</v>
      </c>
      <c r="T53" s="107">
        <f>COUNTIF('Top 40'!$F53:$O53,38)</f>
        <v>0</v>
      </c>
    </row>
    <row r="54" spans="1:51" ht="20.45" customHeight="1" thickBot="1">
      <c r="B54" s="129">
        <v>42</v>
      </c>
      <c r="C54" s="102" t="s">
        <v>88</v>
      </c>
      <c r="D54" s="103">
        <v>1704</v>
      </c>
      <c r="E54" s="103" t="s">
        <v>89</v>
      </c>
      <c r="F54" s="65">
        <v>50</v>
      </c>
      <c r="G54" s="65">
        <v>0</v>
      </c>
      <c r="H54" s="136">
        <f>AVERAGE(J54)</f>
        <v>8</v>
      </c>
      <c r="I54" s="48">
        <v>0</v>
      </c>
      <c r="J54" s="58">
        <v>8</v>
      </c>
      <c r="K54" s="48">
        <v>0</v>
      </c>
      <c r="L54" s="48"/>
      <c r="M54" s="48"/>
      <c r="N54" s="48"/>
      <c r="O54" s="48"/>
      <c r="P54" s="52">
        <f t="shared" si="1"/>
        <v>66</v>
      </c>
      <c r="Q54" s="46" t="str">
        <f>IF(COUNTIF($F54:$O54,"&gt;1")&lt;5,"NA",(SUM($F54:$O54)-SUM(SMALL($F54:$O54,{1,2,3}))))</f>
        <v>NA</v>
      </c>
      <c r="R54" s="122">
        <f>COUNTIF('Top 40'!$F54:$O54,40)</f>
        <v>0</v>
      </c>
      <c r="S54" s="103">
        <f>COUNTIF('Top 40'!$F54:$O54,39)</f>
        <v>0</v>
      </c>
      <c r="T54" s="104">
        <f>COUNTIF('Top 40'!$F54:$O54,38)</f>
        <v>0</v>
      </c>
    </row>
    <row r="55" spans="1:51" ht="20.45" customHeight="1" thickBot="1">
      <c r="B55" s="129">
        <v>43</v>
      </c>
      <c r="C55" s="102" t="s">
        <v>90</v>
      </c>
      <c r="D55" s="103">
        <v>707</v>
      </c>
      <c r="E55" s="103" t="s">
        <v>48</v>
      </c>
      <c r="F55" s="65">
        <v>50</v>
      </c>
      <c r="G55" s="65">
        <v>0</v>
      </c>
      <c r="H55" s="137">
        <v>5</v>
      </c>
      <c r="I55" s="48">
        <v>0</v>
      </c>
      <c r="J55" s="58">
        <v>3</v>
      </c>
      <c r="K55" s="48">
        <v>6</v>
      </c>
      <c r="L55" s="48"/>
      <c r="M55" s="48"/>
      <c r="N55" s="48"/>
      <c r="O55" s="48"/>
      <c r="P55" s="52">
        <f t="shared" si="1"/>
        <v>64</v>
      </c>
      <c r="Q55" s="46" t="str">
        <f>IF(COUNTIF($F55:$O55,"&gt;1")&lt;5,"NA",(SUM($F55:$O55)-SUM(SMALL($F55:$O55,{1,2,3}))))</f>
        <v>NA</v>
      </c>
      <c r="R55" s="122">
        <f>COUNTIF('Top 40'!$F55:$O55,40)</f>
        <v>0</v>
      </c>
      <c r="S55" s="103">
        <f>COUNTIF('Top 40'!$F55:$O55,39)</f>
        <v>0</v>
      </c>
      <c r="T55" s="104">
        <f>COUNTIF('Top 40'!$F55:$O55,38)</f>
        <v>0</v>
      </c>
    </row>
    <row r="56" spans="1:51" ht="20.45" customHeight="1" thickBot="1">
      <c r="B56" s="129">
        <v>44</v>
      </c>
      <c r="C56" s="102" t="s">
        <v>91</v>
      </c>
      <c r="D56" s="103">
        <v>1277</v>
      </c>
      <c r="E56" s="103" t="s">
        <v>44</v>
      </c>
      <c r="F56" s="65">
        <v>0</v>
      </c>
      <c r="G56" s="65">
        <v>12</v>
      </c>
      <c r="H56" s="137">
        <v>34</v>
      </c>
      <c r="I56" s="48">
        <v>0</v>
      </c>
      <c r="J56" s="174">
        <v>0</v>
      </c>
      <c r="K56" s="48">
        <v>18</v>
      </c>
      <c r="L56" s="48"/>
      <c r="M56" s="48"/>
      <c r="N56" s="48"/>
      <c r="O56" s="48"/>
      <c r="P56" s="52">
        <f t="shared" si="1"/>
        <v>64</v>
      </c>
      <c r="Q56" s="46" t="str">
        <f>IF(COUNTIF($F56:$O56,"&gt;1")&lt;5,"NA",(SUM($F56:$O56)-SUM(SMALL($F56:$O56,{1,2,3}))))</f>
        <v>NA</v>
      </c>
      <c r="R56" s="122">
        <f>COUNTIF('Top 40'!$F56:$O56,40)</f>
        <v>0</v>
      </c>
      <c r="S56" s="103">
        <f>COUNTIF('Top 40'!$F56:$O56,39)</f>
        <v>0</v>
      </c>
      <c r="T56" s="104">
        <f>COUNTIF('Top 40'!$F56:$O56,38)</f>
        <v>0</v>
      </c>
    </row>
    <row r="57" spans="1:51" ht="20.45" customHeight="1" thickBot="1">
      <c r="B57" s="129">
        <v>45</v>
      </c>
      <c r="C57" s="102" t="s">
        <v>92</v>
      </c>
      <c r="D57" s="103">
        <v>1727</v>
      </c>
      <c r="E57" s="103" t="s">
        <v>93</v>
      </c>
      <c r="F57" s="65">
        <v>0</v>
      </c>
      <c r="G57" s="65">
        <v>0</v>
      </c>
      <c r="H57" s="137">
        <v>13</v>
      </c>
      <c r="I57" s="48">
        <v>0</v>
      </c>
      <c r="J57" s="58">
        <v>1</v>
      </c>
      <c r="K57" s="48">
        <v>50</v>
      </c>
      <c r="L57" s="48"/>
      <c r="M57" s="48"/>
      <c r="N57" s="48"/>
      <c r="O57" s="48"/>
      <c r="P57" s="52">
        <f t="shared" si="1"/>
        <v>64</v>
      </c>
      <c r="Q57" s="46" t="str">
        <f>IF(COUNTIF($F57:$O57,"&gt;1")&lt;5,"NA",(SUM($F57:$O57)-SUM(SMALL($F57:$O57,{1,2,3}))))</f>
        <v>NA</v>
      </c>
      <c r="R57" s="122">
        <f>COUNTIF('Top 40'!$F57:$O57,40)</f>
        <v>0</v>
      </c>
      <c r="S57" s="103">
        <f>COUNTIF('Top 40'!$F57:$O57,39)</f>
        <v>0</v>
      </c>
      <c r="T57" s="104">
        <f>COUNTIF('Top 40'!$F57:$O57,38)</f>
        <v>0</v>
      </c>
    </row>
    <row r="58" spans="1:51" ht="20.45" customHeight="1" thickBot="1">
      <c r="B58" s="129">
        <v>46</v>
      </c>
      <c r="C58" s="102" t="s">
        <v>94</v>
      </c>
      <c r="D58" s="103">
        <v>873</v>
      </c>
      <c r="E58" s="103" t="s">
        <v>68</v>
      </c>
      <c r="F58" s="65">
        <v>0</v>
      </c>
      <c r="G58" s="65">
        <v>30</v>
      </c>
      <c r="H58" s="137">
        <v>0</v>
      </c>
      <c r="I58" s="48">
        <v>28</v>
      </c>
      <c r="J58" s="174">
        <v>0</v>
      </c>
      <c r="K58" s="48">
        <v>0</v>
      </c>
      <c r="L58" s="48"/>
      <c r="M58" s="48"/>
      <c r="N58" s="48"/>
      <c r="O58" s="48"/>
      <c r="P58" s="52">
        <f t="shared" si="1"/>
        <v>58</v>
      </c>
      <c r="Q58" s="46" t="str">
        <f>IF(COUNTIF($F58:$O58,"&gt;1")&lt;5,"NA",(SUM($F58:$O58)-SUM(SMALL($F58:$O58,{1,2,3}))))</f>
        <v>NA</v>
      </c>
      <c r="R58" s="122">
        <f>COUNTIF('Top 40'!$F58:$O58,40)</f>
        <v>0</v>
      </c>
      <c r="S58" s="103">
        <f>COUNTIF('Top 40'!$F58:$O58,39)</f>
        <v>0</v>
      </c>
      <c r="T58" s="104">
        <f>COUNTIF('Top 40'!$F58:$O58,38)</f>
        <v>0</v>
      </c>
    </row>
    <row r="59" spans="1:51" ht="20.45" customHeight="1" thickBot="1">
      <c r="B59" s="129">
        <v>47</v>
      </c>
      <c r="C59" s="102" t="s">
        <v>95</v>
      </c>
      <c r="D59" s="103">
        <v>502</v>
      </c>
      <c r="E59" s="103" t="s">
        <v>96</v>
      </c>
      <c r="F59" s="65">
        <v>50</v>
      </c>
      <c r="G59" s="65">
        <v>0</v>
      </c>
      <c r="H59" s="137">
        <v>0</v>
      </c>
      <c r="I59" s="48">
        <v>7</v>
      </c>
      <c r="J59" s="58">
        <v>0</v>
      </c>
      <c r="K59" s="48">
        <v>0</v>
      </c>
      <c r="L59" s="48"/>
      <c r="M59" s="48"/>
      <c r="N59" s="48"/>
      <c r="O59" s="48"/>
      <c r="P59" s="52">
        <f t="shared" si="1"/>
        <v>57</v>
      </c>
      <c r="Q59" s="46" t="str">
        <f>IF(COUNTIF($F59:$O59,"&gt;1")&lt;5,"NA",(SUM($F59:$O59)-SUM(SMALL($F59:$O59,{1,2,3}))))</f>
        <v>NA</v>
      </c>
      <c r="R59" s="122">
        <f>COUNTIF('Top 40'!$F59:$O59,40)</f>
        <v>0</v>
      </c>
      <c r="S59" s="103">
        <f>COUNTIF('Top 40'!$F59:$O59,39)</f>
        <v>0</v>
      </c>
      <c r="T59" s="104">
        <f>COUNTIF('Top 40'!$F59:$O59,38)</f>
        <v>0</v>
      </c>
    </row>
    <row r="60" spans="1:51" ht="21" thickBot="1">
      <c r="B60" s="129">
        <v>48</v>
      </c>
      <c r="C60" s="102" t="s">
        <v>97</v>
      </c>
      <c r="D60" s="103">
        <v>225</v>
      </c>
      <c r="E60" s="103" t="s">
        <v>98</v>
      </c>
      <c r="F60" s="65">
        <v>0</v>
      </c>
      <c r="G60" s="65">
        <v>0</v>
      </c>
      <c r="H60" s="137">
        <v>7</v>
      </c>
      <c r="I60" s="48">
        <v>0</v>
      </c>
      <c r="J60" s="58">
        <v>50</v>
      </c>
      <c r="K60" s="48">
        <v>0</v>
      </c>
      <c r="L60" s="48"/>
      <c r="M60" s="48"/>
      <c r="N60" s="48"/>
      <c r="O60" s="48"/>
      <c r="P60" s="52">
        <f t="shared" si="1"/>
        <v>57</v>
      </c>
      <c r="Q60" s="46" t="str">
        <f>IF(COUNTIF($F60:$O60,"&gt;1")&lt;5,"NA",(SUM($F60:$O60)-SUM(SMALL($F60:$O60,{1,2,3}))))</f>
        <v>NA</v>
      </c>
      <c r="R60" s="122">
        <f>COUNTIF('Top 40'!$F60:$O60,40)</f>
        <v>0</v>
      </c>
      <c r="S60" s="103">
        <f>COUNTIF('Top 40'!$F60:$O60,39)</f>
        <v>0</v>
      </c>
      <c r="T60" s="104">
        <f>COUNTIF('Top 40'!$F60:$O60,38)</f>
        <v>0</v>
      </c>
    </row>
    <row r="61" spans="1:51" ht="20.45" customHeight="1" thickBot="1">
      <c r="B61" s="129">
        <v>49</v>
      </c>
      <c r="C61" s="102" t="s">
        <v>99</v>
      </c>
      <c r="D61" s="103">
        <v>1728</v>
      </c>
      <c r="E61" s="103" t="s">
        <v>68</v>
      </c>
      <c r="F61" s="65">
        <v>0</v>
      </c>
      <c r="G61" s="65">
        <v>26</v>
      </c>
      <c r="H61" s="137">
        <v>0</v>
      </c>
      <c r="I61" s="48">
        <v>0</v>
      </c>
      <c r="J61" s="174">
        <v>0</v>
      </c>
      <c r="K61" s="48">
        <v>30</v>
      </c>
      <c r="L61" s="48"/>
      <c r="M61" s="48"/>
      <c r="N61" s="48"/>
      <c r="O61" s="48"/>
      <c r="P61" s="52">
        <f t="shared" si="1"/>
        <v>56</v>
      </c>
      <c r="Q61" s="46" t="str">
        <f>IF(COUNTIF($F61:$O61,"&gt;1")&lt;5,"NA",(SUM($F61:$O61)-SUM(SMALL($F61:$O61,{1,2,3}))))</f>
        <v>NA</v>
      </c>
      <c r="R61" s="122">
        <f>COUNTIF('Top 40'!$F61:$O61,40)</f>
        <v>0</v>
      </c>
      <c r="S61" s="103">
        <f>COUNTIF('Top 40'!$F61:$O61,39)</f>
        <v>0</v>
      </c>
      <c r="T61" s="104">
        <f>COUNTIF('Top 40'!$F61:$O61,38)</f>
        <v>0</v>
      </c>
    </row>
    <row r="62" spans="1:51" ht="20.45" customHeight="1" thickBot="1">
      <c r="B62" s="129">
        <v>50</v>
      </c>
      <c r="C62" s="102" t="s">
        <v>100</v>
      </c>
      <c r="D62" s="103">
        <v>601</v>
      </c>
      <c r="E62" s="103" t="s">
        <v>57</v>
      </c>
      <c r="F62" s="65">
        <v>0</v>
      </c>
      <c r="G62" s="65">
        <v>0</v>
      </c>
      <c r="H62" s="137">
        <v>6</v>
      </c>
      <c r="I62" s="48">
        <v>25</v>
      </c>
      <c r="J62" s="58">
        <v>24</v>
      </c>
      <c r="K62" s="48">
        <v>0</v>
      </c>
      <c r="L62" s="48"/>
      <c r="M62" s="48"/>
      <c r="N62" s="48"/>
      <c r="O62" s="48"/>
      <c r="P62" s="52">
        <f t="shared" si="1"/>
        <v>55</v>
      </c>
      <c r="Q62" s="46" t="str">
        <f>IF(COUNTIF($F62:$O62,"&gt;1")&lt;5,"NA",(SUM($F62:$O62)-SUM(SMALL($F62:$O62,{1,2,3}))))</f>
        <v>NA</v>
      </c>
      <c r="R62" s="122">
        <f>COUNTIF('Top 40'!$F62:$O62,40)</f>
        <v>0</v>
      </c>
      <c r="S62" s="103">
        <f>COUNTIF('Top 40'!$F62:$O62,39)</f>
        <v>0</v>
      </c>
      <c r="T62" s="104">
        <f>COUNTIF('Top 40'!$F62:$O62,38)</f>
        <v>0</v>
      </c>
    </row>
    <row r="63" spans="1:51" ht="21" thickBot="1">
      <c r="B63" s="129">
        <v>51</v>
      </c>
      <c r="C63" s="102" t="s">
        <v>101</v>
      </c>
      <c r="D63" s="103">
        <v>1687</v>
      </c>
      <c r="E63" s="103" t="s">
        <v>39</v>
      </c>
      <c r="F63" s="65">
        <v>4</v>
      </c>
      <c r="G63" s="65">
        <v>50</v>
      </c>
      <c r="H63" s="137">
        <v>0</v>
      </c>
      <c r="I63" s="48">
        <v>0</v>
      </c>
      <c r="J63" s="58">
        <v>0</v>
      </c>
      <c r="K63" s="48">
        <v>0</v>
      </c>
      <c r="L63" s="48"/>
      <c r="M63" s="48"/>
      <c r="N63" s="48"/>
      <c r="O63" s="48"/>
      <c r="P63" s="52">
        <f t="shared" si="1"/>
        <v>54</v>
      </c>
      <c r="Q63" s="46" t="str">
        <f>IF(COUNTIF($F63:$O63,"&gt;1")&lt;5,"NA",(SUM($F63:$O63)-SUM(SMALL($F63:$O63,{1,2,3}))))</f>
        <v>NA</v>
      </c>
      <c r="R63" s="122">
        <f>COUNTIF('Top 40'!$F63:$O63,40)</f>
        <v>0</v>
      </c>
      <c r="S63" s="103">
        <f>COUNTIF('Top 40'!$F63:$O63,39)</f>
        <v>0</v>
      </c>
      <c r="T63" s="104">
        <f>COUNTIF('Top 40'!$F63:$O63,38)</f>
        <v>0</v>
      </c>
    </row>
    <row r="64" spans="1:51" ht="21" thickBot="1">
      <c r="B64" s="129">
        <v>52</v>
      </c>
      <c r="C64" s="102" t="s">
        <v>102</v>
      </c>
      <c r="D64" s="103">
        <v>251</v>
      </c>
      <c r="E64" s="103" t="s">
        <v>96</v>
      </c>
      <c r="F64" s="65">
        <v>50</v>
      </c>
      <c r="G64" s="65">
        <v>0</v>
      </c>
      <c r="H64" s="136">
        <f>AVERAGE(J64)</f>
        <v>2</v>
      </c>
      <c r="I64" s="48">
        <v>0</v>
      </c>
      <c r="J64" s="174">
        <v>2</v>
      </c>
      <c r="K64" s="48">
        <v>0</v>
      </c>
      <c r="L64" s="48"/>
      <c r="M64" s="48"/>
      <c r="N64" s="48"/>
      <c r="O64" s="48"/>
      <c r="P64" s="52">
        <f t="shared" si="1"/>
        <v>54</v>
      </c>
      <c r="Q64" s="46" t="str">
        <f>IF(COUNTIF($F64:$O64,"&gt;1")&lt;5,"NA",(SUM($F64:$O64)-SUM(SMALL($F64:$O64,{1,2,3}))))</f>
        <v>NA</v>
      </c>
      <c r="R64" s="122">
        <f>COUNTIF('Top 40'!$F64:$O64,40)</f>
        <v>0</v>
      </c>
      <c r="S64" s="103">
        <f>COUNTIF('Top 40'!$F64:$O64,39)</f>
        <v>0</v>
      </c>
      <c r="T64" s="104">
        <f>COUNTIF('Top 40'!$F64:$O64,38)</f>
        <v>0</v>
      </c>
    </row>
    <row r="65" spans="2:20" ht="21" thickBot="1">
      <c r="B65" s="129">
        <v>53</v>
      </c>
      <c r="C65" s="102" t="s">
        <v>103</v>
      </c>
      <c r="D65" s="103">
        <v>26</v>
      </c>
      <c r="E65" s="103" t="s">
        <v>46</v>
      </c>
      <c r="F65" s="65">
        <v>0</v>
      </c>
      <c r="G65" s="65">
        <v>17</v>
      </c>
      <c r="H65" s="137">
        <v>0</v>
      </c>
      <c r="I65" s="48">
        <v>12</v>
      </c>
      <c r="J65" s="58">
        <v>0</v>
      </c>
      <c r="K65" s="48">
        <v>25</v>
      </c>
      <c r="L65" s="48"/>
      <c r="M65" s="48"/>
      <c r="N65" s="48"/>
      <c r="O65" s="48"/>
      <c r="P65" s="52">
        <f t="shared" si="1"/>
        <v>54</v>
      </c>
      <c r="Q65" s="46" t="str">
        <f>IF(COUNTIF($F65:$O65,"&gt;1")&lt;5,"NA",(SUM($F65:$O65)-SUM(SMALL($F65:$O65,{1,2,3}))))</f>
        <v>NA</v>
      </c>
      <c r="R65" s="122">
        <f>COUNTIF('Top 40'!$F65:$O65,40)</f>
        <v>0</v>
      </c>
      <c r="S65" s="103">
        <f>COUNTIF('Top 40'!$F65:$O65,39)</f>
        <v>0</v>
      </c>
      <c r="T65" s="104">
        <f>COUNTIF('Top 40'!$F65:$O65,38)</f>
        <v>0</v>
      </c>
    </row>
    <row r="66" spans="2:20" ht="21" thickBot="1">
      <c r="B66" s="129">
        <v>54</v>
      </c>
      <c r="C66" s="102" t="s">
        <v>104</v>
      </c>
      <c r="D66" s="103">
        <v>357</v>
      </c>
      <c r="E66" s="103" t="s">
        <v>70</v>
      </c>
      <c r="F66" s="65">
        <v>3</v>
      </c>
      <c r="G66" s="65">
        <v>50</v>
      </c>
      <c r="H66" s="137">
        <v>0</v>
      </c>
      <c r="I66" s="48">
        <v>0</v>
      </c>
      <c r="J66" s="174">
        <v>0</v>
      </c>
      <c r="K66" s="48">
        <v>0</v>
      </c>
      <c r="L66" s="48"/>
      <c r="M66" s="48"/>
      <c r="N66" s="48"/>
      <c r="O66" s="48"/>
      <c r="P66" s="52">
        <f t="shared" si="1"/>
        <v>53</v>
      </c>
      <c r="Q66" s="46" t="str">
        <f>IF(COUNTIF($F66:$O66,"&gt;1")&lt;5,"NA",(SUM($F66:$O66)-SUM(SMALL($F66:$O66,{1,2,3}))))</f>
        <v>NA</v>
      </c>
      <c r="R66" s="122">
        <f>COUNTIF('Top 40'!$F66:$O66,40)</f>
        <v>0</v>
      </c>
      <c r="S66" s="103">
        <f>COUNTIF('Top 40'!$F66:$O66,39)</f>
        <v>0</v>
      </c>
      <c r="T66" s="104">
        <f>COUNTIF('Top 40'!$F66:$O66,38)</f>
        <v>0</v>
      </c>
    </row>
    <row r="67" spans="2:20" ht="21" thickBot="1">
      <c r="B67" s="129">
        <v>55</v>
      </c>
      <c r="C67" s="102" t="s">
        <v>105</v>
      </c>
      <c r="D67" s="103">
        <v>57</v>
      </c>
      <c r="E67" s="103" t="s">
        <v>80</v>
      </c>
      <c r="F67" s="65">
        <v>0</v>
      </c>
      <c r="G67" s="65">
        <v>0</v>
      </c>
      <c r="H67" s="137">
        <v>3</v>
      </c>
      <c r="I67" s="48">
        <v>0</v>
      </c>
      <c r="J67" s="58">
        <v>50</v>
      </c>
      <c r="K67" s="48">
        <v>0</v>
      </c>
      <c r="L67" s="48"/>
      <c r="M67" s="48"/>
      <c r="N67" s="48"/>
      <c r="O67" s="48"/>
      <c r="P67" s="52">
        <f t="shared" si="1"/>
        <v>53</v>
      </c>
      <c r="Q67" s="46" t="str">
        <f>IF(COUNTIF($F67:$O67,"&gt;1")&lt;5,"NA",(SUM($F67:$O67)-SUM(SMALL($F67:$O67,{1,2,3}))))</f>
        <v>NA</v>
      </c>
      <c r="R67" s="122">
        <f>COUNTIF('Top 40'!$F67:$O67,40)</f>
        <v>0</v>
      </c>
      <c r="S67" s="103">
        <f>COUNTIF('Top 40'!$F67:$O67,39)</f>
        <v>0</v>
      </c>
      <c r="T67" s="104">
        <f>COUNTIF('Top 40'!$F67:$O67,38)</f>
        <v>0</v>
      </c>
    </row>
    <row r="68" spans="2:20" ht="21" thickBot="1">
      <c r="B68" s="129">
        <v>56</v>
      </c>
      <c r="C68" s="102" t="s">
        <v>106</v>
      </c>
      <c r="D68" s="103">
        <v>1023</v>
      </c>
      <c r="E68" s="103" t="s">
        <v>42</v>
      </c>
      <c r="F68" s="65">
        <v>2</v>
      </c>
      <c r="G68" s="65">
        <v>50</v>
      </c>
      <c r="H68" s="137">
        <v>0</v>
      </c>
      <c r="I68" s="48">
        <v>0</v>
      </c>
      <c r="J68" s="58">
        <v>0</v>
      </c>
      <c r="K68" s="48">
        <v>0</v>
      </c>
      <c r="L68" s="48"/>
      <c r="M68" s="48"/>
      <c r="N68" s="48"/>
      <c r="O68" s="48"/>
      <c r="P68" s="52">
        <f t="shared" si="1"/>
        <v>52</v>
      </c>
      <c r="Q68" s="46" t="str">
        <f>IF(COUNTIF($F68:$O68,"&gt;1")&lt;5,"NA",(SUM($F68:$O68)-SUM(SMALL($F68:$O68,{1,2,3}))))</f>
        <v>NA</v>
      </c>
      <c r="R68" s="122">
        <f>COUNTIF('Top 40'!$F68:$O68,40)</f>
        <v>0</v>
      </c>
      <c r="S68" s="103">
        <f>COUNTIF('Top 40'!$F68:$O68,39)</f>
        <v>0</v>
      </c>
      <c r="T68" s="104">
        <f>COUNTIF('Top 40'!$F68:$O68,38)</f>
        <v>0</v>
      </c>
    </row>
    <row r="69" spans="2:20" ht="21" thickBot="1">
      <c r="B69" s="129">
        <v>57</v>
      </c>
      <c r="C69" s="102" t="s">
        <v>107</v>
      </c>
      <c r="D69" s="103">
        <v>426</v>
      </c>
      <c r="E69" s="103" t="s">
        <v>72</v>
      </c>
      <c r="F69" s="65">
        <v>50</v>
      </c>
      <c r="G69" s="65">
        <v>0</v>
      </c>
      <c r="H69" s="137">
        <v>1</v>
      </c>
      <c r="I69" s="48">
        <v>0</v>
      </c>
      <c r="J69" s="58">
        <v>0</v>
      </c>
      <c r="K69" s="144">
        <f>AVERAGE(H69)</f>
        <v>1</v>
      </c>
      <c r="L69" s="48"/>
      <c r="M69" s="48"/>
      <c r="N69" s="48"/>
      <c r="O69" s="48"/>
      <c r="P69" s="52">
        <f t="shared" si="1"/>
        <v>52</v>
      </c>
      <c r="Q69" s="46" t="str">
        <f>IF(COUNTIF($F69:$O69,"&gt;1")&lt;5,"NA",(SUM($F69:$O69)-SUM(SMALL($F69:$O69,{1,2,3}))))</f>
        <v>NA</v>
      </c>
      <c r="R69" s="122">
        <f>COUNTIF('Top 40'!$F69:$O69,40)</f>
        <v>0</v>
      </c>
      <c r="S69" s="103">
        <f>COUNTIF('Top 40'!$F69:$O69,39)</f>
        <v>0</v>
      </c>
      <c r="T69" s="104">
        <f>COUNTIF('Top 40'!$F69:$O69,38)</f>
        <v>0</v>
      </c>
    </row>
    <row r="70" spans="2:20" ht="21" thickBot="1">
      <c r="B70" s="129">
        <v>58</v>
      </c>
      <c r="C70" s="102" t="s">
        <v>108</v>
      </c>
      <c r="D70" s="103">
        <v>1092</v>
      </c>
      <c r="E70" s="103" t="s">
        <v>93</v>
      </c>
      <c r="F70" s="65">
        <v>0</v>
      </c>
      <c r="G70" s="65">
        <v>1</v>
      </c>
      <c r="H70" s="137">
        <v>22</v>
      </c>
      <c r="I70" s="48">
        <v>0</v>
      </c>
      <c r="J70" s="58">
        <v>28</v>
      </c>
      <c r="K70" s="48">
        <v>0</v>
      </c>
      <c r="L70" s="48"/>
      <c r="M70" s="48"/>
      <c r="N70" s="48"/>
      <c r="O70" s="48"/>
      <c r="P70" s="52">
        <f t="shared" si="1"/>
        <v>51</v>
      </c>
      <c r="Q70" s="46" t="str">
        <f>IF(COUNTIF($F70:$O70,"&gt;1")&lt;5,"NA",(SUM($F70:$O70)-SUM(SMALL($F70:$O70,{1,2,3}))))</f>
        <v>NA</v>
      </c>
      <c r="R70" s="122">
        <f>COUNTIF('Top 40'!$F70:$O70,40)</f>
        <v>0</v>
      </c>
      <c r="S70" s="103">
        <f>COUNTIF('Top 40'!$F70:$O70,39)</f>
        <v>0</v>
      </c>
      <c r="T70" s="104">
        <f>COUNTIF('Top 40'!$F70:$O70,38)</f>
        <v>0</v>
      </c>
    </row>
    <row r="71" spans="2:20" ht="21" thickBot="1">
      <c r="B71" s="129">
        <v>59</v>
      </c>
      <c r="C71" s="102" t="s">
        <v>109</v>
      </c>
      <c r="D71" s="103">
        <v>237</v>
      </c>
      <c r="E71" s="103" t="s">
        <v>57</v>
      </c>
      <c r="F71" s="65">
        <v>0</v>
      </c>
      <c r="G71" s="65">
        <v>50</v>
      </c>
      <c r="H71" s="137">
        <v>0</v>
      </c>
      <c r="I71" s="48">
        <v>0</v>
      </c>
      <c r="J71" s="178">
        <v>0</v>
      </c>
      <c r="K71" s="48">
        <v>0</v>
      </c>
      <c r="L71" s="48"/>
      <c r="M71" s="48"/>
      <c r="N71" s="48"/>
      <c r="O71" s="48"/>
      <c r="P71" s="52">
        <f t="shared" si="1"/>
        <v>50</v>
      </c>
      <c r="Q71" s="46" t="str">
        <f>IF(COUNTIF($F71:$O71,"&gt;1")&lt;5,"NA",(SUM($F71:$O71)-SUM(SMALL($F71:$O71,{1,2,3}))))</f>
        <v>NA</v>
      </c>
      <c r="R71" s="122">
        <f>COUNTIF('Top 40'!$F71:$O71,40)</f>
        <v>0</v>
      </c>
      <c r="S71" s="103">
        <f>COUNTIF('Top 40'!$F71:$O71,39)</f>
        <v>0</v>
      </c>
      <c r="T71" s="104">
        <f>COUNTIF('Top 40'!$F71:$O71,38)</f>
        <v>0</v>
      </c>
    </row>
    <row r="72" spans="2:20" ht="21" thickBot="1">
      <c r="B72" s="129">
        <v>60</v>
      </c>
      <c r="C72" s="102" t="s">
        <v>110</v>
      </c>
      <c r="D72" s="103">
        <v>253</v>
      </c>
      <c r="E72" s="103" t="s">
        <v>111</v>
      </c>
      <c r="F72" s="65">
        <v>50</v>
      </c>
      <c r="G72" s="65">
        <v>0</v>
      </c>
      <c r="H72" s="137">
        <v>0</v>
      </c>
      <c r="I72" s="48">
        <v>0</v>
      </c>
      <c r="J72" s="58">
        <v>0</v>
      </c>
      <c r="K72" s="48">
        <v>0</v>
      </c>
      <c r="L72" s="48"/>
      <c r="M72" s="48"/>
      <c r="N72" s="48"/>
      <c r="O72" s="48"/>
      <c r="P72" s="52">
        <f t="shared" si="1"/>
        <v>50</v>
      </c>
      <c r="Q72" s="46" t="str">
        <f>IF(COUNTIF($F72:$O72,"&gt;1")&lt;5,"NA",(SUM($F72:$O72)-SUM(SMALL($F72:$O72,{1,2,3}))))</f>
        <v>NA</v>
      </c>
      <c r="R72" s="122">
        <f>COUNTIF('Top 40'!$F72:$O72,40)</f>
        <v>0</v>
      </c>
      <c r="S72" s="103">
        <f>COUNTIF('Top 40'!$F72:$O72,39)</f>
        <v>0</v>
      </c>
      <c r="T72" s="104">
        <f>COUNTIF('Top 40'!$F72:$O72,38)</f>
        <v>0</v>
      </c>
    </row>
    <row r="73" spans="2:20" ht="21" thickBot="1">
      <c r="B73" s="129">
        <v>61</v>
      </c>
      <c r="C73" s="102" t="s">
        <v>112</v>
      </c>
      <c r="D73" s="103">
        <v>888</v>
      </c>
      <c r="E73" s="103" t="s">
        <v>111</v>
      </c>
      <c r="F73" s="65">
        <v>50</v>
      </c>
      <c r="G73" s="65">
        <v>0</v>
      </c>
      <c r="H73" s="137">
        <v>0</v>
      </c>
      <c r="I73" s="48">
        <v>0</v>
      </c>
      <c r="J73" s="58">
        <v>0</v>
      </c>
      <c r="K73" s="48">
        <v>0</v>
      </c>
      <c r="L73" s="48"/>
      <c r="M73" s="48"/>
      <c r="N73" s="48"/>
      <c r="O73" s="48"/>
      <c r="P73" s="52">
        <f t="shared" si="1"/>
        <v>50</v>
      </c>
      <c r="Q73" s="46" t="str">
        <f>IF(COUNTIF($F73:$O73,"&gt;1")&lt;5,"NA",(SUM($F73:$O73)-SUM(SMALL($F73:$O73,{1,2,3}))))</f>
        <v>NA</v>
      </c>
      <c r="R73" s="122">
        <f>COUNTIF('Top 40'!$F73:$O73,40)</f>
        <v>0</v>
      </c>
      <c r="S73" s="103">
        <f>COUNTIF('Top 40'!$F73:$O73,39)</f>
        <v>0</v>
      </c>
      <c r="T73" s="104">
        <f>COUNTIF('Top 40'!$F73:$O73,38)</f>
        <v>0</v>
      </c>
    </row>
    <row r="74" spans="2:20" ht="21" thickBot="1">
      <c r="B74" s="129">
        <v>62</v>
      </c>
      <c r="C74" s="102" t="s">
        <v>113</v>
      </c>
      <c r="D74" s="103">
        <v>621</v>
      </c>
      <c r="E74" s="103" t="s">
        <v>39</v>
      </c>
      <c r="F74" s="65">
        <v>0</v>
      </c>
      <c r="G74" s="65">
        <v>50</v>
      </c>
      <c r="H74" s="137">
        <v>0</v>
      </c>
      <c r="I74" s="48">
        <v>0</v>
      </c>
      <c r="J74" s="58">
        <v>0</v>
      </c>
      <c r="K74" s="48">
        <v>0</v>
      </c>
      <c r="L74" s="48"/>
      <c r="M74" s="48"/>
      <c r="N74" s="48"/>
      <c r="O74" s="48"/>
      <c r="P74" s="52">
        <f t="shared" si="1"/>
        <v>50</v>
      </c>
      <c r="Q74" s="46" t="str">
        <f>IF(COUNTIF($F74:$O74,"&gt;1")&lt;5,"NA",(SUM($F74:$O74)-SUM(SMALL($F74:$O74,{1,2,3}))))</f>
        <v>NA</v>
      </c>
      <c r="R74" s="122">
        <f>COUNTIF('Top 40'!$F74:$O74,40)</f>
        <v>0</v>
      </c>
      <c r="S74" s="103">
        <f>COUNTIF('Top 40'!$F74:$O74,39)</f>
        <v>0</v>
      </c>
      <c r="T74" s="104">
        <f>COUNTIF('Top 40'!$F74:$O74,38)</f>
        <v>0</v>
      </c>
    </row>
    <row r="75" spans="2:20" ht="21" thickBot="1">
      <c r="B75" s="129">
        <v>63</v>
      </c>
      <c r="C75" s="102" t="s">
        <v>114</v>
      </c>
      <c r="D75" s="103">
        <v>996</v>
      </c>
      <c r="E75" s="103" t="s">
        <v>72</v>
      </c>
      <c r="F75" s="65">
        <v>0</v>
      </c>
      <c r="G75" s="65">
        <v>50</v>
      </c>
      <c r="H75" s="137">
        <v>0</v>
      </c>
      <c r="I75" s="48">
        <v>0</v>
      </c>
      <c r="J75" s="58">
        <v>0</v>
      </c>
      <c r="K75" s="48">
        <v>0</v>
      </c>
      <c r="L75" s="48"/>
      <c r="M75" s="48"/>
      <c r="N75" s="48"/>
      <c r="O75" s="48"/>
      <c r="P75" s="52">
        <f t="shared" si="1"/>
        <v>50</v>
      </c>
      <c r="Q75" s="46" t="str">
        <f>IF(COUNTIF($F75:$O75,"&gt;1")&lt;5,"NA",(SUM($F75:$O75)-SUM(SMALL($F75:$O75,{1,2,3}))))</f>
        <v>NA</v>
      </c>
      <c r="R75" s="122">
        <f>COUNTIF('Top 40'!$F75:$O75,40)</f>
        <v>0</v>
      </c>
      <c r="S75" s="103">
        <f>COUNTIF('Top 40'!$F75:$O75,39)</f>
        <v>0</v>
      </c>
      <c r="T75" s="104">
        <f>COUNTIF('Top 40'!$F75:$O75,38)</f>
        <v>0</v>
      </c>
    </row>
    <row r="76" spans="2:20" ht="21" thickBot="1">
      <c r="B76" s="129">
        <v>64</v>
      </c>
      <c r="C76" s="102" t="s">
        <v>115</v>
      </c>
      <c r="D76" s="103">
        <v>889</v>
      </c>
      <c r="E76" s="103" t="s">
        <v>39</v>
      </c>
      <c r="F76" s="65">
        <v>0</v>
      </c>
      <c r="G76" s="65">
        <v>50</v>
      </c>
      <c r="H76" s="137">
        <v>0</v>
      </c>
      <c r="I76" s="48">
        <v>0</v>
      </c>
      <c r="J76" s="58">
        <v>0</v>
      </c>
      <c r="K76" s="48">
        <v>0</v>
      </c>
      <c r="L76" s="48"/>
      <c r="M76" s="48"/>
      <c r="N76" s="48"/>
      <c r="O76" s="48"/>
      <c r="P76" s="52">
        <f t="shared" si="1"/>
        <v>50</v>
      </c>
      <c r="Q76" s="46" t="str">
        <f>IF(COUNTIF($F76:$O76,"&gt;1")&lt;5,"NA",(SUM($F76:$O76)-SUM(SMALL($F76:$O76,{1,2,3}))))</f>
        <v>NA</v>
      </c>
      <c r="R76" s="122">
        <f>COUNTIF('Top 40'!$F76:$O76,40)</f>
        <v>0</v>
      </c>
      <c r="S76" s="103">
        <f>COUNTIF('Top 40'!$F76:$O76,39)</f>
        <v>0</v>
      </c>
      <c r="T76" s="104">
        <f>COUNTIF('Top 40'!$F76:$O76,38)</f>
        <v>0</v>
      </c>
    </row>
    <row r="77" spans="2:20" ht="21" thickBot="1">
      <c r="B77" s="129">
        <v>65</v>
      </c>
      <c r="C77" s="102" t="s">
        <v>116</v>
      </c>
      <c r="D77" s="103">
        <v>555</v>
      </c>
      <c r="E77" s="103" t="s">
        <v>89</v>
      </c>
      <c r="F77" s="65">
        <v>50</v>
      </c>
      <c r="G77" s="65">
        <v>0</v>
      </c>
      <c r="H77" s="136">
        <v>0</v>
      </c>
      <c r="I77" s="48">
        <v>0</v>
      </c>
      <c r="J77" s="58">
        <v>0</v>
      </c>
      <c r="K77" s="48">
        <v>0</v>
      </c>
      <c r="L77" s="48"/>
      <c r="M77" s="48"/>
      <c r="N77" s="48"/>
      <c r="O77" s="48"/>
      <c r="P77" s="52">
        <f t="shared" ref="P77:P108" si="2">SUM(F77:O77)</f>
        <v>50</v>
      </c>
      <c r="Q77" s="46" t="str">
        <f>IF(COUNTIF($F77:$O77,"&gt;1")&lt;5,"NA",(SUM($F77:$O77)-SUM(SMALL($F77:$O77,{1,2,3}))))</f>
        <v>NA</v>
      </c>
      <c r="R77" s="122">
        <f>COUNTIF('Top 40'!$F77:$O77,40)</f>
        <v>0</v>
      </c>
      <c r="S77" s="103">
        <f>COUNTIF('Top 40'!$F77:$O77,39)</f>
        <v>0</v>
      </c>
      <c r="T77" s="104">
        <f>COUNTIF('Top 40'!$F77:$O77,38)</f>
        <v>0</v>
      </c>
    </row>
    <row r="78" spans="2:20" ht="21" thickBot="1">
      <c r="B78" s="129">
        <v>66</v>
      </c>
      <c r="C78" s="102" t="s">
        <v>117</v>
      </c>
      <c r="D78" s="103">
        <v>213</v>
      </c>
      <c r="E78" s="103" t="s">
        <v>46</v>
      </c>
      <c r="F78" s="65">
        <v>50</v>
      </c>
      <c r="G78" s="65">
        <v>0</v>
      </c>
      <c r="H78" s="136">
        <v>0</v>
      </c>
      <c r="I78" s="48">
        <v>0</v>
      </c>
      <c r="J78" s="58">
        <v>0</v>
      </c>
      <c r="K78" s="48">
        <v>0</v>
      </c>
      <c r="L78" s="48"/>
      <c r="M78" s="48"/>
      <c r="N78" s="48"/>
      <c r="O78" s="48"/>
      <c r="P78" s="52">
        <f t="shared" si="2"/>
        <v>50</v>
      </c>
      <c r="Q78" s="46" t="str">
        <f>IF(COUNTIF($F78:$O78,"&gt;1")&lt;5,"NA",(SUM($F78:$O78)-SUM(SMALL($F78:$O78,{1,2,3}))))</f>
        <v>NA</v>
      </c>
      <c r="R78" s="122">
        <f>COUNTIF('Top 40'!$F78:$O78,40)</f>
        <v>0</v>
      </c>
      <c r="S78" s="103">
        <f>COUNTIF('Top 40'!$F78:$O78,39)</f>
        <v>0</v>
      </c>
      <c r="T78" s="104">
        <f>COUNTIF('Top 40'!$F78:$O78,38)</f>
        <v>0</v>
      </c>
    </row>
    <row r="79" spans="2:20" ht="21" thickBot="1">
      <c r="B79" s="129">
        <v>67</v>
      </c>
      <c r="C79" s="102" t="s">
        <v>118</v>
      </c>
      <c r="D79" s="103">
        <v>1705</v>
      </c>
      <c r="E79" s="103" t="s">
        <v>119</v>
      </c>
      <c r="F79" s="65">
        <v>50</v>
      </c>
      <c r="G79" s="65">
        <v>0</v>
      </c>
      <c r="H79" s="136">
        <v>0</v>
      </c>
      <c r="I79" s="48">
        <v>0</v>
      </c>
      <c r="J79" s="174">
        <v>0</v>
      </c>
      <c r="K79" s="48">
        <v>0</v>
      </c>
      <c r="L79" s="48"/>
      <c r="M79" s="48"/>
      <c r="N79" s="48"/>
      <c r="O79" s="48"/>
      <c r="P79" s="52">
        <f t="shared" si="2"/>
        <v>50</v>
      </c>
      <c r="Q79" s="46" t="str">
        <f>IF(COUNTIF($F79:$O79,"&gt;1")&lt;5,"NA",(SUM($F79:$O79)-SUM(SMALL($F79:$O79,{1,2,3}))))</f>
        <v>NA</v>
      </c>
      <c r="R79" s="122">
        <f>COUNTIF('Top 40'!$F79:$O79,40)</f>
        <v>0</v>
      </c>
      <c r="S79" s="103">
        <f>COUNTIF('Top 40'!$F79:$O79,39)</f>
        <v>0</v>
      </c>
      <c r="T79" s="104">
        <f>COUNTIF('Top 40'!$F79:$O79,38)</f>
        <v>0</v>
      </c>
    </row>
    <row r="80" spans="2:20" ht="21" thickBot="1">
      <c r="B80" s="129">
        <v>68</v>
      </c>
      <c r="C80" s="102" t="s">
        <v>120</v>
      </c>
      <c r="D80" s="103">
        <v>529</v>
      </c>
      <c r="E80" s="103" t="s">
        <v>121</v>
      </c>
      <c r="F80" s="65">
        <v>50</v>
      </c>
      <c r="G80" s="65">
        <v>0</v>
      </c>
      <c r="H80" s="136">
        <v>0</v>
      </c>
      <c r="I80" s="48">
        <v>0</v>
      </c>
      <c r="J80" s="58">
        <v>0</v>
      </c>
      <c r="K80" s="48">
        <v>0</v>
      </c>
      <c r="L80" s="48"/>
      <c r="M80" s="48"/>
      <c r="N80" s="48"/>
      <c r="O80" s="48"/>
      <c r="P80" s="52">
        <f t="shared" si="2"/>
        <v>50</v>
      </c>
      <c r="Q80" s="46" t="str">
        <f>IF(COUNTIF($F80:$O80,"&gt;1")&lt;5,"NA",(SUM($F80:$O80)-SUM(SMALL($F80:$O80,{1,2,3}))))</f>
        <v>NA</v>
      </c>
      <c r="R80" s="122">
        <f>COUNTIF('Top 40'!$F80:$O80,40)</f>
        <v>0</v>
      </c>
      <c r="S80" s="103">
        <f>COUNTIF('Top 40'!$F80:$O80,39)</f>
        <v>0</v>
      </c>
      <c r="T80" s="104">
        <f>COUNTIF('Top 40'!$F80:$O80,38)</f>
        <v>0</v>
      </c>
    </row>
    <row r="81" spans="2:20" ht="21" thickBot="1">
      <c r="B81" s="129">
        <v>69</v>
      </c>
      <c r="C81" s="102" t="s">
        <v>122</v>
      </c>
      <c r="D81" s="103">
        <v>234</v>
      </c>
      <c r="E81" s="103" t="s">
        <v>121</v>
      </c>
      <c r="F81" s="65">
        <v>50</v>
      </c>
      <c r="G81" s="65">
        <v>0</v>
      </c>
      <c r="H81" s="136">
        <v>0</v>
      </c>
      <c r="I81" s="48">
        <v>0</v>
      </c>
      <c r="J81" s="58">
        <v>0</v>
      </c>
      <c r="K81" s="48">
        <v>0</v>
      </c>
      <c r="L81" s="48"/>
      <c r="M81" s="48"/>
      <c r="N81" s="48"/>
      <c r="O81" s="48"/>
      <c r="P81" s="52">
        <f t="shared" si="2"/>
        <v>50</v>
      </c>
      <c r="Q81" s="46" t="str">
        <f>IF(COUNTIF($F81:$O81,"&gt;1")&lt;5,"NA",(SUM($F81:$O81)-SUM(SMALL($F81:$O81,{1,2,3}))))</f>
        <v>NA</v>
      </c>
      <c r="R81" s="122">
        <f>COUNTIF('Top 40'!$F81:$O81,40)</f>
        <v>0</v>
      </c>
      <c r="S81" s="103">
        <f>COUNTIF('Top 40'!$F81:$O81,39)</f>
        <v>0</v>
      </c>
      <c r="T81" s="104">
        <f>COUNTIF('Top 40'!$F81:$O81,38)</f>
        <v>0</v>
      </c>
    </row>
    <row r="82" spans="2:20" ht="21" thickBot="1">
      <c r="B82" s="129">
        <v>70</v>
      </c>
      <c r="C82" s="102" t="s">
        <v>123</v>
      </c>
      <c r="D82" s="103">
        <v>349</v>
      </c>
      <c r="E82" s="103" t="s">
        <v>111</v>
      </c>
      <c r="F82" s="65">
        <v>50</v>
      </c>
      <c r="G82" s="65">
        <v>0</v>
      </c>
      <c r="H82" s="136">
        <v>0</v>
      </c>
      <c r="I82" s="48">
        <v>0</v>
      </c>
      <c r="J82" s="174">
        <v>0</v>
      </c>
      <c r="K82" s="48">
        <v>0</v>
      </c>
      <c r="L82" s="48"/>
      <c r="M82" s="48"/>
      <c r="N82" s="48"/>
      <c r="O82" s="48"/>
      <c r="P82" s="52">
        <f t="shared" si="2"/>
        <v>50</v>
      </c>
      <c r="Q82" s="46" t="str">
        <f>IF(COUNTIF($F82:$O82,"&gt;1")&lt;5,"NA",(SUM($F82:$O82)-SUM(SMALL($F82:$O82,{1,2,3}))))</f>
        <v>NA</v>
      </c>
      <c r="R82" s="122">
        <f>COUNTIF('Top 40'!$F82:$O82,40)</f>
        <v>0</v>
      </c>
      <c r="S82" s="103">
        <f>COUNTIF('Top 40'!$F82:$O82,39)</f>
        <v>0</v>
      </c>
      <c r="T82" s="104">
        <f>COUNTIF('Top 40'!$F82:$O82,38)</f>
        <v>0</v>
      </c>
    </row>
    <row r="83" spans="2:20" ht="21" thickBot="1">
      <c r="B83" s="129">
        <v>71</v>
      </c>
      <c r="C83" s="102" t="s">
        <v>124</v>
      </c>
      <c r="D83" s="103">
        <v>424</v>
      </c>
      <c r="E83" s="103" t="s">
        <v>70</v>
      </c>
      <c r="F83" s="65">
        <v>0</v>
      </c>
      <c r="G83" s="65">
        <v>0</v>
      </c>
      <c r="H83" s="137">
        <v>0</v>
      </c>
      <c r="I83" s="48">
        <v>0</v>
      </c>
      <c r="J83" s="58">
        <v>50</v>
      </c>
      <c r="K83" s="48">
        <v>0</v>
      </c>
      <c r="L83" s="48"/>
      <c r="M83" s="48"/>
      <c r="N83" s="48"/>
      <c r="O83" s="48"/>
      <c r="P83" s="52">
        <f t="shared" si="2"/>
        <v>50</v>
      </c>
      <c r="Q83" s="46" t="str">
        <f>IF(COUNTIF($F83:$O83,"&gt;1")&lt;5,"NA",(SUM($F83:$O83)-SUM(SMALL($F83:$O83,{1,2,3}))))</f>
        <v>NA</v>
      </c>
      <c r="R83" s="122">
        <f>COUNTIF('Top 40'!$F83:$O83,40)</f>
        <v>0</v>
      </c>
      <c r="S83" s="103">
        <f>COUNTIF('Top 40'!$F83:$O83,39)</f>
        <v>0</v>
      </c>
      <c r="T83" s="104">
        <f>COUNTIF('Top 40'!$F83:$O83,38)</f>
        <v>0</v>
      </c>
    </row>
    <row r="84" spans="2:20" ht="21" thickBot="1">
      <c r="B84" s="129">
        <v>72</v>
      </c>
      <c r="C84" s="102" t="s">
        <v>125</v>
      </c>
      <c r="D84" s="103">
        <v>342</v>
      </c>
      <c r="E84" s="103" t="s">
        <v>119</v>
      </c>
      <c r="F84" s="65">
        <v>0</v>
      </c>
      <c r="G84" s="65">
        <v>0</v>
      </c>
      <c r="H84" s="137">
        <v>0</v>
      </c>
      <c r="I84" s="48">
        <v>50</v>
      </c>
      <c r="J84" s="174">
        <v>0</v>
      </c>
      <c r="K84" s="48">
        <v>0</v>
      </c>
      <c r="L84" s="48"/>
      <c r="M84" s="48"/>
      <c r="N84" s="48"/>
      <c r="O84" s="48"/>
      <c r="P84" s="52">
        <f t="shared" si="2"/>
        <v>50</v>
      </c>
      <c r="Q84" s="46" t="str">
        <f>IF(COUNTIF($F84:$O84,"&gt;1")&lt;5,"NA",(SUM($F84:$O84)-SUM(SMALL($F84:$O84,{1,2,3}))))</f>
        <v>NA</v>
      </c>
      <c r="R84" s="122">
        <f>COUNTIF('Top 40'!$F84:$O84,40)</f>
        <v>0</v>
      </c>
      <c r="S84" s="103">
        <f>COUNTIF('Top 40'!$F84:$O84,39)</f>
        <v>0</v>
      </c>
      <c r="T84" s="104">
        <f>COUNTIF('Top 40'!$F84:$O84,38)</f>
        <v>0</v>
      </c>
    </row>
    <row r="85" spans="2:20" ht="21" thickBot="1">
      <c r="B85" s="129">
        <v>73</v>
      </c>
      <c r="C85" s="102" t="s">
        <v>126</v>
      </c>
      <c r="D85" s="103">
        <v>261</v>
      </c>
      <c r="E85" s="103" t="s">
        <v>70</v>
      </c>
      <c r="F85" s="65">
        <v>0</v>
      </c>
      <c r="G85" s="65">
        <v>0</v>
      </c>
      <c r="H85" s="137">
        <v>0</v>
      </c>
      <c r="I85" s="48">
        <v>50</v>
      </c>
      <c r="J85" s="58">
        <v>0</v>
      </c>
      <c r="K85" s="48">
        <v>0</v>
      </c>
      <c r="L85" s="48"/>
      <c r="M85" s="48"/>
      <c r="N85" s="48"/>
      <c r="O85" s="48"/>
      <c r="P85" s="52">
        <f t="shared" si="2"/>
        <v>50</v>
      </c>
      <c r="Q85" s="46" t="str">
        <f>IF(COUNTIF($F85:$O85,"&gt;1")&lt;5,"NA",(SUM($F85:$O85)-SUM(SMALL($F85:$O85,{1,2,3}))))</f>
        <v>NA</v>
      </c>
      <c r="R85" s="122">
        <f>COUNTIF('Top 40'!$F85:$O85,40)</f>
        <v>0</v>
      </c>
      <c r="S85" s="103">
        <f>COUNTIF('Top 40'!$F85:$O85,39)</f>
        <v>0</v>
      </c>
      <c r="T85" s="104">
        <f>COUNTIF('Top 40'!$F85:$O85,38)</f>
        <v>0</v>
      </c>
    </row>
    <row r="86" spans="2:20" ht="21" thickBot="1">
      <c r="B86" s="129">
        <v>74</v>
      </c>
      <c r="C86" s="102" t="s">
        <v>127</v>
      </c>
      <c r="D86" s="103">
        <v>221</v>
      </c>
      <c r="E86" s="103" t="s">
        <v>98</v>
      </c>
      <c r="F86" s="65">
        <v>0</v>
      </c>
      <c r="G86" s="65">
        <v>0</v>
      </c>
      <c r="H86" s="137">
        <v>0</v>
      </c>
      <c r="I86" s="48">
        <v>0</v>
      </c>
      <c r="J86" s="58">
        <v>50</v>
      </c>
      <c r="K86" s="48">
        <v>0</v>
      </c>
      <c r="L86" s="48"/>
      <c r="M86" s="48"/>
      <c r="N86" s="48"/>
      <c r="O86" s="48"/>
      <c r="P86" s="52">
        <f t="shared" si="2"/>
        <v>50</v>
      </c>
      <c r="Q86" s="46" t="str">
        <f>IF(COUNTIF($F86:$O86,"&gt;1")&lt;5,"NA",(SUM($F86:$O86)-SUM(SMALL($F86:$O86,{1,2,3}))))</f>
        <v>NA</v>
      </c>
      <c r="R86" s="122">
        <f>COUNTIF('Top 40'!$F86:$O86,40)</f>
        <v>0</v>
      </c>
      <c r="S86" s="103">
        <f>COUNTIF('Top 40'!$F86:$O86,39)</f>
        <v>0</v>
      </c>
      <c r="T86" s="104">
        <f>COUNTIF('Top 40'!$F86:$O86,38)</f>
        <v>0</v>
      </c>
    </row>
    <row r="87" spans="2:20" ht="21" thickBot="1">
      <c r="B87" s="129">
        <v>75</v>
      </c>
      <c r="C87" s="102" t="s">
        <v>128</v>
      </c>
      <c r="D87" s="103">
        <v>471</v>
      </c>
      <c r="E87" s="103" t="s">
        <v>111</v>
      </c>
      <c r="F87" s="65">
        <v>0</v>
      </c>
      <c r="G87" s="65">
        <v>0</v>
      </c>
      <c r="H87" s="137">
        <v>0</v>
      </c>
      <c r="I87" s="48">
        <v>50</v>
      </c>
      <c r="J87" s="58">
        <v>0</v>
      </c>
      <c r="K87" s="48">
        <v>0</v>
      </c>
      <c r="L87" s="48"/>
      <c r="M87" s="48"/>
      <c r="N87" s="48"/>
      <c r="O87" s="48"/>
      <c r="P87" s="52">
        <f t="shared" si="2"/>
        <v>50</v>
      </c>
      <c r="Q87" s="46" t="str">
        <f>IF(COUNTIF($F87:$O87,"&gt;1")&lt;5,"NA",(SUM($F87:$O87)-SUM(SMALL($F87:$O87,{1,2,3}))))</f>
        <v>NA</v>
      </c>
      <c r="R87" s="122">
        <f>COUNTIF('Top 40'!$F87:$O87,40)</f>
        <v>0</v>
      </c>
      <c r="S87" s="103">
        <f>COUNTIF('Top 40'!$F87:$O87,39)</f>
        <v>0</v>
      </c>
      <c r="T87" s="104">
        <f>COUNTIF('Top 40'!$F87:$O87,38)</f>
        <v>0</v>
      </c>
    </row>
    <row r="88" spans="2:20" ht="21" thickBot="1">
      <c r="B88" s="129">
        <v>76</v>
      </c>
      <c r="C88" s="102" t="s">
        <v>129</v>
      </c>
      <c r="D88" s="103">
        <v>652</v>
      </c>
      <c r="E88" s="103" t="s">
        <v>42</v>
      </c>
      <c r="F88" s="65">
        <v>0</v>
      </c>
      <c r="G88" s="65">
        <v>0</v>
      </c>
      <c r="H88" s="137">
        <v>0</v>
      </c>
      <c r="I88" s="48">
        <v>0</v>
      </c>
      <c r="J88" s="58">
        <v>50</v>
      </c>
      <c r="K88" s="48">
        <v>0</v>
      </c>
      <c r="L88" s="48"/>
      <c r="M88" s="48"/>
      <c r="N88" s="48"/>
      <c r="O88" s="48"/>
      <c r="P88" s="52">
        <f t="shared" si="2"/>
        <v>50</v>
      </c>
      <c r="Q88" s="46" t="str">
        <f>IF(COUNTIF($F88:$O88,"&gt;1")&lt;5,"NA",(SUM($F88:$O88)-SUM(SMALL($F88:$O88,{1,2,3}))))</f>
        <v>NA</v>
      </c>
      <c r="R88" s="122">
        <f>COUNTIF('Top 40'!$F88:$O88,40)</f>
        <v>0</v>
      </c>
      <c r="S88" s="103">
        <f>COUNTIF('Top 40'!$F88:$O88,39)</f>
        <v>0</v>
      </c>
      <c r="T88" s="104">
        <f>COUNTIF('Top 40'!$F88:$O88,38)</f>
        <v>0</v>
      </c>
    </row>
    <row r="89" spans="2:20" ht="21" thickBot="1">
      <c r="B89" s="129">
        <v>77</v>
      </c>
      <c r="C89" s="102" t="s">
        <v>130</v>
      </c>
      <c r="D89" s="103">
        <v>1522</v>
      </c>
      <c r="E89" s="103" t="s">
        <v>119</v>
      </c>
      <c r="F89" s="65">
        <v>0</v>
      </c>
      <c r="G89" s="65">
        <v>0</v>
      </c>
      <c r="H89" s="137">
        <v>0</v>
      </c>
      <c r="I89" s="48">
        <v>0</v>
      </c>
      <c r="J89" s="174">
        <v>50</v>
      </c>
      <c r="K89" s="48">
        <v>0</v>
      </c>
      <c r="L89" s="48"/>
      <c r="M89" s="48"/>
      <c r="N89" s="48"/>
      <c r="O89" s="48"/>
      <c r="P89" s="52">
        <f t="shared" si="2"/>
        <v>50</v>
      </c>
      <c r="Q89" s="46" t="str">
        <f>IF(COUNTIF($F89:$O89,"&gt;1")&lt;5,"NA",(SUM($F89:$O89)-SUM(SMALL($F89:$O89,{1,2,3}))))</f>
        <v>NA</v>
      </c>
      <c r="R89" s="122">
        <f>COUNTIF('Top 40'!$F89:$O89,40)</f>
        <v>0</v>
      </c>
      <c r="S89" s="103">
        <f>COUNTIF('Top 40'!$F89:$O89,39)</f>
        <v>0</v>
      </c>
      <c r="T89" s="104">
        <f>COUNTIF('Top 40'!$F89:$O89,38)</f>
        <v>0</v>
      </c>
    </row>
    <row r="90" spans="2:20" ht="21" thickBot="1">
      <c r="B90" s="129">
        <v>78</v>
      </c>
      <c r="C90" s="102" t="s">
        <v>131</v>
      </c>
      <c r="D90" s="103">
        <v>362</v>
      </c>
      <c r="E90" s="103" t="s">
        <v>57</v>
      </c>
      <c r="F90" s="65">
        <v>0</v>
      </c>
      <c r="G90" s="65">
        <v>0</v>
      </c>
      <c r="H90" s="137">
        <v>0</v>
      </c>
      <c r="I90" s="48">
        <v>0</v>
      </c>
      <c r="J90" s="58">
        <v>0</v>
      </c>
      <c r="K90" s="48">
        <v>50</v>
      </c>
      <c r="L90" s="48"/>
      <c r="M90" s="48"/>
      <c r="N90" s="48"/>
      <c r="O90" s="48"/>
      <c r="P90" s="52">
        <f t="shared" si="2"/>
        <v>50</v>
      </c>
      <c r="Q90" s="46" t="str">
        <f>IF(COUNTIF($F90:$O90,"&gt;1")&lt;5,"NA",(SUM($F90:$O90)-SUM(SMALL($F90:$O90,{1,2,3}))))</f>
        <v>NA</v>
      </c>
      <c r="R90" s="122">
        <f>COUNTIF('Top 40'!$F90:$O90,40)</f>
        <v>0</v>
      </c>
      <c r="S90" s="103">
        <f>COUNTIF('Top 40'!$F90:$O90,39)</f>
        <v>0</v>
      </c>
      <c r="T90" s="104">
        <f>COUNTIF('Top 40'!$F90:$O90,38)</f>
        <v>0</v>
      </c>
    </row>
    <row r="91" spans="2:20" ht="20.45" customHeight="1" thickBot="1">
      <c r="B91" s="129">
        <v>79</v>
      </c>
      <c r="C91" s="102" t="s">
        <v>132</v>
      </c>
      <c r="D91" s="103">
        <v>1858</v>
      </c>
      <c r="E91" s="103" t="s">
        <v>133</v>
      </c>
      <c r="F91" s="65">
        <v>0</v>
      </c>
      <c r="G91" s="65">
        <v>0</v>
      </c>
      <c r="H91" s="137">
        <v>0</v>
      </c>
      <c r="I91" s="48">
        <v>0</v>
      </c>
      <c r="J91" s="58">
        <v>0</v>
      </c>
      <c r="K91" s="48">
        <v>50</v>
      </c>
      <c r="L91" s="48"/>
      <c r="M91" s="48"/>
      <c r="N91" s="48"/>
      <c r="O91" s="48"/>
      <c r="P91" s="52">
        <f t="shared" si="2"/>
        <v>50</v>
      </c>
      <c r="Q91" s="46" t="str">
        <f>IF(COUNTIF($F91:$O91,"&gt;1")&lt;5,"NA",(SUM($F91:$O91)-SUM(SMALL($F91:$O91,{1,2,3}))))</f>
        <v>NA</v>
      </c>
      <c r="R91" s="122">
        <f>COUNTIF('Top 40'!$F91:$O91,40)</f>
        <v>0</v>
      </c>
      <c r="S91" s="103">
        <f>COUNTIF('Top 40'!$F91:$O91,39)</f>
        <v>0</v>
      </c>
      <c r="T91" s="104">
        <f>COUNTIF('Top 40'!$F91:$O91,38)</f>
        <v>0</v>
      </c>
    </row>
    <row r="92" spans="2:20" ht="21" thickBot="1">
      <c r="B92" s="129">
        <v>80</v>
      </c>
      <c r="C92" s="102" t="s">
        <v>134</v>
      </c>
      <c r="D92" s="103">
        <v>744</v>
      </c>
      <c r="E92" s="103" t="s">
        <v>34</v>
      </c>
      <c r="F92" s="65">
        <v>0</v>
      </c>
      <c r="G92" s="65">
        <v>0</v>
      </c>
      <c r="H92" s="137">
        <v>0</v>
      </c>
      <c r="I92" s="48">
        <v>0</v>
      </c>
      <c r="J92" s="58">
        <v>0</v>
      </c>
      <c r="K92" s="48">
        <v>50</v>
      </c>
      <c r="L92" s="48"/>
      <c r="M92" s="48"/>
      <c r="N92" s="48"/>
      <c r="O92" s="48"/>
      <c r="P92" s="52">
        <f t="shared" si="2"/>
        <v>50</v>
      </c>
      <c r="Q92" s="46" t="str">
        <f>IF(COUNTIF($F92:$O92,"&gt;1")&lt;5,"NA",(SUM($F92:$O92)-SUM(SMALL($F92:$O92,{1,2,3}))))</f>
        <v>NA</v>
      </c>
      <c r="R92" s="122">
        <f>COUNTIF('Top 40'!$F92:$O92,40)</f>
        <v>0</v>
      </c>
      <c r="S92" s="103">
        <f>COUNTIF('Top 40'!$F92:$O92,39)</f>
        <v>0</v>
      </c>
      <c r="T92" s="104">
        <f>COUNTIF('Top 40'!$F92:$O92,38)</f>
        <v>0</v>
      </c>
    </row>
    <row r="93" spans="2:20" ht="21" thickBot="1">
      <c r="B93" s="129">
        <v>81</v>
      </c>
      <c r="C93" s="102" t="s">
        <v>135</v>
      </c>
      <c r="D93" s="103">
        <v>515</v>
      </c>
      <c r="E93" s="103" t="s">
        <v>34</v>
      </c>
      <c r="F93" s="65">
        <v>10</v>
      </c>
      <c r="G93" s="65">
        <v>39</v>
      </c>
      <c r="H93" s="137">
        <v>0</v>
      </c>
      <c r="I93" s="48">
        <v>0</v>
      </c>
      <c r="J93" s="58">
        <v>0</v>
      </c>
      <c r="K93" s="48">
        <v>0</v>
      </c>
      <c r="L93" s="48"/>
      <c r="M93" s="48"/>
      <c r="N93" s="48"/>
      <c r="O93" s="48"/>
      <c r="P93" s="52">
        <f t="shared" si="2"/>
        <v>49</v>
      </c>
      <c r="Q93" s="46" t="str">
        <f>IF(COUNTIF($F93:$O93,"&gt;1")&lt;5,"NA",(SUM($F93:$O93)-SUM(SMALL($F93:$O93,{1,2,3}))))</f>
        <v>NA</v>
      </c>
      <c r="R93" s="122">
        <f>COUNTIF('Top 40'!$F93:$O93,40)</f>
        <v>0</v>
      </c>
      <c r="S93" s="103">
        <f>COUNTIF('Top 40'!$F93:$O93,39)</f>
        <v>1</v>
      </c>
      <c r="T93" s="104">
        <f>COUNTIF('Top 40'!$F93:$O93,38)</f>
        <v>0</v>
      </c>
    </row>
    <row r="94" spans="2:20" ht="21" thickBot="1">
      <c r="B94" s="129">
        <v>82</v>
      </c>
      <c r="C94" s="102" t="s">
        <v>136</v>
      </c>
      <c r="D94" s="103">
        <v>795</v>
      </c>
      <c r="E94" s="103" t="s">
        <v>57</v>
      </c>
      <c r="F94" s="65">
        <v>27</v>
      </c>
      <c r="G94" s="65">
        <v>0</v>
      </c>
      <c r="H94" s="137">
        <v>0</v>
      </c>
      <c r="I94" s="48">
        <v>0</v>
      </c>
      <c r="J94" s="58">
        <v>0</v>
      </c>
      <c r="K94" s="48">
        <v>16</v>
      </c>
      <c r="L94" s="48"/>
      <c r="M94" s="48"/>
      <c r="N94" s="48"/>
      <c r="O94" s="48"/>
      <c r="P94" s="52">
        <f t="shared" si="2"/>
        <v>43</v>
      </c>
      <c r="Q94" s="46" t="str">
        <f>IF(COUNTIF($F94:$O94,"&gt;1")&lt;5,"NA",(SUM($F94:$O94)-SUM(SMALL($F94:$O94,{1,2,3}))))</f>
        <v>NA</v>
      </c>
      <c r="R94" s="122">
        <f>COUNTIF('Top 40'!$F94:$O94,40)</f>
        <v>0</v>
      </c>
      <c r="S94" s="103">
        <f>COUNTIF('Top 40'!$F94:$O94,39)</f>
        <v>0</v>
      </c>
      <c r="T94" s="104">
        <f>COUNTIF('Top 40'!$F94:$O94,38)</f>
        <v>0</v>
      </c>
    </row>
    <row r="95" spans="2:20" ht="21" thickBot="1">
      <c r="B95" s="129">
        <v>83</v>
      </c>
      <c r="C95" s="102" t="s">
        <v>137</v>
      </c>
      <c r="D95" s="103">
        <v>1629</v>
      </c>
      <c r="E95" s="103" t="s">
        <v>44</v>
      </c>
      <c r="F95" s="65">
        <v>7</v>
      </c>
      <c r="G95" s="65">
        <v>0</v>
      </c>
      <c r="H95" s="137">
        <v>21</v>
      </c>
      <c r="I95" s="48">
        <v>0</v>
      </c>
      <c r="J95" s="174">
        <v>14</v>
      </c>
      <c r="K95" s="48">
        <v>0</v>
      </c>
      <c r="L95" s="48"/>
      <c r="M95" s="48"/>
      <c r="N95" s="48"/>
      <c r="O95" s="48"/>
      <c r="P95" s="52">
        <f t="shared" si="2"/>
        <v>42</v>
      </c>
      <c r="Q95" s="46" t="str">
        <f>IF(COUNTIF($F95:$O95,"&gt;1")&lt;5,"NA",(SUM($F95:$O95)-SUM(SMALL($F95:$O95,{1,2,3}))))</f>
        <v>NA</v>
      </c>
      <c r="R95" s="122">
        <f>COUNTIF('Top 40'!$F95:$O95,40)</f>
        <v>0</v>
      </c>
      <c r="S95" s="103">
        <f>COUNTIF('Top 40'!$F95:$O95,39)</f>
        <v>0</v>
      </c>
      <c r="T95" s="104">
        <f>COUNTIF('Top 40'!$F95:$O95,38)</f>
        <v>0</v>
      </c>
    </row>
    <row r="96" spans="2:20" ht="20.45" customHeight="1" thickBot="1">
      <c r="B96" s="129">
        <v>84</v>
      </c>
      <c r="C96" s="102" t="s">
        <v>138</v>
      </c>
      <c r="D96" s="103">
        <v>1439</v>
      </c>
      <c r="E96" s="103" t="s">
        <v>57</v>
      </c>
      <c r="F96" s="65">
        <v>9</v>
      </c>
      <c r="G96" s="65">
        <v>0</v>
      </c>
      <c r="H96" s="137">
        <v>16</v>
      </c>
      <c r="I96" s="48">
        <v>17</v>
      </c>
      <c r="J96" s="58">
        <v>0</v>
      </c>
      <c r="K96" s="48">
        <v>0</v>
      </c>
      <c r="L96" s="48"/>
      <c r="M96" s="48"/>
      <c r="N96" s="48"/>
      <c r="O96" s="48"/>
      <c r="P96" s="52">
        <f t="shared" si="2"/>
        <v>42</v>
      </c>
      <c r="Q96" s="46" t="str">
        <f>IF(COUNTIF($F96:$O96,"&gt;1")&lt;5,"NA",(SUM($F96:$O96)-SUM(SMALL($F96:$O96,{1,2,3}))))</f>
        <v>NA</v>
      </c>
      <c r="R96" s="122">
        <f>COUNTIF('Top 40'!$F96:$O96,40)</f>
        <v>0</v>
      </c>
      <c r="S96" s="103">
        <f>COUNTIF('Top 40'!$F96:$O96,39)</f>
        <v>0</v>
      </c>
      <c r="T96" s="104">
        <f>COUNTIF('Top 40'!$F96:$O96,38)</f>
        <v>0</v>
      </c>
    </row>
    <row r="97" spans="2:20" ht="21" thickBot="1">
      <c r="B97" s="129">
        <v>85</v>
      </c>
      <c r="C97" s="102" t="s">
        <v>139</v>
      </c>
      <c r="D97" s="103">
        <v>595</v>
      </c>
      <c r="E97" s="103" t="s">
        <v>34</v>
      </c>
      <c r="F97" s="65">
        <v>0</v>
      </c>
      <c r="G97" s="65">
        <v>0</v>
      </c>
      <c r="H97" s="137">
        <v>0</v>
      </c>
      <c r="I97" s="48">
        <v>0</v>
      </c>
      <c r="J97" s="58">
        <v>37</v>
      </c>
      <c r="K97" s="48">
        <v>0</v>
      </c>
      <c r="L97" s="48"/>
      <c r="M97" s="48"/>
      <c r="N97" s="48"/>
      <c r="O97" s="48"/>
      <c r="P97" s="52">
        <f t="shared" si="2"/>
        <v>37</v>
      </c>
      <c r="Q97" s="46" t="str">
        <f>IF(COUNTIF($F97:$O97,"&gt;1")&lt;5,"NA",(SUM($F97:$O97)-SUM(SMALL($F97:$O97,{1,2,3}))))</f>
        <v>NA</v>
      </c>
      <c r="R97" s="122">
        <f>COUNTIF('Top 40'!$F97:$O97,40)</f>
        <v>0</v>
      </c>
      <c r="S97" s="103">
        <f>COUNTIF('Top 40'!$F97:$O97,39)</f>
        <v>0</v>
      </c>
      <c r="T97" s="104">
        <f>COUNTIF('Top 40'!$F97:$O97,38)</f>
        <v>0</v>
      </c>
    </row>
    <row r="98" spans="2:20" ht="21" thickBot="1">
      <c r="B98" s="129">
        <v>86</v>
      </c>
      <c r="C98" s="102" t="s">
        <v>140</v>
      </c>
      <c r="D98" s="103">
        <v>1000</v>
      </c>
      <c r="E98" s="103" t="s">
        <v>57</v>
      </c>
      <c r="F98" s="65">
        <v>0</v>
      </c>
      <c r="G98" s="65">
        <v>0</v>
      </c>
      <c r="H98" s="137">
        <v>10</v>
      </c>
      <c r="I98" s="48">
        <v>11</v>
      </c>
      <c r="J98" s="174">
        <v>15</v>
      </c>
      <c r="K98" s="48">
        <v>0</v>
      </c>
      <c r="L98" s="48"/>
      <c r="M98" s="48"/>
      <c r="N98" s="48"/>
      <c r="O98" s="48"/>
      <c r="P98" s="52">
        <f t="shared" si="2"/>
        <v>36</v>
      </c>
      <c r="Q98" s="46" t="str">
        <f>IF(COUNTIF($F98:$O98,"&gt;1")&lt;5,"NA",(SUM($F98:$O98)-SUM(SMALL($F98:$O98,{1,2,3}))))</f>
        <v>NA</v>
      </c>
      <c r="R98" s="122">
        <f>COUNTIF('Top 40'!$F98:$O98,40)</f>
        <v>0</v>
      </c>
      <c r="S98" s="103">
        <f>COUNTIF('Top 40'!$F98:$O98,39)</f>
        <v>0</v>
      </c>
      <c r="T98" s="104">
        <f>COUNTIF('Top 40'!$F98:$O98,38)</f>
        <v>0</v>
      </c>
    </row>
    <row r="99" spans="2:20" ht="21" thickBot="1">
      <c r="B99" s="129">
        <v>87</v>
      </c>
      <c r="C99" s="102" t="s">
        <v>141</v>
      </c>
      <c r="D99" s="103">
        <v>71</v>
      </c>
      <c r="E99" s="103" t="s">
        <v>44</v>
      </c>
      <c r="F99" s="65">
        <v>0</v>
      </c>
      <c r="G99" s="65">
        <v>0</v>
      </c>
      <c r="H99" s="137">
        <v>0</v>
      </c>
      <c r="I99" s="48">
        <v>0</v>
      </c>
      <c r="J99" s="58">
        <v>0</v>
      </c>
      <c r="K99" s="48">
        <v>34</v>
      </c>
      <c r="L99" s="48"/>
      <c r="M99" s="48"/>
      <c r="N99" s="48"/>
      <c r="O99" s="48"/>
      <c r="P99" s="52">
        <f t="shared" si="2"/>
        <v>34</v>
      </c>
      <c r="Q99" s="46" t="str">
        <f>IF(COUNTIF($F99:$O99,"&gt;1")&lt;5,"NA",(SUM($F99:$O99)-SUM(SMALL($F99:$O99,{1,2,3}))))</f>
        <v>NA</v>
      </c>
      <c r="R99" s="122">
        <f>COUNTIF('Top 40'!$F99:$O99,40)</f>
        <v>0</v>
      </c>
      <c r="S99" s="103">
        <f>COUNTIF('Top 40'!$F99:$O99,39)</f>
        <v>0</v>
      </c>
      <c r="T99" s="104">
        <f>COUNTIF('Top 40'!$F99:$O99,38)</f>
        <v>0</v>
      </c>
    </row>
    <row r="100" spans="2:20" ht="21" thickBot="1">
      <c r="B100" s="129">
        <v>88</v>
      </c>
      <c r="C100" s="102" t="s">
        <v>142</v>
      </c>
      <c r="D100" s="103">
        <v>982</v>
      </c>
      <c r="E100" s="103" t="s">
        <v>46</v>
      </c>
      <c r="F100" s="65">
        <v>0</v>
      </c>
      <c r="G100" s="65">
        <v>14</v>
      </c>
      <c r="H100" s="137">
        <v>0</v>
      </c>
      <c r="I100" s="48">
        <v>0</v>
      </c>
      <c r="J100" s="58">
        <v>0</v>
      </c>
      <c r="K100" s="48">
        <v>17</v>
      </c>
      <c r="L100" s="48"/>
      <c r="M100" s="48"/>
      <c r="N100" s="48"/>
      <c r="O100" s="48"/>
      <c r="P100" s="52">
        <f t="shared" si="2"/>
        <v>31</v>
      </c>
      <c r="Q100" s="46" t="str">
        <f>IF(COUNTIF($F100:$O100,"&gt;1")&lt;5,"NA",(SUM($F100:$O100)-SUM(SMALL($F100:$O100,{1,2,3}))))</f>
        <v>NA</v>
      </c>
      <c r="R100" s="122">
        <f>COUNTIF('Top 40'!$F100:$O100,40)</f>
        <v>0</v>
      </c>
      <c r="S100" s="103">
        <f>COUNTIF('Top 40'!$F100:$O100,39)</f>
        <v>0</v>
      </c>
      <c r="T100" s="104">
        <f>COUNTIF('Top 40'!$F100:$O100,38)</f>
        <v>0</v>
      </c>
    </row>
    <row r="101" spans="2:20" ht="21" thickBot="1">
      <c r="B101" s="129">
        <v>89</v>
      </c>
      <c r="C101" s="102" t="s">
        <v>143</v>
      </c>
      <c r="D101" s="103">
        <v>1512</v>
      </c>
      <c r="E101" s="103" t="s">
        <v>57</v>
      </c>
      <c r="F101" s="65">
        <v>0</v>
      </c>
      <c r="G101" s="65">
        <v>9</v>
      </c>
      <c r="H101" s="137">
        <v>19</v>
      </c>
      <c r="I101" s="48">
        <v>0</v>
      </c>
      <c r="J101" s="174">
        <v>0</v>
      </c>
      <c r="K101" s="48">
        <v>0</v>
      </c>
      <c r="L101" s="48"/>
      <c r="M101" s="48"/>
      <c r="N101" s="48"/>
      <c r="O101" s="48"/>
      <c r="P101" s="52">
        <f t="shared" si="2"/>
        <v>28</v>
      </c>
      <c r="Q101" s="46" t="str">
        <f>IF(COUNTIF($F101:$O101,"&gt;1")&lt;5,"NA",(SUM($F101:$O101)-SUM(SMALL($F101:$O101,{1,2,3}))))</f>
        <v>NA</v>
      </c>
      <c r="R101" s="122">
        <f>COUNTIF('Top 40'!$F101:$O101,40)</f>
        <v>0</v>
      </c>
      <c r="S101" s="103">
        <f>COUNTIF('Top 40'!$F101:$O101,39)</f>
        <v>0</v>
      </c>
      <c r="T101" s="104">
        <f>COUNTIF('Top 40'!$F101:$O101,38)</f>
        <v>0</v>
      </c>
    </row>
    <row r="102" spans="2:20" ht="21" thickBot="1">
      <c r="B102" s="129">
        <v>90</v>
      </c>
      <c r="C102" s="102" t="s">
        <v>144</v>
      </c>
      <c r="D102" s="103">
        <v>510</v>
      </c>
      <c r="E102" s="103" t="s">
        <v>133</v>
      </c>
      <c r="F102" s="65">
        <v>17</v>
      </c>
      <c r="G102" s="65">
        <v>0</v>
      </c>
      <c r="H102" s="137">
        <v>0</v>
      </c>
      <c r="I102" s="48">
        <v>0</v>
      </c>
      <c r="J102" s="58">
        <v>10</v>
      </c>
      <c r="K102" s="48">
        <v>0</v>
      </c>
      <c r="L102" s="48"/>
      <c r="M102" s="48"/>
      <c r="N102" s="48"/>
      <c r="O102" s="48"/>
      <c r="P102" s="52">
        <f t="shared" si="2"/>
        <v>27</v>
      </c>
      <c r="Q102" s="46" t="str">
        <f>IF(COUNTIF($F102:$O102,"&gt;1")&lt;5,"NA",(SUM($F102:$O102)-SUM(SMALL($F102:$O102,{1,2,3}))))</f>
        <v>NA</v>
      </c>
      <c r="R102" s="122">
        <f>COUNTIF('Top 40'!$F102:$O102,40)</f>
        <v>0</v>
      </c>
      <c r="S102" s="103">
        <f>COUNTIF('Top 40'!$F102:$O102,39)</f>
        <v>0</v>
      </c>
      <c r="T102" s="104">
        <f>COUNTIF('Top 40'!$F102:$O102,38)</f>
        <v>0</v>
      </c>
    </row>
    <row r="103" spans="2:20" ht="21" thickBot="1">
      <c r="B103" s="129">
        <v>91</v>
      </c>
      <c r="C103" s="102" t="s">
        <v>145</v>
      </c>
      <c r="D103" s="103">
        <v>516</v>
      </c>
      <c r="E103" s="103" t="s">
        <v>42</v>
      </c>
      <c r="F103" s="65">
        <v>0</v>
      </c>
      <c r="G103" s="65">
        <v>3</v>
      </c>
      <c r="H103" s="137">
        <v>0</v>
      </c>
      <c r="I103" s="48">
        <v>8</v>
      </c>
      <c r="J103" s="58">
        <v>16</v>
      </c>
      <c r="K103" s="48">
        <v>0</v>
      </c>
      <c r="L103" s="48"/>
      <c r="M103" s="48"/>
      <c r="N103" s="48"/>
      <c r="O103" s="48"/>
      <c r="P103" s="52">
        <f t="shared" si="2"/>
        <v>27</v>
      </c>
      <c r="Q103" s="46" t="str">
        <f>IF(COUNTIF($F103:$O103,"&gt;1")&lt;5,"NA",(SUM($F103:$O103)-SUM(SMALL($F103:$O103,{1,2,3}))))</f>
        <v>NA</v>
      </c>
      <c r="R103" s="122">
        <f>COUNTIF('Top 40'!$F103:$O103,40)</f>
        <v>0</v>
      </c>
      <c r="S103" s="103">
        <f>COUNTIF('Top 40'!$F103:$O103,39)</f>
        <v>0</v>
      </c>
      <c r="T103" s="104">
        <f>COUNTIF('Top 40'!$F103:$O103,38)</f>
        <v>0</v>
      </c>
    </row>
    <row r="104" spans="2:20" ht="21" thickBot="1">
      <c r="B104" s="129">
        <v>92</v>
      </c>
      <c r="C104" s="102" t="s">
        <v>146</v>
      </c>
      <c r="D104" s="103">
        <v>401</v>
      </c>
      <c r="E104" s="103" t="s">
        <v>121</v>
      </c>
      <c r="F104" s="65">
        <v>20</v>
      </c>
      <c r="G104" s="65">
        <v>0</v>
      </c>
      <c r="H104" s="137">
        <v>0</v>
      </c>
      <c r="I104" s="48">
        <v>0</v>
      </c>
      <c r="J104" s="174">
        <v>0</v>
      </c>
      <c r="K104" s="48">
        <v>7</v>
      </c>
      <c r="L104" s="48"/>
      <c r="M104" s="48"/>
      <c r="N104" s="48"/>
      <c r="O104" s="48"/>
      <c r="P104" s="52">
        <f t="shared" si="2"/>
        <v>27</v>
      </c>
      <c r="Q104" s="46" t="str">
        <f>IF(COUNTIF($F104:$O104,"&gt;1")&lt;5,"NA",(SUM($F104:$O104)-SUM(SMALL($F104:$O104,{1,2,3}))))</f>
        <v>NA</v>
      </c>
      <c r="R104" s="122">
        <f>COUNTIF('Top 40'!$F104:$O104,40)</f>
        <v>0</v>
      </c>
      <c r="S104" s="103">
        <f>COUNTIF('Top 40'!$F104:$O104,39)</f>
        <v>0</v>
      </c>
      <c r="T104" s="104">
        <f>COUNTIF('Top 40'!$F104:$O104,38)</f>
        <v>0</v>
      </c>
    </row>
    <row r="105" spans="2:20" ht="20.45" customHeight="1" thickBot="1">
      <c r="B105" s="129">
        <v>93</v>
      </c>
      <c r="C105" s="102" t="s">
        <v>147</v>
      </c>
      <c r="D105" s="103">
        <v>1980</v>
      </c>
      <c r="E105" s="103" t="s">
        <v>133</v>
      </c>
      <c r="F105" s="65">
        <v>0</v>
      </c>
      <c r="G105" s="65">
        <v>0</v>
      </c>
      <c r="H105" s="137">
        <v>12</v>
      </c>
      <c r="I105" s="48">
        <v>0</v>
      </c>
      <c r="J105" s="58">
        <v>12</v>
      </c>
      <c r="K105" s="48">
        <v>2</v>
      </c>
      <c r="L105" s="48"/>
      <c r="M105" s="48"/>
      <c r="N105" s="48"/>
      <c r="O105" s="48"/>
      <c r="P105" s="52">
        <f t="shared" si="2"/>
        <v>26</v>
      </c>
      <c r="Q105" s="46" t="str">
        <f>IF(COUNTIF($F105:$O105,"&gt;1")&lt;5,"NA",(SUM($F105:$O105)-SUM(SMALL($F105:$O105,{1,2,3}))))</f>
        <v>NA</v>
      </c>
      <c r="R105" s="122">
        <f>COUNTIF('Top 40'!$F105:$O105,40)</f>
        <v>0</v>
      </c>
      <c r="S105" s="103">
        <f>COUNTIF('Top 40'!$F105:$O105,39)</f>
        <v>0</v>
      </c>
      <c r="T105" s="104">
        <f>COUNTIF('Top 40'!$F105:$O105,38)</f>
        <v>0</v>
      </c>
    </row>
    <row r="106" spans="2:20" ht="20.45" customHeight="1" thickBot="1">
      <c r="B106" s="129">
        <v>94</v>
      </c>
      <c r="C106" s="102" t="s">
        <v>148</v>
      </c>
      <c r="D106" s="103">
        <v>432</v>
      </c>
      <c r="E106" s="103" t="s">
        <v>34</v>
      </c>
      <c r="F106" s="65">
        <v>0</v>
      </c>
      <c r="G106" s="65">
        <v>25</v>
      </c>
      <c r="H106" s="137">
        <v>0</v>
      </c>
      <c r="I106" s="48">
        <v>0</v>
      </c>
      <c r="J106" s="174">
        <v>0</v>
      </c>
      <c r="K106" s="48">
        <v>0</v>
      </c>
      <c r="L106" s="48"/>
      <c r="M106" s="48"/>
      <c r="N106" s="48"/>
      <c r="O106" s="48"/>
      <c r="P106" s="52">
        <f t="shared" si="2"/>
        <v>25</v>
      </c>
      <c r="Q106" s="46" t="str">
        <f>IF(COUNTIF($F106:$O106,"&gt;1")&lt;5,"NA",(SUM($F106:$O106)-SUM(SMALL($F106:$O106,{1,2,3}))))</f>
        <v>NA</v>
      </c>
      <c r="R106" s="122">
        <f>COUNTIF('Top 40'!$F106:$O106,40)</f>
        <v>0</v>
      </c>
      <c r="S106" s="103">
        <f>COUNTIF('Top 40'!$F106:$O106,39)</f>
        <v>0</v>
      </c>
      <c r="T106" s="104">
        <f>COUNTIF('Top 40'!$F106:$O106,38)</f>
        <v>0</v>
      </c>
    </row>
    <row r="107" spans="2:20" ht="21" thickBot="1">
      <c r="B107" s="129">
        <v>95</v>
      </c>
      <c r="C107" s="102" t="s">
        <v>149</v>
      </c>
      <c r="D107" s="103">
        <v>469</v>
      </c>
      <c r="E107" s="103" t="s">
        <v>46</v>
      </c>
      <c r="F107" s="65">
        <v>25</v>
      </c>
      <c r="G107" s="65">
        <v>0</v>
      </c>
      <c r="H107" s="137">
        <v>0</v>
      </c>
      <c r="I107" s="48">
        <v>0</v>
      </c>
      <c r="J107" s="58">
        <v>0</v>
      </c>
      <c r="K107" s="48">
        <v>0</v>
      </c>
      <c r="L107" s="48"/>
      <c r="M107" s="48"/>
      <c r="N107" s="48"/>
      <c r="O107" s="48"/>
      <c r="P107" s="52">
        <f t="shared" si="2"/>
        <v>25</v>
      </c>
      <c r="Q107" s="46" t="str">
        <f>IF(COUNTIF($F107:$O107,"&gt;1")&lt;5,"NA",(SUM($F107:$O107)-SUM(SMALL($F107:$O107,{1,2,3}))))</f>
        <v>NA</v>
      </c>
      <c r="R107" s="122">
        <f>COUNTIF('Top 40'!$F107:$O107,40)</f>
        <v>0</v>
      </c>
      <c r="S107" s="103">
        <f>COUNTIF('Top 40'!$F107:$O107,39)</f>
        <v>0</v>
      </c>
      <c r="T107" s="104">
        <f>COUNTIF('Top 40'!$F107:$O107,38)</f>
        <v>0</v>
      </c>
    </row>
    <row r="108" spans="2:20" ht="20.45" customHeight="1" thickBot="1">
      <c r="B108" s="129">
        <v>96</v>
      </c>
      <c r="C108" s="102" t="s">
        <v>150</v>
      </c>
      <c r="D108" s="103">
        <v>533</v>
      </c>
      <c r="E108" s="103" t="s">
        <v>46</v>
      </c>
      <c r="F108" s="65">
        <v>0</v>
      </c>
      <c r="G108" s="65">
        <v>0</v>
      </c>
      <c r="H108" s="137">
        <v>0</v>
      </c>
      <c r="I108" s="48">
        <v>0</v>
      </c>
      <c r="J108" s="58">
        <v>25</v>
      </c>
      <c r="K108" s="48">
        <v>0</v>
      </c>
      <c r="L108" s="48"/>
      <c r="M108" s="48"/>
      <c r="N108" s="48"/>
      <c r="O108" s="48"/>
      <c r="P108" s="52">
        <f t="shared" si="2"/>
        <v>25</v>
      </c>
      <c r="Q108" s="46" t="str">
        <f>IF(COUNTIF($F108:$O108,"&gt;1")&lt;5,"NA",(SUM($F108:$O108)-SUM(SMALL($F108:$O108,{1,2,3}))))</f>
        <v>NA</v>
      </c>
      <c r="R108" s="122">
        <f>COUNTIF('Top 40'!$F108:$O108,40)</f>
        <v>0</v>
      </c>
      <c r="S108" s="103">
        <f>COUNTIF('Top 40'!$F108:$O108,39)</f>
        <v>0</v>
      </c>
      <c r="T108" s="104">
        <f>COUNTIF('Top 40'!$F108:$O108,38)</f>
        <v>0</v>
      </c>
    </row>
    <row r="109" spans="2:20" ht="20.45" customHeight="1" thickBot="1">
      <c r="B109" s="129">
        <v>97</v>
      </c>
      <c r="C109" s="102" t="s">
        <v>151</v>
      </c>
      <c r="D109" s="103">
        <v>1008</v>
      </c>
      <c r="E109" s="103" t="s">
        <v>42</v>
      </c>
      <c r="F109" s="65">
        <v>0</v>
      </c>
      <c r="G109" s="65">
        <v>0</v>
      </c>
      <c r="H109" s="137">
        <v>0</v>
      </c>
      <c r="I109" s="48">
        <v>0</v>
      </c>
      <c r="J109" s="58">
        <v>22</v>
      </c>
      <c r="K109" s="48">
        <v>0</v>
      </c>
      <c r="L109" s="48"/>
      <c r="M109" s="48"/>
      <c r="N109" s="48"/>
      <c r="O109" s="48"/>
      <c r="P109" s="52">
        <f t="shared" ref="P109:P140" si="3">SUM(F109:O109)</f>
        <v>22</v>
      </c>
      <c r="Q109" s="46" t="str">
        <f>IF(COUNTIF($F109:$O109,"&gt;1")&lt;5,"NA",(SUM($F109:$O109)-SUM(SMALL($F109:$O109,{1,2,3}))))</f>
        <v>NA</v>
      </c>
      <c r="R109" s="122">
        <f>COUNTIF('Top 40'!$F109:$O109,40)</f>
        <v>0</v>
      </c>
      <c r="S109" s="103">
        <f>COUNTIF('Top 40'!$F109:$O109,39)</f>
        <v>0</v>
      </c>
      <c r="T109" s="104">
        <f>COUNTIF('Top 40'!$F109:$O109,38)</f>
        <v>0</v>
      </c>
    </row>
    <row r="110" spans="2:20" ht="21" thickBot="1">
      <c r="B110" s="129">
        <v>98</v>
      </c>
      <c r="C110" s="102" t="s">
        <v>152</v>
      </c>
      <c r="D110" s="103">
        <v>218</v>
      </c>
      <c r="E110" s="103" t="s">
        <v>57</v>
      </c>
      <c r="F110" s="65">
        <v>0</v>
      </c>
      <c r="G110" s="65">
        <v>21</v>
      </c>
      <c r="H110" s="137">
        <v>0</v>
      </c>
      <c r="I110" s="48">
        <v>0</v>
      </c>
      <c r="J110" s="58">
        <v>0</v>
      </c>
      <c r="K110" s="48">
        <v>0</v>
      </c>
      <c r="L110" s="48"/>
      <c r="M110" s="48"/>
      <c r="N110" s="48"/>
      <c r="O110" s="48"/>
      <c r="P110" s="52">
        <f t="shared" si="3"/>
        <v>21</v>
      </c>
      <c r="Q110" s="46" t="str">
        <f>IF(COUNTIF($F110:$O110,"&gt;1")&lt;5,"NA",(SUM($F110:$O110)-SUM(SMALL($F110:$O110,{1,2,3}))))</f>
        <v>NA</v>
      </c>
      <c r="R110" s="122">
        <f>COUNTIF('Top 40'!$F110:$O110,40)</f>
        <v>0</v>
      </c>
      <c r="S110" s="103">
        <f>COUNTIF('Top 40'!$F110:$O110,39)</f>
        <v>0</v>
      </c>
      <c r="T110" s="104">
        <f>COUNTIF('Top 40'!$F110:$O110,38)</f>
        <v>0</v>
      </c>
    </row>
    <row r="111" spans="2:20" ht="21" thickBot="1">
      <c r="B111" s="129">
        <v>99</v>
      </c>
      <c r="C111" s="102" t="s">
        <v>153</v>
      </c>
      <c r="D111" s="103">
        <v>1218</v>
      </c>
      <c r="E111" s="103" t="s">
        <v>68</v>
      </c>
      <c r="F111" s="65">
        <v>0</v>
      </c>
      <c r="G111" s="65">
        <v>0</v>
      </c>
      <c r="H111" s="137">
        <v>0</v>
      </c>
      <c r="I111" s="48">
        <v>20</v>
      </c>
      <c r="J111" s="58">
        <v>0</v>
      </c>
      <c r="K111" s="48">
        <v>0</v>
      </c>
      <c r="L111" s="48"/>
      <c r="M111" s="48"/>
      <c r="N111" s="48"/>
      <c r="O111" s="48"/>
      <c r="P111" s="52">
        <f t="shared" si="3"/>
        <v>20</v>
      </c>
      <c r="Q111" s="46" t="str">
        <f>IF(COUNTIF($F111:$O111,"&gt;1")&lt;5,"NA",(SUM($F111:$O111)-SUM(SMALL($F111:$O111,{1,2,3}))))</f>
        <v>NA</v>
      </c>
      <c r="R111" s="122">
        <f>COUNTIF('Top 40'!$F111:$O111,40)</f>
        <v>0</v>
      </c>
      <c r="S111" s="103">
        <f>COUNTIF('Top 40'!$F111:$O111,39)</f>
        <v>0</v>
      </c>
      <c r="T111" s="104">
        <f>COUNTIF('Top 40'!$F111:$O111,38)</f>
        <v>0</v>
      </c>
    </row>
    <row r="112" spans="2:20" ht="21" thickBot="1">
      <c r="B112" s="129">
        <v>100</v>
      </c>
      <c r="C112" s="102" t="s">
        <v>154</v>
      </c>
      <c r="D112" s="103">
        <v>257</v>
      </c>
      <c r="E112" s="103" t="s">
        <v>80</v>
      </c>
      <c r="F112" s="65">
        <v>0</v>
      </c>
      <c r="G112" s="65">
        <v>0</v>
      </c>
      <c r="H112" s="137">
        <v>0</v>
      </c>
      <c r="I112" s="48">
        <v>0</v>
      </c>
      <c r="J112" s="58">
        <v>0</v>
      </c>
      <c r="K112" s="48">
        <v>20</v>
      </c>
      <c r="L112" s="48"/>
      <c r="M112" s="48"/>
      <c r="N112" s="48"/>
      <c r="O112" s="48"/>
      <c r="P112" s="52">
        <f t="shared" si="3"/>
        <v>20</v>
      </c>
      <c r="Q112" s="46" t="str">
        <f>IF(COUNTIF($F112:$O112,"&gt;1")&lt;5,"NA",(SUM($F112:$O112)-SUM(SMALL($F112:$O112,{1,2,3}))))</f>
        <v>NA</v>
      </c>
      <c r="R112" s="122">
        <f>COUNTIF('Top 40'!$F112:$O112,40)</f>
        <v>0</v>
      </c>
      <c r="S112" s="103">
        <f>COUNTIF('Top 40'!$F112:$O112,39)</f>
        <v>0</v>
      </c>
      <c r="T112" s="104">
        <f>COUNTIF('Top 40'!$F112:$O112,38)</f>
        <v>0</v>
      </c>
    </row>
    <row r="113" spans="2:20" ht="21" thickBot="1">
      <c r="B113" s="129">
        <v>101</v>
      </c>
      <c r="C113" s="102" t="s">
        <v>155</v>
      </c>
      <c r="D113" s="103">
        <v>236</v>
      </c>
      <c r="E113" s="103" t="s">
        <v>68</v>
      </c>
      <c r="F113" s="65">
        <v>19</v>
      </c>
      <c r="G113" s="65">
        <v>0</v>
      </c>
      <c r="H113" s="137">
        <v>0</v>
      </c>
      <c r="I113" s="48">
        <v>0</v>
      </c>
      <c r="J113" s="58">
        <v>0</v>
      </c>
      <c r="K113" s="48">
        <v>0</v>
      </c>
      <c r="L113" s="48"/>
      <c r="M113" s="48"/>
      <c r="N113" s="48"/>
      <c r="O113" s="48"/>
      <c r="P113" s="52">
        <f t="shared" si="3"/>
        <v>19</v>
      </c>
      <c r="Q113" s="46" t="str">
        <f>IF(COUNTIF($F113:$O113,"&gt;1")&lt;5,"NA",(SUM($F113:$O113)-SUM(SMALL($F113:$O113,{1,2,3}))))</f>
        <v>NA</v>
      </c>
      <c r="R113" s="122">
        <f>COUNTIF('Top 40'!$F113:$O113,40)</f>
        <v>0</v>
      </c>
      <c r="S113" s="103">
        <f>COUNTIF('Top 40'!$F113:$O113,39)</f>
        <v>0</v>
      </c>
      <c r="T113" s="104">
        <f>COUNTIF('Top 40'!$F113:$O113,38)</f>
        <v>0</v>
      </c>
    </row>
    <row r="114" spans="2:20" ht="21" thickBot="1">
      <c r="B114" s="129">
        <v>102</v>
      </c>
      <c r="C114" s="102" t="s">
        <v>156</v>
      </c>
      <c r="D114" s="103">
        <v>549</v>
      </c>
      <c r="E114" s="103" t="s">
        <v>42</v>
      </c>
      <c r="F114" s="65">
        <v>0</v>
      </c>
      <c r="G114" s="65">
        <v>18</v>
      </c>
      <c r="H114" s="137">
        <v>0</v>
      </c>
      <c r="I114" s="48">
        <v>0</v>
      </c>
      <c r="J114" s="58">
        <v>0</v>
      </c>
      <c r="K114" s="48">
        <v>0</v>
      </c>
      <c r="L114" s="48"/>
      <c r="M114" s="48"/>
      <c r="N114" s="48"/>
      <c r="O114" s="48"/>
      <c r="P114" s="52">
        <f t="shared" si="3"/>
        <v>18</v>
      </c>
      <c r="Q114" s="46" t="str">
        <f>IF(COUNTIF($F114:$O114,"&gt;1")&lt;5,"NA",(SUM($F114:$O114)-SUM(SMALL($F114:$O114,{1,2,3}))))</f>
        <v>NA</v>
      </c>
      <c r="R114" s="122">
        <f>COUNTIF('Top 40'!$F114:$O114,40)</f>
        <v>0</v>
      </c>
      <c r="S114" s="103">
        <f>COUNTIF('Top 40'!$F114:$O114,39)</f>
        <v>0</v>
      </c>
      <c r="T114" s="104">
        <f>COUNTIF('Top 40'!$F114:$O114,38)</f>
        <v>0</v>
      </c>
    </row>
    <row r="115" spans="2:20" ht="20.45" customHeight="1" thickBot="1">
      <c r="B115" s="129">
        <v>103</v>
      </c>
      <c r="C115" s="102" t="s">
        <v>157</v>
      </c>
      <c r="D115" s="103">
        <v>507</v>
      </c>
      <c r="E115" s="103" t="s">
        <v>121</v>
      </c>
      <c r="F115" s="65">
        <v>18</v>
      </c>
      <c r="G115" s="65">
        <v>0</v>
      </c>
      <c r="H115" s="137">
        <v>0</v>
      </c>
      <c r="I115" s="48">
        <v>0</v>
      </c>
      <c r="J115" s="174">
        <v>0</v>
      </c>
      <c r="K115" s="48">
        <v>0</v>
      </c>
      <c r="L115" s="48"/>
      <c r="M115" s="48"/>
      <c r="N115" s="48"/>
      <c r="O115" s="48"/>
      <c r="P115" s="52">
        <f t="shared" si="3"/>
        <v>18</v>
      </c>
      <c r="Q115" s="46" t="str">
        <f>IF(COUNTIF($F115:$O115,"&gt;1")&lt;5,"NA",(SUM($F115:$O115)-SUM(SMALL($F115:$O115,{1,2,3}))))</f>
        <v>NA</v>
      </c>
      <c r="R115" s="122">
        <f>COUNTIF('Top 40'!$F115:$O115,40)</f>
        <v>0</v>
      </c>
      <c r="S115" s="103">
        <f>COUNTIF('Top 40'!$F115:$O115,39)</f>
        <v>0</v>
      </c>
      <c r="T115" s="104">
        <f>COUNTIF('Top 40'!$F115:$O115,38)</f>
        <v>0</v>
      </c>
    </row>
    <row r="116" spans="2:20" ht="21" thickBot="1">
      <c r="B116" s="129">
        <v>104</v>
      </c>
      <c r="C116" s="102" t="s">
        <v>158</v>
      </c>
      <c r="D116" s="103">
        <v>1017</v>
      </c>
      <c r="E116" s="103" t="s">
        <v>42</v>
      </c>
      <c r="F116" s="65">
        <v>0</v>
      </c>
      <c r="G116" s="65">
        <v>16</v>
      </c>
      <c r="H116" s="137">
        <v>0</v>
      </c>
      <c r="I116" s="48">
        <v>0</v>
      </c>
      <c r="J116" s="58">
        <v>0</v>
      </c>
      <c r="K116" s="48">
        <v>0</v>
      </c>
      <c r="L116" s="48"/>
      <c r="M116" s="48"/>
      <c r="N116" s="48"/>
      <c r="O116" s="48"/>
      <c r="P116" s="52">
        <f t="shared" si="3"/>
        <v>16</v>
      </c>
      <c r="Q116" s="46" t="str">
        <f>IF(COUNTIF($F116:$O116,"&gt;1")&lt;5,"NA",(SUM($F116:$O116)-SUM(SMALL($F116:$O116,{1,2,3}))))</f>
        <v>NA</v>
      </c>
      <c r="R116" s="122">
        <f>COUNTIF('Top 40'!$F116:$O116,40)</f>
        <v>0</v>
      </c>
      <c r="S116" s="103">
        <f>COUNTIF('Top 40'!$F116:$O116,39)</f>
        <v>0</v>
      </c>
      <c r="T116" s="104">
        <f>COUNTIF('Top 40'!$F116:$O116,38)</f>
        <v>0</v>
      </c>
    </row>
    <row r="117" spans="2:20" ht="21" thickBot="1">
      <c r="B117" s="129">
        <v>105</v>
      </c>
      <c r="C117" s="102" t="s">
        <v>159</v>
      </c>
      <c r="D117" s="103">
        <v>461</v>
      </c>
      <c r="E117" s="103" t="s">
        <v>121</v>
      </c>
      <c r="F117" s="65">
        <v>16</v>
      </c>
      <c r="G117" s="65">
        <v>0</v>
      </c>
      <c r="H117" s="137">
        <v>0</v>
      </c>
      <c r="I117" s="48">
        <v>0</v>
      </c>
      <c r="J117" s="58">
        <v>0</v>
      </c>
      <c r="K117" s="48">
        <v>0</v>
      </c>
      <c r="L117" s="48"/>
      <c r="M117" s="48"/>
      <c r="N117" s="48"/>
      <c r="O117" s="48"/>
      <c r="P117" s="52">
        <f t="shared" si="3"/>
        <v>16</v>
      </c>
      <c r="Q117" s="46" t="str">
        <f>IF(COUNTIF($F117:$O117,"&gt;1")&lt;5,"NA",(SUM($F117:$O117)-SUM(SMALL($F117:$O117,{1,2,3}))))</f>
        <v>NA</v>
      </c>
      <c r="R117" s="122">
        <f>COUNTIF('Top 40'!$F117:$O117,40)</f>
        <v>0</v>
      </c>
      <c r="S117" s="103">
        <f>COUNTIF('Top 40'!$F117:$O117,39)</f>
        <v>0</v>
      </c>
      <c r="T117" s="104">
        <f>COUNTIF('Top 40'!$F117:$O117,38)</f>
        <v>0</v>
      </c>
    </row>
    <row r="118" spans="2:20" ht="20.45" customHeight="1" thickBot="1">
      <c r="B118" s="129">
        <v>106</v>
      </c>
      <c r="C118" s="102" t="s">
        <v>160</v>
      </c>
      <c r="D118" s="103">
        <v>346</v>
      </c>
      <c r="E118" s="103" t="s">
        <v>44</v>
      </c>
      <c r="F118" s="65">
        <v>0</v>
      </c>
      <c r="G118" s="65">
        <v>15</v>
      </c>
      <c r="H118" s="137">
        <v>0</v>
      </c>
      <c r="I118" s="48">
        <v>0</v>
      </c>
      <c r="J118" s="174">
        <v>0</v>
      </c>
      <c r="K118" s="48">
        <v>0</v>
      </c>
      <c r="L118" s="48"/>
      <c r="M118" s="48"/>
      <c r="N118" s="48"/>
      <c r="O118" s="48"/>
      <c r="P118" s="52">
        <f t="shared" si="3"/>
        <v>15</v>
      </c>
      <c r="Q118" s="46" t="str">
        <f>IF(COUNTIF($F118:$O118,"&gt;1")&lt;5,"NA",(SUM($F118:$O118)-SUM(SMALL($F118:$O118,{1,2,3}))))</f>
        <v>NA</v>
      </c>
      <c r="R118" s="122">
        <f>COUNTIF('Top 40'!$F118:$O118,40)</f>
        <v>0</v>
      </c>
      <c r="S118" s="103">
        <f>COUNTIF('Top 40'!$F118:$O118,39)</f>
        <v>0</v>
      </c>
      <c r="T118" s="104">
        <f>COUNTIF('Top 40'!$F118:$O118,38)</f>
        <v>0</v>
      </c>
    </row>
    <row r="119" spans="2:20" ht="20.45" customHeight="1" thickBot="1">
      <c r="B119" s="129">
        <v>107</v>
      </c>
      <c r="C119" s="102" t="s">
        <v>161</v>
      </c>
      <c r="D119" s="103">
        <v>1895</v>
      </c>
      <c r="E119" s="103" t="s">
        <v>133</v>
      </c>
      <c r="F119" s="65">
        <v>5</v>
      </c>
      <c r="G119" s="65">
        <v>0</v>
      </c>
      <c r="H119" s="137">
        <v>4</v>
      </c>
      <c r="I119" s="48">
        <v>0</v>
      </c>
      <c r="J119" s="58">
        <v>6</v>
      </c>
      <c r="K119" s="48">
        <v>0</v>
      </c>
      <c r="L119" s="48"/>
      <c r="M119" s="48"/>
      <c r="N119" s="48"/>
      <c r="O119" s="48"/>
      <c r="P119" s="52">
        <f t="shared" si="3"/>
        <v>15</v>
      </c>
      <c r="Q119" s="46" t="str">
        <f>IF(COUNTIF($F119:$O119,"&gt;1")&lt;5,"NA",(SUM($F119:$O119)-SUM(SMALL($F119:$O119,{1,2,3}))))</f>
        <v>NA</v>
      </c>
      <c r="R119" s="122">
        <f>COUNTIF('Top 40'!$F119:$O119,40)</f>
        <v>0</v>
      </c>
      <c r="S119" s="103">
        <f>COUNTIF('Top 40'!$F119:$O119,39)</f>
        <v>0</v>
      </c>
      <c r="T119" s="104">
        <f>COUNTIF('Top 40'!$F119:$O119,38)</f>
        <v>0</v>
      </c>
    </row>
    <row r="120" spans="2:20" ht="21" thickBot="1">
      <c r="B120" s="129">
        <v>108</v>
      </c>
      <c r="C120" s="102" t="s">
        <v>162</v>
      </c>
      <c r="D120" s="103">
        <v>1461</v>
      </c>
      <c r="E120" s="103" t="s">
        <v>42</v>
      </c>
      <c r="F120" s="65">
        <v>0</v>
      </c>
      <c r="G120" s="65">
        <v>0</v>
      </c>
      <c r="H120" s="137">
        <v>14</v>
      </c>
      <c r="I120" s="48">
        <v>0</v>
      </c>
      <c r="J120" s="58">
        <v>0</v>
      </c>
      <c r="K120" s="48">
        <v>0</v>
      </c>
      <c r="L120" s="48"/>
      <c r="M120" s="48"/>
      <c r="N120" s="48"/>
      <c r="O120" s="48"/>
      <c r="P120" s="52">
        <f t="shared" si="3"/>
        <v>14</v>
      </c>
      <c r="Q120" s="46" t="str">
        <f>IF(COUNTIF($F120:$O120,"&gt;1")&lt;5,"NA",(SUM($F120:$O120)-SUM(SMALL($F120:$O120,{1,2,3}))))</f>
        <v>NA</v>
      </c>
      <c r="R120" s="122">
        <f>COUNTIF('Top 40'!$F120:$O120,40)</f>
        <v>0</v>
      </c>
      <c r="S120" s="103">
        <f>COUNTIF('Top 40'!$F120:$O120,39)</f>
        <v>0</v>
      </c>
      <c r="T120" s="104">
        <f>COUNTIF('Top 40'!$F120:$O120,38)</f>
        <v>0</v>
      </c>
    </row>
    <row r="121" spans="2:20" ht="20.45" customHeight="1" thickBot="1">
      <c r="B121" s="129">
        <v>109</v>
      </c>
      <c r="C121" s="102" t="s">
        <v>163</v>
      </c>
      <c r="D121" s="103">
        <v>739</v>
      </c>
      <c r="E121" s="103" t="s">
        <v>98</v>
      </c>
      <c r="F121" s="65">
        <v>0</v>
      </c>
      <c r="G121" s="65">
        <v>13</v>
      </c>
      <c r="H121" s="137">
        <v>0</v>
      </c>
      <c r="I121" s="48">
        <v>0</v>
      </c>
      <c r="J121" s="58">
        <v>0</v>
      </c>
      <c r="K121" s="48">
        <v>0</v>
      </c>
      <c r="L121" s="48"/>
      <c r="M121" s="48"/>
      <c r="N121" s="48"/>
      <c r="O121" s="48"/>
      <c r="P121" s="52">
        <f t="shared" si="3"/>
        <v>13</v>
      </c>
      <c r="Q121" s="46" t="str">
        <f>IF(COUNTIF($F121:$O121,"&gt;1")&lt;5,"NA",(SUM($F121:$O121)-SUM(SMALL($F121:$O121,{1,2,3}))))</f>
        <v>NA</v>
      </c>
      <c r="R121" s="122">
        <f>COUNTIF('Top 40'!$F121:$O121,40)</f>
        <v>0</v>
      </c>
      <c r="S121" s="103">
        <f>COUNTIF('Top 40'!$F121:$O121,39)</f>
        <v>0</v>
      </c>
      <c r="T121" s="104">
        <f>COUNTIF('Top 40'!$F121:$O121,38)</f>
        <v>0</v>
      </c>
    </row>
    <row r="122" spans="2:20" ht="21" thickBot="1">
      <c r="B122" s="129">
        <v>110</v>
      </c>
      <c r="C122" s="102" t="s">
        <v>164</v>
      </c>
      <c r="D122" s="103">
        <v>556</v>
      </c>
      <c r="E122" s="103" t="s">
        <v>52</v>
      </c>
      <c r="F122" s="65">
        <v>0</v>
      </c>
      <c r="G122" s="65">
        <v>11</v>
      </c>
      <c r="H122" s="137">
        <v>0</v>
      </c>
      <c r="I122" s="48">
        <v>0</v>
      </c>
      <c r="J122" s="58">
        <v>0</v>
      </c>
      <c r="K122" s="48">
        <v>0</v>
      </c>
      <c r="L122" s="48"/>
      <c r="M122" s="48"/>
      <c r="N122" s="48"/>
      <c r="O122" s="48"/>
      <c r="P122" s="52">
        <f t="shared" si="3"/>
        <v>11</v>
      </c>
      <c r="Q122" s="46" t="str">
        <f>IF(COUNTIF($F122:$O122,"&gt;1")&lt;5,"NA",(SUM($F122:$O122)-SUM(SMALL($F122:$O122,{1,2,3}))))</f>
        <v>NA</v>
      </c>
      <c r="R122" s="122">
        <f>COUNTIF('Top 40'!$F122:$O122,40)</f>
        <v>0</v>
      </c>
      <c r="S122" s="103">
        <f>COUNTIF('Top 40'!$F122:$O122,39)</f>
        <v>0</v>
      </c>
      <c r="T122" s="104">
        <f>COUNTIF('Top 40'!$F122:$O122,38)</f>
        <v>0</v>
      </c>
    </row>
    <row r="123" spans="2:20" ht="21" thickBot="1">
      <c r="B123" s="129">
        <v>111</v>
      </c>
      <c r="C123" s="102" t="s">
        <v>165</v>
      </c>
      <c r="D123" s="103">
        <v>539</v>
      </c>
      <c r="E123" s="103" t="s">
        <v>34</v>
      </c>
      <c r="F123" s="65">
        <v>11</v>
      </c>
      <c r="G123" s="65">
        <v>0</v>
      </c>
      <c r="H123" s="137">
        <v>0</v>
      </c>
      <c r="I123" s="48">
        <v>0</v>
      </c>
      <c r="J123" s="58">
        <v>0</v>
      </c>
      <c r="K123" s="48">
        <v>0</v>
      </c>
      <c r="L123" s="48"/>
      <c r="M123" s="48"/>
      <c r="N123" s="48"/>
      <c r="O123" s="48"/>
      <c r="P123" s="52">
        <f t="shared" si="3"/>
        <v>11</v>
      </c>
      <c r="Q123" s="46" t="str">
        <f>IF(COUNTIF($F123:$O123,"&gt;1")&lt;5,"NA",(SUM($F123:$O123)-SUM(SMALL($F123:$O123,{1,2,3}))))</f>
        <v>NA</v>
      </c>
      <c r="R123" s="122">
        <f>COUNTIF('Top 40'!$F123:$O123,40)</f>
        <v>0</v>
      </c>
      <c r="S123" s="103">
        <f>COUNTIF('Top 40'!$F123:$O123,39)</f>
        <v>0</v>
      </c>
      <c r="T123" s="104">
        <f>COUNTIF('Top 40'!$F123:$O123,38)</f>
        <v>0</v>
      </c>
    </row>
    <row r="124" spans="2:20" ht="21" thickBot="1">
      <c r="B124" s="129">
        <v>112</v>
      </c>
      <c r="C124" s="102" t="s">
        <v>166</v>
      </c>
      <c r="D124" s="103">
        <v>504</v>
      </c>
      <c r="E124" s="103" t="s">
        <v>167</v>
      </c>
      <c r="F124" s="65">
        <v>0</v>
      </c>
      <c r="G124" s="65">
        <v>0</v>
      </c>
      <c r="H124" s="137">
        <v>0</v>
      </c>
      <c r="I124" s="48">
        <v>0</v>
      </c>
      <c r="J124" s="58">
        <v>9</v>
      </c>
      <c r="K124" s="48">
        <v>0</v>
      </c>
      <c r="L124" s="48"/>
      <c r="M124" s="48"/>
      <c r="N124" s="48"/>
      <c r="O124" s="48"/>
      <c r="P124" s="52">
        <f t="shared" si="3"/>
        <v>9</v>
      </c>
      <c r="Q124" s="46" t="str">
        <f>IF(COUNTIF($F124:$O124,"&gt;1")&lt;5,"NA",(SUM($F124:$O124)-SUM(SMALL($F124:$O124,{1,2,3}))))</f>
        <v>NA</v>
      </c>
      <c r="R124" s="122">
        <f>COUNTIF('Top 40'!$F124:$O124,40)</f>
        <v>0</v>
      </c>
      <c r="S124" s="103">
        <f>COUNTIF('Top 40'!$F124:$O124,39)</f>
        <v>0</v>
      </c>
      <c r="T124" s="104">
        <f>COUNTIF('Top 40'!$F124:$O124,38)</f>
        <v>0</v>
      </c>
    </row>
    <row r="125" spans="2:20" ht="21" thickBot="1">
      <c r="B125" s="129">
        <v>113</v>
      </c>
      <c r="C125" s="102" t="s">
        <v>168</v>
      </c>
      <c r="D125" s="103">
        <v>178</v>
      </c>
      <c r="E125" s="103" t="s">
        <v>42</v>
      </c>
      <c r="F125" s="65">
        <v>0</v>
      </c>
      <c r="G125" s="65">
        <v>0</v>
      </c>
      <c r="H125" s="137">
        <v>0</v>
      </c>
      <c r="I125" s="48">
        <v>9</v>
      </c>
      <c r="J125" s="58">
        <v>0</v>
      </c>
      <c r="K125" s="48">
        <v>0</v>
      </c>
      <c r="L125" s="48"/>
      <c r="M125" s="48"/>
      <c r="N125" s="48"/>
      <c r="O125" s="48"/>
      <c r="P125" s="52">
        <f t="shared" si="3"/>
        <v>9</v>
      </c>
      <c r="Q125" s="46" t="str">
        <f>IF(COUNTIF($F125:$O125,"&gt;1")&lt;5,"NA",(SUM($F125:$O125)-SUM(SMALL($F125:$O125,{1,2,3}))))</f>
        <v>NA</v>
      </c>
      <c r="R125" s="122">
        <f>COUNTIF('Top 40'!$F125:$O125,40)</f>
        <v>0</v>
      </c>
      <c r="S125" s="103">
        <f>COUNTIF('Top 40'!$F125:$O125,39)</f>
        <v>0</v>
      </c>
      <c r="T125" s="104">
        <f>COUNTIF('Top 40'!$F125:$O125,38)</f>
        <v>0</v>
      </c>
    </row>
    <row r="126" spans="2:20" ht="21" thickBot="1">
      <c r="B126" s="129">
        <v>114</v>
      </c>
      <c r="C126" s="102" t="s">
        <v>169</v>
      </c>
      <c r="D126" s="103">
        <v>162</v>
      </c>
      <c r="E126" s="103" t="s">
        <v>98</v>
      </c>
      <c r="F126" s="65">
        <v>0</v>
      </c>
      <c r="G126" s="65">
        <v>0</v>
      </c>
      <c r="H126" s="137">
        <v>0</v>
      </c>
      <c r="I126" s="48">
        <v>0</v>
      </c>
      <c r="J126" s="58">
        <v>0</v>
      </c>
      <c r="K126" s="48">
        <v>9</v>
      </c>
      <c r="L126" s="48"/>
      <c r="M126" s="48"/>
      <c r="N126" s="48"/>
      <c r="O126" s="48"/>
      <c r="P126" s="52">
        <f t="shared" si="3"/>
        <v>9</v>
      </c>
      <c r="Q126" s="46" t="str">
        <f>IF(COUNTIF($F126:$O126,"&gt;1")&lt;5,"NA",(SUM($F126:$O126)-SUM(SMALL($F126:$O126,{1,2,3}))))</f>
        <v>NA</v>
      </c>
      <c r="R126" s="122">
        <f>COUNTIF('Top 40'!$F126:$O126,40)</f>
        <v>0</v>
      </c>
      <c r="S126" s="103">
        <f>COUNTIF('Top 40'!$F126:$O126,39)</f>
        <v>0</v>
      </c>
      <c r="T126" s="104">
        <f>COUNTIF('Top 40'!$F126:$O126,38)</f>
        <v>0</v>
      </c>
    </row>
    <row r="127" spans="2:20" ht="20.45" customHeight="1" thickBot="1">
      <c r="B127" s="129">
        <v>115</v>
      </c>
      <c r="C127" s="102" t="s">
        <v>170</v>
      </c>
      <c r="D127" s="103">
        <v>101</v>
      </c>
      <c r="E127" s="103" t="s">
        <v>68</v>
      </c>
      <c r="F127" s="65">
        <v>0</v>
      </c>
      <c r="G127" s="65">
        <v>8</v>
      </c>
      <c r="H127" s="137">
        <v>0</v>
      </c>
      <c r="I127" s="48">
        <v>0</v>
      </c>
      <c r="J127" s="174">
        <v>0</v>
      </c>
      <c r="K127" s="48">
        <v>0</v>
      </c>
      <c r="L127" s="48"/>
      <c r="M127" s="48"/>
      <c r="N127" s="48"/>
      <c r="O127" s="48"/>
      <c r="P127" s="52">
        <f t="shared" si="3"/>
        <v>8</v>
      </c>
      <c r="Q127" s="46" t="str">
        <f>IF(COUNTIF($F127:$O127,"&gt;1")&lt;5,"NA",(SUM($F127:$O127)-SUM(SMALL($F127:$O127,{1,2,3}))))</f>
        <v>NA</v>
      </c>
      <c r="R127" s="122">
        <f>COUNTIF('Top 40'!$F127:$O127,40)</f>
        <v>0</v>
      </c>
      <c r="S127" s="103">
        <f>COUNTIF('Top 40'!$F127:$O127,39)</f>
        <v>0</v>
      </c>
      <c r="T127" s="104">
        <f>COUNTIF('Top 40'!$F127:$O127,38)</f>
        <v>0</v>
      </c>
    </row>
    <row r="128" spans="2:20" ht="20.45" customHeight="1" thickBot="1">
      <c r="B128" s="129">
        <v>116</v>
      </c>
      <c r="C128" s="102" t="s">
        <v>171</v>
      </c>
      <c r="D128" s="103">
        <v>1091</v>
      </c>
      <c r="E128" s="103" t="s">
        <v>57</v>
      </c>
      <c r="F128" s="65">
        <v>0</v>
      </c>
      <c r="G128" s="65">
        <v>0</v>
      </c>
      <c r="H128" s="137">
        <v>0</v>
      </c>
      <c r="I128" s="48">
        <v>0</v>
      </c>
      <c r="J128" s="58">
        <v>7</v>
      </c>
      <c r="K128" s="48">
        <v>1</v>
      </c>
      <c r="L128" s="48"/>
      <c r="M128" s="48"/>
      <c r="N128" s="48"/>
      <c r="O128" s="48"/>
      <c r="P128" s="52">
        <f t="shared" si="3"/>
        <v>8</v>
      </c>
      <c r="Q128" s="46" t="str">
        <f>IF(COUNTIF($F128:$O128,"&gt;1")&lt;5,"NA",(SUM($F128:$O128)-SUM(SMALL($F128:$O128,{1,2,3}))))</f>
        <v>NA</v>
      </c>
      <c r="R128" s="122">
        <f>COUNTIF('Top 40'!$F128:$O128,40)</f>
        <v>0</v>
      </c>
      <c r="S128" s="103">
        <f>COUNTIF('Top 40'!$F128:$O128,39)</f>
        <v>0</v>
      </c>
      <c r="T128" s="104">
        <f>COUNTIF('Top 40'!$F128:$O128,38)</f>
        <v>0</v>
      </c>
    </row>
    <row r="129" spans="2:20" ht="20.45" customHeight="1" thickBot="1">
      <c r="B129" s="129">
        <v>117</v>
      </c>
      <c r="C129" s="102" t="s">
        <v>172</v>
      </c>
      <c r="D129" s="103">
        <v>338</v>
      </c>
      <c r="E129" s="103" t="s">
        <v>46</v>
      </c>
      <c r="F129" s="65">
        <v>0</v>
      </c>
      <c r="G129" s="65">
        <v>0</v>
      </c>
      <c r="H129" s="137">
        <v>0</v>
      </c>
      <c r="I129" s="48">
        <v>0</v>
      </c>
      <c r="J129" s="174">
        <v>0</v>
      </c>
      <c r="K129" s="48">
        <v>8</v>
      </c>
      <c r="L129" s="48"/>
      <c r="M129" s="48"/>
      <c r="N129" s="48"/>
      <c r="O129" s="48"/>
      <c r="P129" s="52">
        <f t="shared" si="3"/>
        <v>8</v>
      </c>
      <c r="Q129" s="46" t="str">
        <f>IF(COUNTIF($F129:$O129,"&gt;1")&lt;5,"NA",(SUM($F129:$O129)-SUM(SMALL($F129:$O129,{1,2,3}))))</f>
        <v>NA</v>
      </c>
      <c r="R129" s="122">
        <f>COUNTIF('Top 40'!$F129:$O129,40)</f>
        <v>0</v>
      </c>
      <c r="S129" s="103">
        <f>COUNTIF('Top 40'!$F129:$O129,39)</f>
        <v>0</v>
      </c>
      <c r="T129" s="104">
        <f>COUNTIF('Top 40'!$F129:$O129,38)</f>
        <v>0</v>
      </c>
    </row>
    <row r="130" spans="2:20" ht="20.45" customHeight="1" thickBot="1">
      <c r="B130" s="129">
        <v>118</v>
      </c>
      <c r="C130" s="102" t="s">
        <v>173</v>
      </c>
      <c r="D130" s="103">
        <v>552</v>
      </c>
      <c r="E130" s="103" t="s">
        <v>93</v>
      </c>
      <c r="F130" s="65">
        <v>0</v>
      </c>
      <c r="G130" s="65">
        <v>0</v>
      </c>
      <c r="H130" s="137">
        <v>0</v>
      </c>
      <c r="I130" s="48">
        <v>6</v>
      </c>
      <c r="J130" s="58">
        <v>0</v>
      </c>
      <c r="K130" s="48">
        <v>0</v>
      </c>
      <c r="L130" s="48"/>
      <c r="M130" s="48"/>
      <c r="N130" s="48"/>
      <c r="O130" s="48"/>
      <c r="P130" s="52">
        <f t="shared" si="3"/>
        <v>6</v>
      </c>
      <c r="Q130" s="46" t="str">
        <f>IF(COUNTIF($F130:$O130,"&gt;1")&lt;5,"NA",(SUM($F130:$O130)-SUM(SMALL($F130:$O130,{1,2,3}))))</f>
        <v>NA</v>
      </c>
      <c r="R130" s="122">
        <f>COUNTIF('Top 40'!$F130:$O130,40)</f>
        <v>0</v>
      </c>
      <c r="S130" s="103">
        <f>COUNTIF('Top 40'!$F130:$O130,39)</f>
        <v>0</v>
      </c>
      <c r="T130" s="104">
        <f>COUNTIF('Top 40'!$F130:$O130,38)</f>
        <v>0</v>
      </c>
    </row>
    <row r="131" spans="2:20" ht="20.45" customHeight="1" thickBot="1">
      <c r="B131" s="129">
        <v>119</v>
      </c>
      <c r="C131" s="102" t="s">
        <v>174</v>
      </c>
      <c r="D131" s="103">
        <v>557</v>
      </c>
      <c r="E131" s="103" t="s">
        <v>119</v>
      </c>
      <c r="F131" s="65">
        <v>0</v>
      </c>
      <c r="G131" s="65">
        <v>0</v>
      </c>
      <c r="H131" s="137">
        <v>0</v>
      </c>
      <c r="I131" s="48">
        <v>0</v>
      </c>
      <c r="J131" s="58">
        <v>5</v>
      </c>
      <c r="K131" s="48">
        <v>0</v>
      </c>
      <c r="L131" s="48"/>
      <c r="M131" s="48"/>
      <c r="N131" s="48"/>
      <c r="O131" s="48"/>
      <c r="P131" s="52">
        <f t="shared" si="3"/>
        <v>5</v>
      </c>
      <c r="Q131" s="46" t="str">
        <f>IF(COUNTIF($F131:$O131,"&gt;1")&lt;5,"NA",(SUM($F131:$O131)-SUM(SMALL($F131:$O131,{1,2,3}))))</f>
        <v>NA</v>
      </c>
      <c r="R131" s="122">
        <f>COUNTIF('Top 40'!$F131:$O131,40)</f>
        <v>0</v>
      </c>
      <c r="S131" s="103">
        <f>COUNTIF('Top 40'!$F131:$O131,39)</f>
        <v>0</v>
      </c>
      <c r="T131" s="104">
        <f>COUNTIF('Top 40'!$F131:$O131,38)</f>
        <v>0</v>
      </c>
    </row>
    <row r="132" spans="2:20" ht="20.45" customHeight="1" thickBot="1">
      <c r="B132" s="129">
        <v>120</v>
      </c>
      <c r="C132" s="102" t="s">
        <v>175</v>
      </c>
      <c r="D132" s="103">
        <v>854</v>
      </c>
      <c r="E132" s="103" t="s">
        <v>70</v>
      </c>
      <c r="F132" s="65">
        <v>0</v>
      </c>
      <c r="G132" s="65">
        <v>0</v>
      </c>
      <c r="H132" s="137">
        <v>0</v>
      </c>
      <c r="I132" s="48">
        <v>5</v>
      </c>
      <c r="J132" s="58">
        <v>0</v>
      </c>
      <c r="K132" s="48">
        <v>0</v>
      </c>
      <c r="L132" s="48"/>
      <c r="M132" s="48"/>
      <c r="N132" s="48"/>
      <c r="O132" s="48"/>
      <c r="P132" s="52">
        <f t="shared" si="3"/>
        <v>5</v>
      </c>
      <c r="Q132" s="46" t="str">
        <f>IF(COUNTIF($F132:$O132,"&gt;1")&lt;5,"NA",(SUM($F132:$O132)-SUM(SMALL($F132:$O132,{1,2,3}))))</f>
        <v>NA</v>
      </c>
      <c r="R132" s="122">
        <f>COUNTIF('Top 40'!$F132:$O132,40)</f>
        <v>0</v>
      </c>
      <c r="S132" s="103">
        <f>COUNTIF('Top 40'!$F132:$O132,39)</f>
        <v>0</v>
      </c>
      <c r="T132" s="104">
        <f>COUNTIF('Top 40'!$F132:$O132,38)</f>
        <v>0</v>
      </c>
    </row>
    <row r="133" spans="2:20" ht="20.45" customHeight="1" thickBot="1">
      <c r="B133" s="129">
        <v>121</v>
      </c>
      <c r="C133" s="102" t="s">
        <v>176</v>
      </c>
      <c r="D133" s="103">
        <v>1311</v>
      </c>
      <c r="E133" s="103" t="s">
        <v>133</v>
      </c>
      <c r="F133" s="65">
        <v>0</v>
      </c>
      <c r="G133" s="65">
        <v>0</v>
      </c>
      <c r="H133" s="137">
        <v>0</v>
      </c>
      <c r="I133" s="48">
        <v>0</v>
      </c>
      <c r="J133" s="58">
        <v>0</v>
      </c>
      <c r="K133" s="48">
        <v>5</v>
      </c>
      <c r="L133" s="48"/>
      <c r="M133" s="48"/>
      <c r="N133" s="48"/>
      <c r="O133" s="48"/>
      <c r="P133" s="52">
        <f t="shared" si="3"/>
        <v>5</v>
      </c>
      <c r="Q133" s="46" t="str">
        <f>IF(COUNTIF($F133:$O133,"&gt;1")&lt;5,"NA",(SUM($F133:$O133)-SUM(SMALL($F133:$O133,{1,2,3}))))</f>
        <v>NA</v>
      </c>
      <c r="R133" s="122">
        <f>COUNTIF('Top 40'!$F133:$O133,40)</f>
        <v>0</v>
      </c>
      <c r="S133" s="103">
        <f>COUNTIF('Top 40'!$F133:$O133,39)</f>
        <v>0</v>
      </c>
      <c r="T133" s="104">
        <f>COUNTIF('Top 40'!$F133:$O133,38)</f>
        <v>0</v>
      </c>
    </row>
    <row r="134" spans="2:20" ht="20.45" customHeight="1" thickBot="1">
      <c r="B134" s="129">
        <v>122</v>
      </c>
      <c r="C134" s="102" t="s">
        <v>177</v>
      </c>
      <c r="D134" s="103">
        <v>413</v>
      </c>
      <c r="E134" s="103" t="s">
        <v>39</v>
      </c>
      <c r="F134" s="65">
        <v>0</v>
      </c>
      <c r="G134" s="65">
        <v>0</v>
      </c>
      <c r="H134" s="137">
        <v>0</v>
      </c>
      <c r="I134" s="48">
        <v>0</v>
      </c>
      <c r="J134" s="58">
        <v>4</v>
      </c>
      <c r="K134" s="48">
        <v>0</v>
      </c>
      <c r="L134" s="48"/>
      <c r="M134" s="48"/>
      <c r="N134" s="48"/>
      <c r="O134" s="48"/>
      <c r="P134" s="52">
        <f t="shared" si="3"/>
        <v>4</v>
      </c>
      <c r="Q134" s="46" t="str">
        <f>IF(COUNTIF($F134:$O134,"&gt;1")&lt;5,"NA",(SUM($F134:$O134)-SUM(SMALL($F134:$O134,{1,2,3}))))</f>
        <v>NA</v>
      </c>
      <c r="R134" s="122">
        <f>COUNTIF('Top 40'!$F134:$O134,40)</f>
        <v>0</v>
      </c>
      <c r="S134" s="103">
        <f>COUNTIF('Top 40'!$F134:$O134,39)</f>
        <v>0</v>
      </c>
      <c r="T134" s="104">
        <f>COUNTIF('Top 40'!$F134:$O134,38)</f>
        <v>0</v>
      </c>
    </row>
    <row r="135" spans="2:20" ht="20.45" customHeight="1" thickBot="1">
      <c r="B135" s="129">
        <v>123</v>
      </c>
      <c r="C135" s="102" t="s">
        <v>178</v>
      </c>
      <c r="D135" s="103">
        <v>816</v>
      </c>
      <c r="E135" s="103" t="s">
        <v>93</v>
      </c>
      <c r="F135" s="65">
        <v>0</v>
      </c>
      <c r="G135" s="65">
        <v>0</v>
      </c>
      <c r="H135" s="137">
        <v>0</v>
      </c>
      <c r="I135" s="48">
        <v>0</v>
      </c>
      <c r="J135" s="58">
        <v>0</v>
      </c>
      <c r="K135" s="48">
        <v>3</v>
      </c>
      <c r="L135" s="48"/>
      <c r="M135" s="48"/>
      <c r="N135" s="48"/>
      <c r="O135" s="48"/>
      <c r="P135" s="52">
        <f t="shared" si="3"/>
        <v>3</v>
      </c>
      <c r="Q135" s="46" t="str">
        <f>IF(COUNTIF($F135:$O135,"&gt;1")&lt;5,"NA",(SUM($F135:$O135)-SUM(SMALL($F135:$O135,{1,2,3}))))</f>
        <v>NA</v>
      </c>
      <c r="R135" s="122">
        <f>COUNTIF('Top 40'!$F135:$O135,40)</f>
        <v>0</v>
      </c>
      <c r="S135" s="103">
        <f>COUNTIF('Top 40'!$F135:$O135,39)</f>
        <v>0</v>
      </c>
      <c r="T135" s="104">
        <f>COUNTIF('Top 40'!$F135:$O135,38)</f>
        <v>0</v>
      </c>
    </row>
    <row r="136" spans="2:20" ht="21" thickBot="1">
      <c r="B136" s="129">
        <v>124</v>
      </c>
      <c r="C136" s="102" t="s">
        <v>179</v>
      </c>
      <c r="D136" s="103">
        <v>596</v>
      </c>
      <c r="E136" s="103" t="s">
        <v>72</v>
      </c>
      <c r="F136" s="65">
        <v>0</v>
      </c>
      <c r="G136" s="65">
        <v>2</v>
      </c>
      <c r="H136" s="137">
        <v>0</v>
      </c>
      <c r="I136" s="48">
        <v>0</v>
      </c>
      <c r="J136" s="174">
        <v>0</v>
      </c>
      <c r="K136" s="48">
        <v>0</v>
      </c>
      <c r="L136" s="48"/>
      <c r="M136" s="48"/>
      <c r="N136" s="48"/>
      <c r="O136" s="48"/>
      <c r="P136" s="52">
        <f t="shared" si="3"/>
        <v>2</v>
      </c>
      <c r="Q136" s="46" t="str">
        <f>IF(COUNTIF($F136:$O136,"&gt;1")&lt;5,"NA",(SUM($F136:$O136)-SUM(SMALL($F136:$O136,{1,2,3}))))</f>
        <v>NA</v>
      </c>
      <c r="R136" s="122">
        <f>COUNTIF('Top 40'!$F136:$O136,40)</f>
        <v>0</v>
      </c>
      <c r="S136" s="103">
        <f>COUNTIF('Top 40'!$F136:$O136,39)</f>
        <v>0</v>
      </c>
      <c r="T136" s="104">
        <f>COUNTIF('Top 40'!$F136:$O136,38)</f>
        <v>0</v>
      </c>
    </row>
    <row r="137" spans="2:20" ht="21" thickBot="1">
      <c r="B137" s="129">
        <v>125</v>
      </c>
      <c r="C137" s="102" t="s">
        <v>180</v>
      </c>
      <c r="D137" s="103">
        <v>1677</v>
      </c>
      <c r="E137" s="103" t="s">
        <v>133</v>
      </c>
      <c r="F137" s="65">
        <v>0</v>
      </c>
      <c r="G137" s="65">
        <v>0</v>
      </c>
      <c r="H137" s="137">
        <v>2</v>
      </c>
      <c r="I137" s="48">
        <v>0</v>
      </c>
      <c r="J137" s="58">
        <v>0</v>
      </c>
      <c r="K137" s="48">
        <v>0</v>
      </c>
      <c r="L137" s="48"/>
      <c r="M137" s="48"/>
      <c r="N137" s="48"/>
      <c r="O137" s="48"/>
      <c r="P137" s="52">
        <f t="shared" si="3"/>
        <v>2</v>
      </c>
      <c r="Q137" s="46" t="str">
        <f>IF(COUNTIF($F137:$O137,"&gt;1")&lt;5,"NA",(SUM($F137:$O137)-SUM(SMALL($F137:$O137,{1,2,3}))))</f>
        <v>NA</v>
      </c>
      <c r="R137" s="122">
        <f>COUNTIF('Top 40'!$F137:$O137,40)</f>
        <v>0</v>
      </c>
      <c r="S137" s="103">
        <f>COUNTIF('Top 40'!$F137:$O137,39)</f>
        <v>0</v>
      </c>
      <c r="T137" s="104">
        <f>COUNTIF('Top 40'!$F137:$O137,38)</f>
        <v>0</v>
      </c>
    </row>
    <row r="138" spans="2:20" ht="21" thickBot="1">
      <c r="B138" s="129">
        <v>126</v>
      </c>
      <c r="C138" s="102" t="s">
        <v>181</v>
      </c>
      <c r="D138" s="103">
        <v>1854</v>
      </c>
      <c r="E138" s="103" t="s">
        <v>72</v>
      </c>
      <c r="F138" s="65">
        <v>1</v>
      </c>
      <c r="G138" s="65">
        <v>0</v>
      </c>
      <c r="H138" s="137">
        <v>0</v>
      </c>
      <c r="I138" s="48">
        <v>0</v>
      </c>
      <c r="J138" s="58">
        <v>0</v>
      </c>
      <c r="K138" s="48">
        <v>0</v>
      </c>
      <c r="L138" s="48"/>
      <c r="M138" s="48"/>
      <c r="N138" s="48"/>
      <c r="O138" s="48"/>
      <c r="P138" s="52">
        <f t="shared" si="3"/>
        <v>1</v>
      </c>
      <c r="Q138" s="46" t="str">
        <f>IF(COUNTIF($F138:$O138,"&gt;1")&lt;5,"NA",(SUM($F138:$O138)-SUM(SMALL($F138:$O138,{1,2,3}))))</f>
        <v>NA</v>
      </c>
      <c r="R138" s="122">
        <f>COUNTIF('Top 40'!$F138:$O138,40)</f>
        <v>0</v>
      </c>
      <c r="S138" s="103">
        <f>COUNTIF('Top 40'!$F138:$O138,39)</f>
        <v>0</v>
      </c>
      <c r="T138" s="104">
        <f>COUNTIF('Top 40'!$F138:$O138,38)</f>
        <v>0</v>
      </c>
    </row>
    <row r="139" spans="2:20" ht="21" thickBot="1">
      <c r="B139" s="129">
        <v>127</v>
      </c>
      <c r="C139" s="102" t="s">
        <v>182</v>
      </c>
      <c r="D139" s="103">
        <v>1062</v>
      </c>
      <c r="E139" s="103" t="s">
        <v>72</v>
      </c>
      <c r="F139" s="65">
        <v>0</v>
      </c>
      <c r="G139" s="65">
        <v>0</v>
      </c>
      <c r="H139" s="137">
        <v>0</v>
      </c>
      <c r="I139" s="48">
        <v>1</v>
      </c>
      <c r="J139" s="58">
        <v>0</v>
      </c>
      <c r="K139" s="48">
        <v>0</v>
      </c>
      <c r="L139" s="48"/>
      <c r="M139" s="48"/>
      <c r="N139" s="48"/>
      <c r="O139" s="48"/>
      <c r="P139" s="52">
        <f t="shared" si="3"/>
        <v>1</v>
      </c>
      <c r="Q139" s="46" t="str">
        <f>IF(COUNTIF($F139:$O139,"&gt;1")&lt;5,"NA",(SUM($F139:$O139)-SUM(SMALL($F139:$O139,{1,2,3}))))</f>
        <v>NA</v>
      </c>
      <c r="R139" s="122">
        <f>COUNTIF('Top 40'!$F139:$O139,40)</f>
        <v>0</v>
      </c>
      <c r="S139" s="103">
        <f>COUNTIF('Top 40'!$F139:$O139,39)</f>
        <v>0</v>
      </c>
      <c r="T139" s="104">
        <f>COUNTIF('Top 40'!$F139:$O139,38)</f>
        <v>0</v>
      </c>
    </row>
    <row r="140" spans="2:20" ht="21" thickBot="1">
      <c r="B140" s="129">
        <v>128</v>
      </c>
      <c r="C140" s="102" t="s">
        <v>183</v>
      </c>
      <c r="D140" s="103">
        <v>1370</v>
      </c>
      <c r="E140" s="103" t="s">
        <v>121</v>
      </c>
      <c r="F140" s="65">
        <v>0</v>
      </c>
      <c r="G140" s="65">
        <v>0</v>
      </c>
      <c r="H140" s="137">
        <v>0</v>
      </c>
      <c r="I140" s="48">
        <v>0</v>
      </c>
      <c r="J140" s="58">
        <v>0</v>
      </c>
      <c r="K140" s="48">
        <v>0</v>
      </c>
      <c r="L140" s="48"/>
      <c r="M140" s="48"/>
      <c r="N140" s="48"/>
      <c r="O140" s="48"/>
      <c r="P140" s="52">
        <f t="shared" si="3"/>
        <v>0</v>
      </c>
      <c r="Q140" s="46" t="str">
        <f>IF(COUNTIF($F140:$O140,"&gt;1")&lt;5,"NA",(SUM($F140:$O140)-SUM(SMALL($F140:$O140,{1,2,3}))))</f>
        <v>NA</v>
      </c>
      <c r="R140" s="122">
        <f>COUNTIF('Top 40'!$F140:$O140,40)</f>
        <v>0</v>
      </c>
      <c r="S140" s="103">
        <f>COUNTIF('Top 40'!$F140:$O140,39)</f>
        <v>0</v>
      </c>
      <c r="T140" s="104">
        <f>COUNTIF('Top 40'!$F140:$O140,38)</f>
        <v>0</v>
      </c>
    </row>
    <row r="141" spans="2:20" ht="21" thickBot="1">
      <c r="B141" s="129">
        <v>129</v>
      </c>
      <c r="C141" s="102" t="s">
        <v>176</v>
      </c>
      <c r="D141" s="103">
        <v>1683</v>
      </c>
      <c r="E141" s="103" t="s">
        <v>82</v>
      </c>
      <c r="F141" s="65">
        <v>0</v>
      </c>
      <c r="G141" s="65">
        <v>0</v>
      </c>
      <c r="H141" s="137">
        <v>0</v>
      </c>
      <c r="I141" s="48">
        <v>0</v>
      </c>
      <c r="J141" s="58">
        <v>0</v>
      </c>
      <c r="K141" s="48">
        <v>0</v>
      </c>
      <c r="L141" s="48"/>
      <c r="M141" s="48"/>
      <c r="N141" s="48"/>
      <c r="O141" s="48"/>
      <c r="P141" s="52">
        <f t="shared" ref="P141:P172" si="4">SUM(F141:O141)</f>
        <v>0</v>
      </c>
      <c r="Q141" s="46" t="str">
        <f>IF(COUNTIF($F141:$O141,"&gt;1")&lt;5,"NA",(SUM($F141:$O141)-SUM(SMALL($F141:$O141,{1,2,3}))))</f>
        <v>NA</v>
      </c>
      <c r="R141" s="122">
        <f>COUNTIF('Top 40'!$F141:$O141,40)</f>
        <v>0</v>
      </c>
      <c r="S141" s="103">
        <f>COUNTIF('Top 40'!$F141:$O141,39)</f>
        <v>0</v>
      </c>
      <c r="T141" s="104">
        <f>COUNTIF('Top 40'!$F141:$O141,38)</f>
        <v>0</v>
      </c>
    </row>
    <row r="142" spans="2:20" ht="21" thickBot="1">
      <c r="B142" s="129">
        <v>130</v>
      </c>
      <c r="C142" s="102" t="s">
        <v>184</v>
      </c>
      <c r="D142" s="103">
        <v>1695</v>
      </c>
      <c r="E142" s="103" t="s">
        <v>82</v>
      </c>
      <c r="F142" s="65">
        <v>0</v>
      </c>
      <c r="G142" s="65">
        <v>0</v>
      </c>
      <c r="H142" s="137">
        <v>0</v>
      </c>
      <c r="I142" s="48">
        <v>0</v>
      </c>
      <c r="J142" s="58">
        <v>0</v>
      </c>
      <c r="K142" s="48">
        <v>0</v>
      </c>
      <c r="L142" s="48"/>
      <c r="M142" s="48"/>
      <c r="N142" s="48"/>
      <c r="O142" s="48"/>
      <c r="P142" s="52">
        <f t="shared" si="4"/>
        <v>0</v>
      </c>
      <c r="Q142" s="46" t="str">
        <f>IF(COUNTIF($F142:$O142,"&gt;1")&lt;5,"NA",(SUM($F142:$O142)-SUM(SMALL($F142:$O142,{1,2,3}))))</f>
        <v>NA</v>
      </c>
      <c r="R142" s="122">
        <f>COUNTIF('Top 40'!$F142:$O142,40)</f>
        <v>0</v>
      </c>
      <c r="S142" s="103">
        <f>COUNTIF('Top 40'!$F142:$O142,39)</f>
        <v>0</v>
      </c>
      <c r="T142" s="104">
        <f>COUNTIF('Top 40'!$F142:$O142,38)</f>
        <v>0</v>
      </c>
    </row>
    <row r="143" spans="2:20" ht="21" thickBot="1">
      <c r="B143" s="129">
        <v>131</v>
      </c>
      <c r="C143" s="102" t="s">
        <v>185</v>
      </c>
      <c r="D143" s="103">
        <v>472</v>
      </c>
      <c r="E143" s="103" t="s">
        <v>82</v>
      </c>
      <c r="F143" s="65">
        <v>0</v>
      </c>
      <c r="G143" s="65">
        <v>0</v>
      </c>
      <c r="H143" s="137">
        <v>0</v>
      </c>
      <c r="I143" s="48">
        <v>0</v>
      </c>
      <c r="J143" s="58">
        <v>0</v>
      </c>
      <c r="K143" s="48">
        <v>0</v>
      </c>
      <c r="L143" s="48"/>
      <c r="M143" s="48"/>
      <c r="N143" s="48"/>
      <c r="O143" s="48"/>
      <c r="P143" s="52">
        <f t="shared" si="4"/>
        <v>0</v>
      </c>
      <c r="Q143" s="46" t="str">
        <f>IF(COUNTIF($F143:$O143,"&gt;1")&lt;5,"NA",(SUM($F143:$O143)-SUM(SMALL($F143:$O143,{1,2,3}))))</f>
        <v>NA</v>
      </c>
      <c r="R143" s="122">
        <f>COUNTIF('Top 40'!$F143:$O143,40)</f>
        <v>0</v>
      </c>
      <c r="S143" s="103">
        <f>COUNTIF('Top 40'!$F143:$O143,39)</f>
        <v>0</v>
      </c>
      <c r="T143" s="104">
        <f>COUNTIF('Top 40'!$F143:$O143,38)</f>
        <v>0</v>
      </c>
    </row>
    <row r="144" spans="2:20" ht="21" thickBot="1">
      <c r="B144" s="129">
        <v>132</v>
      </c>
      <c r="C144" s="102" t="s">
        <v>186</v>
      </c>
      <c r="D144" s="103">
        <v>1835</v>
      </c>
      <c r="E144" s="103" t="s">
        <v>82</v>
      </c>
      <c r="F144" s="65">
        <v>0</v>
      </c>
      <c r="G144" s="65">
        <v>0</v>
      </c>
      <c r="H144" s="137">
        <v>0</v>
      </c>
      <c r="I144" s="48">
        <v>0</v>
      </c>
      <c r="J144" s="174">
        <v>0</v>
      </c>
      <c r="K144" s="48">
        <v>0</v>
      </c>
      <c r="L144" s="48"/>
      <c r="M144" s="48"/>
      <c r="N144" s="48"/>
      <c r="O144" s="48"/>
      <c r="P144" s="52">
        <f t="shared" si="4"/>
        <v>0</v>
      </c>
      <c r="Q144" s="46" t="str">
        <f>IF(COUNTIF($F144:$O144,"&gt;1")&lt;5,"NA",(SUM($F144:$O144)-SUM(SMALL($F144:$O144,{1,2,3}))))</f>
        <v>NA</v>
      </c>
      <c r="R144" s="122">
        <f>COUNTIF('Top 40'!$F144:$O144,40)</f>
        <v>0</v>
      </c>
      <c r="S144" s="103">
        <f>COUNTIF('Top 40'!$F144:$O144,39)</f>
        <v>0</v>
      </c>
      <c r="T144" s="104">
        <f>COUNTIF('Top 40'!$F144:$O144,38)</f>
        <v>0</v>
      </c>
    </row>
    <row r="145" spans="2:20" ht="21" thickBot="1">
      <c r="B145" s="129">
        <v>133</v>
      </c>
      <c r="C145" s="102" t="s">
        <v>187</v>
      </c>
      <c r="D145" s="103">
        <v>494</v>
      </c>
      <c r="E145" s="103" t="s">
        <v>52</v>
      </c>
      <c r="F145" s="65">
        <v>0</v>
      </c>
      <c r="G145" s="65">
        <v>0</v>
      </c>
      <c r="H145" s="137">
        <v>0</v>
      </c>
      <c r="I145" s="48">
        <v>0</v>
      </c>
      <c r="J145" s="58">
        <v>0</v>
      </c>
      <c r="K145" s="48">
        <v>0</v>
      </c>
      <c r="L145" s="48"/>
      <c r="M145" s="48"/>
      <c r="N145" s="48"/>
      <c r="O145" s="48"/>
      <c r="P145" s="52">
        <f t="shared" si="4"/>
        <v>0</v>
      </c>
      <c r="Q145" s="46" t="str">
        <f>IF(COUNTIF($F145:$O145,"&gt;1")&lt;5,"NA",(SUM($F145:$O145)-SUM(SMALL($F145:$O145,{1,2,3}))))</f>
        <v>NA</v>
      </c>
      <c r="R145" s="122">
        <f>COUNTIF('Top 40'!$F145:$O145,40)</f>
        <v>0</v>
      </c>
      <c r="S145" s="103">
        <f>COUNTIF('Top 40'!$F145:$O145,39)</f>
        <v>0</v>
      </c>
      <c r="T145" s="104">
        <f>COUNTIF('Top 40'!$F145:$O145,38)</f>
        <v>0</v>
      </c>
    </row>
    <row r="146" spans="2:20" ht="21" thickBot="1">
      <c r="B146" s="129">
        <v>134</v>
      </c>
      <c r="C146" s="102" t="s">
        <v>188</v>
      </c>
      <c r="D146" s="103">
        <v>1098</v>
      </c>
      <c r="E146" s="103" t="s">
        <v>111</v>
      </c>
      <c r="F146" s="65">
        <v>0</v>
      </c>
      <c r="G146" s="65">
        <v>0</v>
      </c>
      <c r="H146" s="137">
        <v>0</v>
      </c>
      <c r="I146" s="48">
        <v>0</v>
      </c>
      <c r="J146" s="58">
        <v>0</v>
      </c>
      <c r="K146" s="48">
        <v>0</v>
      </c>
      <c r="L146" s="48"/>
      <c r="M146" s="48"/>
      <c r="N146" s="48"/>
      <c r="O146" s="48"/>
      <c r="P146" s="52">
        <f t="shared" si="4"/>
        <v>0</v>
      </c>
      <c r="Q146" s="46" t="str">
        <f>IF(COUNTIF($F146:$O146,"&gt;1")&lt;5,"NA",(SUM($F146:$O146)-SUM(SMALL($F146:$O146,{1,2,3}))))</f>
        <v>NA</v>
      </c>
      <c r="R146" s="122">
        <f>COUNTIF('Top 40'!$F146:$O146,40)</f>
        <v>0</v>
      </c>
      <c r="S146" s="103">
        <f>COUNTIF('Top 40'!$F146:$O146,39)</f>
        <v>0</v>
      </c>
      <c r="T146" s="104">
        <f>COUNTIF('Top 40'!$F146:$O146,38)</f>
        <v>0</v>
      </c>
    </row>
    <row r="147" spans="2:20" ht="21" thickBot="1">
      <c r="B147" s="129">
        <v>135</v>
      </c>
      <c r="C147" s="102" t="s">
        <v>189</v>
      </c>
      <c r="D147" s="103">
        <v>200</v>
      </c>
      <c r="E147" s="103" t="s">
        <v>82</v>
      </c>
      <c r="F147" s="65">
        <v>0</v>
      </c>
      <c r="G147" s="65">
        <v>0</v>
      </c>
      <c r="H147" s="137">
        <v>0</v>
      </c>
      <c r="I147" s="48">
        <v>0</v>
      </c>
      <c r="J147" s="58">
        <v>0</v>
      </c>
      <c r="K147" s="48">
        <v>0</v>
      </c>
      <c r="L147" s="48"/>
      <c r="M147" s="48"/>
      <c r="N147" s="48"/>
      <c r="O147" s="48"/>
      <c r="P147" s="52">
        <f t="shared" si="4"/>
        <v>0</v>
      </c>
      <c r="Q147" s="46" t="str">
        <f>IF(COUNTIF($F147:$O147,"&gt;1")&lt;5,"NA",(SUM($F147:$O147)-SUM(SMALL($F147:$O147,{1,2,3}))))</f>
        <v>NA</v>
      </c>
      <c r="R147" s="122">
        <f>COUNTIF('Top 40'!$F147:$O147,40)</f>
        <v>0</v>
      </c>
      <c r="S147" s="103">
        <f>COUNTIF('Top 40'!$F147:$O147,39)</f>
        <v>0</v>
      </c>
      <c r="T147" s="104">
        <f>COUNTIF('Top 40'!$F147:$O147,38)</f>
        <v>0</v>
      </c>
    </row>
    <row r="148" spans="2:20" ht="21" thickBot="1">
      <c r="B148" s="129">
        <v>136</v>
      </c>
      <c r="C148" s="102" t="s">
        <v>190</v>
      </c>
      <c r="D148" s="103">
        <v>204</v>
      </c>
      <c r="E148" s="103" t="s">
        <v>133</v>
      </c>
      <c r="F148" s="65">
        <v>0</v>
      </c>
      <c r="G148" s="65">
        <v>0</v>
      </c>
      <c r="H148" s="137">
        <v>0</v>
      </c>
      <c r="I148" s="48">
        <v>0</v>
      </c>
      <c r="J148" s="58">
        <v>0</v>
      </c>
      <c r="K148" s="48">
        <v>0</v>
      </c>
      <c r="L148" s="48"/>
      <c r="M148" s="48"/>
      <c r="N148" s="48"/>
      <c r="O148" s="48"/>
      <c r="P148" s="52">
        <f t="shared" si="4"/>
        <v>0</v>
      </c>
      <c r="Q148" s="46" t="str">
        <f>IF(COUNTIF($F148:$O148,"&gt;1")&lt;5,"NA",(SUM($F148:$O148)-SUM(SMALL($F148:$O148,{1,2,3}))))</f>
        <v>NA</v>
      </c>
      <c r="R148" s="122">
        <f>COUNTIF('Top 40'!$F148:$O148,40)</f>
        <v>0</v>
      </c>
      <c r="S148" s="103">
        <f>COUNTIF('Top 40'!$F148:$O148,39)</f>
        <v>0</v>
      </c>
      <c r="T148" s="104">
        <f>COUNTIF('Top 40'!$F148:$O148,38)</f>
        <v>0</v>
      </c>
    </row>
    <row r="149" spans="2:20" ht="21" thickBot="1">
      <c r="B149" s="129">
        <v>137</v>
      </c>
      <c r="C149" s="102" t="s">
        <v>191</v>
      </c>
      <c r="D149" s="103">
        <v>241</v>
      </c>
      <c r="E149" s="103" t="s">
        <v>52</v>
      </c>
      <c r="F149" s="65">
        <v>0</v>
      </c>
      <c r="G149" s="65">
        <v>0</v>
      </c>
      <c r="H149" s="137">
        <v>0</v>
      </c>
      <c r="I149" s="48">
        <v>0</v>
      </c>
      <c r="J149" s="58">
        <v>0</v>
      </c>
      <c r="K149" s="48">
        <v>0</v>
      </c>
      <c r="L149" s="48"/>
      <c r="M149" s="48"/>
      <c r="N149" s="48"/>
      <c r="O149" s="48"/>
      <c r="P149" s="52">
        <f t="shared" si="4"/>
        <v>0</v>
      </c>
      <c r="Q149" s="46" t="str">
        <f>IF(COUNTIF($F149:$O149,"&gt;1")&lt;5,"NA",(SUM($F149:$O149)-SUM(SMALL($F149:$O149,{1,2,3}))))</f>
        <v>NA</v>
      </c>
      <c r="R149" s="122">
        <f>COUNTIF('Top 40'!$F149:$O149,40)</f>
        <v>0</v>
      </c>
      <c r="S149" s="103">
        <f>COUNTIF('Top 40'!$F149:$O149,39)</f>
        <v>0</v>
      </c>
      <c r="T149" s="104">
        <f>COUNTIF('Top 40'!$F149:$O149,38)</f>
        <v>0</v>
      </c>
    </row>
    <row r="150" spans="2:20" ht="21" thickBot="1">
      <c r="B150" s="129">
        <v>138</v>
      </c>
      <c r="C150" s="102" t="s">
        <v>192</v>
      </c>
      <c r="D150" s="103">
        <v>259</v>
      </c>
      <c r="E150" s="103" t="s">
        <v>93</v>
      </c>
      <c r="F150" s="65">
        <v>0</v>
      </c>
      <c r="G150" s="65">
        <v>0</v>
      </c>
      <c r="H150" s="137">
        <v>0</v>
      </c>
      <c r="I150" s="48">
        <v>0</v>
      </c>
      <c r="J150" s="174">
        <v>0</v>
      </c>
      <c r="K150" s="48">
        <v>0</v>
      </c>
      <c r="L150" s="48"/>
      <c r="M150" s="48"/>
      <c r="N150" s="48"/>
      <c r="O150" s="48"/>
      <c r="P150" s="52">
        <f t="shared" si="4"/>
        <v>0</v>
      </c>
      <c r="Q150" s="46" t="str">
        <f>IF(COUNTIF($F150:$O150,"&gt;1")&lt;5,"NA",(SUM($F150:$O150)-SUM(SMALL($F150:$O150,{1,2,3}))))</f>
        <v>NA</v>
      </c>
      <c r="R150" s="122">
        <f>COUNTIF('Top 40'!$F150:$O150,40)</f>
        <v>0</v>
      </c>
      <c r="S150" s="103">
        <f>COUNTIF('Top 40'!$F150:$O150,39)</f>
        <v>0</v>
      </c>
      <c r="T150" s="104">
        <f>COUNTIF('Top 40'!$F150:$O150,38)</f>
        <v>0</v>
      </c>
    </row>
    <row r="151" spans="2:20" ht="21" thickBot="1">
      <c r="B151" s="129">
        <v>139</v>
      </c>
      <c r="C151" s="102" t="s">
        <v>193</v>
      </c>
      <c r="D151" s="103">
        <v>354</v>
      </c>
      <c r="E151" s="103" t="s">
        <v>78</v>
      </c>
      <c r="F151" s="65">
        <v>0</v>
      </c>
      <c r="G151" s="65">
        <v>0</v>
      </c>
      <c r="H151" s="137">
        <v>0</v>
      </c>
      <c r="I151" s="48">
        <v>0</v>
      </c>
      <c r="J151" s="58">
        <v>0</v>
      </c>
      <c r="K151" s="48">
        <v>0</v>
      </c>
      <c r="L151" s="48"/>
      <c r="M151" s="48"/>
      <c r="N151" s="48"/>
      <c r="O151" s="48"/>
      <c r="P151" s="52">
        <f t="shared" si="4"/>
        <v>0</v>
      </c>
      <c r="Q151" s="46" t="str">
        <f>IF(COUNTIF($F151:$O151,"&gt;1")&lt;5,"NA",(SUM($F151:$O151)-SUM(SMALL($F151:$O151,{1,2,3}))))</f>
        <v>NA</v>
      </c>
      <c r="R151" s="122">
        <f>COUNTIF('Top 40'!$F151:$O151,40)</f>
        <v>0</v>
      </c>
      <c r="S151" s="103">
        <f>COUNTIF('Top 40'!$F151:$O151,39)</f>
        <v>0</v>
      </c>
      <c r="T151" s="104">
        <f>COUNTIF('Top 40'!$F151:$O151,38)</f>
        <v>0</v>
      </c>
    </row>
    <row r="152" spans="2:20" ht="21" thickBot="1">
      <c r="B152" s="129">
        <v>140</v>
      </c>
      <c r="C152" s="102" t="s">
        <v>194</v>
      </c>
      <c r="D152" s="103">
        <v>411</v>
      </c>
      <c r="E152" s="103" t="s">
        <v>119</v>
      </c>
      <c r="F152" s="65">
        <v>0</v>
      </c>
      <c r="G152" s="65">
        <v>0</v>
      </c>
      <c r="H152" s="137">
        <v>0</v>
      </c>
      <c r="I152" s="48">
        <v>0</v>
      </c>
      <c r="J152" s="58">
        <v>0</v>
      </c>
      <c r="K152" s="48">
        <v>0</v>
      </c>
      <c r="L152" s="48"/>
      <c r="M152" s="48"/>
      <c r="N152" s="48"/>
      <c r="O152" s="48"/>
      <c r="P152" s="52">
        <f t="shared" si="4"/>
        <v>0</v>
      </c>
      <c r="Q152" s="46" t="str">
        <f>IF(COUNTIF($F152:$O152,"&gt;1")&lt;5,"NA",(SUM($F152:$O152)-SUM(SMALL($F152:$O152,{1,2,3}))))</f>
        <v>NA</v>
      </c>
      <c r="R152" s="122">
        <f>COUNTIF('Top 40'!$F152:$O152,40)</f>
        <v>0</v>
      </c>
      <c r="S152" s="103">
        <f>COUNTIF('Top 40'!$F152:$O152,39)</f>
        <v>0</v>
      </c>
      <c r="T152" s="104">
        <f>COUNTIF('Top 40'!$F152:$O152,38)</f>
        <v>0</v>
      </c>
    </row>
    <row r="153" spans="2:20" ht="21" thickBot="1">
      <c r="B153" s="129">
        <v>141</v>
      </c>
      <c r="C153" s="102" t="s">
        <v>195</v>
      </c>
      <c r="D153" s="103">
        <v>416</v>
      </c>
      <c r="E153" s="103" t="s">
        <v>98</v>
      </c>
      <c r="F153" s="65">
        <v>0</v>
      </c>
      <c r="G153" s="65">
        <v>0</v>
      </c>
      <c r="H153" s="137">
        <v>0</v>
      </c>
      <c r="I153" s="48">
        <v>0</v>
      </c>
      <c r="J153" s="174">
        <v>0</v>
      </c>
      <c r="K153" s="48">
        <v>0</v>
      </c>
      <c r="L153" s="48"/>
      <c r="M153" s="48"/>
      <c r="N153" s="48"/>
      <c r="O153" s="48"/>
      <c r="P153" s="52">
        <f t="shared" si="4"/>
        <v>0</v>
      </c>
      <c r="Q153" s="46" t="str">
        <f>IF(COUNTIF($F153:$O153,"&gt;1")&lt;5,"NA",(SUM($F153:$O153)-SUM(SMALL($F153:$O153,{1,2,3}))))</f>
        <v>NA</v>
      </c>
      <c r="R153" s="122">
        <f>COUNTIF('Top 40'!$F153:$O153,40)</f>
        <v>0</v>
      </c>
      <c r="S153" s="103">
        <f>COUNTIF('Top 40'!$F153:$O153,39)</f>
        <v>0</v>
      </c>
      <c r="T153" s="104">
        <f>COUNTIF('Top 40'!$F153:$O153,38)</f>
        <v>0</v>
      </c>
    </row>
    <row r="154" spans="2:20" ht="21" thickBot="1">
      <c r="B154" s="129">
        <v>142</v>
      </c>
      <c r="C154" s="102" t="s">
        <v>196</v>
      </c>
      <c r="D154" s="103">
        <v>421</v>
      </c>
      <c r="E154" s="103" t="s">
        <v>72</v>
      </c>
      <c r="F154" s="65">
        <v>0</v>
      </c>
      <c r="G154" s="65">
        <v>0</v>
      </c>
      <c r="H154" s="137">
        <v>0</v>
      </c>
      <c r="I154" s="48">
        <v>0</v>
      </c>
      <c r="J154" s="58">
        <v>0</v>
      </c>
      <c r="K154" s="48">
        <v>0</v>
      </c>
      <c r="L154" s="48"/>
      <c r="M154" s="48"/>
      <c r="N154" s="48"/>
      <c r="O154" s="48"/>
      <c r="P154" s="52">
        <f t="shared" si="4"/>
        <v>0</v>
      </c>
      <c r="Q154" s="46" t="str">
        <f>IF(COUNTIF($F154:$O154,"&gt;1")&lt;5,"NA",(SUM($F154:$O154)-SUM(SMALL($F154:$O154,{1,2,3}))))</f>
        <v>NA</v>
      </c>
      <c r="R154" s="122">
        <f>COUNTIF('Top 40'!$F154:$O154,40)</f>
        <v>0</v>
      </c>
      <c r="S154" s="103">
        <f>COUNTIF('Top 40'!$F154:$O154,39)</f>
        <v>0</v>
      </c>
      <c r="T154" s="104">
        <f>COUNTIF('Top 40'!$F154:$O154,38)</f>
        <v>0</v>
      </c>
    </row>
    <row r="155" spans="2:20" ht="21" thickBot="1">
      <c r="B155" s="129">
        <v>143</v>
      </c>
      <c r="C155" s="102" t="s">
        <v>197</v>
      </c>
      <c r="D155" s="103">
        <v>435</v>
      </c>
      <c r="E155" s="103" t="s">
        <v>133</v>
      </c>
      <c r="F155" s="65">
        <v>0</v>
      </c>
      <c r="G155" s="65">
        <v>0</v>
      </c>
      <c r="H155" s="137">
        <v>0</v>
      </c>
      <c r="I155" s="48">
        <v>0</v>
      </c>
      <c r="J155" s="58">
        <v>0</v>
      </c>
      <c r="K155" s="48">
        <v>0</v>
      </c>
      <c r="L155" s="48"/>
      <c r="M155" s="48"/>
      <c r="N155" s="48"/>
      <c r="O155" s="48"/>
      <c r="P155" s="52">
        <f t="shared" si="4"/>
        <v>0</v>
      </c>
      <c r="Q155" s="46" t="str">
        <f>IF(COUNTIF($F155:$O155,"&gt;1")&lt;5,"NA",(SUM($F155:$O155)-SUM(SMALL($F155:$O155,{1,2,3}))))</f>
        <v>NA</v>
      </c>
      <c r="R155" s="122">
        <f>COUNTIF('Top 40'!$F155:$O155,40)</f>
        <v>0</v>
      </c>
      <c r="S155" s="103">
        <f>COUNTIF('Top 40'!$F155:$O155,39)</f>
        <v>0</v>
      </c>
      <c r="T155" s="104">
        <f>COUNTIF('Top 40'!$F155:$O155,38)</f>
        <v>0</v>
      </c>
    </row>
    <row r="156" spans="2:20" ht="21" thickBot="1">
      <c r="B156" s="129">
        <v>144</v>
      </c>
      <c r="C156" s="102" t="s">
        <v>198</v>
      </c>
      <c r="D156" s="103">
        <v>441</v>
      </c>
      <c r="E156" s="103" t="s">
        <v>78</v>
      </c>
      <c r="F156" s="65">
        <v>0</v>
      </c>
      <c r="G156" s="65">
        <v>0</v>
      </c>
      <c r="H156" s="137">
        <v>0</v>
      </c>
      <c r="I156" s="48">
        <v>0</v>
      </c>
      <c r="J156" s="58">
        <v>0</v>
      </c>
      <c r="K156" s="48">
        <v>0</v>
      </c>
      <c r="L156" s="48"/>
      <c r="M156" s="48"/>
      <c r="N156" s="48"/>
      <c r="O156" s="48"/>
      <c r="P156" s="52">
        <f t="shared" si="4"/>
        <v>0</v>
      </c>
      <c r="Q156" s="46" t="str">
        <f>IF(COUNTIF($F156:$O156,"&gt;1")&lt;5,"NA",(SUM($F156:$O156)-SUM(SMALL($F156:$O156,{1,2,3}))))</f>
        <v>NA</v>
      </c>
      <c r="R156" s="122">
        <f>COUNTIF('Top 40'!$F156:$O156,40)</f>
        <v>0</v>
      </c>
      <c r="S156" s="103">
        <f>COUNTIF('Top 40'!$F156:$O156,39)</f>
        <v>0</v>
      </c>
      <c r="T156" s="104">
        <f>COUNTIF('Top 40'!$F156:$O156,38)</f>
        <v>0</v>
      </c>
    </row>
    <row r="157" spans="2:20" ht="21" thickBot="1">
      <c r="B157" s="129">
        <v>145</v>
      </c>
      <c r="C157" s="102" t="s">
        <v>199</v>
      </c>
      <c r="D157" s="103">
        <v>451</v>
      </c>
      <c r="E157" s="103" t="s">
        <v>121</v>
      </c>
      <c r="F157" s="65">
        <v>0</v>
      </c>
      <c r="G157" s="65">
        <v>0</v>
      </c>
      <c r="H157" s="137">
        <v>0</v>
      </c>
      <c r="I157" s="48">
        <v>0</v>
      </c>
      <c r="J157" s="58">
        <v>0</v>
      </c>
      <c r="K157" s="48">
        <v>0</v>
      </c>
      <c r="L157" s="48"/>
      <c r="M157" s="48"/>
      <c r="N157" s="48"/>
      <c r="O157" s="48"/>
      <c r="P157" s="52">
        <f t="shared" si="4"/>
        <v>0</v>
      </c>
      <c r="Q157" s="46" t="str">
        <f>IF(COUNTIF($F157:$O157,"&gt;1")&lt;5,"NA",(SUM($F157:$O157)-SUM(SMALL($F157:$O157,{1,2,3}))))</f>
        <v>NA</v>
      </c>
      <c r="R157" s="122">
        <f>COUNTIF('Top 40'!$F157:$O157,40)</f>
        <v>0</v>
      </c>
      <c r="S157" s="103">
        <f>COUNTIF('Top 40'!$F157:$O157,39)</f>
        <v>0</v>
      </c>
      <c r="T157" s="104">
        <f>COUNTIF('Top 40'!$F157:$O157,38)</f>
        <v>0</v>
      </c>
    </row>
    <row r="158" spans="2:20" ht="21" thickBot="1">
      <c r="B158" s="129">
        <v>146</v>
      </c>
      <c r="C158" s="102" t="s">
        <v>200</v>
      </c>
      <c r="D158" s="103">
        <v>613</v>
      </c>
      <c r="E158" s="103" t="s">
        <v>133</v>
      </c>
      <c r="F158" s="65">
        <v>0</v>
      </c>
      <c r="G158" s="65">
        <v>0</v>
      </c>
      <c r="H158" s="137">
        <v>0</v>
      </c>
      <c r="I158" s="48">
        <v>0</v>
      </c>
      <c r="J158" s="58">
        <v>0</v>
      </c>
      <c r="K158" s="48">
        <v>0</v>
      </c>
      <c r="L158" s="48"/>
      <c r="M158" s="48"/>
      <c r="N158" s="48"/>
      <c r="O158" s="48"/>
      <c r="P158" s="52">
        <f t="shared" si="4"/>
        <v>0</v>
      </c>
      <c r="Q158" s="46" t="str">
        <f>IF(COUNTIF($F158:$O158,"&gt;1")&lt;5,"NA",(SUM($F158:$O158)-SUM(SMALL($F158:$O158,{1,2,3}))))</f>
        <v>NA</v>
      </c>
      <c r="R158" s="122">
        <f>COUNTIF('Top 40'!$F158:$O158,40)</f>
        <v>0</v>
      </c>
      <c r="S158" s="103">
        <f>COUNTIF('Top 40'!$F158:$O158,39)</f>
        <v>0</v>
      </c>
      <c r="T158" s="104">
        <f>COUNTIF('Top 40'!$F158:$O158,38)</f>
        <v>0</v>
      </c>
    </row>
    <row r="159" spans="2:20" ht="21" thickBot="1">
      <c r="B159" s="129">
        <v>147</v>
      </c>
      <c r="C159" s="102" t="s">
        <v>201</v>
      </c>
      <c r="D159" s="103">
        <v>740</v>
      </c>
      <c r="E159" s="103" t="s">
        <v>72</v>
      </c>
      <c r="F159" s="65">
        <v>0</v>
      </c>
      <c r="G159" s="65">
        <v>0</v>
      </c>
      <c r="H159" s="137">
        <v>0</v>
      </c>
      <c r="I159" s="48">
        <v>0</v>
      </c>
      <c r="J159" s="58">
        <v>0</v>
      </c>
      <c r="K159" s="48">
        <v>0</v>
      </c>
      <c r="L159" s="48"/>
      <c r="M159" s="48"/>
      <c r="N159" s="48"/>
      <c r="O159" s="48"/>
      <c r="P159" s="52">
        <f t="shared" si="4"/>
        <v>0</v>
      </c>
      <c r="Q159" s="46" t="str">
        <f>IF(COUNTIF($F159:$O159,"&gt;1")&lt;5,"NA",(SUM($F159:$O159)-SUM(SMALL($F159:$O159,{1,2,3}))))</f>
        <v>NA</v>
      </c>
      <c r="R159" s="122">
        <f>COUNTIF('Top 40'!$F159:$O159,40)</f>
        <v>0</v>
      </c>
      <c r="S159" s="103">
        <f>COUNTIF('Top 40'!$F159:$O159,39)</f>
        <v>0</v>
      </c>
      <c r="T159" s="104">
        <f>COUNTIF('Top 40'!$F159:$O159,38)</f>
        <v>0</v>
      </c>
    </row>
    <row r="160" spans="2:20" ht="21" thickBot="1">
      <c r="B160" s="129">
        <v>148</v>
      </c>
      <c r="C160" s="102" t="s">
        <v>202</v>
      </c>
      <c r="D160" s="103">
        <v>758</v>
      </c>
      <c r="E160" s="103" t="s">
        <v>98</v>
      </c>
      <c r="F160" s="65">
        <v>0</v>
      </c>
      <c r="G160" s="65">
        <v>0</v>
      </c>
      <c r="H160" s="137">
        <v>0</v>
      </c>
      <c r="I160" s="48">
        <v>0</v>
      </c>
      <c r="J160" s="58">
        <v>0</v>
      </c>
      <c r="K160" s="48">
        <v>0</v>
      </c>
      <c r="L160" s="48"/>
      <c r="M160" s="48"/>
      <c r="N160" s="48"/>
      <c r="O160" s="48"/>
      <c r="P160" s="52">
        <f t="shared" si="4"/>
        <v>0</v>
      </c>
      <c r="Q160" s="46" t="str">
        <f>IF(COUNTIF($F160:$O160,"&gt;1")&lt;5,"NA",(SUM($F160:$O160)-SUM(SMALL($F160:$O160,{1,2,3}))))</f>
        <v>NA</v>
      </c>
      <c r="R160" s="122">
        <f>COUNTIF('Top 40'!$F160:$O160,40)</f>
        <v>0</v>
      </c>
      <c r="S160" s="103">
        <f>COUNTIF('Top 40'!$F160:$O160,39)</f>
        <v>0</v>
      </c>
      <c r="T160" s="104">
        <f>COUNTIF('Top 40'!$F160:$O160,38)</f>
        <v>0</v>
      </c>
    </row>
    <row r="161" spans="2:20" ht="21" thickBot="1">
      <c r="B161" s="129">
        <v>149</v>
      </c>
      <c r="C161" s="102" t="s">
        <v>203</v>
      </c>
      <c r="D161" s="103">
        <v>1366</v>
      </c>
      <c r="E161" s="103" t="s">
        <v>98</v>
      </c>
      <c r="F161" s="65">
        <v>0</v>
      </c>
      <c r="G161" s="65">
        <v>0</v>
      </c>
      <c r="H161" s="137">
        <v>0</v>
      </c>
      <c r="I161" s="48">
        <v>0</v>
      </c>
      <c r="J161" s="58">
        <v>0</v>
      </c>
      <c r="K161" s="48">
        <v>0</v>
      </c>
      <c r="L161" s="48"/>
      <c r="M161" s="48"/>
      <c r="N161" s="48"/>
      <c r="O161" s="48"/>
      <c r="P161" s="52">
        <f t="shared" si="4"/>
        <v>0</v>
      </c>
      <c r="Q161" s="46" t="str">
        <f>IF(COUNTIF($F161:$O161,"&gt;1")&lt;5,"NA",(SUM($F161:$O161)-SUM(SMALL($F161:$O161,{1,2,3}))))</f>
        <v>NA</v>
      </c>
      <c r="R161" s="122">
        <f>COUNTIF('Top 40'!$F161:$O161,40)</f>
        <v>0</v>
      </c>
      <c r="S161" s="103">
        <f>COUNTIF('Top 40'!$F161:$O161,39)</f>
        <v>0</v>
      </c>
      <c r="T161" s="104">
        <f>COUNTIF('Top 40'!$F161:$O161,38)</f>
        <v>0</v>
      </c>
    </row>
    <row r="162" spans="2:20" ht="21" thickBot="1">
      <c r="B162" s="129">
        <v>150</v>
      </c>
      <c r="C162" s="102" t="s">
        <v>204</v>
      </c>
      <c r="D162" s="103">
        <v>1373</v>
      </c>
      <c r="E162" s="103" t="s">
        <v>39</v>
      </c>
      <c r="F162" s="65">
        <v>0</v>
      </c>
      <c r="G162" s="65">
        <v>0</v>
      </c>
      <c r="H162" s="137">
        <v>0</v>
      </c>
      <c r="I162" s="48">
        <v>0</v>
      </c>
      <c r="J162" s="174">
        <v>0</v>
      </c>
      <c r="K162" s="48">
        <v>0</v>
      </c>
      <c r="L162" s="48"/>
      <c r="M162" s="48"/>
      <c r="N162" s="48"/>
      <c r="O162" s="48"/>
      <c r="P162" s="52">
        <f t="shared" si="4"/>
        <v>0</v>
      </c>
      <c r="Q162" s="46" t="str">
        <f>IF(COUNTIF($F162:$O162,"&gt;1")&lt;5,"NA",(SUM($F162:$O162)-SUM(SMALL($F162:$O162,{1,2,3}))))</f>
        <v>NA</v>
      </c>
      <c r="R162" s="122">
        <f>COUNTIF('Top 40'!$F162:$O162,40)</f>
        <v>0</v>
      </c>
      <c r="S162" s="103">
        <f>COUNTIF('Top 40'!$F162:$O162,39)</f>
        <v>0</v>
      </c>
      <c r="T162" s="104">
        <f>COUNTIF('Top 40'!$F162:$O162,38)</f>
        <v>0</v>
      </c>
    </row>
    <row r="163" spans="2:20" ht="21" thickBot="1">
      <c r="B163" s="129">
        <v>151</v>
      </c>
      <c r="C163" s="102" t="s">
        <v>205</v>
      </c>
      <c r="D163" s="103">
        <v>1392</v>
      </c>
      <c r="E163" s="103" t="s">
        <v>111</v>
      </c>
      <c r="F163" s="65">
        <v>0</v>
      </c>
      <c r="G163" s="65">
        <v>0</v>
      </c>
      <c r="H163" s="137">
        <v>0</v>
      </c>
      <c r="I163" s="48">
        <v>0</v>
      </c>
      <c r="J163" s="58">
        <v>0</v>
      </c>
      <c r="K163" s="48">
        <v>0</v>
      </c>
      <c r="L163" s="48"/>
      <c r="M163" s="48"/>
      <c r="N163" s="48"/>
      <c r="O163" s="48"/>
      <c r="P163" s="52">
        <f t="shared" si="4"/>
        <v>0</v>
      </c>
      <c r="Q163" s="46" t="str">
        <f>IF(COUNTIF($F163:$O163,"&gt;1")&lt;5,"NA",(SUM($F163:$O163)-SUM(SMALL($F163:$O163,{1,2,3}))))</f>
        <v>NA</v>
      </c>
      <c r="R163" s="122">
        <f>COUNTIF('Top 40'!$F163:$O163,40)</f>
        <v>0</v>
      </c>
      <c r="S163" s="103">
        <f>COUNTIF('Top 40'!$F163:$O163,39)</f>
        <v>0</v>
      </c>
      <c r="T163" s="104">
        <f>COUNTIF('Top 40'!$F163:$O163,38)</f>
        <v>0</v>
      </c>
    </row>
    <row r="164" spans="2:20" ht="21" thickBot="1">
      <c r="B164" s="129">
        <v>152</v>
      </c>
      <c r="C164" s="102" t="s">
        <v>206</v>
      </c>
      <c r="D164" s="103">
        <v>1482</v>
      </c>
      <c r="E164" s="103" t="s">
        <v>46</v>
      </c>
      <c r="F164" s="65">
        <v>0</v>
      </c>
      <c r="G164" s="65">
        <v>0</v>
      </c>
      <c r="H164" s="137">
        <v>0</v>
      </c>
      <c r="I164" s="48">
        <v>0</v>
      </c>
      <c r="J164" s="174">
        <v>0</v>
      </c>
      <c r="K164" s="48">
        <v>0</v>
      </c>
      <c r="L164" s="48"/>
      <c r="M164" s="48"/>
      <c r="N164" s="48"/>
      <c r="O164" s="48"/>
      <c r="P164" s="52">
        <f t="shared" si="4"/>
        <v>0</v>
      </c>
      <c r="Q164" s="46" t="str">
        <f>IF(COUNTIF($F164:$O164,"&gt;1")&lt;5,"NA",(SUM($F164:$O164)-SUM(SMALL($F164:$O164,{1,2,3}))))</f>
        <v>NA</v>
      </c>
      <c r="R164" s="122">
        <f>COUNTIF('Top 40'!$F164:$O164,40)</f>
        <v>0</v>
      </c>
      <c r="S164" s="103">
        <f>COUNTIF('Top 40'!$F164:$O164,39)</f>
        <v>0</v>
      </c>
      <c r="T164" s="104">
        <f>COUNTIF('Top 40'!$F164:$O164,38)</f>
        <v>0</v>
      </c>
    </row>
    <row r="165" spans="2:20" ht="21" thickBot="1">
      <c r="B165" s="129">
        <v>153</v>
      </c>
      <c r="C165" s="102" t="s">
        <v>207</v>
      </c>
      <c r="D165" s="103">
        <v>1490</v>
      </c>
      <c r="E165" s="103" t="s">
        <v>133</v>
      </c>
      <c r="F165" s="65">
        <v>0</v>
      </c>
      <c r="G165" s="65">
        <v>0</v>
      </c>
      <c r="H165" s="137">
        <v>0</v>
      </c>
      <c r="I165" s="48">
        <v>0</v>
      </c>
      <c r="J165" s="58">
        <v>0</v>
      </c>
      <c r="K165" s="48">
        <v>0</v>
      </c>
      <c r="L165" s="48"/>
      <c r="M165" s="48"/>
      <c r="N165" s="48"/>
      <c r="O165" s="48"/>
      <c r="P165" s="52">
        <f t="shared" si="4"/>
        <v>0</v>
      </c>
      <c r="Q165" s="46" t="str">
        <f>IF(COUNTIF($F165:$O165,"&gt;1")&lt;5,"NA",(SUM($F165:$O165)-SUM(SMALL($F165:$O165,{1,2,3}))))</f>
        <v>NA</v>
      </c>
      <c r="R165" s="122">
        <f>COUNTIF('Top 40'!$F165:$O165,40)</f>
        <v>0</v>
      </c>
      <c r="S165" s="103">
        <f>COUNTIF('Top 40'!$F165:$O165,39)</f>
        <v>0</v>
      </c>
      <c r="T165" s="104">
        <f>COUNTIF('Top 40'!$F165:$O165,38)</f>
        <v>0</v>
      </c>
    </row>
    <row r="166" spans="2:20" ht="21" thickBot="1">
      <c r="B166" s="129">
        <v>154</v>
      </c>
      <c r="C166" s="102" t="s">
        <v>208</v>
      </c>
      <c r="D166" s="103">
        <v>1663</v>
      </c>
      <c r="E166" s="103" t="s">
        <v>80</v>
      </c>
      <c r="F166" s="65">
        <v>0</v>
      </c>
      <c r="G166" s="65">
        <v>0</v>
      </c>
      <c r="H166" s="137">
        <v>0</v>
      </c>
      <c r="I166" s="48">
        <v>0</v>
      </c>
      <c r="J166" s="58">
        <v>0</v>
      </c>
      <c r="K166" s="48">
        <v>0</v>
      </c>
      <c r="L166" s="48"/>
      <c r="M166" s="48"/>
      <c r="N166" s="48"/>
      <c r="O166" s="48"/>
      <c r="P166" s="52">
        <f t="shared" si="4"/>
        <v>0</v>
      </c>
      <c r="Q166" s="46" t="str">
        <f>IF(COUNTIF($F166:$O166,"&gt;1")&lt;5,"NA",(SUM($F166:$O166)-SUM(SMALL($F166:$O166,{1,2,3}))))</f>
        <v>NA</v>
      </c>
      <c r="R166" s="122">
        <f>COUNTIF('Top 40'!$F166:$O166,40)</f>
        <v>0</v>
      </c>
      <c r="S166" s="103">
        <f>COUNTIF('Top 40'!$F166:$O166,39)</f>
        <v>0</v>
      </c>
      <c r="T166" s="104">
        <f>COUNTIF('Top 40'!$F166:$O166,38)</f>
        <v>0</v>
      </c>
    </row>
    <row r="167" spans="2:20" ht="21" thickBot="1">
      <c r="B167" s="129">
        <v>155</v>
      </c>
      <c r="C167" s="102" t="s">
        <v>209</v>
      </c>
      <c r="D167" s="103">
        <v>1690</v>
      </c>
      <c r="E167" s="103" t="s">
        <v>93</v>
      </c>
      <c r="F167" s="65">
        <v>0</v>
      </c>
      <c r="G167" s="65">
        <v>0</v>
      </c>
      <c r="H167" s="137">
        <v>0</v>
      </c>
      <c r="I167" s="48">
        <v>0</v>
      </c>
      <c r="J167" s="174">
        <v>0</v>
      </c>
      <c r="K167" s="48">
        <v>0</v>
      </c>
      <c r="L167" s="48"/>
      <c r="M167" s="48"/>
      <c r="N167" s="48"/>
      <c r="O167" s="48"/>
      <c r="P167" s="52">
        <f t="shared" si="4"/>
        <v>0</v>
      </c>
      <c r="Q167" s="46" t="str">
        <f>IF(COUNTIF($F167:$O167,"&gt;1")&lt;5,"NA",(SUM($F167:$O167)-SUM(SMALL($F167:$O167,{1,2,3}))))</f>
        <v>NA</v>
      </c>
      <c r="R167" s="122">
        <f>COUNTIF('Top 40'!$F167:$O167,40)</f>
        <v>0</v>
      </c>
      <c r="S167" s="103">
        <f>COUNTIF('Top 40'!$F167:$O167,39)</f>
        <v>0</v>
      </c>
      <c r="T167" s="104">
        <f>COUNTIF('Top 40'!$F167:$O167,38)</f>
        <v>0</v>
      </c>
    </row>
    <row r="168" spans="2:20" ht="21" thickBot="1">
      <c r="B168" s="129">
        <v>156</v>
      </c>
      <c r="C168" s="102" t="s">
        <v>210</v>
      </c>
      <c r="D168" s="103">
        <v>1698</v>
      </c>
      <c r="E168" s="103" t="s">
        <v>78</v>
      </c>
      <c r="F168" s="65">
        <v>0</v>
      </c>
      <c r="G168" s="65">
        <v>0</v>
      </c>
      <c r="H168" s="137">
        <v>0</v>
      </c>
      <c r="I168" s="48">
        <v>0</v>
      </c>
      <c r="J168" s="58">
        <v>0</v>
      </c>
      <c r="K168" s="48">
        <v>0</v>
      </c>
      <c r="L168" s="48"/>
      <c r="M168" s="48"/>
      <c r="N168" s="48"/>
      <c r="O168" s="48"/>
      <c r="P168" s="52">
        <f t="shared" si="4"/>
        <v>0</v>
      </c>
      <c r="Q168" s="46" t="str">
        <f>IF(COUNTIF($F168:$O168,"&gt;1")&lt;5,"NA",(SUM($F168:$O168)-SUM(SMALL($F168:$O168,{1,2,3}))))</f>
        <v>NA</v>
      </c>
      <c r="R168" s="122">
        <f>COUNTIF('Top 40'!$F168:$O168,40)</f>
        <v>0</v>
      </c>
      <c r="S168" s="103">
        <f>COUNTIF('Top 40'!$F168:$O168,39)</f>
        <v>0</v>
      </c>
      <c r="T168" s="104">
        <f>COUNTIF('Top 40'!$F168:$O168,38)</f>
        <v>0</v>
      </c>
    </row>
    <row r="169" spans="2:20" ht="21" thickBot="1">
      <c r="B169" s="129">
        <v>157</v>
      </c>
      <c r="C169" s="102" t="s">
        <v>211</v>
      </c>
      <c r="D169" s="103">
        <v>1962</v>
      </c>
      <c r="E169" s="103" t="s">
        <v>133</v>
      </c>
      <c r="F169" s="65">
        <v>0</v>
      </c>
      <c r="G169" s="65">
        <v>0</v>
      </c>
      <c r="H169" s="137">
        <v>0</v>
      </c>
      <c r="I169" s="48">
        <v>0</v>
      </c>
      <c r="J169" s="58">
        <v>0</v>
      </c>
      <c r="K169" s="48">
        <v>0</v>
      </c>
      <c r="L169" s="48"/>
      <c r="M169" s="48"/>
      <c r="N169" s="48"/>
      <c r="O169" s="48"/>
      <c r="P169" s="52">
        <f t="shared" si="4"/>
        <v>0</v>
      </c>
      <c r="Q169" s="46" t="str">
        <f>IF(COUNTIF($F169:$O169,"&gt;1")&lt;5,"NA",(SUM($F169:$O169)-SUM(SMALL($F169:$O169,{1,2,3}))))</f>
        <v>NA</v>
      </c>
      <c r="R169" s="122">
        <f>COUNTIF('Top 40'!$F169:$O169,40)</f>
        <v>0</v>
      </c>
      <c r="S169" s="103">
        <f>COUNTIF('Top 40'!$F169:$O169,39)</f>
        <v>0</v>
      </c>
      <c r="T169" s="104">
        <f>COUNTIF('Top 40'!$F169:$O169,38)</f>
        <v>0</v>
      </c>
    </row>
    <row r="170" spans="2:20" ht="21" thickBot="1">
      <c r="B170" s="129">
        <v>158</v>
      </c>
      <c r="C170" s="102" t="s">
        <v>212</v>
      </c>
      <c r="D170" s="103">
        <v>1964</v>
      </c>
      <c r="E170" s="103" t="s">
        <v>52</v>
      </c>
      <c r="F170" s="65">
        <v>0</v>
      </c>
      <c r="G170" s="65">
        <v>0</v>
      </c>
      <c r="H170" s="137">
        <v>0</v>
      </c>
      <c r="I170" s="48">
        <v>0</v>
      </c>
      <c r="J170" s="174">
        <v>0</v>
      </c>
      <c r="K170" s="48">
        <v>0</v>
      </c>
      <c r="L170" s="48"/>
      <c r="M170" s="48"/>
      <c r="N170" s="48"/>
      <c r="O170" s="48"/>
      <c r="P170" s="52">
        <f t="shared" si="4"/>
        <v>0</v>
      </c>
      <c r="Q170" s="46" t="str">
        <f>IF(COUNTIF($F170:$O170,"&gt;1")&lt;5,"NA",(SUM($F170:$O170)-SUM(SMALL($F170:$O170,{1,2,3}))))</f>
        <v>NA</v>
      </c>
      <c r="R170" s="122">
        <f>COUNTIF('Top 40'!$F170:$O170,40)</f>
        <v>0</v>
      </c>
      <c r="S170" s="103">
        <f>COUNTIF('Top 40'!$F170:$O170,39)</f>
        <v>0</v>
      </c>
      <c r="T170" s="104">
        <f>COUNTIF('Top 40'!$F170:$O170,38)</f>
        <v>0</v>
      </c>
    </row>
    <row r="171" spans="2:20" ht="21" thickBot="1">
      <c r="B171" s="129">
        <v>159</v>
      </c>
      <c r="C171" s="102" t="s">
        <v>213</v>
      </c>
      <c r="D171" s="103">
        <v>536</v>
      </c>
      <c r="E171" s="103" t="s">
        <v>133</v>
      </c>
      <c r="F171" s="65">
        <v>0</v>
      </c>
      <c r="G171" s="65">
        <v>0</v>
      </c>
      <c r="H171" s="137">
        <v>0</v>
      </c>
      <c r="I171" s="48">
        <v>0</v>
      </c>
      <c r="J171" s="58">
        <v>0</v>
      </c>
      <c r="K171" s="48">
        <v>0</v>
      </c>
      <c r="L171" s="48"/>
      <c r="M171" s="48"/>
      <c r="N171" s="48"/>
      <c r="O171" s="48"/>
      <c r="P171" s="52">
        <f t="shared" si="4"/>
        <v>0</v>
      </c>
      <c r="Q171" s="46" t="str">
        <f>IF(COUNTIF($F171:$O171,"&gt;1")&lt;5,"NA",(SUM($F171:$O171)-SUM(SMALL($F171:$O171,{1,2,3}))))</f>
        <v>NA</v>
      </c>
      <c r="R171" s="122">
        <f>COUNTIF('Top 40'!$F171:$O171,40)</f>
        <v>0</v>
      </c>
      <c r="S171" s="103">
        <f>COUNTIF('Top 40'!$F171:$O171,39)</f>
        <v>0</v>
      </c>
      <c r="T171" s="104">
        <f>COUNTIF('Top 40'!$F171:$O171,38)</f>
        <v>0</v>
      </c>
    </row>
    <row r="172" spans="2:20" ht="21" thickBot="1">
      <c r="B172" s="129">
        <v>160</v>
      </c>
      <c r="C172" s="102" t="s">
        <v>214</v>
      </c>
      <c r="D172" s="103">
        <v>719</v>
      </c>
      <c r="E172" s="103" t="s">
        <v>57</v>
      </c>
      <c r="F172" s="65">
        <v>0</v>
      </c>
      <c r="G172" s="65">
        <v>0</v>
      </c>
      <c r="H172" s="137">
        <v>0</v>
      </c>
      <c r="I172" s="48">
        <v>0</v>
      </c>
      <c r="J172" s="58">
        <v>0</v>
      </c>
      <c r="K172" s="48">
        <v>0</v>
      </c>
      <c r="L172" s="48"/>
      <c r="M172" s="48"/>
      <c r="N172" s="48"/>
      <c r="O172" s="48"/>
      <c r="P172" s="52">
        <f t="shared" si="4"/>
        <v>0</v>
      </c>
      <c r="Q172" s="46" t="str">
        <f>IF(COUNTIF($F172:$O172,"&gt;1")&lt;5,"NA",(SUM($F172:$O172)-SUM(SMALL($F172:$O172,{1,2,3}))))</f>
        <v>NA</v>
      </c>
      <c r="R172" s="122">
        <f>COUNTIF('Top 40'!$F172:$O172,40)</f>
        <v>0</v>
      </c>
      <c r="S172" s="103">
        <f>COUNTIF('Top 40'!$F172:$O172,39)</f>
        <v>0</v>
      </c>
      <c r="T172" s="104">
        <f>COUNTIF('Top 40'!$F172:$O172,38)</f>
        <v>0</v>
      </c>
    </row>
    <row r="173" spans="2:20" ht="21" thickBot="1">
      <c r="B173" s="129">
        <v>161</v>
      </c>
      <c r="C173" s="102" t="s">
        <v>215</v>
      </c>
      <c r="D173" s="103">
        <v>481</v>
      </c>
      <c r="E173" s="103" t="s">
        <v>80</v>
      </c>
      <c r="F173" s="65">
        <v>0</v>
      </c>
      <c r="G173" s="65">
        <v>0</v>
      </c>
      <c r="H173" s="137">
        <v>0</v>
      </c>
      <c r="I173" s="48">
        <v>0</v>
      </c>
      <c r="J173" s="58">
        <v>0</v>
      </c>
      <c r="K173" s="48">
        <v>0</v>
      </c>
      <c r="L173" s="48"/>
      <c r="M173" s="48"/>
      <c r="N173" s="48"/>
      <c r="O173" s="48"/>
      <c r="P173" s="52">
        <f t="shared" ref="P173:P204" si="5">SUM(F173:O173)</f>
        <v>0</v>
      </c>
      <c r="Q173" s="46" t="str">
        <f>IF(COUNTIF($F173:$O173,"&gt;1")&lt;5,"NA",(SUM($F173:$O173)-SUM(SMALL($F173:$O173,{1,2,3}))))</f>
        <v>NA</v>
      </c>
      <c r="R173" s="122">
        <f>COUNTIF('Top 40'!$F173:$O173,40)</f>
        <v>0</v>
      </c>
      <c r="S173" s="103">
        <f>COUNTIF('Top 40'!$F173:$O173,39)</f>
        <v>0</v>
      </c>
      <c r="T173" s="104">
        <f>COUNTIF('Top 40'!$F173:$O173,38)</f>
        <v>0</v>
      </c>
    </row>
    <row r="174" spans="2:20" ht="21" thickBot="1">
      <c r="B174" s="129">
        <v>162</v>
      </c>
      <c r="C174" s="102" t="s">
        <v>216</v>
      </c>
      <c r="D174" s="103">
        <v>468</v>
      </c>
      <c r="E174" s="103" t="s">
        <v>121</v>
      </c>
      <c r="F174" s="65">
        <v>0</v>
      </c>
      <c r="G174" s="65">
        <v>0</v>
      </c>
      <c r="H174" s="137">
        <v>0</v>
      </c>
      <c r="I174" s="48">
        <v>0</v>
      </c>
      <c r="J174" s="58">
        <v>0</v>
      </c>
      <c r="K174" s="48">
        <v>0</v>
      </c>
      <c r="L174" s="48"/>
      <c r="M174" s="48"/>
      <c r="N174" s="48"/>
      <c r="O174" s="48"/>
      <c r="P174" s="52">
        <f t="shared" si="5"/>
        <v>0</v>
      </c>
      <c r="Q174" s="46" t="str">
        <f>IF(COUNTIF($F174:$O174,"&gt;1")&lt;5,"NA",(SUM($F174:$O174)-SUM(SMALL($F174:$O174,{1,2,3}))))</f>
        <v>NA</v>
      </c>
      <c r="R174" s="122">
        <f>COUNTIF('Top 40'!$F174:$O174,40)</f>
        <v>0</v>
      </c>
      <c r="S174" s="103">
        <f>COUNTIF('Top 40'!$F174:$O174,39)</f>
        <v>0</v>
      </c>
      <c r="T174" s="104">
        <f>COUNTIF('Top 40'!$F174:$O174,38)</f>
        <v>0</v>
      </c>
    </row>
    <row r="175" spans="2:20" ht="21" thickBot="1">
      <c r="B175" s="129">
        <v>163</v>
      </c>
      <c r="C175" s="102" t="s">
        <v>217</v>
      </c>
      <c r="D175" s="103">
        <v>205</v>
      </c>
      <c r="E175" s="103" t="s">
        <v>98</v>
      </c>
      <c r="F175" s="65">
        <v>0</v>
      </c>
      <c r="G175" s="65">
        <v>0</v>
      </c>
      <c r="H175" s="137">
        <v>0</v>
      </c>
      <c r="I175" s="48">
        <v>0</v>
      </c>
      <c r="J175" s="58">
        <v>0</v>
      </c>
      <c r="K175" s="48">
        <v>0</v>
      </c>
      <c r="L175" s="48"/>
      <c r="M175" s="48"/>
      <c r="N175" s="48"/>
      <c r="O175" s="48"/>
      <c r="P175" s="52">
        <f t="shared" si="5"/>
        <v>0</v>
      </c>
      <c r="Q175" s="46" t="str">
        <f>IF(COUNTIF($F175:$O175,"&gt;1")&lt;5,"NA",(SUM($F175:$O175)-SUM(SMALL($F175:$O175,{1,2,3}))))</f>
        <v>NA</v>
      </c>
      <c r="R175" s="122">
        <f>COUNTIF('Top 40'!$F175:$O175,40)</f>
        <v>0</v>
      </c>
      <c r="S175" s="103">
        <f>COUNTIF('Top 40'!$F175:$O175,39)</f>
        <v>0</v>
      </c>
      <c r="T175" s="104">
        <f>COUNTIF('Top 40'!$F175:$O175,38)</f>
        <v>0</v>
      </c>
    </row>
    <row r="176" spans="2:20" ht="21" thickBot="1">
      <c r="B176" s="129">
        <v>164</v>
      </c>
      <c r="C176" s="102" t="s">
        <v>218</v>
      </c>
      <c r="D176" s="103">
        <v>207</v>
      </c>
      <c r="E176" s="103" t="s">
        <v>72</v>
      </c>
      <c r="F176" s="65">
        <v>0</v>
      </c>
      <c r="G176" s="65">
        <v>0</v>
      </c>
      <c r="H176" s="137">
        <v>0</v>
      </c>
      <c r="I176" s="48">
        <v>0</v>
      </c>
      <c r="J176" s="58">
        <v>0</v>
      </c>
      <c r="K176" s="48">
        <v>0</v>
      </c>
      <c r="L176" s="48"/>
      <c r="M176" s="48"/>
      <c r="N176" s="48"/>
      <c r="O176" s="48"/>
      <c r="P176" s="52">
        <f t="shared" si="5"/>
        <v>0</v>
      </c>
      <c r="Q176" s="46" t="str">
        <f>IF(COUNTIF($F176:$O176,"&gt;1")&lt;5,"NA",(SUM($F176:$O176)-SUM(SMALL($F176:$O176,{1,2,3}))))</f>
        <v>NA</v>
      </c>
      <c r="R176" s="122">
        <f>COUNTIF('Top 40'!$F176:$O176,40)</f>
        <v>0</v>
      </c>
      <c r="S176" s="103">
        <f>COUNTIF('Top 40'!$F176:$O176,39)</f>
        <v>0</v>
      </c>
      <c r="T176" s="104">
        <f>COUNTIF('Top 40'!$F176:$O176,38)</f>
        <v>0</v>
      </c>
    </row>
    <row r="177" spans="2:20" ht="21" thickBot="1">
      <c r="B177" s="129">
        <v>165</v>
      </c>
      <c r="C177" s="102" t="s">
        <v>219</v>
      </c>
      <c r="D177" s="103">
        <v>658</v>
      </c>
      <c r="E177" s="103" t="s">
        <v>121</v>
      </c>
      <c r="F177" s="65">
        <v>0</v>
      </c>
      <c r="G177" s="65">
        <v>0</v>
      </c>
      <c r="H177" s="137">
        <v>0</v>
      </c>
      <c r="I177" s="48">
        <v>0</v>
      </c>
      <c r="J177" s="174">
        <v>0</v>
      </c>
      <c r="K177" s="48">
        <v>0</v>
      </c>
      <c r="L177" s="48"/>
      <c r="M177" s="48"/>
      <c r="N177" s="48"/>
      <c r="O177" s="48"/>
      <c r="P177" s="52">
        <f t="shared" si="5"/>
        <v>0</v>
      </c>
      <c r="Q177" s="46" t="str">
        <f>IF(COUNTIF($F177:$O177,"&gt;1")&lt;5,"NA",(SUM($F177:$O177)-SUM(SMALL($F177:$O177,{1,2,3}))))</f>
        <v>NA</v>
      </c>
      <c r="R177" s="122">
        <f>COUNTIF('Top 40'!$F177:$O177,40)</f>
        <v>0</v>
      </c>
      <c r="S177" s="103">
        <f>COUNTIF('Top 40'!$F177:$O177,39)</f>
        <v>0</v>
      </c>
      <c r="T177" s="104">
        <f>COUNTIF('Top 40'!$F177:$O177,38)</f>
        <v>0</v>
      </c>
    </row>
    <row r="178" spans="2:20" ht="21" thickBot="1">
      <c r="B178" s="129">
        <v>166</v>
      </c>
      <c r="C178" s="102" t="s">
        <v>220</v>
      </c>
      <c r="D178" s="103">
        <v>258</v>
      </c>
      <c r="E178" s="103" t="s">
        <v>82</v>
      </c>
      <c r="F178" s="65">
        <v>0</v>
      </c>
      <c r="G178" s="65">
        <v>0</v>
      </c>
      <c r="H178" s="137">
        <v>0</v>
      </c>
      <c r="I178" s="48">
        <v>0</v>
      </c>
      <c r="J178" s="58">
        <v>0</v>
      </c>
      <c r="K178" s="48">
        <v>0</v>
      </c>
      <c r="L178" s="48"/>
      <c r="M178" s="48"/>
      <c r="N178" s="48"/>
      <c r="O178" s="48"/>
      <c r="P178" s="52">
        <f t="shared" si="5"/>
        <v>0</v>
      </c>
      <c r="Q178" s="46" t="str">
        <f>IF(COUNTIF($F178:$O178,"&gt;1")&lt;5,"NA",(SUM($F178:$O178)-SUM(SMALL($F178:$O178,{1,2,3}))))</f>
        <v>NA</v>
      </c>
      <c r="R178" s="122">
        <f>COUNTIF('Top 40'!$F178:$O178,40)</f>
        <v>0</v>
      </c>
      <c r="S178" s="103">
        <f>COUNTIF('Top 40'!$F178:$O178,39)</f>
        <v>0</v>
      </c>
      <c r="T178" s="104">
        <f>COUNTIF('Top 40'!$F178:$O178,38)</f>
        <v>0</v>
      </c>
    </row>
    <row r="179" spans="2:20" ht="21" thickBot="1">
      <c r="B179" s="129">
        <v>167</v>
      </c>
      <c r="C179" s="102" t="s">
        <v>221</v>
      </c>
      <c r="D179" s="103">
        <v>1161</v>
      </c>
      <c r="E179" s="103" t="s">
        <v>68</v>
      </c>
      <c r="F179" s="65">
        <v>0</v>
      </c>
      <c r="G179" s="65">
        <v>0</v>
      </c>
      <c r="H179" s="137">
        <v>0</v>
      </c>
      <c r="I179" s="48">
        <v>0</v>
      </c>
      <c r="J179" s="174">
        <v>0</v>
      </c>
      <c r="K179" s="48">
        <v>0</v>
      </c>
      <c r="L179" s="48"/>
      <c r="M179" s="48"/>
      <c r="N179" s="48"/>
      <c r="O179" s="48"/>
      <c r="P179" s="52">
        <f t="shared" si="5"/>
        <v>0</v>
      </c>
      <c r="Q179" s="46" t="str">
        <f>IF(COUNTIF($F179:$O179,"&gt;1")&lt;5,"NA",(SUM($F179:$O179)-SUM(SMALL($F179:$O179,{1,2,3}))))</f>
        <v>NA</v>
      </c>
      <c r="R179" s="122">
        <f>COUNTIF('Top 40'!$F179:$O179,40)</f>
        <v>0</v>
      </c>
      <c r="S179" s="103">
        <f>COUNTIF('Top 40'!$F179:$O179,39)</f>
        <v>0</v>
      </c>
      <c r="T179" s="104">
        <f>COUNTIF('Top 40'!$F179:$O179,38)</f>
        <v>0</v>
      </c>
    </row>
    <row r="180" spans="2:20" ht="21" thickBot="1">
      <c r="B180" s="129">
        <v>168</v>
      </c>
      <c r="C180" s="102" t="s">
        <v>222</v>
      </c>
      <c r="D180" s="103">
        <v>659</v>
      </c>
      <c r="E180" s="103" t="s">
        <v>121</v>
      </c>
      <c r="F180" s="65">
        <v>0</v>
      </c>
      <c r="G180" s="65">
        <v>0</v>
      </c>
      <c r="H180" s="137">
        <v>0</v>
      </c>
      <c r="I180" s="48">
        <v>0</v>
      </c>
      <c r="J180" s="58">
        <v>0</v>
      </c>
      <c r="K180" s="48">
        <v>0</v>
      </c>
      <c r="L180" s="48"/>
      <c r="M180" s="48"/>
      <c r="N180" s="48"/>
      <c r="O180" s="48"/>
      <c r="P180" s="52">
        <f t="shared" si="5"/>
        <v>0</v>
      </c>
      <c r="Q180" s="46" t="str">
        <f>IF(COUNTIF($F180:$O180,"&gt;1")&lt;5,"NA",(SUM($F180:$O180)-SUM(SMALL($F180:$O180,{1,2,3}))))</f>
        <v>NA</v>
      </c>
      <c r="R180" s="122">
        <f>COUNTIF('Top 40'!$F180:$O180,40)</f>
        <v>0</v>
      </c>
      <c r="S180" s="103">
        <f>COUNTIF('Top 40'!$F180:$O180,39)</f>
        <v>0</v>
      </c>
      <c r="T180" s="104">
        <f>COUNTIF('Top 40'!$F180:$O180,38)</f>
        <v>0</v>
      </c>
    </row>
    <row r="181" spans="2:20" ht="21" thickBot="1">
      <c r="B181" s="129">
        <v>169</v>
      </c>
      <c r="C181" s="102" t="s">
        <v>223</v>
      </c>
      <c r="D181" s="103">
        <v>372</v>
      </c>
      <c r="E181" s="103" t="s">
        <v>68</v>
      </c>
      <c r="F181" s="65">
        <v>0</v>
      </c>
      <c r="G181" s="65">
        <v>0</v>
      </c>
      <c r="H181" s="137">
        <v>0</v>
      </c>
      <c r="I181" s="48">
        <v>0</v>
      </c>
      <c r="J181" s="58">
        <v>0</v>
      </c>
      <c r="K181" s="48">
        <v>0</v>
      </c>
      <c r="L181" s="48"/>
      <c r="M181" s="48"/>
      <c r="N181" s="48"/>
      <c r="O181" s="48"/>
      <c r="P181" s="52">
        <f t="shared" si="5"/>
        <v>0</v>
      </c>
      <c r="Q181" s="46" t="str">
        <f>IF(COUNTIF($F181:$O181,"&gt;1")&lt;5,"NA",(SUM($F181:$O181)-SUM(SMALL($F181:$O181,{1,2,3}))))</f>
        <v>NA</v>
      </c>
      <c r="R181" s="122">
        <f>COUNTIF('Top 40'!$F181:$O181,40)</f>
        <v>0</v>
      </c>
      <c r="S181" s="103">
        <f>COUNTIF('Top 40'!$F181:$O181,39)</f>
        <v>0</v>
      </c>
      <c r="T181" s="104">
        <f>COUNTIF('Top 40'!$F181:$O181,38)</f>
        <v>0</v>
      </c>
    </row>
    <row r="182" spans="2:20" ht="21" thickBot="1">
      <c r="B182" s="129">
        <v>170</v>
      </c>
      <c r="C182" s="102" t="s">
        <v>224</v>
      </c>
      <c r="D182" s="103">
        <v>512</v>
      </c>
      <c r="E182" s="103" t="s">
        <v>82</v>
      </c>
      <c r="F182" s="65">
        <v>0</v>
      </c>
      <c r="G182" s="65">
        <v>0</v>
      </c>
      <c r="H182" s="137">
        <v>0</v>
      </c>
      <c r="I182" s="48">
        <v>0</v>
      </c>
      <c r="J182" s="58">
        <v>0</v>
      </c>
      <c r="K182" s="48">
        <v>0</v>
      </c>
      <c r="L182" s="48"/>
      <c r="M182" s="48"/>
      <c r="N182" s="48"/>
      <c r="O182" s="48"/>
      <c r="P182" s="52">
        <f t="shared" si="5"/>
        <v>0</v>
      </c>
      <c r="Q182" s="46" t="str">
        <f>IF(COUNTIF($F182:$O182,"&gt;1")&lt;5,"NA",(SUM($F182:$O182)-SUM(SMALL($F182:$O182,{1,2,3}))))</f>
        <v>NA</v>
      </c>
      <c r="R182" s="122">
        <f>COUNTIF('Top 40'!$F182:$O182,40)</f>
        <v>0</v>
      </c>
      <c r="S182" s="103">
        <f>COUNTIF('Top 40'!$F182:$O182,39)</f>
        <v>0</v>
      </c>
      <c r="T182" s="104">
        <f>COUNTIF('Top 40'!$F182:$O182,38)</f>
        <v>0</v>
      </c>
    </row>
    <row r="183" spans="2:20" ht="21" thickBot="1">
      <c r="B183" s="129">
        <v>171</v>
      </c>
      <c r="C183" s="102" t="s">
        <v>225</v>
      </c>
      <c r="D183" s="103">
        <v>239</v>
      </c>
      <c r="E183" s="103" t="s">
        <v>80</v>
      </c>
      <c r="F183" s="65">
        <v>0</v>
      </c>
      <c r="G183" s="65">
        <v>0</v>
      </c>
      <c r="H183" s="137">
        <v>0</v>
      </c>
      <c r="I183" s="48">
        <v>0</v>
      </c>
      <c r="J183" s="58">
        <v>0</v>
      </c>
      <c r="K183" s="48">
        <v>0</v>
      </c>
      <c r="L183" s="48"/>
      <c r="M183" s="48"/>
      <c r="N183" s="48"/>
      <c r="O183" s="48"/>
      <c r="P183" s="52">
        <f t="shared" si="5"/>
        <v>0</v>
      </c>
      <c r="Q183" s="46" t="str">
        <f>IF(COUNTIF($F183:$O183,"&gt;1")&lt;5,"NA",(SUM($F183:$O183)-SUM(SMALL($F183:$O183,{1,2,3}))))</f>
        <v>NA</v>
      </c>
      <c r="R183" s="122">
        <f>COUNTIF('Top 40'!$F183:$O183,40)</f>
        <v>0</v>
      </c>
      <c r="S183" s="103">
        <f>COUNTIF('Top 40'!$F183:$O183,39)</f>
        <v>0</v>
      </c>
      <c r="T183" s="104">
        <f>COUNTIF('Top 40'!$F183:$O183,38)</f>
        <v>0</v>
      </c>
    </row>
    <row r="184" spans="2:20" ht="21" thickBot="1">
      <c r="B184" s="129">
        <v>172</v>
      </c>
      <c r="C184" s="102" t="s">
        <v>226</v>
      </c>
      <c r="D184" s="103">
        <v>40</v>
      </c>
      <c r="E184" s="103" t="s">
        <v>167</v>
      </c>
      <c r="F184" s="65">
        <v>0</v>
      </c>
      <c r="G184" s="65">
        <v>0</v>
      </c>
      <c r="H184" s="137">
        <v>0</v>
      </c>
      <c r="I184" s="48">
        <v>0</v>
      </c>
      <c r="J184" s="58">
        <v>0</v>
      </c>
      <c r="K184" s="48">
        <v>0</v>
      </c>
      <c r="L184" s="48"/>
      <c r="M184" s="48"/>
      <c r="N184" s="48"/>
      <c r="O184" s="48"/>
      <c r="P184" s="52">
        <f t="shared" si="5"/>
        <v>0</v>
      </c>
      <c r="Q184" s="46" t="str">
        <f>IF(COUNTIF($F184:$O184,"&gt;1")&lt;5,"NA",(SUM($F184:$O184)-SUM(SMALL($F184:$O184,{1,2,3}))))</f>
        <v>NA</v>
      </c>
      <c r="R184" s="122">
        <f>COUNTIF('Top 40'!$F184:$O184,40)</f>
        <v>0</v>
      </c>
      <c r="S184" s="103">
        <f>COUNTIF('Top 40'!$F184:$O184,39)</f>
        <v>0</v>
      </c>
      <c r="T184" s="104">
        <f>COUNTIF('Top 40'!$F184:$O184,38)</f>
        <v>0</v>
      </c>
    </row>
    <row r="185" spans="2:20" ht="21" thickBot="1">
      <c r="B185" s="129">
        <v>173</v>
      </c>
      <c r="C185" s="102" t="s">
        <v>227</v>
      </c>
      <c r="D185" s="103">
        <v>124</v>
      </c>
      <c r="E185" s="103" t="s">
        <v>98</v>
      </c>
      <c r="F185" s="65">
        <v>0</v>
      </c>
      <c r="G185" s="65">
        <v>0</v>
      </c>
      <c r="H185" s="137">
        <v>0</v>
      </c>
      <c r="I185" s="48">
        <v>0</v>
      </c>
      <c r="J185" s="58">
        <v>0</v>
      </c>
      <c r="K185" s="48">
        <v>0</v>
      </c>
      <c r="L185" s="48"/>
      <c r="M185" s="48"/>
      <c r="N185" s="48"/>
      <c r="O185" s="48"/>
      <c r="P185" s="52">
        <f t="shared" si="5"/>
        <v>0</v>
      </c>
      <c r="Q185" s="46" t="str">
        <f>IF(COUNTIF($F185:$O185,"&gt;1")&lt;5,"NA",(SUM($F185:$O185)-SUM(SMALL($F185:$O185,{1,2,3}))))</f>
        <v>NA</v>
      </c>
      <c r="R185" s="122">
        <f>COUNTIF('Top 40'!$F185:$O185,40)</f>
        <v>0</v>
      </c>
      <c r="S185" s="103">
        <f>COUNTIF('Top 40'!$F185:$O185,39)</f>
        <v>0</v>
      </c>
      <c r="T185" s="104">
        <f>COUNTIF('Top 40'!$F185:$O185,38)</f>
        <v>0</v>
      </c>
    </row>
    <row r="186" spans="2:20" ht="21" thickBot="1">
      <c r="B186" s="129">
        <v>174</v>
      </c>
      <c r="C186" s="102" t="s">
        <v>228</v>
      </c>
      <c r="D186" s="103">
        <v>522</v>
      </c>
      <c r="E186" s="103" t="s">
        <v>78</v>
      </c>
      <c r="F186" s="65">
        <v>0</v>
      </c>
      <c r="G186" s="65">
        <v>0</v>
      </c>
      <c r="H186" s="137">
        <v>0</v>
      </c>
      <c r="I186" s="48">
        <v>0</v>
      </c>
      <c r="J186" s="58">
        <v>0</v>
      </c>
      <c r="K186" s="48">
        <v>0</v>
      </c>
      <c r="L186" s="48"/>
      <c r="M186" s="48"/>
      <c r="N186" s="48"/>
      <c r="O186" s="48"/>
      <c r="P186" s="52">
        <f t="shared" si="5"/>
        <v>0</v>
      </c>
      <c r="Q186" s="46" t="str">
        <f>IF(COUNTIF($F186:$O186,"&gt;1")&lt;5,"NA",(SUM($F186:$O186)-SUM(SMALL($F186:$O186,{1,2,3}))))</f>
        <v>NA</v>
      </c>
      <c r="R186" s="122">
        <f>COUNTIF('Top 40'!$F186:$O186,40)</f>
        <v>0</v>
      </c>
      <c r="S186" s="103">
        <f>COUNTIF('Top 40'!$F186:$O186,39)</f>
        <v>0</v>
      </c>
      <c r="T186" s="104">
        <f>COUNTIF('Top 40'!$F186:$O186,38)</f>
        <v>0</v>
      </c>
    </row>
    <row r="187" spans="2:20" ht="21" thickBot="1">
      <c r="B187" s="129">
        <v>175</v>
      </c>
      <c r="C187" s="102" t="s">
        <v>229</v>
      </c>
      <c r="D187" s="103">
        <v>414</v>
      </c>
      <c r="E187" s="103" t="s">
        <v>111</v>
      </c>
      <c r="F187" s="65">
        <v>0</v>
      </c>
      <c r="G187" s="65">
        <v>0</v>
      </c>
      <c r="H187" s="137">
        <v>0</v>
      </c>
      <c r="I187" s="48">
        <v>0</v>
      </c>
      <c r="J187" s="58">
        <v>0</v>
      </c>
      <c r="K187" s="48">
        <v>0</v>
      </c>
      <c r="L187" s="48"/>
      <c r="M187" s="48"/>
      <c r="N187" s="48"/>
      <c r="O187" s="48"/>
      <c r="P187" s="52">
        <f t="shared" si="5"/>
        <v>0</v>
      </c>
      <c r="Q187" s="46" t="str">
        <f>IF(COUNTIF($F187:$O187,"&gt;1")&lt;5,"NA",(SUM($F187:$O187)-SUM(SMALL($F187:$O187,{1,2,3}))))</f>
        <v>NA</v>
      </c>
      <c r="R187" s="122">
        <f>COUNTIF('Top 40'!$F187:$O187,40)</f>
        <v>0</v>
      </c>
      <c r="S187" s="103">
        <f>COUNTIF('Top 40'!$F187:$O187,39)</f>
        <v>0</v>
      </c>
      <c r="T187" s="104">
        <f>COUNTIF('Top 40'!$F187:$O187,38)</f>
        <v>0</v>
      </c>
    </row>
    <row r="188" spans="2:20" ht="21" thickBot="1">
      <c r="B188" s="129">
        <v>176</v>
      </c>
      <c r="C188" s="102" t="s">
        <v>230</v>
      </c>
      <c r="D188" s="103">
        <v>851</v>
      </c>
      <c r="E188" s="103" t="s">
        <v>119</v>
      </c>
      <c r="F188" s="65">
        <v>0</v>
      </c>
      <c r="G188" s="65">
        <v>0</v>
      </c>
      <c r="H188" s="137">
        <v>0</v>
      </c>
      <c r="I188" s="48">
        <v>0</v>
      </c>
      <c r="J188" s="58">
        <v>0</v>
      </c>
      <c r="K188" s="48">
        <v>0</v>
      </c>
      <c r="L188" s="48"/>
      <c r="M188" s="48"/>
      <c r="N188" s="48"/>
      <c r="O188" s="48"/>
      <c r="P188" s="52">
        <f t="shared" si="5"/>
        <v>0</v>
      </c>
      <c r="Q188" s="46" t="str">
        <f>IF(COUNTIF($F188:$O188,"&gt;1")&lt;5,"NA",(SUM($F188:$O188)-SUM(SMALL($F188:$O188,{1,2,3}))))</f>
        <v>NA</v>
      </c>
      <c r="R188" s="122">
        <f>COUNTIF('Top 40'!$F188:$O188,40)</f>
        <v>0</v>
      </c>
      <c r="S188" s="103">
        <f>COUNTIF('Top 40'!$F188:$O188,39)</f>
        <v>0</v>
      </c>
      <c r="T188" s="104">
        <f>COUNTIF('Top 40'!$F188:$O188,38)</f>
        <v>0</v>
      </c>
    </row>
    <row r="189" spans="2:20" ht="21" thickBot="1">
      <c r="B189" s="129">
        <v>177</v>
      </c>
      <c r="C189" s="102" t="s">
        <v>209</v>
      </c>
      <c r="D189" s="103">
        <v>1090</v>
      </c>
      <c r="E189" s="103" t="s">
        <v>93</v>
      </c>
      <c r="F189" s="65">
        <v>0</v>
      </c>
      <c r="G189" s="65">
        <v>0</v>
      </c>
      <c r="H189" s="137">
        <v>0</v>
      </c>
      <c r="I189" s="48">
        <v>0</v>
      </c>
      <c r="J189" s="58">
        <v>0</v>
      </c>
      <c r="K189" s="48">
        <v>0</v>
      </c>
      <c r="L189" s="48"/>
      <c r="M189" s="48"/>
      <c r="N189" s="48"/>
      <c r="O189" s="48"/>
      <c r="P189" s="52">
        <f t="shared" si="5"/>
        <v>0</v>
      </c>
      <c r="Q189" s="46" t="str">
        <f>IF(COUNTIF($F189:$O189,"&gt;1")&lt;5,"NA",(SUM($F189:$O189)-SUM(SMALL($F189:$O189,{1,2,3}))))</f>
        <v>NA</v>
      </c>
      <c r="R189" s="122">
        <f>COUNTIF('Top 40'!$F189:$O189,40)</f>
        <v>0</v>
      </c>
      <c r="S189" s="103">
        <f>COUNTIF('Top 40'!$F189:$O189,39)</f>
        <v>0</v>
      </c>
      <c r="T189" s="104">
        <f>COUNTIF('Top 40'!$F189:$O189,38)</f>
        <v>0</v>
      </c>
    </row>
    <row r="190" spans="2:20" ht="21" thickBot="1">
      <c r="B190" s="129">
        <v>178</v>
      </c>
      <c r="C190" s="102" t="s">
        <v>231</v>
      </c>
      <c r="D190" s="103">
        <v>359</v>
      </c>
      <c r="E190" s="103" t="s">
        <v>98</v>
      </c>
      <c r="F190" s="65">
        <v>0</v>
      </c>
      <c r="G190" s="65">
        <v>0</v>
      </c>
      <c r="H190" s="137">
        <v>0</v>
      </c>
      <c r="I190" s="48">
        <v>0</v>
      </c>
      <c r="J190" s="58">
        <v>0</v>
      </c>
      <c r="K190" s="48">
        <v>0</v>
      </c>
      <c r="L190" s="48"/>
      <c r="M190" s="48"/>
      <c r="N190" s="48"/>
      <c r="O190" s="48"/>
      <c r="P190" s="52">
        <f t="shared" si="5"/>
        <v>0</v>
      </c>
      <c r="Q190" s="46" t="str">
        <f>IF(COUNTIF($F190:$O190,"&gt;1")&lt;5,"NA",(SUM($F190:$O190)-SUM(SMALL($F190:$O190,{1,2,3}))))</f>
        <v>NA</v>
      </c>
      <c r="R190" s="122">
        <f>COUNTIF('Top 40'!$F190:$O190,40)</f>
        <v>0</v>
      </c>
      <c r="S190" s="103">
        <f>COUNTIF('Top 40'!$F190:$O190,39)</f>
        <v>0</v>
      </c>
      <c r="T190" s="104">
        <f>COUNTIF('Top 40'!$F190:$O190,38)</f>
        <v>0</v>
      </c>
    </row>
    <row r="191" spans="2:20" ht="21" thickBot="1">
      <c r="B191" s="129">
        <v>179</v>
      </c>
      <c r="C191" s="102" t="s">
        <v>232</v>
      </c>
      <c r="D191" s="103">
        <v>412</v>
      </c>
      <c r="E191" s="103" t="s">
        <v>82</v>
      </c>
      <c r="F191" s="65">
        <v>0</v>
      </c>
      <c r="G191" s="65">
        <v>0</v>
      </c>
      <c r="H191" s="137">
        <v>0</v>
      </c>
      <c r="I191" s="48">
        <v>0</v>
      </c>
      <c r="J191" s="58">
        <v>0</v>
      </c>
      <c r="K191" s="48">
        <v>0</v>
      </c>
      <c r="L191" s="48"/>
      <c r="M191" s="48"/>
      <c r="N191" s="48"/>
      <c r="O191" s="48"/>
      <c r="P191" s="52">
        <f t="shared" si="5"/>
        <v>0</v>
      </c>
      <c r="Q191" s="46" t="str">
        <f>IF(COUNTIF($F191:$O191,"&gt;1")&lt;5,"NA",(SUM($F191:$O191)-SUM(SMALL($F191:$O191,{1,2,3}))))</f>
        <v>NA</v>
      </c>
      <c r="R191" s="122">
        <f>COUNTIF('Top 40'!$F191:$O191,40)</f>
        <v>0</v>
      </c>
      <c r="S191" s="103">
        <f>COUNTIF('Top 40'!$F191:$O191,39)</f>
        <v>0</v>
      </c>
      <c r="T191" s="104">
        <f>COUNTIF('Top 40'!$F191:$O191,38)</f>
        <v>0</v>
      </c>
    </row>
    <row r="192" spans="2:20" ht="21" thickBot="1">
      <c r="B192" s="129">
        <v>180</v>
      </c>
      <c r="C192" s="102" t="s">
        <v>233</v>
      </c>
      <c r="D192" s="103">
        <v>743</v>
      </c>
      <c r="E192" s="103" t="s">
        <v>70</v>
      </c>
      <c r="F192" s="65">
        <v>0</v>
      </c>
      <c r="G192" s="65">
        <v>0</v>
      </c>
      <c r="H192" s="137">
        <v>0</v>
      </c>
      <c r="I192" s="48">
        <v>0</v>
      </c>
      <c r="J192" s="58">
        <v>0</v>
      </c>
      <c r="K192" s="48">
        <v>0</v>
      </c>
      <c r="L192" s="48"/>
      <c r="M192" s="48"/>
      <c r="N192" s="48"/>
      <c r="O192" s="48"/>
      <c r="P192" s="52">
        <f t="shared" si="5"/>
        <v>0</v>
      </c>
      <c r="Q192" s="46" t="str">
        <f>IF(COUNTIF($F192:$O192,"&gt;1")&lt;5,"NA",(SUM($F192:$O192)-SUM(SMALL($F192:$O192,{1,2,3}))))</f>
        <v>NA</v>
      </c>
      <c r="R192" s="122">
        <f>COUNTIF('Top 40'!$F192:$O192,40)</f>
        <v>0</v>
      </c>
      <c r="S192" s="103">
        <f>COUNTIF('Top 40'!$F192:$O192,39)</f>
        <v>0</v>
      </c>
      <c r="T192" s="104">
        <f>COUNTIF('Top 40'!$F192:$O192,38)</f>
        <v>0</v>
      </c>
    </row>
    <row r="193" spans="2:20" ht="21" thickBot="1">
      <c r="B193" s="129">
        <v>181</v>
      </c>
      <c r="C193" s="102" t="s">
        <v>234</v>
      </c>
      <c r="D193" s="103">
        <v>845</v>
      </c>
      <c r="E193" s="103" t="s">
        <v>70</v>
      </c>
      <c r="F193" s="65">
        <v>0</v>
      </c>
      <c r="G193" s="65">
        <v>0</v>
      </c>
      <c r="H193" s="137">
        <v>0</v>
      </c>
      <c r="I193" s="48">
        <v>0</v>
      </c>
      <c r="J193" s="58">
        <v>0</v>
      </c>
      <c r="K193" s="48">
        <v>0</v>
      </c>
      <c r="L193" s="48"/>
      <c r="M193" s="48"/>
      <c r="N193" s="48"/>
      <c r="O193" s="48"/>
      <c r="P193" s="52">
        <f t="shared" si="5"/>
        <v>0</v>
      </c>
      <c r="Q193" s="46" t="str">
        <f>IF(COUNTIF($F193:$O193,"&gt;1")&lt;5,"NA",(SUM($F193:$O193)-SUM(SMALL($F193:$O193,{1,2,3}))))</f>
        <v>NA</v>
      </c>
      <c r="R193" s="122">
        <f>COUNTIF('Top 40'!$F193:$O193,40)</f>
        <v>0</v>
      </c>
      <c r="S193" s="103">
        <f>COUNTIF('Top 40'!$F193:$O193,39)</f>
        <v>0</v>
      </c>
      <c r="T193" s="104">
        <f>COUNTIF('Top 40'!$F193:$O193,38)</f>
        <v>0</v>
      </c>
    </row>
    <row r="194" spans="2:20" ht="21" thickBot="1">
      <c r="B194" s="129">
        <v>182</v>
      </c>
      <c r="C194" s="102" t="s">
        <v>235</v>
      </c>
      <c r="D194" s="103">
        <v>970</v>
      </c>
      <c r="E194" s="103" t="s">
        <v>70</v>
      </c>
      <c r="F194" s="65">
        <v>0</v>
      </c>
      <c r="G194" s="65">
        <v>0</v>
      </c>
      <c r="H194" s="137">
        <v>0</v>
      </c>
      <c r="I194" s="48">
        <v>0</v>
      </c>
      <c r="J194" s="58">
        <v>0</v>
      </c>
      <c r="K194" s="48">
        <v>0</v>
      </c>
      <c r="L194" s="48"/>
      <c r="M194" s="48"/>
      <c r="N194" s="48"/>
      <c r="O194" s="48"/>
      <c r="P194" s="52">
        <f t="shared" si="5"/>
        <v>0</v>
      </c>
      <c r="Q194" s="46" t="str">
        <f>IF(COUNTIF($F194:$O194,"&gt;1")&lt;5,"NA",(SUM($F194:$O194)-SUM(SMALL($F194:$O194,{1,2,3}))))</f>
        <v>NA</v>
      </c>
      <c r="R194" s="122">
        <f>COUNTIF('Top 40'!$F194:$O194,40)</f>
        <v>0</v>
      </c>
      <c r="S194" s="103">
        <f>COUNTIF('Top 40'!$F194:$O194,39)</f>
        <v>0</v>
      </c>
      <c r="T194" s="104">
        <f>COUNTIF('Top 40'!$F194:$O194,38)</f>
        <v>0</v>
      </c>
    </row>
    <row r="195" spans="2:20" ht="20.45" customHeight="1" thickBot="1">
      <c r="B195" s="129">
        <v>183</v>
      </c>
      <c r="C195" s="102" t="s">
        <v>236</v>
      </c>
      <c r="D195" s="103">
        <v>24</v>
      </c>
      <c r="E195" s="103" t="s">
        <v>167</v>
      </c>
      <c r="F195" s="65">
        <v>0</v>
      </c>
      <c r="G195" s="65">
        <v>0</v>
      </c>
      <c r="H195" s="137">
        <v>0</v>
      </c>
      <c r="I195" s="48">
        <v>0</v>
      </c>
      <c r="J195" s="58">
        <v>0</v>
      </c>
      <c r="K195" s="48">
        <v>0</v>
      </c>
      <c r="L195" s="48"/>
      <c r="M195" s="48"/>
      <c r="N195" s="48"/>
      <c r="O195" s="48"/>
      <c r="P195" s="52">
        <f t="shared" si="5"/>
        <v>0</v>
      </c>
      <c r="Q195" s="46" t="str">
        <f>IF(COUNTIF($F195:$O195,"&gt;1")&lt;5,"NA",(SUM($F195:$O195)-SUM(SMALL($F195:$O195,{1,2,3}))))</f>
        <v>NA</v>
      </c>
      <c r="R195" s="122">
        <f>COUNTIF('Top 40'!$F195:$O195,40)</f>
        <v>0</v>
      </c>
      <c r="S195" s="103">
        <f>COUNTIF('Top 40'!$F195:$O195,39)</f>
        <v>0</v>
      </c>
      <c r="T195" s="104">
        <f>COUNTIF('Top 40'!$F195:$O195,38)</f>
        <v>0</v>
      </c>
    </row>
    <row r="196" spans="2:20" ht="21" thickBot="1">
      <c r="B196" s="129">
        <v>184</v>
      </c>
      <c r="C196" s="102" t="s">
        <v>237</v>
      </c>
      <c r="D196" s="103">
        <v>427</v>
      </c>
      <c r="E196" s="103" t="s">
        <v>167</v>
      </c>
      <c r="F196" s="65">
        <v>0</v>
      </c>
      <c r="G196" s="65">
        <v>0</v>
      </c>
      <c r="H196" s="137">
        <v>0</v>
      </c>
      <c r="I196" s="48">
        <v>0</v>
      </c>
      <c r="J196" s="58">
        <v>0</v>
      </c>
      <c r="K196" s="48">
        <v>0</v>
      </c>
      <c r="L196" s="48"/>
      <c r="M196" s="48"/>
      <c r="N196" s="48"/>
      <c r="O196" s="48"/>
      <c r="P196" s="52">
        <f t="shared" si="5"/>
        <v>0</v>
      </c>
      <c r="Q196" s="46" t="str">
        <f>IF(COUNTIF($F196:$O196,"&gt;1")&lt;5,"NA",(SUM($F196:$O196)-SUM(SMALL($F196:$O196,{1,2,3}))))</f>
        <v>NA</v>
      </c>
      <c r="R196" s="122">
        <f>COUNTIF('Top 40'!$F196:$O196,40)</f>
        <v>0</v>
      </c>
      <c r="S196" s="103">
        <f>COUNTIF('Top 40'!$F196:$O196,39)</f>
        <v>0</v>
      </c>
      <c r="T196" s="104">
        <f>COUNTIF('Top 40'!$F196:$O196,38)</f>
        <v>0</v>
      </c>
    </row>
    <row r="197" spans="2:20" ht="21" thickBot="1">
      <c r="B197" s="129">
        <v>185</v>
      </c>
      <c r="C197" s="102" t="s">
        <v>238</v>
      </c>
      <c r="D197" s="103">
        <v>1080</v>
      </c>
      <c r="E197" s="103" t="s">
        <v>111</v>
      </c>
      <c r="F197" s="65">
        <v>0</v>
      </c>
      <c r="G197" s="65">
        <v>0</v>
      </c>
      <c r="H197" s="137">
        <v>0</v>
      </c>
      <c r="I197" s="48">
        <v>0</v>
      </c>
      <c r="J197" s="58">
        <v>0</v>
      </c>
      <c r="K197" s="48">
        <v>0</v>
      </c>
      <c r="L197" s="48"/>
      <c r="M197" s="48"/>
      <c r="N197" s="48"/>
      <c r="O197" s="48"/>
      <c r="P197" s="52">
        <f t="shared" si="5"/>
        <v>0</v>
      </c>
      <c r="Q197" s="46" t="str">
        <f>IF(COUNTIF($F197:$O197,"&gt;1")&lt;5,"NA",(SUM($F197:$O197)-SUM(SMALL($F197:$O197,{1,2,3}))))</f>
        <v>NA</v>
      </c>
      <c r="R197" s="122">
        <f>COUNTIF('Top 40'!$F197:$O197,40)</f>
        <v>0</v>
      </c>
      <c r="S197" s="103">
        <f>COUNTIF('Top 40'!$F197:$O197,39)</f>
        <v>0</v>
      </c>
      <c r="T197" s="104">
        <f>COUNTIF('Top 40'!$F197:$O197,38)</f>
        <v>0</v>
      </c>
    </row>
    <row r="198" spans="2:20" ht="20.45" customHeight="1" thickBot="1">
      <c r="B198" s="129">
        <v>186</v>
      </c>
      <c r="C198" s="102" t="s">
        <v>239</v>
      </c>
      <c r="D198" s="103">
        <v>157</v>
      </c>
      <c r="E198" s="103" t="s">
        <v>121</v>
      </c>
      <c r="F198" s="65">
        <v>0</v>
      </c>
      <c r="G198" s="65">
        <v>0</v>
      </c>
      <c r="H198" s="137">
        <v>0</v>
      </c>
      <c r="I198" s="48">
        <v>0</v>
      </c>
      <c r="J198" s="58">
        <v>0</v>
      </c>
      <c r="K198" s="48">
        <v>0</v>
      </c>
      <c r="L198" s="48"/>
      <c r="M198" s="48"/>
      <c r="N198" s="48"/>
      <c r="O198" s="48"/>
      <c r="P198" s="52">
        <f t="shared" si="5"/>
        <v>0</v>
      </c>
      <c r="Q198" s="46" t="str">
        <f>IF(COUNTIF($F198:$O198,"&gt;1")&lt;5,"NA",(SUM($F198:$O198)-SUM(SMALL($F198:$O198,{1,2,3}))))</f>
        <v>NA</v>
      </c>
      <c r="R198" s="122">
        <f>COUNTIF('Top 40'!$F198:$O198,40)</f>
        <v>0</v>
      </c>
      <c r="S198" s="103">
        <f>COUNTIF('Top 40'!$F198:$O198,39)</f>
        <v>0</v>
      </c>
      <c r="T198" s="104">
        <f>COUNTIF('Top 40'!$F198:$O198,38)</f>
        <v>0</v>
      </c>
    </row>
    <row r="199" spans="2:20" ht="20.45" customHeight="1" thickBot="1">
      <c r="B199" s="129">
        <v>187</v>
      </c>
      <c r="C199" s="102" t="s">
        <v>240</v>
      </c>
      <c r="D199" s="103">
        <v>160</v>
      </c>
      <c r="E199" s="103" t="s">
        <v>121</v>
      </c>
      <c r="F199" s="65">
        <v>0</v>
      </c>
      <c r="G199" s="65">
        <v>0</v>
      </c>
      <c r="H199" s="137">
        <v>0</v>
      </c>
      <c r="I199" s="48">
        <v>0</v>
      </c>
      <c r="J199" s="58">
        <v>0</v>
      </c>
      <c r="K199" s="48">
        <v>0</v>
      </c>
      <c r="L199" s="48"/>
      <c r="M199" s="48"/>
      <c r="N199" s="48"/>
      <c r="O199" s="48"/>
      <c r="P199" s="52">
        <f t="shared" si="5"/>
        <v>0</v>
      </c>
      <c r="Q199" s="46" t="str">
        <f>IF(COUNTIF($F199:$O199,"&gt;1")&lt;5,"NA",(SUM($F199:$O199)-SUM(SMALL($F199:$O199,{1,2,3}))))</f>
        <v>NA</v>
      </c>
      <c r="R199" s="122">
        <f>COUNTIF('Top 40'!$F199:$O199,40)</f>
        <v>0</v>
      </c>
      <c r="S199" s="103">
        <f>COUNTIF('Top 40'!$F199:$O199,39)</f>
        <v>0</v>
      </c>
      <c r="T199" s="104">
        <f>COUNTIF('Top 40'!$F199:$O199,38)</f>
        <v>0</v>
      </c>
    </row>
    <row r="200" spans="2:20" ht="20.45" customHeight="1" thickBot="1">
      <c r="B200" s="129">
        <v>188</v>
      </c>
      <c r="C200" s="102"/>
      <c r="D200" s="103"/>
      <c r="E200" s="103"/>
      <c r="F200" s="65">
        <v>0</v>
      </c>
      <c r="G200" s="65">
        <v>0</v>
      </c>
      <c r="H200" s="137">
        <v>0</v>
      </c>
      <c r="I200" s="48">
        <v>0</v>
      </c>
      <c r="J200" s="58">
        <v>0</v>
      </c>
      <c r="K200" s="48">
        <v>0</v>
      </c>
      <c r="L200" s="48"/>
      <c r="M200" s="48"/>
      <c r="N200" s="48"/>
      <c r="O200" s="48"/>
      <c r="P200" s="52">
        <f t="shared" si="5"/>
        <v>0</v>
      </c>
      <c r="Q200" s="46" t="str">
        <f>IF(COUNTIF($F200:$O200,"&gt;1")&lt;5,"NA",(SUM($F200:$O200)-SUM(SMALL($F200:$O200,{1,2,3}))))</f>
        <v>NA</v>
      </c>
      <c r="R200" s="122">
        <f>COUNTIF('Top 40'!$F200:$O200,40)</f>
        <v>0</v>
      </c>
      <c r="S200" s="103">
        <f>COUNTIF('Top 40'!$F200:$O200,39)</f>
        <v>0</v>
      </c>
      <c r="T200" s="104">
        <f>COUNTIF('Top 40'!$F200:$O200,38)</f>
        <v>0</v>
      </c>
    </row>
    <row r="201" spans="2:20" ht="20.45" customHeight="1" thickBot="1">
      <c r="B201" s="129">
        <v>189</v>
      </c>
      <c r="C201" s="102"/>
      <c r="D201" s="103"/>
      <c r="E201" s="103"/>
      <c r="F201" s="65">
        <v>0</v>
      </c>
      <c r="G201" s="65">
        <v>0</v>
      </c>
      <c r="H201" s="137">
        <v>0</v>
      </c>
      <c r="I201" s="48">
        <v>0</v>
      </c>
      <c r="J201" s="58">
        <v>0</v>
      </c>
      <c r="K201" s="48">
        <v>0</v>
      </c>
      <c r="L201" s="48"/>
      <c r="M201" s="48"/>
      <c r="N201" s="48"/>
      <c r="O201" s="48"/>
      <c r="P201" s="52">
        <f t="shared" si="5"/>
        <v>0</v>
      </c>
      <c r="Q201" s="46" t="str">
        <f>IF(COUNTIF($F201:$O201,"&gt;1")&lt;5,"NA",(SUM($F201:$O201)-SUM(SMALL($F201:$O201,{1,2,3}))))</f>
        <v>NA</v>
      </c>
      <c r="R201" s="122">
        <f>COUNTIF('Top 40'!$F201:$O201,40)</f>
        <v>0</v>
      </c>
      <c r="S201" s="103">
        <f>COUNTIF('Top 40'!$F201:$O201,39)</f>
        <v>0</v>
      </c>
      <c r="T201" s="104">
        <f>COUNTIF('Top 40'!$F201:$O201,38)</f>
        <v>0</v>
      </c>
    </row>
    <row r="202" spans="2:20" ht="20.45" customHeight="1" thickBot="1">
      <c r="B202" s="129">
        <v>190</v>
      </c>
      <c r="C202" s="102"/>
      <c r="D202" s="103"/>
      <c r="E202" s="103"/>
      <c r="F202" s="65">
        <v>0</v>
      </c>
      <c r="G202" s="65">
        <v>0</v>
      </c>
      <c r="H202" s="137">
        <v>0</v>
      </c>
      <c r="I202" s="48">
        <v>0</v>
      </c>
      <c r="J202" s="58">
        <v>0</v>
      </c>
      <c r="K202" s="48">
        <v>0</v>
      </c>
      <c r="L202" s="48"/>
      <c r="M202" s="48"/>
      <c r="N202" s="48"/>
      <c r="O202" s="48"/>
      <c r="P202" s="52">
        <f t="shared" si="5"/>
        <v>0</v>
      </c>
      <c r="Q202" s="46" t="str">
        <f>IF(COUNTIF($F202:$O202,"&gt;1")&lt;5,"NA",(SUM($F202:$O202)-SUM(SMALL($F202:$O202,{1,2,3}))))</f>
        <v>NA</v>
      </c>
      <c r="R202" s="122">
        <f>COUNTIF('Top 40'!$F202:$O202,40)</f>
        <v>0</v>
      </c>
      <c r="S202" s="103">
        <f>COUNTIF('Top 40'!$F202:$O202,39)</f>
        <v>0</v>
      </c>
      <c r="T202" s="104">
        <f>COUNTIF('Top 40'!$F202:$O202,38)</f>
        <v>0</v>
      </c>
    </row>
    <row r="203" spans="2:20" ht="21" thickBot="1">
      <c r="B203" s="129">
        <v>191</v>
      </c>
      <c r="C203" s="102"/>
      <c r="D203" s="103"/>
      <c r="E203" s="103"/>
      <c r="F203" s="65">
        <v>0</v>
      </c>
      <c r="G203" s="65">
        <v>0</v>
      </c>
      <c r="H203" s="137">
        <v>0</v>
      </c>
      <c r="I203" s="48">
        <v>0</v>
      </c>
      <c r="J203" s="58">
        <v>0</v>
      </c>
      <c r="K203" s="48">
        <v>0</v>
      </c>
      <c r="L203" s="48"/>
      <c r="M203" s="48"/>
      <c r="N203" s="48"/>
      <c r="O203" s="48"/>
      <c r="P203" s="52">
        <f t="shared" si="5"/>
        <v>0</v>
      </c>
      <c r="Q203" s="46" t="str">
        <f>IF(COUNTIF($F203:$O203,"&gt;1")&lt;5,"NA",(SUM($F203:$O203)-SUM(SMALL($F203:$O203,{1,2,3}))))</f>
        <v>NA</v>
      </c>
      <c r="R203" s="122">
        <f>COUNTIF('Top 40'!$F203:$O203,40)</f>
        <v>0</v>
      </c>
      <c r="S203" s="103">
        <f>COUNTIF('Top 40'!$F203:$O203,39)</f>
        <v>0</v>
      </c>
      <c r="T203" s="104">
        <f>COUNTIF('Top 40'!$F203:$O203,38)</f>
        <v>0</v>
      </c>
    </row>
    <row r="204" spans="2:20" ht="20.45" customHeight="1" thickBot="1">
      <c r="B204" s="129">
        <v>192</v>
      </c>
      <c r="C204" s="102"/>
      <c r="D204" s="103"/>
      <c r="E204" s="103"/>
      <c r="F204" s="65">
        <v>0</v>
      </c>
      <c r="G204" s="65">
        <v>0</v>
      </c>
      <c r="H204" s="137">
        <v>0</v>
      </c>
      <c r="I204" s="48">
        <v>0</v>
      </c>
      <c r="J204" s="58">
        <v>0</v>
      </c>
      <c r="K204" s="48">
        <v>0</v>
      </c>
      <c r="L204" s="48"/>
      <c r="M204" s="48"/>
      <c r="N204" s="48"/>
      <c r="O204" s="48"/>
      <c r="P204" s="52">
        <f t="shared" si="5"/>
        <v>0</v>
      </c>
      <c r="Q204" s="46" t="str">
        <f>IF(COUNTIF($F204:$O204,"&gt;1")&lt;5,"NA",(SUM($F204:$O204)-SUM(SMALL($F204:$O204,{1,2,3}))))</f>
        <v>NA</v>
      </c>
      <c r="R204" s="122">
        <f>COUNTIF('Top 40'!$F204:$O204,40)</f>
        <v>0</v>
      </c>
      <c r="S204" s="103">
        <f>COUNTIF('Top 40'!$F204:$O204,39)</f>
        <v>0</v>
      </c>
      <c r="T204" s="104">
        <f>COUNTIF('Top 40'!$F204:$O204,38)</f>
        <v>0</v>
      </c>
    </row>
    <row r="205" spans="2:20" ht="20.45" customHeight="1" thickBot="1">
      <c r="B205" s="129">
        <v>193</v>
      </c>
      <c r="C205" s="102"/>
      <c r="D205" s="103"/>
      <c r="E205" s="103"/>
      <c r="F205" s="65">
        <v>0</v>
      </c>
      <c r="G205" s="65">
        <v>0</v>
      </c>
      <c r="H205" s="137">
        <v>0</v>
      </c>
      <c r="I205" s="48">
        <v>0</v>
      </c>
      <c r="J205" s="58">
        <v>0</v>
      </c>
      <c r="K205" s="48">
        <v>0</v>
      </c>
      <c r="L205" s="48"/>
      <c r="M205" s="48"/>
      <c r="N205" s="48"/>
      <c r="O205" s="48"/>
      <c r="P205" s="52">
        <f t="shared" ref="P205:P236" si="6">SUM(F205:O205)</f>
        <v>0</v>
      </c>
      <c r="Q205" s="46" t="str">
        <f>IF(COUNTIF($F205:$O205,"&gt;1")&lt;5,"NA",(SUM($F205:$O205)-SUM(SMALL($F205:$O205,{1,2,3}))))</f>
        <v>NA</v>
      </c>
      <c r="R205" s="122">
        <f>COUNTIF('Top 40'!$F205:$O205,40)</f>
        <v>0</v>
      </c>
      <c r="S205" s="103">
        <f>COUNTIF('Top 40'!$F205:$O205,39)</f>
        <v>0</v>
      </c>
      <c r="T205" s="104">
        <f>COUNTIF('Top 40'!$F205:$O205,38)</f>
        <v>0</v>
      </c>
    </row>
    <row r="206" spans="2:20" ht="20.45" customHeight="1" thickBot="1">
      <c r="B206" s="129">
        <v>194</v>
      </c>
      <c r="C206" s="102"/>
      <c r="D206" s="103"/>
      <c r="E206" s="103"/>
      <c r="F206" s="65">
        <v>0</v>
      </c>
      <c r="G206" s="65">
        <v>0</v>
      </c>
      <c r="H206" s="137">
        <v>0</v>
      </c>
      <c r="I206" s="48">
        <v>0</v>
      </c>
      <c r="J206" s="58">
        <v>0</v>
      </c>
      <c r="K206" s="48">
        <v>0</v>
      </c>
      <c r="L206" s="48"/>
      <c r="M206" s="48"/>
      <c r="N206" s="48"/>
      <c r="O206" s="48"/>
      <c r="P206" s="52">
        <f t="shared" si="6"/>
        <v>0</v>
      </c>
      <c r="Q206" s="46" t="str">
        <f>IF(COUNTIF($F206:$O206,"&gt;1")&lt;5,"NA",(SUM($F206:$O206)-SUM(SMALL($F206:$O206,{1,2,3}))))</f>
        <v>NA</v>
      </c>
      <c r="R206" s="122">
        <f>COUNTIF('Top 40'!$F206:$O206,40)</f>
        <v>0</v>
      </c>
      <c r="S206" s="103">
        <f>COUNTIF('Top 40'!$F206:$O206,39)</f>
        <v>0</v>
      </c>
      <c r="T206" s="104">
        <f>COUNTIF('Top 40'!$F206:$O206,38)</f>
        <v>0</v>
      </c>
    </row>
    <row r="207" spans="2:20" ht="21" thickBot="1">
      <c r="B207" s="129">
        <v>195</v>
      </c>
      <c r="C207" s="102"/>
      <c r="D207" s="103"/>
      <c r="E207" s="103"/>
      <c r="F207" s="65">
        <v>0</v>
      </c>
      <c r="G207" s="65">
        <v>0</v>
      </c>
      <c r="H207" s="137">
        <v>0</v>
      </c>
      <c r="I207" s="48">
        <v>0</v>
      </c>
      <c r="J207" s="58">
        <v>0</v>
      </c>
      <c r="K207" s="48">
        <v>0</v>
      </c>
      <c r="L207" s="48"/>
      <c r="M207" s="48"/>
      <c r="N207" s="48"/>
      <c r="O207" s="48"/>
      <c r="P207" s="52">
        <f t="shared" si="6"/>
        <v>0</v>
      </c>
      <c r="Q207" s="46" t="str">
        <f>IF(COUNTIF($F207:$O207,"&gt;1")&lt;5,"NA",(SUM($F207:$O207)-SUM(SMALL($F207:$O207,{1,2,3}))))</f>
        <v>NA</v>
      </c>
      <c r="R207" s="122">
        <f>COUNTIF('Top 40'!$F207:$O207,40)</f>
        <v>0</v>
      </c>
      <c r="S207" s="103">
        <f>COUNTIF('Top 40'!$F207:$O207,39)</f>
        <v>0</v>
      </c>
      <c r="T207" s="104">
        <f>COUNTIF('Top 40'!$F207:$O207,38)</f>
        <v>0</v>
      </c>
    </row>
    <row r="208" spans="2:20" ht="20.45" customHeight="1" thickBot="1">
      <c r="B208" s="129">
        <v>196</v>
      </c>
      <c r="C208" s="102"/>
      <c r="D208" s="103"/>
      <c r="E208" s="103"/>
      <c r="F208" s="65">
        <v>0</v>
      </c>
      <c r="G208" s="65">
        <v>0</v>
      </c>
      <c r="H208" s="137">
        <v>0</v>
      </c>
      <c r="I208" s="48">
        <v>0</v>
      </c>
      <c r="J208" s="58">
        <v>0</v>
      </c>
      <c r="K208" s="48">
        <v>0</v>
      </c>
      <c r="L208" s="48"/>
      <c r="M208" s="48"/>
      <c r="N208" s="48"/>
      <c r="O208" s="48"/>
      <c r="P208" s="52">
        <f t="shared" si="6"/>
        <v>0</v>
      </c>
      <c r="Q208" s="46" t="str">
        <f>IF(COUNTIF($F208:$O208,"&gt;1")&lt;5,"NA",(SUM($F208:$O208)-SUM(SMALL($F208:$O208,{1,2,3}))))</f>
        <v>NA</v>
      </c>
      <c r="R208" s="122">
        <f>COUNTIF('Top 40'!$F208:$O208,40)</f>
        <v>0</v>
      </c>
      <c r="S208" s="103">
        <f>COUNTIF('Top 40'!$F208:$O208,39)</f>
        <v>0</v>
      </c>
      <c r="T208" s="104">
        <f>COUNTIF('Top 40'!$F208:$O208,38)</f>
        <v>0</v>
      </c>
    </row>
    <row r="209" spans="2:20" ht="21" thickBot="1">
      <c r="B209" s="129">
        <v>197</v>
      </c>
      <c r="C209" s="102"/>
      <c r="D209" s="103"/>
      <c r="E209" s="103"/>
      <c r="F209" s="65">
        <v>0</v>
      </c>
      <c r="G209" s="65">
        <v>0</v>
      </c>
      <c r="H209" s="137">
        <v>0</v>
      </c>
      <c r="I209" s="48">
        <v>0</v>
      </c>
      <c r="J209" s="58">
        <v>0</v>
      </c>
      <c r="K209" s="48">
        <v>0</v>
      </c>
      <c r="L209" s="48"/>
      <c r="M209" s="48"/>
      <c r="N209" s="48"/>
      <c r="O209" s="48"/>
      <c r="P209" s="52">
        <f t="shared" si="6"/>
        <v>0</v>
      </c>
      <c r="Q209" s="46" t="str">
        <f>IF(COUNTIF($F209:$O209,"&gt;1")&lt;5,"NA",(SUM($F209:$O209)-SUM(SMALL($F209:$O209,{1,2,3}))))</f>
        <v>NA</v>
      </c>
      <c r="R209" s="122">
        <f>COUNTIF('Top 40'!$F209:$O209,40)</f>
        <v>0</v>
      </c>
      <c r="S209" s="103">
        <f>COUNTIF('Top 40'!$F209:$O209,39)</f>
        <v>0</v>
      </c>
      <c r="T209" s="104">
        <f>COUNTIF('Top 40'!$F209:$O209,38)</f>
        <v>0</v>
      </c>
    </row>
    <row r="210" spans="2:20" ht="21" thickBot="1">
      <c r="B210" s="129">
        <v>198</v>
      </c>
      <c r="C210" s="102"/>
      <c r="D210" s="103"/>
      <c r="E210" s="103"/>
      <c r="F210" s="65">
        <v>0</v>
      </c>
      <c r="G210" s="65">
        <v>0</v>
      </c>
      <c r="H210" s="137">
        <v>0</v>
      </c>
      <c r="I210" s="48">
        <v>0</v>
      </c>
      <c r="J210" s="58">
        <v>0</v>
      </c>
      <c r="K210" s="48">
        <v>0</v>
      </c>
      <c r="L210" s="48"/>
      <c r="M210" s="48"/>
      <c r="N210" s="48"/>
      <c r="O210" s="48"/>
      <c r="P210" s="52">
        <f t="shared" si="6"/>
        <v>0</v>
      </c>
      <c r="Q210" s="46" t="str">
        <f>IF(COUNTIF($F210:$O210,"&gt;1")&lt;5,"NA",(SUM($F210:$O210)-SUM(SMALL($F210:$O210,{1,2,3}))))</f>
        <v>NA</v>
      </c>
      <c r="R210" s="122">
        <f>COUNTIF('Top 40'!$F210:$O210,40)</f>
        <v>0</v>
      </c>
      <c r="S210" s="103">
        <f>COUNTIF('Top 40'!$F210:$O210,39)</f>
        <v>0</v>
      </c>
      <c r="T210" s="104">
        <f>COUNTIF('Top 40'!$F210:$O210,38)</f>
        <v>0</v>
      </c>
    </row>
    <row r="211" spans="2:20" ht="21" thickBot="1">
      <c r="B211" s="129">
        <v>199</v>
      </c>
      <c r="C211" s="102"/>
      <c r="D211" s="103"/>
      <c r="E211" s="103"/>
      <c r="F211" s="65">
        <v>0</v>
      </c>
      <c r="G211" s="65">
        <v>0</v>
      </c>
      <c r="H211" s="137">
        <v>0</v>
      </c>
      <c r="I211" s="48">
        <v>0</v>
      </c>
      <c r="J211" s="58">
        <v>0</v>
      </c>
      <c r="K211" s="48">
        <v>0</v>
      </c>
      <c r="L211" s="48"/>
      <c r="M211" s="48"/>
      <c r="N211" s="48"/>
      <c r="O211" s="48"/>
      <c r="P211" s="52">
        <f t="shared" si="6"/>
        <v>0</v>
      </c>
      <c r="Q211" s="46" t="str">
        <f>IF(COUNTIF($F211:$O211,"&gt;1")&lt;5,"NA",(SUM($F211:$O211)-SUM(SMALL($F211:$O211,{1,2,3}))))</f>
        <v>NA</v>
      </c>
      <c r="R211" s="122">
        <f>COUNTIF('Top 40'!$F211:$O211,40)</f>
        <v>0</v>
      </c>
      <c r="S211" s="103">
        <f>COUNTIF('Top 40'!$F211:$O211,39)</f>
        <v>0</v>
      </c>
      <c r="T211" s="104">
        <f>COUNTIF('Top 40'!$F211:$O211,38)</f>
        <v>0</v>
      </c>
    </row>
    <row r="212" spans="2:20" ht="21" thickBot="1">
      <c r="B212" s="129">
        <v>200</v>
      </c>
      <c r="C212" s="108"/>
      <c r="D212" s="109"/>
      <c r="E212" s="109"/>
      <c r="F212" s="66">
        <v>0</v>
      </c>
      <c r="G212" s="66">
        <v>0</v>
      </c>
      <c r="H212" s="138">
        <v>0</v>
      </c>
      <c r="I212" s="59">
        <v>0</v>
      </c>
      <c r="J212" s="60">
        <v>0</v>
      </c>
      <c r="K212" s="59">
        <v>0</v>
      </c>
      <c r="L212" s="59"/>
      <c r="M212" s="59"/>
      <c r="N212" s="59"/>
      <c r="O212" s="59"/>
      <c r="P212" s="55">
        <f t="shared" si="6"/>
        <v>0</v>
      </c>
      <c r="Q212" s="61" t="str">
        <f>IF(COUNTIF($F212:$O212,"&gt;1")&lt;5,"NA",(SUM($F212:$O212)-SUM(SMALL($F212:$O212,{1,2,3}))))</f>
        <v>NA</v>
      </c>
      <c r="R212" s="123">
        <f>COUNTIF('Top 40'!$F212:$O212,40)</f>
        <v>0</v>
      </c>
      <c r="S212" s="109">
        <f>COUNTIF('Top 40'!$F212:$O212,39)</f>
        <v>0</v>
      </c>
      <c r="T212" s="110">
        <f>COUNTIF('Top 40'!$F212:$O212,38)</f>
        <v>0</v>
      </c>
    </row>
  </sheetData>
  <mergeCells count="15">
    <mergeCell ref="B1:T5"/>
    <mergeCell ref="P7:P10"/>
    <mergeCell ref="Q7:Q10"/>
    <mergeCell ref="B7:E10"/>
    <mergeCell ref="R7:T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</mergeCells>
  <conditionalFormatting sqref="Q13:Q212">
    <cfRule type="cellIs" dxfId="35" priority="1" operator="equal">
      <formula>"NA"</formula>
    </cfRule>
  </conditionalFormatting>
  <pageMargins left="0.75000000000000011" right="0.75000000000000011" top="1.39375" bottom="1.39375" header="1" footer="1"/>
  <pageSetup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X52"/>
  <sheetViews>
    <sheetView zoomScaleNormal="100" workbookViewId="0" xr3:uid="{7BE570AB-09E9-518F-B8F7-3F91B7162CA9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46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0.6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3" t="s">
        <v>45</v>
      </c>
      <c r="D13" s="44">
        <v>335</v>
      </c>
      <c r="E13" s="45">
        <v>20</v>
      </c>
      <c r="F13" s="45">
        <v>15</v>
      </c>
      <c r="G13" s="57">
        <v>15</v>
      </c>
      <c r="H13" s="45">
        <v>14</v>
      </c>
      <c r="I13" s="45">
        <v>14</v>
      </c>
      <c r="J13" s="45">
        <v>0</v>
      </c>
      <c r="K13" s="45"/>
      <c r="L13" s="45"/>
      <c r="M13" s="45"/>
      <c r="N13" s="45"/>
      <c r="O13" s="49">
        <f t="shared" ref="O13:O52" si="0">SUM(E13:N13)</f>
        <v>78</v>
      </c>
      <c r="P13" s="49">
        <f>IF(COUNTIF($E13:$N13,"&gt;1")&lt;5,"NA",(SUM($E13:$N13)-SUM(SMALL($E13:$N13,{1,2,3}))))</f>
        <v>50</v>
      </c>
      <c r="Q13" s="49">
        <f>COUNTIF('B Open'!E13:N13,15)</f>
        <v>2</v>
      </c>
      <c r="R13" s="49">
        <f>COUNTIF('B Open'!E13:N13,14)</f>
        <v>2</v>
      </c>
      <c r="S13" s="50">
        <f>COUNTIF('B Open'!E13:N13,13)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64</v>
      </c>
      <c r="D14" s="47">
        <v>1203</v>
      </c>
      <c r="E14" s="48">
        <v>0</v>
      </c>
      <c r="F14" s="48">
        <v>8</v>
      </c>
      <c r="G14" s="58">
        <v>15</v>
      </c>
      <c r="H14" s="48">
        <v>15</v>
      </c>
      <c r="I14" s="48">
        <v>15</v>
      </c>
      <c r="J14" s="48">
        <v>14</v>
      </c>
      <c r="K14" s="48"/>
      <c r="L14" s="48"/>
      <c r="M14" s="48"/>
      <c r="N14" s="48"/>
      <c r="O14" s="51">
        <f t="shared" si="0"/>
        <v>67</v>
      </c>
      <c r="P14" s="52">
        <f>IF(COUNTIF($E14:$N14,"&gt;1")&lt;5,"NA",(SUM($E14:$N14)-SUM(SMALL($E14:$N14,{1,2,3}))))</f>
        <v>45</v>
      </c>
      <c r="Q14" s="52">
        <f>COUNTIF('B Open'!E14:N14,15)</f>
        <v>3</v>
      </c>
      <c r="R14" s="52">
        <f>COUNTIF('B Open'!E14:N14,14)</f>
        <v>1</v>
      </c>
      <c r="S14" s="53">
        <f>COUNTIF('B Open'!E14:N14,13)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172</v>
      </c>
      <c r="D15" s="47">
        <v>338</v>
      </c>
      <c r="E15" s="48">
        <v>0</v>
      </c>
      <c r="F15" s="48">
        <v>12</v>
      </c>
      <c r="G15" s="58">
        <v>0</v>
      </c>
      <c r="H15" s="48">
        <v>11</v>
      </c>
      <c r="I15" s="48">
        <v>11</v>
      </c>
      <c r="J15" s="48">
        <v>13</v>
      </c>
      <c r="K15" s="48"/>
      <c r="L15" s="48"/>
      <c r="M15" s="48"/>
      <c r="N15" s="48"/>
      <c r="O15" s="51">
        <f t="shared" si="0"/>
        <v>47</v>
      </c>
      <c r="P15" s="52" t="str">
        <f>IF(COUNTIF($E15:$N15,"&gt;1")&lt;5,"NA",(SUM($E15:$N15)-SUM(SMALL($E15:$N15,{1,2,3}))))</f>
        <v>NA</v>
      </c>
      <c r="Q15" s="52">
        <f>COUNTIF('B Open'!E15:N15,15)</f>
        <v>0</v>
      </c>
      <c r="R15" s="52">
        <f>COUNTIF('B Open'!E15:N15,14)</f>
        <v>0</v>
      </c>
      <c r="S15" s="53">
        <f>COUNTIF('B Open'!E15:N15,13)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206</v>
      </c>
      <c r="D16" s="47">
        <v>1482</v>
      </c>
      <c r="E16" s="48">
        <v>0</v>
      </c>
      <c r="F16" s="48">
        <v>11</v>
      </c>
      <c r="G16" s="58">
        <v>0</v>
      </c>
      <c r="H16" s="48">
        <v>20</v>
      </c>
      <c r="I16" s="48">
        <v>0</v>
      </c>
      <c r="J16" s="48">
        <v>12</v>
      </c>
      <c r="K16" s="48"/>
      <c r="L16" s="48"/>
      <c r="M16" s="48"/>
      <c r="N16" s="144"/>
      <c r="O16" s="51">
        <f t="shared" si="0"/>
        <v>43</v>
      </c>
      <c r="P16" s="52" t="str">
        <f>IF(COUNTIF($E16:$N16,"&gt;1")&lt;5,"NA",(SUM($E16:$N16)-SUM(SMALL($E16:$N16,{1,2,3}))))</f>
        <v>NA</v>
      </c>
      <c r="Q16" s="52">
        <f>COUNTIF('B Open'!E16:N16,15)</f>
        <v>0</v>
      </c>
      <c r="R16" s="52">
        <f>COUNTIF('B Open'!E16:N16,14)</f>
        <v>0</v>
      </c>
      <c r="S16" s="53">
        <f>COUNTIF('B Open'!E16:N16,13)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253</v>
      </c>
      <c r="D17" s="47">
        <v>26</v>
      </c>
      <c r="E17" s="48">
        <v>0</v>
      </c>
      <c r="F17" s="48">
        <v>14</v>
      </c>
      <c r="G17" s="58">
        <v>0</v>
      </c>
      <c r="H17" s="48">
        <v>13</v>
      </c>
      <c r="I17" s="48">
        <v>0</v>
      </c>
      <c r="J17" s="48">
        <v>15</v>
      </c>
      <c r="K17" s="48"/>
      <c r="L17" s="48"/>
      <c r="M17" s="48"/>
      <c r="N17" s="48"/>
      <c r="O17" s="51">
        <f t="shared" si="0"/>
        <v>42</v>
      </c>
      <c r="P17" s="52" t="str">
        <f>IF(COUNTIF($E17:$N17,"&gt;1")&lt;5,"NA",(SUM($E17:$N17)-SUM(SMALL($E17:$N17,{1,2,3}))))</f>
        <v>NA</v>
      </c>
      <c r="Q17" s="52">
        <f>COUNTIF('B Open'!E17:N17,15)</f>
        <v>1</v>
      </c>
      <c r="R17" s="52">
        <f>COUNTIF('B Open'!E17:N17,14)</f>
        <v>1</v>
      </c>
      <c r="S17" s="53">
        <f>COUNTIF('B Open'!E17:N17,13)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86</v>
      </c>
      <c r="D18" s="47">
        <v>1682</v>
      </c>
      <c r="E18" s="48">
        <v>14</v>
      </c>
      <c r="F18" s="48">
        <v>0</v>
      </c>
      <c r="G18" s="58">
        <v>14</v>
      </c>
      <c r="H18" s="48">
        <v>12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40</v>
      </c>
      <c r="P18" s="52" t="str">
        <f>IF(COUNTIF($E18:$N18,"&gt;1")&lt;5,"NA",(SUM($E18:$N18)-SUM(SMALL($E18:$N18,{1,2,3}))))</f>
        <v>NA</v>
      </c>
      <c r="Q18" s="52">
        <f>COUNTIF('B Open'!E18:N18,15)</f>
        <v>0</v>
      </c>
      <c r="R18" s="52">
        <f>COUNTIF('B Open'!E18:N18,14)</f>
        <v>2</v>
      </c>
      <c r="S18" s="53">
        <f>COUNTIF('B Open'!E18:N18,13)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117</v>
      </c>
      <c r="D19" s="47">
        <v>213</v>
      </c>
      <c r="E19" s="48">
        <v>20</v>
      </c>
      <c r="F19" s="48">
        <v>0</v>
      </c>
      <c r="G19" s="12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20</v>
      </c>
      <c r="P19" s="52" t="str">
        <f>IF(COUNTIF($E19:$N19,"&gt;1")&lt;5,"NA",(SUM($E19:$N19)-SUM(SMALL($E19:$N19,{1,2,3}))))</f>
        <v>NA</v>
      </c>
      <c r="Q19" s="52">
        <f>COUNTIF('B Open'!E19:N19,15)</f>
        <v>0</v>
      </c>
      <c r="R19" s="52">
        <f>COUNTIF('B Open'!E19:N19,14)</f>
        <v>0</v>
      </c>
      <c r="S19" s="53">
        <f>COUNTIF('B Open'!E19:N19,13)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149</v>
      </c>
      <c r="D20" s="47">
        <v>469</v>
      </c>
      <c r="E20" s="48">
        <v>15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15</v>
      </c>
      <c r="P20" s="52" t="str">
        <f>IF(COUNTIF($E20:$N20,"&gt;1")&lt;5,"NA",(SUM($E20:$N20)-SUM(SMALL($E20:$N20,{1,2,3}))))</f>
        <v>NA</v>
      </c>
      <c r="Q20" s="52">
        <f>COUNTIF('B Open'!E20:N20,15)</f>
        <v>1</v>
      </c>
      <c r="R20" s="52">
        <f>COUNTIF('B Open'!E20:N20,14)</f>
        <v>0</v>
      </c>
      <c r="S20" s="53">
        <f>COUNTIF('B Open'!E20:N20,13)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142</v>
      </c>
      <c r="D21" s="47">
        <v>982</v>
      </c>
      <c r="E21" s="48">
        <v>0</v>
      </c>
      <c r="F21" s="48">
        <v>13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13</v>
      </c>
      <c r="P21" s="52" t="str">
        <f>IF(COUNTIF($E21:$N21,"&gt;1")&lt;5,"NA",(SUM($E21:$N21)-SUM(SMALL($E21:$N21,{1,2,3}))))</f>
        <v>NA</v>
      </c>
      <c r="Q21" s="52">
        <f>COUNTIF('B Open'!E21:N21,15)</f>
        <v>0</v>
      </c>
      <c r="R21" s="52">
        <f>COUNTIF('B Open'!E21:N21,14)</f>
        <v>0</v>
      </c>
      <c r="S21" s="53">
        <f>COUNTIF('B Open'!E21:N21,13)</f>
        <v>1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 t="s">
        <v>150</v>
      </c>
      <c r="D22" s="47">
        <v>335</v>
      </c>
      <c r="E22" s="48">
        <v>0</v>
      </c>
      <c r="F22" s="48">
        <v>0</v>
      </c>
      <c r="G22" s="58">
        <v>0</v>
      </c>
      <c r="H22" s="48">
        <v>0</v>
      </c>
      <c r="I22" s="48">
        <v>13</v>
      </c>
      <c r="J22" s="48">
        <v>0</v>
      </c>
      <c r="K22" s="48"/>
      <c r="L22" s="48"/>
      <c r="M22" s="48"/>
      <c r="N22" s="48"/>
      <c r="O22" s="51">
        <f t="shared" si="0"/>
        <v>13</v>
      </c>
      <c r="P22" s="52" t="str">
        <f>IF(COUNTIF($E22:$N22,"&gt;1")&lt;5,"NA",(SUM($E22:$N22)-SUM(SMALL($E22:$N22,{1,2,3}))))</f>
        <v>NA</v>
      </c>
      <c r="Q22" s="52">
        <f>COUNTIF('B Open'!E22:N22,15)</f>
        <v>0</v>
      </c>
      <c r="R22" s="52">
        <f>COUNTIF('B Open'!E22:N22,14)</f>
        <v>0</v>
      </c>
      <c r="S22" s="53">
        <f>COUNTIF('B Open'!E22:N22,13)</f>
        <v>1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 t="s">
        <v>219</v>
      </c>
      <c r="D23" s="47">
        <v>658</v>
      </c>
      <c r="E23" s="48">
        <v>0</v>
      </c>
      <c r="F23" s="48">
        <v>0</v>
      </c>
      <c r="G23" s="58">
        <v>0</v>
      </c>
      <c r="H23" s="48">
        <v>0</v>
      </c>
      <c r="I23" s="48">
        <v>12</v>
      </c>
      <c r="J23" s="48">
        <v>0</v>
      </c>
      <c r="K23" s="48"/>
      <c r="L23" s="48"/>
      <c r="M23" s="48"/>
      <c r="N23" s="48"/>
      <c r="O23" s="51">
        <f t="shared" si="0"/>
        <v>12</v>
      </c>
      <c r="P23" s="52" t="str">
        <f>IF(COUNTIF($E23:$N23,"&gt;1")&lt;5,"NA",(SUM($E23:$N23)-SUM(SMALL($E23:$N23,{1,2,3}))))</f>
        <v>NA</v>
      </c>
      <c r="Q23" s="52">
        <f>COUNTIF('B Open'!E23:N23,15)</f>
        <v>0</v>
      </c>
      <c r="R23" s="52">
        <f>COUNTIF('B Open'!E23:N23,14)</f>
        <v>0</v>
      </c>
      <c r="S23" s="53">
        <f>COUNTIF('B Open'!E23:N23,13)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COUNTIF('B Open'!E24:N24,15)</f>
        <v>0</v>
      </c>
      <c r="R24" s="52">
        <f>COUNTIF('B Open'!E24:N24,14)</f>
        <v>0</v>
      </c>
      <c r="S24" s="53">
        <f>COUNTIF('B Open'!E24:N24,13)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COUNTIF('B Open'!E25:N25,15)</f>
        <v>0</v>
      </c>
      <c r="R25" s="52">
        <f>COUNTIF('B Open'!E25:N25,14)</f>
        <v>0</v>
      </c>
      <c r="S25" s="53">
        <f>COUNTIF('B Open'!E25:N25,13)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COUNTIF('B Open'!E26:N26,15)</f>
        <v>0</v>
      </c>
      <c r="R26" s="52">
        <f>COUNTIF('B Open'!E26:N26,14)</f>
        <v>0</v>
      </c>
      <c r="S26" s="53">
        <f>COUNTIF('B Open'!E26:N26,13)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COUNTIF('B Open'!E27:N27,15)</f>
        <v>0</v>
      </c>
      <c r="R27" s="52">
        <f>COUNTIF('B Open'!E27:N27,14)</f>
        <v>0</v>
      </c>
      <c r="S27" s="53">
        <f>COUNTIF('B Open'!E27:N27,13)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COUNTIF('B Open'!E28:N28,15)</f>
        <v>0</v>
      </c>
      <c r="R28" s="52">
        <f>COUNTIF('B Open'!E28:N28,14)</f>
        <v>0</v>
      </c>
      <c r="S28" s="53">
        <f>COUNTIF('B Open'!E28:N28,13)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COUNTIF('B Open'!E29:N29,15)</f>
        <v>0</v>
      </c>
      <c r="R29" s="52">
        <f>COUNTIF('B Open'!E29:N29,14)</f>
        <v>0</v>
      </c>
      <c r="S29" s="53">
        <f>COUNTIF('B Open'!E29:N29,13)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COUNTIF('B Open'!E30:N30,15)</f>
        <v>0</v>
      </c>
      <c r="R30" s="52">
        <f>COUNTIF('B Open'!E30:N30,14)</f>
        <v>0</v>
      </c>
      <c r="S30" s="53">
        <f>COUNTIF('B Open'!E30:N30,13)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COUNTIF('B Open'!E31:N31,15)</f>
        <v>0</v>
      </c>
      <c r="R31" s="52">
        <f>COUNTIF('B Open'!E31:N31,14)</f>
        <v>0</v>
      </c>
      <c r="S31" s="53">
        <f>COUNTIF('B Open'!E31:N31,13)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COUNTIF('B Open'!E32:N32,15)</f>
        <v>0</v>
      </c>
      <c r="R32" s="52">
        <f>COUNTIF('B Open'!E32:N32,14)</f>
        <v>0</v>
      </c>
      <c r="S32" s="53">
        <f>COUNTIF('B Open'!E32:N32,13)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COUNTIF('B Open'!E33:N33,15)</f>
        <v>0</v>
      </c>
      <c r="R33" s="52">
        <f>COUNTIF('B Open'!E33:N33,14)</f>
        <v>0</v>
      </c>
      <c r="S33" s="53">
        <f>COUNTIF('B Open'!E33:N33,13)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COUNTIF('B Open'!E34:N34,15)</f>
        <v>0</v>
      </c>
      <c r="R34" s="52">
        <f>COUNTIF('B Open'!E34:N34,14)</f>
        <v>0</v>
      </c>
      <c r="S34" s="53">
        <f>COUNTIF('B Open'!E34:N34,13)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COUNTIF('B Open'!E35:N35,15)</f>
        <v>0</v>
      </c>
      <c r="R35" s="52">
        <f>COUNTIF('B Open'!E35:N35,14)</f>
        <v>0</v>
      </c>
      <c r="S35" s="53">
        <f>COUNTIF('B Open'!E35:N35,13)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COUNTIF('B Open'!E36:N36,15)</f>
        <v>0</v>
      </c>
      <c r="R36" s="52">
        <f>COUNTIF('B Open'!E36:N36,14)</f>
        <v>0</v>
      </c>
      <c r="S36" s="53">
        <f>COUNTIF('B Open'!E36:N36,13)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COUNTIF('B Open'!E37:N37,15)</f>
        <v>0</v>
      </c>
      <c r="R37" s="52">
        <f>COUNTIF('B Open'!E37:N37,14)</f>
        <v>0</v>
      </c>
      <c r="S37" s="53">
        <f>COUNTIF('B Open'!E37:N37,13)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COUNTIF('B Open'!E38:N38,15)</f>
        <v>0</v>
      </c>
      <c r="R38" s="52">
        <f>COUNTIF('B Open'!E38:N38,14)</f>
        <v>0</v>
      </c>
      <c r="S38" s="53">
        <f>COUNTIF('B Open'!E38:N38,13)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COUNTIF('B Open'!E39:N39,15)</f>
        <v>0</v>
      </c>
      <c r="R39" s="52">
        <f>COUNTIF('B Open'!E39:N39,14)</f>
        <v>0</v>
      </c>
      <c r="S39" s="53">
        <f>COUNTIF('B Open'!E39:N39,13)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COUNTIF('B Open'!E40:N40,15)</f>
        <v>0</v>
      </c>
      <c r="R40" s="52">
        <f>COUNTIF('B Open'!E40:N40,14)</f>
        <v>0</v>
      </c>
      <c r="S40" s="53">
        <f>COUNTIF('B Open'!E40:N40,13)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COUNTIF('B Open'!E41:N41,15)</f>
        <v>0</v>
      </c>
      <c r="R41" s="52">
        <f>COUNTIF('B Open'!E41:N41,14)</f>
        <v>0</v>
      </c>
      <c r="S41" s="53">
        <f>COUNTIF('B Open'!E41:N41,13)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COUNTIF('B Open'!E42:N42,15)</f>
        <v>0</v>
      </c>
      <c r="R42" s="52">
        <f>COUNTIF('B Open'!E42:N42,14)</f>
        <v>0</v>
      </c>
      <c r="S42" s="53">
        <f>COUNTIF('B Open'!E42:N42,13)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COUNTIF('B Open'!E43:N43,15)</f>
        <v>0</v>
      </c>
      <c r="R43" s="52">
        <f>COUNTIF('B Open'!E43:N43,14)</f>
        <v>0</v>
      </c>
      <c r="S43" s="53">
        <f>COUNTIF('B Open'!E43:N43,13)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COUNTIF('B Open'!E44:N44,15)</f>
        <v>0</v>
      </c>
      <c r="R44" s="52">
        <f>COUNTIF('B Open'!E44:N44,14)</f>
        <v>0</v>
      </c>
      <c r="S44" s="53">
        <f>COUNTIF('B Open'!E44:N44,13)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COUNTIF('B Open'!E45:N45,15)</f>
        <v>0</v>
      </c>
      <c r="R45" s="52">
        <f>COUNTIF('B Open'!E45:N45,14)</f>
        <v>0</v>
      </c>
      <c r="S45" s="53">
        <f>COUNTIF('B Open'!E45:N45,13)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COUNTIF('B Open'!E46:N46,15)</f>
        <v>0</v>
      </c>
      <c r="R46" s="52">
        <f>COUNTIF('B Open'!E46:N46,14)</f>
        <v>0</v>
      </c>
      <c r="S46" s="53">
        <f>COUNTIF('B Open'!E46:N46,13)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COUNTIF('B Open'!E47:N47,15)</f>
        <v>0</v>
      </c>
      <c r="R47" s="52">
        <f>COUNTIF('B Open'!E47:N47,14)</f>
        <v>0</v>
      </c>
      <c r="S47" s="53">
        <f>COUNTIF('B Open'!E47:N47,13)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COUNTIF('B Open'!E48:N48,15)</f>
        <v>0</v>
      </c>
      <c r="R48" s="52">
        <f>COUNTIF('B Open'!E48:N48,14)</f>
        <v>0</v>
      </c>
      <c r="S48" s="53">
        <f>COUNTIF('B Open'!E48:N48,13)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COUNTIF('B Open'!E49:N49,15)</f>
        <v>0</v>
      </c>
      <c r="R49" s="52">
        <f>COUNTIF('B Open'!E49:N49,14)</f>
        <v>0</v>
      </c>
      <c r="S49" s="53">
        <f>COUNTIF('B Open'!E49:N49,13)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COUNTIF('B Open'!E50:N50,15)</f>
        <v>0</v>
      </c>
      <c r="R50" s="52">
        <f>COUNTIF('B Open'!E50:N50,14)</f>
        <v>0</v>
      </c>
      <c r="S50" s="53">
        <f>COUNTIF('B Open'!E50:N50,13)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COUNTIF('B Open'!E51:N51,15)</f>
        <v>0</v>
      </c>
      <c r="R51" s="52">
        <f>COUNTIF('B Open'!E51:N51,14)</f>
        <v>0</v>
      </c>
      <c r="S51" s="53">
        <f>COUNTIF('B Open'!E51:N51,13)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COUNTIF('B Open'!E52:N52,15)</f>
        <v>0</v>
      </c>
      <c r="R52" s="55">
        <f>COUNTIF('B Open'!E52:N52,14)</f>
        <v>0</v>
      </c>
      <c r="S52" s="56">
        <f>COUNTIF('B Open'!E52:N52,13)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X52"/>
  <sheetViews>
    <sheetView zoomScaleNormal="100" workbookViewId="0" xr3:uid="{65FA3815-DCC1-5481-872F-D2879ED395ED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80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4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30" t="s">
        <v>30</v>
      </c>
      <c r="R12" s="30" t="s">
        <v>31</v>
      </c>
      <c r="S12" s="31" t="s">
        <v>32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  <c r="AF12" s="2"/>
      <c r="AG12" s="1"/>
      <c r="AH12" s="1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50" ht="20.45">
      <c r="A13" s="14"/>
      <c r="B13" s="22">
        <v>1</v>
      </c>
      <c r="C13" s="43" t="s">
        <v>254</v>
      </c>
      <c r="D13" s="44">
        <v>523</v>
      </c>
      <c r="E13" s="45">
        <v>20</v>
      </c>
      <c r="F13" s="45">
        <v>15</v>
      </c>
      <c r="G13" s="127">
        <v>15</v>
      </c>
      <c r="H13" s="45">
        <v>15</v>
      </c>
      <c r="I13" s="45">
        <v>15</v>
      </c>
      <c r="J13" s="45">
        <v>14</v>
      </c>
      <c r="K13" s="45"/>
      <c r="L13" s="45"/>
      <c r="M13" s="45"/>
      <c r="N13" s="45"/>
      <c r="O13" s="49">
        <f t="shared" ref="O13:O52" si="0">SUM(E13:N13)</f>
        <v>94</v>
      </c>
      <c r="P13" s="49">
        <f>IF(COUNTIF($E13:$N13,"&gt;1")&lt;5,"NA",(SUM($E13:$N13)-SUM(SMALL($E13:$N13,{1,2,3}))))</f>
        <v>50</v>
      </c>
      <c r="Q13" s="49">
        <f>COUNTIF('B 40+'!E13:N13,15)</f>
        <v>4</v>
      </c>
      <c r="R13" s="49">
        <f>COUNTIF('B 40+'!E13:N13,14)</f>
        <v>1</v>
      </c>
      <c r="S13" s="50">
        <f>COUNTIF('B 40+'!E13:N13,13)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105</v>
      </c>
      <c r="D14" s="47">
        <v>57</v>
      </c>
      <c r="E14" s="48">
        <v>14</v>
      </c>
      <c r="F14" s="48">
        <v>14</v>
      </c>
      <c r="G14" s="58">
        <v>15</v>
      </c>
      <c r="H14" s="48">
        <v>13</v>
      </c>
      <c r="I14" s="48">
        <v>20</v>
      </c>
      <c r="J14" s="48">
        <v>0</v>
      </c>
      <c r="K14" s="48"/>
      <c r="L14" s="48"/>
      <c r="M14" s="48"/>
      <c r="N14" s="48"/>
      <c r="O14" s="51">
        <f t="shared" si="0"/>
        <v>76</v>
      </c>
      <c r="P14" s="52">
        <f>IF(COUNTIF($E14:$N14,"&gt;1")&lt;5,"NA",(SUM($E14:$N14)-SUM(SMALL($E14:$N14,{1,2,3}))))</f>
        <v>49</v>
      </c>
      <c r="Q14" s="52">
        <f>COUNTIF('B 40+'!E14:N14,15)</f>
        <v>1</v>
      </c>
      <c r="R14" s="52">
        <f>COUNTIF('B 40+'!E14:N14,14)</f>
        <v>2</v>
      </c>
      <c r="S14" s="53">
        <f>COUNTIF('B 40+'!E14:N14,13)</f>
        <v>1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208</v>
      </c>
      <c r="D15" s="47">
        <v>1663</v>
      </c>
      <c r="E15" s="48">
        <v>0</v>
      </c>
      <c r="F15" s="48">
        <v>13</v>
      </c>
      <c r="G15" s="58">
        <v>0</v>
      </c>
      <c r="H15" s="48">
        <v>12</v>
      </c>
      <c r="I15" s="48">
        <v>14</v>
      </c>
      <c r="J15" s="48">
        <v>12</v>
      </c>
      <c r="K15" s="48"/>
      <c r="L15" s="48"/>
      <c r="M15" s="48"/>
      <c r="N15" s="48"/>
      <c r="O15" s="51">
        <f t="shared" si="0"/>
        <v>51</v>
      </c>
      <c r="P15" s="52" t="str">
        <f>IF(COUNTIF($E15:$N15,"&gt;1")&lt;5,"NA",(SUM($E15:$N15)-SUM(SMALL($E15:$N15,{1,2,3}))))</f>
        <v>NA</v>
      </c>
      <c r="Q15" s="52">
        <f>COUNTIF('B 40+'!E15:N15,15)</f>
        <v>0</v>
      </c>
      <c r="R15" s="52">
        <f>COUNTIF('B 40+'!E15:N15,14)</f>
        <v>1</v>
      </c>
      <c r="S15" s="53">
        <f>COUNTIF('B 40+'!E15:N15,13)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225</v>
      </c>
      <c r="D16" s="47">
        <v>239</v>
      </c>
      <c r="E16" s="48">
        <v>13</v>
      </c>
      <c r="F16" s="48">
        <v>0</v>
      </c>
      <c r="G16" s="58">
        <v>0</v>
      </c>
      <c r="H16" s="48">
        <v>0</v>
      </c>
      <c r="I16" s="48">
        <v>0</v>
      </c>
      <c r="J16" s="48">
        <v>13</v>
      </c>
      <c r="K16" s="48"/>
      <c r="L16" s="48"/>
      <c r="M16" s="48"/>
      <c r="N16" s="48"/>
      <c r="O16" s="51">
        <f t="shared" si="0"/>
        <v>26</v>
      </c>
      <c r="P16" s="52" t="str">
        <f>IF(COUNTIF($E16:$N16,"&gt;1")&lt;5,"NA",(SUM($E16:$N16)-SUM(SMALL($E16:$N16,{1,2,3}))))</f>
        <v>NA</v>
      </c>
      <c r="Q16" s="52">
        <f>COUNTIF('B 40+'!E16:N16,15)</f>
        <v>0</v>
      </c>
      <c r="R16" s="52">
        <f>COUNTIF('B 40+'!E16:N16,14)</f>
        <v>0</v>
      </c>
      <c r="S16" s="53">
        <f>COUNTIF('B 40+'!E16:N16,13)</f>
        <v>2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215</v>
      </c>
      <c r="D17" s="47">
        <v>481</v>
      </c>
      <c r="E17" s="48">
        <v>15</v>
      </c>
      <c r="F17" s="48">
        <v>0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15</v>
      </c>
      <c r="P17" s="52" t="str">
        <f>IF(COUNTIF($E17:$N17,"&gt;1")&lt;5,"NA",(SUM($E17:$N17)-SUM(SMALL($E17:$N17,{1,2,3}))))</f>
        <v>NA</v>
      </c>
      <c r="Q17" s="52">
        <f>COUNTIF('B 40+'!E17:N17,15)</f>
        <v>1</v>
      </c>
      <c r="R17" s="52">
        <f>COUNTIF('B 40+'!E17:N17,14)</f>
        <v>0</v>
      </c>
      <c r="S17" s="53">
        <f>COUNTIF('B 40+'!E17:N17,13)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255</v>
      </c>
      <c r="D18" s="47">
        <v>257</v>
      </c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15</v>
      </c>
      <c r="K18" s="48"/>
      <c r="L18" s="48"/>
      <c r="M18" s="48"/>
      <c r="N18" s="48"/>
      <c r="O18" s="51">
        <f t="shared" si="0"/>
        <v>15</v>
      </c>
      <c r="P18" s="52" t="str">
        <f>IF(COUNTIF($E18:$N18,"&gt;1")&lt;5,"NA",(SUM($E18:$N18)-SUM(SMALL($E18:$N18,{1,2,3}))))</f>
        <v>NA</v>
      </c>
      <c r="Q18" s="52">
        <f>COUNTIF('B 40+'!E18:N18,15)</f>
        <v>1</v>
      </c>
      <c r="R18" s="52">
        <f>COUNTIF('B 40+'!E18:N18,14)</f>
        <v>0</v>
      </c>
      <c r="S18" s="53">
        <f>COUNTIF('B 40+'!E18:N18,13)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256</v>
      </c>
      <c r="D19" s="47">
        <v>259</v>
      </c>
      <c r="E19" s="48">
        <v>0</v>
      </c>
      <c r="F19" s="48">
        <v>0</v>
      </c>
      <c r="G19" s="58">
        <v>0</v>
      </c>
      <c r="H19" s="48">
        <v>14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14</v>
      </c>
      <c r="P19" s="52" t="str">
        <f>IF(COUNTIF($E19:$N19,"&gt;1")&lt;5,"NA",(SUM($E19:$N19)-SUM(SMALL($E19:$N19,{1,2,3}))))</f>
        <v>NA</v>
      </c>
      <c r="Q19" s="52">
        <f>COUNTIF('B 40+'!E19:N19,15)</f>
        <v>0</v>
      </c>
      <c r="R19" s="52">
        <f>COUNTIF('B 40+'!E19:N19,14)</f>
        <v>1</v>
      </c>
      <c r="S19" s="53">
        <f>COUNTIF('B 40+'!E19:N19,13)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0</v>
      </c>
      <c r="P20" s="52" t="str">
        <f>IF(COUNTIF($E20:$N20,"&gt;1")&lt;5,"NA",(SUM($E20:$N20)-SUM(SMALL($E20:$N20,{1,2,3}))))</f>
        <v>NA</v>
      </c>
      <c r="Q20" s="52">
        <f>COUNTIF('B 40+'!E20:N20,15)</f>
        <v>0</v>
      </c>
      <c r="R20" s="52">
        <f>COUNTIF('B 40+'!E20:N20,14)</f>
        <v>0</v>
      </c>
      <c r="S20" s="53">
        <f>COUNTIF('B 40+'!E20:N20,13)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COUNTIF('B 40+'!E21:N21,15)</f>
        <v>0</v>
      </c>
      <c r="R21" s="52">
        <f>COUNTIF('B 40+'!E21:N21,14)</f>
        <v>0</v>
      </c>
      <c r="S21" s="53">
        <f>COUNTIF('B 40+'!E21:N21,13)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COUNTIF('B 40+'!E22:N22,15)</f>
        <v>0</v>
      </c>
      <c r="R22" s="52">
        <f>COUNTIF('B 40+'!E22:N22,14)</f>
        <v>0</v>
      </c>
      <c r="S22" s="53">
        <f>COUNTIF('B 40+'!E22:N22,13)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COUNTIF('B 40+'!E23:N23,15)</f>
        <v>0</v>
      </c>
      <c r="R23" s="52">
        <f>COUNTIF('B 40+'!E23:N23,14)</f>
        <v>0</v>
      </c>
      <c r="S23" s="53">
        <f>COUNTIF('B 40+'!E23:N23,13)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COUNTIF('B 40+'!E24:N24,15)</f>
        <v>0</v>
      </c>
      <c r="R24" s="52">
        <f>COUNTIF('B 40+'!E24:N24,14)</f>
        <v>0</v>
      </c>
      <c r="S24" s="53">
        <f>COUNTIF('B 40+'!E24:N24,13)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COUNTIF('B 40+'!E25:N25,15)</f>
        <v>0</v>
      </c>
      <c r="R25" s="52">
        <f>COUNTIF('B 40+'!E25:N25,14)</f>
        <v>0</v>
      </c>
      <c r="S25" s="53">
        <f>COUNTIF('B 40+'!E25:N25,13)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COUNTIF('B 40+'!E26:N26,15)</f>
        <v>0</v>
      </c>
      <c r="R26" s="52">
        <f>COUNTIF('B 40+'!E26:N26,14)</f>
        <v>0</v>
      </c>
      <c r="S26" s="53">
        <f>COUNTIF('B 40+'!E26:N26,13)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COUNTIF('B 40+'!E27:N27,15)</f>
        <v>0</v>
      </c>
      <c r="R27" s="52">
        <f>COUNTIF('B 40+'!E27:N27,14)</f>
        <v>0</v>
      </c>
      <c r="S27" s="53">
        <f>COUNTIF('B 40+'!E27:N27,13)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COUNTIF('B 40+'!E28:N28,15)</f>
        <v>0</v>
      </c>
      <c r="R28" s="52">
        <f>COUNTIF('B 40+'!E28:N28,14)</f>
        <v>0</v>
      </c>
      <c r="S28" s="53">
        <f>COUNTIF('B 40+'!E28:N28,13)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COUNTIF('B 40+'!E29:N29,15)</f>
        <v>0</v>
      </c>
      <c r="R29" s="52">
        <f>COUNTIF('B 40+'!E29:N29,14)</f>
        <v>0</v>
      </c>
      <c r="S29" s="53">
        <f>COUNTIF('B 40+'!E29:N29,13)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COUNTIF('B 40+'!E30:N30,15)</f>
        <v>0</v>
      </c>
      <c r="R30" s="52">
        <f>COUNTIF('B 40+'!E30:N30,14)</f>
        <v>0</v>
      </c>
      <c r="S30" s="53">
        <f>COUNTIF('B 40+'!E30:N30,13)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COUNTIF('B 40+'!E31:N31,15)</f>
        <v>0</v>
      </c>
      <c r="R31" s="52">
        <f>COUNTIF('B 40+'!E31:N31,14)</f>
        <v>0</v>
      </c>
      <c r="S31" s="53">
        <f>COUNTIF('B 40+'!E31:N31,13)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COUNTIF('B 40+'!E32:N32,15)</f>
        <v>0</v>
      </c>
      <c r="R32" s="52">
        <f>COUNTIF('B 40+'!E32:N32,14)</f>
        <v>0</v>
      </c>
      <c r="S32" s="53">
        <f>COUNTIF('B 40+'!E32:N32,13)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COUNTIF('B 40+'!E33:N33,15)</f>
        <v>0</v>
      </c>
      <c r="R33" s="52">
        <f>COUNTIF('B 40+'!E33:N33,14)</f>
        <v>0</v>
      </c>
      <c r="S33" s="53">
        <f>COUNTIF('B 40+'!E33:N33,13)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COUNTIF('B 40+'!E34:N34,15)</f>
        <v>0</v>
      </c>
      <c r="R34" s="52">
        <f>COUNTIF('B 40+'!E34:N34,14)</f>
        <v>0</v>
      </c>
      <c r="S34" s="53">
        <f>COUNTIF('B 40+'!E34:N34,13)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COUNTIF('B 40+'!E35:N35,15)</f>
        <v>0</v>
      </c>
      <c r="R35" s="52">
        <f>COUNTIF('B 40+'!E35:N35,14)</f>
        <v>0</v>
      </c>
      <c r="S35" s="53">
        <f>COUNTIF('B 40+'!E35:N35,13)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COUNTIF('B 40+'!E36:N36,15)</f>
        <v>0</v>
      </c>
      <c r="R36" s="52">
        <f>COUNTIF('B 40+'!E36:N36,14)</f>
        <v>0</v>
      </c>
      <c r="S36" s="53">
        <f>COUNTIF('B 40+'!E36:N36,13)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COUNTIF('B 40+'!E37:N37,15)</f>
        <v>0</v>
      </c>
      <c r="R37" s="52">
        <f>COUNTIF('B 40+'!E37:N37,14)</f>
        <v>0</v>
      </c>
      <c r="S37" s="53">
        <f>COUNTIF('B 40+'!E37:N37,13)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COUNTIF('B 40+'!E38:N38,15)</f>
        <v>0</v>
      </c>
      <c r="R38" s="52">
        <f>COUNTIF('B 40+'!E38:N38,14)</f>
        <v>0</v>
      </c>
      <c r="S38" s="53">
        <f>COUNTIF('B 40+'!E38:N38,13)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COUNTIF('B 40+'!E39:N39,15)</f>
        <v>0</v>
      </c>
      <c r="R39" s="52">
        <f>COUNTIF('B 40+'!E39:N39,14)</f>
        <v>0</v>
      </c>
      <c r="S39" s="53">
        <f>COUNTIF('B 40+'!E39:N39,13)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COUNTIF('B 40+'!E40:N40,15)</f>
        <v>0</v>
      </c>
      <c r="R40" s="52">
        <f>COUNTIF('B 40+'!E40:N40,14)</f>
        <v>0</v>
      </c>
      <c r="S40" s="53">
        <f>COUNTIF('B 40+'!E40:N40,13)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COUNTIF('B 40+'!E41:N41,15)</f>
        <v>0</v>
      </c>
      <c r="R41" s="52">
        <f>COUNTIF('B 40+'!E41:N41,14)</f>
        <v>0</v>
      </c>
      <c r="S41" s="53">
        <f>COUNTIF('B 40+'!E41:N41,13)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COUNTIF('B 40+'!E42:N42,15)</f>
        <v>0</v>
      </c>
      <c r="R42" s="52">
        <f>COUNTIF('B 40+'!E42:N42,14)</f>
        <v>0</v>
      </c>
      <c r="S42" s="53">
        <f>COUNTIF('B 40+'!E42:N42,13)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COUNTIF('B 40+'!E43:N43,15)</f>
        <v>0</v>
      </c>
      <c r="R43" s="52">
        <f>COUNTIF('B 40+'!E43:N43,14)</f>
        <v>0</v>
      </c>
      <c r="S43" s="53">
        <f>COUNTIF('B 40+'!E43:N43,13)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COUNTIF('B 40+'!E44:N44,15)</f>
        <v>0</v>
      </c>
      <c r="R44" s="52">
        <f>COUNTIF('B 40+'!E44:N44,14)</f>
        <v>0</v>
      </c>
      <c r="S44" s="53">
        <f>COUNTIF('B 40+'!E44:N44,13)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COUNTIF('B 40+'!E45:N45,15)</f>
        <v>0</v>
      </c>
      <c r="R45" s="52">
        <f>COUNTIF('B 40+'!E45:N45,14)</f>
        <v>0</v>
      </c>
      <c r="S45" s="53">
        <f>COUNTIF('B 40+'!E45:N45,13)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COUNTIF('B 40+'!E46:N46,15)</f>
        <v>0</v>
      </c>
      <c r="R46" s="52">
        <f>COUNTIF('B 40+'!E46:N46,14)</f>
        <v>0</v>
      </c>
      <c r="S46" s="53">
        <f>COUNTIF('B 40+'!E46:N46,13)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COUNTIF('B 40+'!E47:N47,15)</f>
        <v>0</v>
      </c>
      <c r="R47" s="52">
        <f>COUNTIF('B 40+'!E47:N47,14)</f>
        <v>0</v>
      </c>
      <c r="S47" s="53">
        <f>COUNTIF('B 40+'!E47:N47,13)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COUNTIF('B 40+'!E48:N48,15)</f>
        <v>0</v>
      </c>
      <c r="R48" s="52">
        <f>COUNTIF('B 40+'!E48:N48,14)</f>
        <v>0</v>
      </c>
      <c r="S48" s="53">
        <f>COUNTIF('B 40+'!E48:N48,13)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COUNTIF('B 40+'!E49:N49,15)</f>
        <v>0</v>
      </c>
      <c r="R49" s="52">
        <f>COUNTIF('B 40+'!E49:N49,14)</f>
        <v>0</v>
      </c>
      <c r="S49" s="53">
        <f>COUNTIF('B 40+'!E49:N49,13)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COUNTIF('B 40+'!E50:N50,15)</f>
        <v>0</v>
      </c>
      <c r="R50" s="52">
        <f>COUNTIF('B 40+'!E50:N50,14)</f>
        <v>0</v>
      </c>
      <c r="S50" s="53">
        <f>COUNTIF('B 40+'!E50:N50,13)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COUNTIF('B 40+'!E51:N51,15)</f>
        <v>0</v>
      </c>
      <c r="R51" s="52">
        <f>COUNTIF('B 40+'!E51:N51,14)</f>
        <v>0</v>
      </c>
      <c r="S51" s="53">
        <f>COUNTIF('B 40+'!E51:N51,13)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COUNTIF('B 40+'!E52:N52,15)</f>
        <v>0</v>
      </c>
      <c r="R52" s="55">
        <f>COUNTIF('B 40+'!E52:N52,14)</f>
        <v>0</v>
      </c>
      <c r="S52" s="56">
        <f>COUNTIF('B 40+'!E52:N52,13)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X52"/>
  <sheetViews>
    <sheetView zoomScaleNormal="100" workbookViewId="0" xr3:uid="{FF0BDA26-1AD6-5648-BD9A-E01AA4DDCA7C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93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149999999999999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1" thickBot="1">
      <c r="A13" s="14"/>
      <c r="B13" s="22">
        <v>1</v>
      </c>
      <c r="C13" s="47" t="s">
        <v>92</v>
      </c>
      <c r="D13" s="47">
        <v>1727</v>
      </c>
      <c r="E13" s="45">
        <v>15</v>
      </c>
      <c r="F13" s="45">
        <v>12</v>
      </c>
      <c r="G13" s="57">
        <v>14</v>
      </c>
      <c r="H13" s="45">
        <v>11</v>
      </c>
      <c r="I13" s="45">
        <v>13</v>
      </c>
      <c r="J13" s="45">
        <v>20</v>
      </c>
      <c r="K13" s="45"/>
      <c r="L13" s="45"/>
      <c r="M13" s="45"/>
      <c r="N13" s="45"/>
      <c r="O13" s="49">
        <f t="shared" ref="O13:O52" si="0">SUM(E13:N13)</f>
        <v>85</v>
      </c>
      <c r="P13" s="49">
        <f>IF(COUNTIF($E13:$N13,"&gt;1")&lt;5,"NA",(SUM($E13:$N13)-SUM(SMALL($E13:$N13,{1,2,3}))))</f>
        <v>49</v>
      </c>
      <c r="Q13" s="49">
        <f>COUNTIF('B 45+'!E13:N13,15)</f>
        <v>1</v>
      </c>
      <c r="R13" s="49">
        <f>COUNTIF('B 45+'!E13:N13,14)</f>
        <v>1</v>
      </c>
      <c r="S13" s="50">
        <f>COUNTIF('B 45+'!E13:N13,13)</f>
        <v>1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22">
        <v>2</v>
      </c>
      <c r="C14" s="47" t="s">
        <v>102</v>
      </c>
      <c r="D14" s="47">
        <v>251</v>
      </c>
      <c r="E14" s="48">
        <v>20</v>
      </c>
      <c r="F14" s="48">
        <v>11</v>
      </c>
      <c r="G14" s="128">
        <f>AVERAGE(F14,H14,I14,J14)</f>
        <v>13</v>
      </c>
      <c r="H14" s="48">
        <v>13</v>
      </c>
      <c r="I14" s="48">
        <v>14</v>
      </c>
      <c r="J14" s="48">
        <v>14</v>
      </c>
      <c r="K14" s="48"/>
      <c r="L14" s="48"/>
      <c r="M14" s="48"/>
      <c r="N14" s="48"/>
      <c r="O14" s="51">
        <f t="shared" si="0"/>
        <v>85</v>
      </c>
      <c r="P14" s="52">
        <f>IF(COUNTIF($E14:$N14,"&gt;1")&lt;5,"NA",(SUM($E14:$N14)-SUM(SMALL($E14:$N14,{1,2,3}))))</f>
        <v>48</v>
      </c>
      <c r="Q14" s="49">
        <f>COUNTIF('B 45+'!E14:N14,15)</f>
        <v>0</v>
      </c>
      <c r="R14" s="49">
        <f>COUNTIF('B 45+'!E14:N14,14)</f>
        <v>2</v>
      </c>
      <c r="S14" s="50">
        <f>COUNTIF('B 45+'!E14:N14,13)</f>
        <v>2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22">
        <v>3</v>
      </c>
      <c r="C15" s="46" t="s">
        <v>95</v>
      </c>
      <c r="D15" s="47">
        <v>502</v>
      </c>
      <c r="E15" s="48">
        <v>20</v>
      </c>
      <c r="F15" s="48">
        <v>14</v>
      </c>
      <c r="G15" s="58">
        <v>0</v>
      </c>
      <c r="H15" s="48">
        <v>15</v>
      </c>
      <c r="I15" s="48">
        <v>0</v>
      </c>
      <c r="J15" s="48">
        <v>0</v>
      </c>
      <c r="K15" s="48"/>
      <c r="L15" s="48"/>
      <c r="M15" s="48"/>
      <c r="N15" s="48"/>
      <c r="O15" s="51">
        <f t="shared" si="0"/>
        <v>49</v>
      </c>
      <c r="P15" s="52" t="str">
        <f>IF(COUNTIF($E15:$N15,"&gt;1")&lt;5,"NA",(SUM($E15:$N15)-SUM(SMALL($E15:$N15,{1,2,3}))))</f>
        <v>NA</v>
      </c>
      <c r="Q15" s="49">
        <f>COUNTIF('B 45+'!E15:N15,15)</f>
        <v>1</v>
      </c>
      <c r="R15" s="49">
        <f>COUNTIF('B 45+'!E15:N15,14)</f>
        <v>1</v>
      </c>
      <c r="S15" s="50">
        <f>COUNTIF('B 45+'!E15:N15,13)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1" thickBot="1">
      <c r="A16" s="14"/>
      <c r="B16" s="22">
        <v>4</v>
      </c>
      <c r="C16" s="46" t="s">
        <v>257</v>
      </c>
      <c r="D16" s="47">
        <v>552</v>
      </c>
      <c r="E16" s="48">
        <v>14</v>
      </c>
      <c r="F16" s="48">
        <v>20</v>
      </c>
      <c r="G16" s="58">
        <v>0</v>
      </c>
      <c r="H16" s="48">
        <v>14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48</v>
      </c>
      <c r="P16" s="52" t="str">
        <f>IF(COUNTIF($E16:$N16,"&gt;1")&lt;5,"NA",(SUM($E16:$N16)-SUM(SMALL($E16:$N16,{1,2,3}))))</f>
        <v>NA</v>
      </c>
      <c r="Q16" s="49">
        <f>COUNTIF('B 45+'!E16:N16,15)</f>
        <v>0</v>
      </c>
      <c r="R16" s="49">
        <f>COUNTIF('B 45+'!E16:N16,14)</f>
        <v>2</v>
      </c>
      <c r="S16" s="50">
        <f>COUNTIF('B 45+'!E16:N16,13)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1" thickBot="1">
      <c r="A17" s="14"/>
      <c r="B17" s="22">
        <v>5</v>
      </c>
      <c r="C17" s="46" t="s">
        <v>258</v>
      </c>
      <c r="D17" s="47">
        <v>1690</v>
      </c>
      <c r="E17" s="48">
        <v>0</v>
      </c>
      <c r="F17" s="48">
        <v>9</v>
      </c>
      <c r="G17" s="58">
        <v>0</v>
      </c>
      <c r="H17" s="48">
        <v>12</v>
      </c>
      <c r="I17" s="48">
        <v>12</v>
      </c>
      <c r="J17" s="48">
        <v>13</v>
      </c>
      <c r="K17" s="48"/>
      <c r="L17" s="48"/>
      <c r="M17" s="48"/>
      <c r="N17" s="48"/>
      <c r="O17" s="51">
        <f t="shared" si="0"/>
        <v>46</v>
      </c>
      <c r="P17" s="52" t="str">
        <f>IF(COUNTIF($E17:$N17,"&gt;1")&lt;5,"NA",(SUM($E17:$N17)-SUM(SMALL($E17:$N17,{1,2,3}))))</f>
        <v>NA</v>
      </c>
      <c r="Q17" s="49">
        <f>COUNTIF('B 45+'!E17:N17,15)</f>
        <v>0</v>
      </c>
      <c r="R17" s="49">
        <f>COUNTIF('B 45+'!E17:N17,14)</f>
        <v>0</v>
      </c>
      <c r="S17" s="50">
        <f>COUNTIF('B 45+'!E17:N17,13)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1" thickBot="1">
      <c r="A18" s="14"/>
      <c r="B18" s="22">
        <v>6</v>
      </c>
      <c r="C18" s="46" t="s">
        <v>108</v>
      </c>
      <c r="D18" s="47">
        <v>1092</v>
      </c>
      <c r="E18" s="48">
        <v>0</v>
      </c>
      <c r="F18" s="48">
        <v>15</v>
      </c>
      <c r="G18" s="58">
        <v>15</v>
      </c>
      <c r="H18" s="48">
        <v>0</v>
      </c>
      <c r="I18" s="48">
        <v>15</v>
      </c>
      <c r="J18" s="48">
        <v>0</v>
      </c>
      <c r="K18" s="48"/>
      <c r="L18" s="48"/>
      <c r="M18" s="48"/>
      <c r="N18" s="48"/>
      <c r="O18" s="51">
        <f t="shared" si="0"/>
        <v>45</v>
      </c>
      <c r="P18" s="52" t="str">
        <f>IF(COUNTIF($E18:$N18,"&gt;1")&lt;5,"NA",(SUM($E18:$N18)-SUM(SMALL($E18:$N18,{1,2,3}))))</f>
        <v>NA</v>
      </c>
      <c r="Q18" s="49">
        <f>COUNTIF('B 45+'!E18:N18,15)</f>
        <v>3</v>
      </c>
      <c r="R18" s="49">
        <f>COUNTIF('B 45+'!E18:N18,14)</f>
        <v>0</v>
      </c>
      <c r="S18" s="50">
        <f>COUNTIF('B 45+'!E18:N18,13)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1" thickBot="1">
      <c r="A19" s="14"/>
      <c r="B19" s="22">
        <v>7</v>
      </c>
      <c r="C19" s="46" t="s">
        <v>178</v>
      </c>
      <c r="D19" s="47">
        <v>816</v>
      </c>
      <c r="E19" s="48">
        <v>0</v>
      </c>
      <c r="F19" s="48">
        <v>13</v>
      </c>
      <c r="G19" s="58">
        <v>0</v>
      </c>
      <c r="H19" s="48">
        <v>10</v>
      </c>
      <c r="I19" s="48">
        <v>0</v>
      </c>
      <c r="J19" s="48">
        <v>15</v>
      </c>
      <c r="K19" s="48"/>
      <c r="L19" s="48"/>
      <c r="M19" s="48"/>
      <c r="N19" s="48"/>
      <c r="O19" s="51">
        <f t="shared" si="0"/>
        <v>38</v>
      </c>
      <c r="P19" s="52" t="str">
        <f>IF(COUNTIF($E19:$N19,"&gt;1")&lt;5,"NA",(SUM($E19:$N19)-SUM(SMALL($E19:$N19,{1,2,3}))))</f>
        <v>NA</v>
      </c>
      <c r="Q19" s="49">
        <f>COUNTIF('B 45+'!E19:N19,15)</f>
        <v>1</v>
      </c>
      <c r="R19" s="49">
        <f>COUNTIF('B 45+'!E19:N19,14)</f>
        <v>0</v>
      </c>
      <c r="S19" s="50">
        <f>COUNTIF('B 45+'!E19:N19,13)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1" thickBot="1">
      <c r="A20" s="14"/>
      <c r="B20" s="22">
        <v>8</v>
      </c>
      <c r="C20" s="46" t="s">
        <v>256</v>
      </c>
      <c r="D20" s="47">
        <v>259</v>
      </c>
      <c r="E20" s="48">
        <v>0</v>
      </c>
      <c r="F20" s="48">
        <v>10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10</v>
      </c>
      <c r="P20" s="52" t="str">
        <f>IF(COUNTIF($E20:$N20,"&gt;1")&lt;5,"NA",(SUM($E20:$N20)-SUM(SMALL($E20:$N20,{1,2,3}))))</f>
        <v>NA</v>
      </c>
      <c r="Q20" s="49">
        <f>COUNTIF('B 45+'!E20:N20,15)</f>
        <v>0</v>
      </c>
      <c r="R20" s="49">
        <f>COUNTIF('B 45+'!E20:N20,14)</f>
        <v>0</v>
      </c>
      <c r="S20" s="50">
        <f>COUNTIF('B 45+'!E20:N20,13)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49">
        <f>COUNTIF('B 45+'!E21:N21,15)</f>
        <v>0</v>
      </c>
      <c r="R21" s="49">
        <f>COUNTIF('B 45+'!E21:N21,14)</f>
        <v>0</v>
      </c>
      <c r="S21" s="50">
        <f>COUNTIF('B 45+'!E21:N21,13)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49">
        <f>COUNTIF('B 45+'!E22:N22,15)</f>
        <v>0</v>
      </c>
      <c r="R22" s="49">
        <f>COUNTIF('B 45+'!E22:N22,14)</f>
        <v>0</v>
      </c>
      <c r="S22" s="50">
        <f>COUNTIF('B 45+'!E22:N22,13)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49">
        <f>COUNTIF('B 45+'!E23:N23,15)</f>
        <v>0</v>
      </c>
      <c r="R23" s="49">
        <f>COUNTIF('B 45+'!E23:N23,14)</f>
        <v>0</v>
      </c>
      <c r="S23" s="50">
        <f>COUNTIF('B 45+'!E23:N23,13)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49">
        <f>COUNTIF('B 45+'!E24:N24,15)</f>
        <v>0</v>
      </c>
      <c r="R24" s="49">
        <f>COUNTIF('B 45+'!E24:N24,14)</f>
        <v>0</v>
      </c>
      <c r="S24" s="50">
        <f>COUNTIF('B 45+'!E24:N24,13)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49">
        <f>COUNTIF('B 45+'!E25:N25,15)</f>
        <v>0</v>
      </c>
      <c r="R25" s="49">
        <f>COUNTIF('B 45+'!E25:N25,14)</f>
        <v>0</v>
      </c>
      <c r="S25" s="50">
        <f>COUNTIF('B 45+'!E25:N25,13)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49">
        <f>COUNTIF('B 45+'!E26:N26,15)</f>
        <v>0</v>
      </c>
      <c r="R26" s="49">
        <f>COUNTIF('B 45+'!E26:N26,14)</f>
        <v>0</v>
      </c>
      <c r="S26" s="50">
        <f>COUNTIF('B 45+'!E26:N26,13)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49">
        <f>COUNTIF('B 45+'!E27:N27,15)</f>
        <v>0</v>
      </c>
      <c r="R27" s="49">
        <f>COUNTIF('B 45+'!E27:N27,14)</f>
        <v>0</v>
      </c>
      <c r="S27" s="50">
        <f>COUNTIF('B 45+'!E27:N27,13)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49">
        <f>COUNTIF('B 45+'!E28:N28,15)</f>
        <v>0</v>
      </c>
      <c r="R28" s="49">
        <f>COUNTIF('B 45+'!E28:N28,14)</f>
        <v>0</v>
      </c>
      <c r="S28" s="50">
        <f>COUNTIF('B 45+'!E28:N28,13)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49">
        <f>COUNTIF('B 45+'!E29:N29,15)</f>
        <v>0</v>
      </c>
      <c r="R29" s="49">
        <f>COUNTIF('B 45+'!E29:N29,14)</f>
        <v>0</v>
      </c>
      <c r="S29" s="50">
        <f>COUNTIF('B 45+'!E29:N29,13)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49">
        <f>COUNTIF('B 45+'!E30:N30,15)</f>
        <v>0</v>
      </c>
      <c r="R30" s="49">
        <f>COUNTIF('B 45+'!E30:N30,14)</f>
        <v>0</v>
      </c>
      <c r="S30" s="50">
        <f>COUNTIF('B 45+'!E30:N30,13)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49">
        <f>COUNTIF('B 45+'!E31:N31,15)</f>
        <v>0</v>
      </c>
      <c r="R31" s="49">
        <f>COUNTIF('B 45+'!E31:N31,14)</f>
        <v>0</v>
      </c>
      <c r="S31" s="50">
        <f>COUNTIF('B 45+'!E31:N31,13)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49">
        <f>COUNTIF('B 45+'!E32:N32,15)</f>
        <v>0</v>
      </c>
      <c r="R32" s="49">
        <f>COUNTIF('B 45+'!E32:N32,14)</f>
        <v>0</v>
      </c>
      <c r="S32" s="50">
        <f>COUNTIF('B 45+'!E32:N32,13)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49">
        <f>COUNTIF('B 45+'!E33:N33,15)</f>
        <v>0</v>
      </c>
      <c r="R33" s="49">
        <f>COUNTIF('B 45+'!E33:N33,14)</f>
        <v>0</v>
      </c>
      <c r="S33" s="50">
        <f>COUNTIF('B 45+'!E33:N33,13)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49">
        <f>COUNTIF('B 45+'!E34:N34,15)</f>
        <v>0</v>
      </c>
      <c r="R34" s="49">
        <f>COUNTIF('B 45+'!E34:N34,14)</f>
        <v>0</v>
      </c>
      <c r="S34" s="50">
        <f>COUNTIF('B 45+'!E34:N34,13)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49">
        <f>COUNTIF('B 45+'!E35:N35,15)</f>
        <v>0</v>
      </c>
      <c r="R35" s="49">
        <f>COUNTIF('B 45+'!E35:N35,14)</f>
        <v>0</v>
      </c>
      <c r="S35" s="50">
        <f>COUNTIF('B 45+'!E35:N35,13)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49">
        <f>COUNTIF('B 45+'!E36:N36,15)</f>
        <v>0</v>
      </c>
      <c r="R36" s="49">
        <f>COUNTIF('B 45+'!E36:N36,14)</f>
        <v>0</v>
      </c>
      <c r="S36" s="50">
        <f>COUNTIF('B 45+'!E36:N36,13)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49">
        <f>COUNTIF('B 45+'!E37:N37,15)</f>
        <v>0</v>
      </c>
      <c r="R37" s="49">
        <f>COUNTIF('B 45+'!E37:N37,14)</f>
        <v>0</v>
      </c>
      <c r="S37" s="50">
        <f>COUNTIF('B 45+'!E37:N37,13)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49">
        <f>COUNTIF('B 45+'!E38:N38,15)</f>
        <v>0</v>
      </c>
      <c r="R38" s="49">
        <f>COUNTIF('B 45+'!E38:N38,14)</f>
        <v>0</v>
      </c>
      <c r="S38" s="50">
        <f>COUNTIF('B 45+'!E38:N38,13)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49">
        <f>COUNTIF('B 45+'!E39:N39,15)</f>
        <v>0</v>
      </c>
      <c r="R39" s="49">
        <f>COUNTIF('B 45+'!E39:N39,14)</f>
        <v>0</v>
      </c>
      <c r="S39" s="50">
        <f>COUNTIF('B 45+'!E39:N39,13)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49">
        <f>COUNTIF('B 45+'!E40:N40,15)</f>
        <v>0</v>
      </c>
      <c r="R40" s="49">
        <f>COUNTIF('B 45+'!E40:N40,14)</f>
        <v>0</v>
      </c>
      <c r="S40" s="50">
        <f>COUNTIF('B 45+'!E40:N40,13)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49">
        <f>COUNTIF('B 45+'!E41:N41,15)</f>
        <v>0</v>
      </c>
      <c r="R41" s="49">
        <f>COUNTIF('B 45+'!E41:N41,14)</f>
        <v>0</v>
      </c>
      <c r="S41" s="50">
        <f>COUNTIF('B 45+'!E41:N41,13)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49">
        <f>COUNTIF('B 45+'!E42:N42,15)</f>
        <v>0</v>
      </c>
      <c r="R42" s="49">
        <f>COUNTIF('B 45+'!E42:N42,14)</f>
        <v>0</v>
      </c>
      <c r="S42" s="50">
        <f>COUNTIF('B 45+'!E42:N42,13)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49">
        <f>COUNTIF('B 45+'!E43:N43,15)</f>
        <v>0</v>
      </c>
      <c r="R43" s="49">
        <f>COUNTIF('B 45+'!E43:N43,14)</f>
        <v>0</v>
      </c>
      <c r="S43" s="50">
        <f>COUNTIF('B 45+'!E43:N43,13)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49">
        <f>COUNTIF('B 45+'!E44:N44,15)</f>
        <v>0</v>
      </c>
      <c r="R44" s="49">
        <f>COUNTIF('B 45+'!E44:N44,14)</f>
        <v>0</v>
      </c>
      <c r="S44" s="50">
        <f>COUNTIF('B 45+'!E44:N44,13)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49">
        <f>COUNTIF('B 45+'!E45:N45,15)</f>
        <v>0</v>
      </c>
      <c r="R45" s="49">
        <f>COUNTIF('B 45+'!E45:N45,14)</f>
        <v>0</v>
      </c>
      <c r="S45" s="50">
        <f>COUNTIF('B 45+'!E45:N45,13)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49">
        <f>COUNTIF('B 45+'!E46:N46,15)</f>
        <v>0</v>
      </c>
      <c r="R46" s="49">
        <f>COUNTIF('B 45+'!E46:N46,14)</f>
        <v>0</v>
      </c>
      <c r="S46" s="50">
        <f>COUNTIF('B 45+'!E46:N46,13)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49">
        <f>COUNTIF('B 45+'!E47:N47,15)</f>
        <v>0</v>
      </c>
      <c r="R47" s="49">
        <f>COUNTIF('B 45+'!E47:N47,14)</f>
        <v>0</v>
      </c>
      <c r="S47" s="50">
        <f>COUNTIF('B 45+'!E47:N47,13)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49">
        <f>COUNTIF('B 45+'!E48:N48,15)</f>
        <v>0</v>
      </c>
      <c r="R48" s="49">
        <f>COUNTIF('B 45+'!E48:N48,14)</f>
        <v>0</v>
      </c>
      <c r="S48" s="50">
        <f>COUNTIF('B 45+'!E48:N48,13)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49">
        <f>COUNTIF('B 45+'!E49:N49,15)</f>
        <v>0</v>
      </c>
      <c r="R49" s="49">
        <f>COUNTIF('B 45+'!E49:N49,14)</f>
        <v>0</v>
      </c>
      <c r="S49" s="50">
        <f>COUNTIF('B 45+'!E49:N49,13)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49">
        <f>COUNTIF('B 45+'!E50:N50,15)</f>
        <v>0</v>
      </c>
      <c r="R50" s="49">
        <f>COUNTIF('B 45+'!E50:N50,14)</f>
        <v>0</v>
      </c>
      <c r="S50" s="50">
        <f>COUNTIF('B 45+'!E50:N50,13)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49">
        <f>COUNTIF('B 45+'!E51:N51,15)</f>
        <v>0</v>
      </c>
      <c r="R51" s="49">
        <f>COUNTIF('B 45+'!E51:N51,14)</f>
        <v>0</v>
      </c>
      <c r="S51" s="50">
        <f>COUNTIF('B 45+'!E51:N51,13)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49">
        <f>COUNTIF('B 45+'!E52:N52,15)</f>
        <v>0</v>
      </c>
      <c r="R52" s="49">
        <f>COUNTIF('B 45+'!E52:N52,14)</f>
        <v>0</v>
      </c>
      <c r="S52" s="50">
        <f>COUNTIF('B 45+'!E52:N52,13)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AX52"/>
  <sheetViews>
    <sheetView zoomScaleNormal="100" workbookViewId="0" xr3:uid="{C67EF94B-0B3B-5838-830C-E3A509766221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5" style="4" customWidth="1"/>
    <col min="4" max="4" width="7.125" style="25" bestFit="1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133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6.149999999999999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149999999999999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17.4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1" thickBot="1">
      <c r="A13" s="14"/>
      <c r="B13" s="22">
        <v>1</v>
      </c>
      <c r="C13" s="43" t="s">
        <v>161</v>
      </c>
      <c r="D13" s="44">
        <v>1895</v>
      </c>
      <c r="E13" s="45">
        <v>14</v>
      </c>
      <c r="F13" s="45">
        <v>12</v>
      </c>
      <c r="G13" s="57">
        <v>14</v>
      </c>
      <c r="H13" s="45">
        <v>15</v>
      </c>
      <c r="I13" s="45">
        <v>13</v>
      </c>
      <c r="J13" s="45">
        <v>13</v>
      </c>
      <c r="K13" s="45"/>
      <c r="L13" s="45"/>
      <c r="M13" s="45"/>
      <c r="N13" s="45"/>
      <c r="O13" s="49">
        <f t="shared" ref="O13:O52" si="0">SUM(E13:N13)</f>
        <v>81</v>
      </c>
      <c r="P13" s="49">
        <f>IF(COUNTIF($E13:$N13,"&gt;1")&lt;5,"NA",(SUM($E13:$N13)-SUM(SMALL($E13:$N13,{1,2,3}))))</f>
        <v>43</v>
      </c>
      <c r="Q13" s="49">
        <f>COUNTIF('B 50+'!E13:N13,15)</f>
        <v>1</v>
      </c>
      <c r="R13" s="49">
        <f>COUNTIF('B 50+'!E13:N13,14)</f>
        <v>2</v>
      </c>
      <c r="S13" s="50">
        <f>COUNTIF('B 50+'!E13:N13,13)</f>
        <v>2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22">
        <v>2</v>
      </c>
      <c r="C14" s="46" t="s">
        <v>147</v>
      </c>
      <c r="D14" s="47">
        <v>1980</v>
      </c>
      <c r="E14" s="48">
        <v>12</v>
      </c>
      <c r="F14" s="48">
        <v>10</v>
      </c>
      <c r="G14" s="58">
        <v>15</v>
      </c>
      <c r="H14" s="48">
        <v>14</v>
      </c>
      <c r="I14" s="48">
        <v>15</v>
      </c>
      <c r="J14" s="48">
        <v>14</v>
      </c>
      <c r="K14" s="48"/>
      <c r="L14" s="48"/>
      <c r="M14" s="48"/>
      <c r="N14" s="48"/>
      <c r="O14" s="51">
        <f t="shared" si="0"/>
        <v>80</v>
      </c>
      <c r="P14" s="52">
        <f>IF(COUNTIF($E14:$N14,"&gt;1")&lt;5,"NA",(SUM($E14:$N14)-SUM(SMALL($E14:$N14,{1,2,3}))))</f>
        <v>44</v>
      </c>
      <c r="Q14" s="49">
        <f>COUNTIF('B 50+'!E14:N14,15)</f>
        <v>2</v>
      </c>
      <c r="R14" s="49">
        <f>COUNTIF('B 50+'!E14:N14,14)</f>
        <v>2</v>
      </c>
      <c r="S14" s="50">
        <f>COUNTIF('B 50+'!E14:N14,13)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22">
        <v>3</v>
      </c>
      <c r="C15" s="46" t="s">
        <v>132</v>
      </c>
      <c r="D15" s="47">
        <v>1858</v>
      </c>
      <c r="E15" s="48">
        <v>0</v>
      </c>
      <c r="F15" s="48">
        <v>8</v>
      </c>
      <c r="G15" s="58">
        <v>0</v>
      </c>
      <c r="H15" s="48">
        <v>13</v>
      </c>
      <c r="I15" s="48">
        <v>12</v>
      </c>
      <c r="J15" s="48">
        <v>20</v>
      </c>
      <c r="K15" s="48"/>
      <c r="L15" s="48"/>
      <c r="M15" s="48"/>
      <c r="N15" s="48"/>
      <c r="O15" s="51">
        <f t="shared" si="0"/>
        <v>53</v>
      </c>
      <c r="P15" s="52" t="str">
        <f>IF(COUNTIF($E15:$N15,"&gt;1")&lt;5,"NA",(SUM($E15:$N15)-SUM(SMALL($E15:$N15,{1,2,3}))))</f>
        <v>NA</v>
      </c>
      <c r="Q15" s="49">
        <f>COUNTIF('B 50+'!E15:N15,15)</f>
        <v>0</v>
      </c>
      <c r="R15" s="49">
        <f>COUNTIF('B 50+'!E15:N15,14)</f>
        <v>0</v>
      </c>
      <c r="S15" s="50">
        <f>COUNTIF('B 50+'!E15:N15,13)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1" thickBot="1">
      <c r="A16" s="14"/>
      <c r="B16" s="22">
        <v>4</v>
      </c>
      <c r="C16" s="46" t="s">
        <v>144</v>
      </c>
      <c r="D16" s="47">
        <v>510</v>
      </c>
      <c r="E16" s="48">
        <v>15</v>
      </c>
      <c r="F16" s="48">
        <v>0</v>
      </c>
      <c r="G16" s="58">
        <v>0</v>
      </c>
      <c r="H16" s="48">
        <v>0</v>
      </c>
      <c r="I16" s="48">
        <v>14</v>
      </c>
      <c r="J16" s="48">
        <v>0</v>
      </c>
      <c r="K16" s="48"/>
      <c r="L16" s="48"/>
      <c r="M16" s="48"/>
      <c r="N16" s="48"/>
      <c r="O16" s="51">
        <f t="shared" si="0"/>
        <v>29</v>
      </c>
      <c r="P16" s="52" t="str">
        <f>IF(COUNTIF($E16:$N16,"&gt;1")&lt;5,"NA",(SUM($E16:$N16)-SUM(SMALL($E16:$N16,{1,2,3}))))</f>
        <v>NA</v>
      </c>
      <c r="Q16" s="49">
        <f>COUNTIF('B 50+'!E16:N16,15)</f>
        <v>1</v>
      </c>
      <c r="R16" s="49">
        <f>COUNTIF('B 50+'!E16:N16,14)</f>
        <v>1</v>
      </c>
      <c r="S16" s="50">
        <f>COUNTIF('B 50+'!E16:N16,13)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1" thickBot="1">
      <c r="A17" s="14"/>
      <c r="B17" s="22">
        <v>5</v>
      </c>
      <c r="C17" s="46" t="s">
        <v>176</v>
      </c>
      <c r="D17" s="47">
        <v>1683</v>
      </c>
      <c r="E17" s="48">
        <v>0</v>
      </c>
      <c r="F17" s="48">
        <v>13</v>
      </c>
      <c r="G17" s="58">
        <v>0</v>
      </c>
      <c r="H17" s="48">
        <v>0</v>
      </c>
      <c r="I17" s="48">
        <v>0</v>
      </c>
      <c r="J17" s="48">
        <v>15</v>
      </c>
      <c r="K17" s="48"/>
      <c r="L17" s="48"/>
      <c r="M17" s="48"/>
      <c r="N17" s="48"/>
      <c r="O17" s="51">
        <f t="shared" si="0"/>
        <v>28</v>
      </c>
      <c r="P17" s="52" t="str">
        <f>IF(COUNTIF($E17:$N17,"&gt;1")&lt;5,"NA",(SUM($E17:$N17)-SUM(SMALL($E17:$N17,{1,2,3}))))</f>
        <v>NA</v>
      </c>
      <c r="Q17" s="49">
        <f>COUNTIF('B 50+'!E17:N17,15)</f>
        <v>1</v>
      </c>
      <c r="R17" s="49">
        <f>COUNTIF('B 50+'!E17:N17,14)</f>
        <v>0</v>
      </c>
      <c r="S17" s="50">
        <f>COUNTIF('B 50+'!E17:N17,13)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1" thickBot="1">
      <c r="A18" s="14"/>
      <c r="B18" s="22">
        <v>6</v>
      </c>
      <c r="C18" s="46" t="s">
        <v>259</v>
      </c>
      <c r="D18" s="47">
        <v>435</v>
      </c>
      <c r="E18" s="48">
        <v>0</v>
      </c>
      <c r="F18" s="48">
        <v>7</v>
      </c>
      <c r="G18" s="58">
        <v>0</v>
      </c>
      <c r="H18" s="48">
        <v>0</v>
      </c>
      <c r="I18" s="48">
        <v>0</v>
      </c>
      <c r="J18" s="48">
        <v>12</v>
      </c>
      <c r="K18" s="48"/>
      <c r="L18" s="48"/>
      <c r="M18" s="48"/>
      <c r="N18" s="48"/>
      <c r="O18" s="51">
        <f t="shared" si="0"/>
        <v>19</v>
      </c>
      <c r="P18" s="52" t="str">
        <f>IF(COUNTIF($E18:$N18,"&gt;1")&lt;5,"NA",(SUM($E18:$N18)-SUM(SMALL($E18:$N18,{1,2,3}))))</f>
        <v>NA</v>
      </c>
      <c r="Q18" s="49">
        <f>COUNTIF('B 50+'!E18:N18,15)</f>
        <v>0</v>
      </c>
      <c r="R18" s="49">
        <f>COUNTIF('B 50+'!E18:N18,14)</f>
        <v>0</v>
      </c>
      <c r="S18" s="50">
        <f>COUNTIF('B 50+'!E18:N18,13)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1" thickBot="1">
      <c r="A19" s="14"/>
      <c r="B19" s="22">
        <v>7</v>
      </c>
      <c r="C19" s="46" t="s">
        <v>190</v>
      </c>
      <c r="D19" s="47">
        <v>204</v>
      </c>
      <c r="E19" s="48">
        <v>0</v>
      </c>
      <c r="F19" s="48">
        <v>15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15</v>
      </c>
      <c r="P19" s="52" t="str">
        <f>IF(COUNTIF($E19:$N19,"&gt;1")&lt;5,"NA",(SUM($E19:$N19)-SUM(SMALL($E19:$N19,{1,2,3}))))</f>
        <v>NA</v>
      </c>
      <c r="Q19" s="49">
        <f>COUNTIF('B 50+'!E19:N19,15)</f>
        <v>1</v>
      </c>
      <c r="R19" s="49">
        <f>COUNTIF('B 50+'!E19:N19,14)</f>
        <v>0</v>
      </c>
      <c r="S19" s="50">
        <f>COUNTIF('B 50+'!E19:N19,13)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1" thickBot="1">
      <c r="A20" s="14"/>
      <c r="B20" s="22">
        <v>8</v>
      </c>
      <c r="C20" s="46" t="s">
        <v>211</v>
      </c>
      <c r="D20" s="47">
        <v>1962</v>
      </c>
      <c r="E20" s="48">
        <v>0</v>
      </c>
      <c r="F20" s="48">
        <v>14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14</v>
      </c>
      <c r="P20" s="52" t="str">
        <f>IF(COUNTIF($E20:$N20,"&gt;1")&lt;5,"NA",(SUM($E20:$N20)-SUM(SMALL($E20:$N20,{1,2,3}))))</f>
        <v>NA</v>
      </c>
      <c r="Q20" s="49">
        <f>COUNTIF('B 50+'!E20:N20,15)</f>
        <v>0</v>
      </c>
      <c r="R20" s="49">
        <f>COUNTIF('B 50+'!E20:N20,14)</f>
        <v>1</v>
      </c>
      <c r="S20" s="50">
        <f>COUNTIF('B 50+'!E20:N20,13)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22">
        <v>9</v>
      </c>
      <c r="C21" s="46" t="s">
        <v>213</v>
      </c>
      <c r="D21" s="47">
        <v>536</v>
      </c>
      <c r="E21" s="48">
        <v>13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13</v>
      </c>
      <c r="P21" s="52" t="str">
        <f>IF(COUNTIF($E21:$N21,"&gt;1")&lt;5,"NA",(SUM($E21:$N21)-SUM(SMALL($E21:$N21,{1,2,3}))))</f>
        <v>NA</v>
      </c>
      <c r="Q21" s="49">
        <f>COUNTIF('B 50+'!E21:N21,15)</f>
        <v>0</v>
      </c>
      <c r="R21" s="49">
        <f>COUNTIF('B 50+'!E21:N21,14)</f>
        <v>0</v>
      </c>
      <c r="S21" s="50">
        <f>COUNTIF('B 50+'!E21:N21,13)</f>
        <v>1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22">
        <v>10</v>
      </c>
      <c r="C22" s="46" t="s">
        <v>180</v>
      </c>
      <c r="D22" s="47">
        <v>1677</v>
      </c>
      <c r="E22" s="48">
        <v>0</v>
      </c>
      <c r="F22" s="48">
        <v>0</v>
      </c>
      <c r="G22" s="58">
        <v>13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13</v>
      </c>
      <c r="P22" s="52" t="str">
        <f>IF(COUNTIF($E22:$N22,"&gt;1")&lt;5,"NA",(SUM($E22:$N22)-SUM(SMALL($E22:$N22,{1,2,3}))))</f>
        <v>NA</v>
      </c>
      <c r="Q22" s="49">
        <f>COUNTIF('B 50+'!E22:N22,15)</f>
        <v>0</v>
      </c>
      <c r="R22" s="49">
        <f>COUNTIF('B 50+'!E22:N22,14)</f>
        <v>0</v>
      </c>
      <c r="S22" s="50">
        <f>COUNTIF('B 50+'!E22:N22,13)</f>
        <v>1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22">
        <v>11</v>
      </c>
      <c r="C23" s="46" t="s">
        <v>207</v>
      </c>
      <c r="D23" s="47">
        <v>1490</v>
      </c>
      <c r="E23" s="48">
        <v>0</v>
      </c>
      <c r="F23" s="48">
        <v>11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11</v>
      </c>
      <c r="P23" s="52" t="str">
        <f>IF(COUNTIF($E23:$N23,"&gt;1")&lt;5,"NA",(SUM($E23:$N23)-SUM(SMALL($E23:$N23,{1,2,3}))))</f>
        <v>NA</v>
      </c>
      <c r="Q23" s="49">
        <f>COUNTIF('B 50+'!E23:N23,15)</f>
        <v>0</v>
      </c>
      <c r="R23" s="49">
        <f>COUNTIF('B 50+'!E23:N23,14)</f>
        <v>0</v>
      </c>
      <c r="S23" s="50">
        <f>COUNTIF('B 50+'!E23:N23,13)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22">
        <v>12</v>
      </c>
      <c r="C24" s="46" t="s">
        <v>200</v>
      </c>
      <c r="D24" s="47">
        <v>613</v>
      </c>
      <c r="E24" s="48">
        <v>0</v>
      </c>
      <c r="F24" s="48">
        <v>9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9</v>
      </c>
      <c r="P24" s="52" t="str">
        <f>IF(COUNTIF($E24:$N24,"&gt;1")&lt;5,"NA",(SUM($E24:$N24)-SUM(SMALL($E24:$N24,{1,2,3}))))</f>
        <v>NA</v>
      </c>
      <c r="Q24" s="49">
        <f>COUNTIF('B 50+'!E24:N24,15)</f>
        <v>0</v>
      </c>
      <c r="R24" s="49">
        <f>COUNTIF('B 50+'!E24:N24,14)</f>
        <v>0</v>
      </c>
      <c r="S24" s="50">
        <f>COUNTIF('B 50+'!E24:N24,13)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49">
        <f>COUNTIF('B 50+'!E25:N25,15)</f>
        <v>0</v>
      </c>
      <c r="R25" s="49">
        <f>COUNTIF('B 50+'!E25:N25,14)</f>
        <v>0</v>
      </c>
      <c r="S25" s="50">
        <f>COUNTIF('B 50+'!E25:N25,13)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49">
        <f>COUNTIF('B 50+'!E26:N26,15)</f>
        <v>0</v>
      </c>
      <c r="R26" s="49">
        <f>COUNTIF('B 50+'!E26:N26,14)</f>
        <v>0</v>
      </c>
      <c r="S26" s="50">
        <f>COUNTIF('B 50+'!E26:N26,13)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49">
        <f>COUNTIF('B 50+'!E27:N27,15)</f>
        <v>0</v>
      </c>
      <c r="R27" s="49">
        <f>COUNTIF('B 50+'!E27:N27,14)</f>
        <v>0</v>
      </c>
      <c r="S27" s="50">
        <f>COUNTIF('B 50+'!E27:N27,13)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49">
        <f>COUNTIF('B 50+'!E28:N28,15)</f>
        <v>0</v>
      </c>
      <c r="R28" s="49">
        <f>COUNTIF('B 50+'!E28:N28,14)</f>
        <v>0</v>
      </c>
      <c r="S28" s="50">
        <f>COUNTIF('B 50+'!E28:N28,13)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49">
        <f>COUNTIF('B 50+'!E29:N29,15)</f>
        <v>0</v>
      </c>
      <c r="R29" s="49">
        <f>COUNTIF('B 50+'!E29:N29,14)</f>
        <v>0</v>
      </c>
      <c r="S29" s="50">
        <f>COUNTIF('B 50+'!E29:N29,13)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49">
        <f>COUNTIF('B 50+'!E30:N30,15)</f>
        <v>0</v>
      </c>
      <c r="R30" s="49">
        <f>COUNTIF('B 50+'!E30:N30,14)</f>
        <v>0</v>
      </c>
      <c r="S30" s="50">
        <f>COUNTIF('B 50+'!E30:N30,13)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49">
        <f>COUNTIF('B 50+'!E31:N31,15)</f>
        <v>0</v>
      </c>
      <c r="R31" s="49">
        <f>COUNTIF('B 50+'!E31:N31,14)</f>
        <v>0</v>
      </c>
      <c r="S31" s="50">
        <f>COUNTIF('B 50+'!E31:N31,13)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49">
        <f>COUNTIF('B 50+'!E32:N32,15)</f>
        <v>0</v>
      </c>
      <c r="R32" s="49">
        <f>COUNTIF('B 50+'!E32:N32,14)</f>
        <v>0</v>
      </c>
      <c r="S32" s="50">
        <f>COUNTIF('B 50+'!E32:N32,13)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49">
        <f>COUNTIF('B 50+'!E33:N33,15)</f>
        <v>0</v>
      </c>
      <c r="R33" s="49">
        <f>COUNTIF('B 50+'!E33:N33,14)</f>
        <v>0</v>
      </c>
      <c r="S33" s="50">
        <f>COUNTIF('B 50+'!E33:N33,13)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49">
        <f>COUNTIF('B 50+'!E34:N34,15)</f>
        <v>0</v>
      </c>
      <c r="R34" s="49">
        <f>COUNTIF('B 50+'!E34:N34,14)</f>
        <v>0</v>
      </c>
      <c r="S34" s="50">
        <f>COUNTIF('B 50+'!E34:N34,13)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49">
        <f>COUNTIF('B 50+'!E35:N35,15)</f>
        <v>0</v>
      </c>
      <c r="R35" s="49">
        <f>COUNTIF('B 50+'!E35:N35,14)</f>
        <v>0</v>
      </c>
      <c r="S35" s="50">
        <f>COUNTIF('B 50+'!E35:N35,13)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49">
        <f>COUNTIF('B 50+'!E36:N36,15)</f>
        <v>0</v>
      </c>
      <c r="R36" s="49">
        <f>COUNTIF('B 50+'!E36:N36,14)</f>
        <v>0</v>
      </c>
      <c r="S36" s="50">
        <f>COUNTIF('B 50+'!E36:N36,13)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49">
        <f>COUNTIF('B 50+'!E37:N37,15)</f>
        <v>0</v>
      </c>
      <c r="R37" s="49">
        <f>COUNTIF('B 50+'!E37:N37,14)</f>
        <v>0</v>
      </c>
      <c r="S37" s="50">
        <f>COUNTIF('B 50+'!E37:N37,13)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49">
        <f>COUNTIF('B 50+'!E38:N38,15)</f>
        <v>0</v>
      </c>
      <c r="R38" s="49">
        <f>COUNTIF('B 50+'!E38:N38,14)</f>
        <v>0</v>
      </c>
      <c r="S38" s="50">
        <f>COUNTIF('B 50+'!E38:N38,13)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49">
        <f>COUNTIF('B 50+'!E39:N39,15)</f>
        <v>0</v>
      </c>
      <c r="R39" s="49">
        <f>COUNTIF('B 50+'!E39:N39,14)</f>
        <v>0</v>
      </c>
      <c r="S39" s="50">
        <f>COUNTIF('B 50+'!E39:N39,13)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49">
        <f>COUNTIF('B 50+'!E40:N40,15)</f>
        <v>0</v>
      </c>
      <c r="R40" s="49">
        <f>COUNTIF('B 50+'!E40:N40,14)</f>
        <v>0</v>
      </c>
      <c r="S40" s="50">
        <f>COUNTIF('B 50+'!E40:N40,13)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49">
        <f>COUNTIF('B 50+'!E41:N41,15)</f>
        <v>0</v>
      </c>
      <c r="R41" s="49">
        <f>COUNTIF('B 50+'!E41:N41,14)</f>
        <v>0</v>
      </c>
      <c r="S41" s="50">
        <f>COUNTIF('B 50+'!E41:N41,13)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49">
        <f>COUNTIF('B 50+'!E42:N42,15)</f>
        <v>0</v>
      </c>
      <c r="R42" s="49">
        <f>COUNTIF('B 50+'!E42:N42,14)</f>
        <v>0</v>
      </c>
      <c r="S42" s="50">
        <f>COUNTIF('B 50+'!E42:N42,13)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49">
        <f>COUNTIF('B 50+'!E43:N43,15)</f>
        <v>0</v>
      </c>
      <c r="R43" s="49">
        <f>COUNTIF('B 50+'!E43:N43,14)</f>
        <v>0</v>
      </c>
      <c r="S43" s="50">
        <f>COUNTIF('B 50+'!E43:N43,13)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49">
        <f>COUNTIF('B 50+'!E44:N44,15)</f>
        <v>0</v>
      </c>
      <c r="R44" s="49">
        <f>COUNTIF('B 50+'!E44:N44,14)</f>
        <v>0</v>
      </c>
      <c r="S44" s="50">
        <f>COUNTIF('B 50+'!E44:N44,13)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49">
        <f>COUNTIF('B 50+'!E45:N45,15)</f>
        <v>0</v>
      </c>
      <c r="R45" s="49">
        <f>COUNTIF('B 50+'!E45:N45,14)</f>
        <v>0</v>
      </c>
      <c r="S45" s="50">
        <f>COUNTIF('B 50+'!E45:N45,13)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49">
        <f>COUNTIF('B 50+'!E46:N46,15)</f>
        <v>0</v>
      </c>
      <c r="R46" s="49">
        <f>COUNTIF('B 50+'!E46:N46,14)</f>
        <v>0</v>
      </c>
      <c r="S46" s="50">
        <f>COUNTIF('B 50+'!E46:N46,13)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49">
        <f>COUNTIF('B 50+'!E47:N47,15)</f>
        <v>0</v>
      </c>
      <c r="R47" s="49">
        <f>COUNTIF('B 50+'!E47:N47,14)</f>
        <v>0</v>
      </c>
      <c r="S47" s="50">
        <f>COUNTIF('B 50+'!E47:N47,13)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49">
        <f>COUNTIF('B 50+'!E48:N48,15)</f>
        <v>0</v>
      </c>
      <c r="R48" s="49">
        <f>COUNTIF('B 50+'!E48:N48,14)</f>
        <v>0</v>
      </c>
      <c r="S48" s="50">
        <f>COUNTIF('B 50+'!E48:N48,13)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49">
        <f>COUNTIF('B 50+'!E49:N49,15)</f>
        <v>0</v>
      </c>
      <c r="R49" s="49">
        <f>COUNTIF('B 50+'!E49:N49,14)</f>
        <v>0</v>
      </c>
      <c r="S49" s="50">
        <f>COUNTIF('B 50+'!E49:N49,13)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49">
        <f>COUNTIF('B 50+'!E50:N50,15)</f>
        <v>0</v>
      </c>
      <c r="R50" s="49">
        <f>COUNTIF('B 50+'!E50:N50,14)</f>
        <v>0</v>
      </c>
      <c r="S50" s="50">
        <f>COUNTIF('B 50+'!E50:N50,13)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49">
        <f>COUNTIF('B 50+'!E51:N51,15)</f>
        <v>0</v>
      </c>
      <c r="R51" s="49">
        <f>COUNTIF('B 50+'!E51:N51,14)</f>
        <v>0</v>
      </c>
      <c r="S51" s="50">
        <f>COUNTIF('B 50+'!E51:N51,13)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49">
        <f>COUNTIF('B 50+'!E52:N52,15)</f>
        <v>0</v>
      </c>
      <c r="R52" s="49">
        <f>COUNTIF('B 50+'!E52:N52,14)</f>
        <v>0</v>
      </c>
      <c r="S52" s="50">
        <f>COUNTIF('B 50+'!E52:N52,13)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/>
  <dimension ref="A1:AX52"/>
  <sheetViews>
    <sheetView zoomScaleNormal="100" workbookViewId="0" xr3:uid="{274F5AE0-5452-572F-8038-C13FFDA59D49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8.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119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6" t="s">
        <v>125</v>
      </c>
      <c r="D13" s="47">
        <v>342</v>
      </c>
      <c r="E13" s="45">
        <v>15</v>
      </c>
      <c r="F13" s="45">
        <v>14</v>
      </c>
      <c r="G13" s="57">
        <v>14</v>
      </c>
      <c r="H13" s="45">
        <v>20</v>
      </c>
      <c r="I13" s="45">
        <v>13</v>
      </c>
      <c r="J13" s="45">
        <v>0</v>
      </c>
      <c r="K13" s="45"/>
      <c r="L13" s="45"/>
      <c r="M13" s="45"/>
      <c r="N13" s="45"/>
      <c r="O13" s="49">
        <f t="shared" ref="O13:O52" si="0">SUM(E13:N13)</f>
        <v>76</v>
      </c>
      <c r="P13" s="49">
        <f>IF(COUNTIF($E13:$N13,"&gt;1")&lt;5,"NA",(SUM($E13:$N13)-SUM(SMALL($E13:$N13,{1,2,3}))))</f>
        <v>49</v>
      </c>
      <c r="Q13" s="49">
        <f>COUNTIF('B 55+'!E13:N13,15)</f>
        <v>1</v>
      </c>
      <c r="R13" s="49">
        <f>COUNTIF('B 55+'!E13:N13,14)</f>
        <v>2</v>
      </c>
      <c r="S13" s="50">
        <f>COUNTIF('B 55+'!E13:N13,13)</f>
        <v>1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3</v>
      </c>
      <c r="C14" s="46" t="s">
        <v>174</v>
      </c>
      <c r="D14" s="47">
        <v>557</v>
      </c>
      <c r="E14" s="48">
        <v>0</v>
      </c>
      <c r="F14" s="48">
        <v>0</v>
      </c>
      <c r="G14" s="58">
        <v>15</v>
      </c>
      <c r="H14" s="48">
        <v>15</v>
      </c>
      <c r="I14" s="48">
        <v>15</v>
      </c>
      <c r="J14" s="48">
        <v>15</v>
      </c>
      <c r="K14" s="48"/>
      <c r="L14" s="48"/>
      <c r="M14" s="48"/>
      <c r="N14" s="48"/>
      <c r="O14" s="51">
        <f t="shared" si="0"/>
        <v>60</v>
      </c>
      <c r="P14" s="52" t="str">
        <f>IF(COUNTIF($E14:$N14,"&gt;1")&lt;5,"NA",(SUM($E14:$N14)-SUM(SMALL($E14:$N14,{1,2,3}))))</f>
        <v>NA</v>
      </c>
      <c r="Q14" s="52">
        <f>COUNTIF('B 55+'!E14:N14,15)</f>
        <v>4</v>
      </c>
      <c r="R14" s="52">
        <f>COUNTIF('B 55+'!E14:N14,14)</f>
        <v>0</v>
      </c>
      <c r="S14" s="53">
        <f>COUNTIF('B 55+'!E14:N14,13)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2</v>
      </c>
      <c r="C15" s="46" t="s">
        <v>130</v>
      </c>
      <c r="D15" s="47">
        <v>1522</v>
      </c>
      <c r="E15" s="48">
        <v>0</v>
      </c>
      <c r="F15" s="48">
        <v>15</v>
      </c>
      <c r="G15" s="58">
        <v>0</v>
      </c>
      <c r="H15" s="48">
        <v>14</v>
      </c>
      <c r="I15" s="48">
        <v>20</v>
      </c>
      <c r="J15" s="48">
        <v>0</v>
      </c>
      <c r="K15" s="48"/>
      <c r="L15" s="48"/>
      <c r="M15" s="48"/>
      <c r="N15" s="48"/>
      <c r="O15" s="51">
        <f t="shared" si="0"/>
        <v>49</v>
      </c>
      <c r="P15" s="52" t="str">
        <f>IF(COUNTIF($E15:$N15,"&gt;1")&lt;5,"NA",(SUM($E15:$N15)-SUM(SMALL($E15:$N15,{1,2,3}))))</f>
        <v>NA</v>
      </c>
      <c r="Q15" s="52">
        <f>COUNTIF('B 55+'!E15:N15,15)</f>
        <v>1</v>
      </c>
      <c r="R15" s="52">
        <f>COUNTIF('B 55+'!E15:N15,14)</f>
        <v>1</v>
      </c>
      <c r="S15" s="53">
        <f>COUNTIF('B 55+'!E15:N15,13)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118</v>
      </c>
      <c r="D16" s="47">
        <v>1705</v>
      </c>
      <c r="E16" s="48">
        <v>20</v>
      </c>
      <c r="F16" s="48">
        <v>0</v>
      </c>
      <c r="G16" s="128">
        <v>0</v>
      </c>
      <c r="H16" s="48">
        <v>0</v>
      </c>
      <c r="I16" s="48">
        <v>0</v>
      </c>
      <c r="J16" s="48">
        <v>14</v>
      </c>
      <c r="K16" s="48"/>
      <c r="L16" s="48"/>
      <c r="M16" s="48"/>
      <c r="N16" s="48"/>
      <c r="O16" s="51">
        <f t="shared" si="0"/>
        <v>34</v>
      </c>
      <c r="P16" s="52" t="str">
        <f>IF(COUNTIF($E16:$N16,"&gt;1")&lt;5,"NA",(SUM($E16:$N16)-SUM(SMALL($E16:$N16,{1,2,3}))))</f>
        <v>NA</v>
      </c>
      <c r="Q16" s="52">
        <f>COUNTIF('B 55+'!E16:N16,15)</f>
        <v>0</v>
      </c>
      <c r="R16" s="52">
        <f>COUNTIF('B 55+'!E16:N16,14)</f>
        <v>1</v>
      </c>
      <c r="S16" s="53">
        <f>COUNTIF('B 55+'!E16:N16,13)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230</v>
      </c>
      <c r="D17" s="47">
        <v>851</v>
      </c>
      <c r="E17" s="48">
        <v>0</v>
      </c>
      <c r="F17" s="48">
        <v>0</v>
      </c>
      <c r="G17" s="58">
        <v>0</v>
      </c>
      <c r="H17" s="48">
        <v>0</v>
      </c>
      <c r="I17" s="48">
        <v>14</v>
      </c>
      <c r="J17" s="48">
        <v>0</v>
      </c>
      <c r="K17" s="48"/>
      <c r="L17" s="48"/>
      <c r="M17" s="48"/>
      <c r="N17" s="48"/>
      <c r="O17" s="51">
        <f t="shared" si="0"/>
        <v>14</v>
      </c>
      <c r="P17" s="52" t="str">
        <f>IF(COUNTIF($E17:$N17,"&gt;1")&lt;5,"NA",(SUM($E17:$N17)-SUM(SMALL($E17:$N17,{1,2,3}))))</f>
        <v>NA</v>
      </c>
      <c r="Q17" s="52">
        <f>COUNTIF('B 55+'!E17:N17,15)</f>
        <v>0</v>
      </c>
      <c r="R17" s="52">
        <f>COUNTIF('B 55+'!E17:N17,14)</f>
        <v>1</v>
      </c>
      <c r="S17" s="53">
        <f>COUNTIF('B 55+'!E17:N17,13)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260</v>
      </c>
      <c r="D18" s="47">
        <v>411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13</v>
      </c>
      <c r="P18" s="52" t="str">
        <f>IF(COUNTIF($E18:$N18,"&gt;1")&lt;5,"NA",(SUM($E18:$N18)-SUM(SMALL($E18:$N18,{1,2,3}))))</f>
        <v>NA</v>
      </c>
      <c r="Q18" s="52">
        <f>COUNTIF('B 55+'!E18:N18,15)</f>
        <v>0</v>
      </c>
      <c r="R18" s="52">
        <f>COUNTIF('B 55+'!E18:N18,14)</f>
        <v>0</v>
      </c>
      <c r="S18" s="53">
        <f>COUNTIF('B 55+'!E18:N18,13)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0</v>
      </c>
      <c r="P19" s="52" t="str">
        <f>IF(COUNTIF($E19:$N19,"&gt;1")&lt;5,"NA",(SUM($E19:$N19)-SUM(SMALL($E19:$N19,{1,2,3}))))</f>
        <v>NA</v>
      </c>
      <c r="Q19" s="52">
        <f>COUNTIF('B 55+'!E19:N19,15)</f>
        <v>0</v>
      </c>
      <c r="R19" s="52">
        <f>COUNTIF('B 55+'!E19:N19,14)</f>
        <v>0</v>
      </c>
      <c r="S19" s="53">
        <f>COUNTIF('B 55+'!E19:N19,13)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0</v>
      </c>
      <c r="P20" s="52" t="str">
        <f>IF(COUNTIF($E20:$N20,"&gt;1")&lt;5,"NA",(SUM($E20:$N20)-SUM(SMALL($E20:$N20,{1,2,3}))))</f>
        <v>NA</v>
      </c>
      <c r="Q20" s="52">
        <f>COUNTIF('B 55+'!E20:N20,15)</f>
        <v>0</v>
      </c>
      <c r="R20" s="52">
        <f>COUNTIF('B 55+'!E20:N20,14)</f>
        <v>0</v>
      </c>
      <c r="S20" s="53">
        <f>COUNTIF('B 55+'!E20:N20,13)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COUNTIF('B 55+'!E21:N21,15)</f>
        <v>0</v>
      </c>
      <c r="R21" s="52">
        <f>COUNTIF('B 55+'!E21:N21,14)</f>
        <v>0</v>
      </c>
      <c r="S21" s="53">
        <f>COUNTIF('B 55+'!E21:N21,13)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COUNTIF('B 55+'!E22:N22,15)</f>
        <v>0</v>
      </c>
      <c r="R22" s="52">
        <f>COUNTIF('B 55+'!E22:N22,14)</f>
        <v>0</v>
      </c>
      <c r="S22" s="53">
        <f>COUNTIF('B 55+'!E22:N22,13)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COUNTIF('B 55+'!E23:N23,15)</f>
        <v>0</v>
      </c>
      <c r="R23" s="52">
        <f>COUNTIF('B 55+'!E23:N23,14)</f>
        <v>0</v>
      </c>
      <c r="S23" s="53">
        <f>COUNTIF('B 55+'!E23:N23,13)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COUNTIF('B 55+'!E24:N24,15)</f>
        <v>0</v>
      </c>
      <c r="R24" s="52">
        <f>COUNTIF('B 55+'!E24:N24,14)</f>
        <v>0</v>
      </c>
      <c r="S24" s="53">
        <f>COUNTIF('B 55+'!E24:N24,13)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COUNTIF('B 55+'!E25:N25,15)</f>
        <v>0</v>
      </c>
      <c r="R25" s="52">
        <f>COUNTIF('B 55+'!E25:N25,14)</f>
        <v>0</v>
      </c>
      <c r="S25" s="53">
        <f>COUNTIF('B 55+'!E25:N25,13)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COUNTIF('B 55+'!E26:N26,15)</f>
        <v>0</v>
      </c>
      <c r="R26" s="52">
        <f>COUNTIF('B 55+'!E26:N26,14)</f>
        <v>0</v>
      </c>
      <c r="S26" s="53">
        <f>COUNTIF('B 55+'!E26:N26,13)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COUNTIF('B 55+'!E27:N27,15)</f>
        <v>0</v>
      </c>
      <c r="R27" s="52">
        <f>COUNTIF('B 55+'!E27:N27,14)</f>
        <v>0</v>
      </c>
      <c r="S27" s="53">
        <f>COUNTIF('B 55+'!E27:N27,13)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COUNTIF('B 55+'!E28:N28,15)</f>
        <v>0</v>
      </c>
      <c r="R28" s="52">
        <f>COUNTIF('B 55+'!E28:N28,14)</f>
        <v>0</v>
      </c>
      <c r="S28" s="53">
        <f>COUNTIF('B 55+'!E28:N28,13)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COUNTIF('B 55+'!E29:N29,15)</f>
        <v>0</v>
      </c>
      <c r="R29" s="52">
        <f>COUNTIF('B 55+'!E29:N29,14)</f>
        <v>0</v>
      </c>
      <c r="S29" s="53">
        <f>COUNTIF('B 55+'!E29:N29,13)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COUNTIF('B 55+'!E30:N30,15)</f>
        <v>0</v>
      </c>
      <c r="R30" s="52">
        <f>COUNTIF('B 55+'!E30:N30,14)</f>
        <v>0</v>
      </c>
      <c r="S30" s="53">
        <f>COUNTIF('B 55+'!E30:N30,13)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COUNTIF('B 55+'!E31:N31,15)</f>
        <v>0</v>
      </c>
      <c r="R31" s="52">
        <f>COUNTIF('B 55+'!E31:N31,14)</f>
        <v>0</v>
      </c>
      <c r="S31" s="53">
        <f>COUNTIF('B 55+'!E31:N31,13)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COUNTIF('B 55+'!E32:N32,15)</f>
        <v>0</v>
      </c>
      <c r="R32" s="52">
        <f>COUNTIF('B 55+'!E32:N32,14)</f>
        <v>0</v>
      </c>
      <c r="S32" s="53">
        <f>COUNTIF('B 55+'!E32:N32,13)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COUNTIF('B 55+'!E33:N33,15)</f>
        <v>0</v>
      </c>
      <c r="R33" s="52">
        <f>COUNTIF('B 55+'!E33:N33,14)</f>
        <v>0</v>
      </c>
      <c r="S33" s="53">
        <f>COUNTIF('B 55+'!E33:N33,13)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COUNTIF('B 55+'!E34:N34,15)</f>
        <v>0</v>
      </c>
      <c r="R34" s="52">
        <f>COUNTIF('B 55+'!E34:N34,14)</f>
        <v>0</v>
      </c>
      <c r="S34" s="53">
        <f>COUNTIF('B 55+'!E34:N34,13)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COUNTIF('B 55+'!E35:N35,15)</f>
        <v>0</v>
      </c>
      <c r="R35" s="52">
        <f>COUNTIF('B 55+'!E35:N35,14)</f>
        <v>0</v>
      </c>
      <c r="S35" s="53">
        <f>COUNTIF('B 55+'!E35:N35,13)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COUNTIF('B 55+'!E36:N36,15)</f>
        <v>0</v>
      </c>
      <c r="R36" s="52">
        <f>COUNTIF('B 55+'!E36:N36,14)</f>
        <v>0</v>
      </c>
      <c r="S36" s="53">
        <f>COUNTIF('B 55+'!E36:N36,13)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COUNTIF('B 55+'!E37:N37,15)</f>
        <v>0</v>
      </c>
      <c r="R37" s="52">
        <f>COUNTIF('B 55+'!E37:N37,14)</f>
        <v>0</v>
      </c>
      <c r="S37" s="53">
        <f>COUNTIF('B 55+'!E37:N37,13)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COUNTIF('B 55+'!E38:N38,15)</f>
        <v>0</v>
      </c>
      <c r="R38" s="52">
        <f>COUNTIF('B 55+'!E38:N38,14)</f>
        <v>0</v>
      </c>
      <c r="S38" s="53">
        <f>COUNTIF('B 55+'!E38:N38,13)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COUNTIF('B 55+'!E39:N39,15)</f>
        <v>0</v>
      </c>
      <c r="R39" s="52">
        <f>COUNTIF('B 55+'!E39:N39,14)</f>
        <v>0</v>
      </c>
      <c r="S39" s="53">
        <f>COUNTIF('B 55+'!E39:N39,13)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COUNTIF('B 55+'!E40:N40,15)</f>
        <v>0</v>
      </c>
      <c r="R40" s="52">
        <f>COUNTIF('B 55+'!E40:N40,14)</f>
        <v>0</v>
      </c>
      <c r="S40" s="53">
        <f>COUNTIF('B 55+'!E40:N40,13)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COUNTIF('B 55+'!E41:N41,15)</f>
        <v>0</v>
      </c>
      <c r="R41" s="52">
        <f>COUNTIF('B 55+'!E41:N41,14)</f>
        <v>0</v>
      </c>
      <c r="S41" s="53">
        <f>COUNTIF('B 55+'!E41:N41,13)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COUNTIF('B 55+'!E42:N42,15)</f>
        <v>0</v>
      </c>
      <c r="R42" s="52">
        <f>COUNTIF('B 55+'!E42:N42,14)</f>
        <v>0</v>
      </c>
      <c r="S42" s="53">
        <f>COUNTIF('B 55+'!E42:N42,13)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COUNTIF('B 55+'!E43:N43,15)</f>
        <v>0</v>
      </c>
      <c r="R43" s="52">
        <f>COUNTIF('B 55+'!E43:N43,14)</f>
        <v>0</v>
      </c>
      <c r="S43" s="53">
        <f>COUNTIF('B 55+'!E43:N43,13)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COUNTIF('B 55+'!E44:N44,15)</f>
        <v>0</v>
      </c>
      <c r="R44" s="52">
        <f>COUNTIF('B 55+'!E44:N44,14)</f>
        <v>0</v>
      </c>
      <c r="S44" s="53">
        <f>COUNTIF('B 55+'!E44:N44,13)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COUNTIF('B 55+'!E45:N45,15)</f>
        <v>0</v>
      </c>
      <c r="R45" s="52">
        <f>COUNTIF('B 55+'!E45:N45,14)</f>
        <v>0</v>
      </c>
      <c r="S45" s="53">
        <f>COUNTIF('B 55+'!E45:N45,13)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COUNTIF('B 55+'!E46:N46,15)</f>
        <v>0</v>
      </c>
      <c r="R46" s="52">
        <f>COUNTIF('B 55+'!E46:N46,14)</f>
        <v>0</v>
      </c>
      <c r="S46" s="53">
        <f>COUNTIF('B 55+'!E46:N46,13)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COUNTIF('B 55+'!E47:N47,15)</f>
        <v>0</v>
      </c>
      <c r="R47" s="52">
        <f>COUNTIF('B 55+'!E47:N47,14)</f>
        <v>0</v>
      </c>
      <c r="S47" s="53">
        <f>COUNTIF('B 55+'!E47:N47,13)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COUNTIF('B 55+'!E48:N48,15)</f>
        <v>0</v>
      </c>
      <c r="R48" s="52">
        <f>COUNTIF('B 55+'!E48:N48,14)</f>
        <v>0</v>
      </c>
      <c r="S48" s="53">
        <f>COUNTIF('B 55+'!E48:N48,13)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COUNTIF('B 55+'!E49:N49,15)</f>
        <v>0</v>
      </c>
      <c r="R49" s="52">
        <f>COUNTIF('B 55+'!E49:N49,14)</f>
        <v>0</v>
      </c>
      <c r="S49" s="53">
        <f>COUNTIF('B 55+'!E49:N49,13)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COUNTIF('B 55+'!E50:N50,15)</f>
        <v>0</v>
      </c>
      <c r="R50" s="52">
        <f>COUNTIF('B 55+'!E50:N50,14)</f>
        <v>0</v>
      </c>
      <c r="S50" s="53">
        <f>COUNTIF('B 55+'!E50:N50,13)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COUNTIF('B 55+'!E51:N51,15)</f>
        <v>0</v>
      </c>
      <c r="R51" s="52">
        <f>COUNTIF('B 55+'!E51:N51,14)</f>
        <v>0</v>
      </c>
      <c r="S51" s="53">
        <f>COUNTIF('B 55+'!E51:N51,13)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COUNTIF('B 55+'!E52:N52,15)</f>
        <v>0</v>
      </c>
      <c r="R52" s="55">
        <f>COUNTIF('B 55+'!E52:N52,14)</f>
        <v>0</v>
      </c>
      <c r="S52" s="56">
        <f>COUNTIF('B 55+'!E52:N52,13)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0"/>
  <dimension ref="A1:AX52"/>
  <sheetViews>
    <sheetView zoomScaleNormal="100" workbookViewId="0" xr3:uid="{33642244-9AC9-5136-AF77-195C889548CE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78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250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4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30" t="s">
        <v>30</v>
      </c>
      <c r="R12" s="30" t="s">
        <v>31</v>
      </c>
      <c r="S12" s="31" t="s">
        <v>32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  <c r="AF12" s="2"/>
      <c r="AG12" s="1"/>
      <c r="AH12" s="1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50" ht="20.45">
      <c r="A13" s="14"/>
      <c r="B13" s="22">
        <v>1</v>
      </c>
      <c r="C13" s="43" t="s">
        <v>77</v>
      </c>
      <c r="D13" s="44">
        <v>525</v>
      </c>
      <c r="E13" s="45">
        <v>15</v>
      </c>
      <c r="F13" s="45">
        <v>15</v>
      </c>
      <c r="G13" s="57">
        <v>0</v>
      </c>
      <c r="H13" s="45">
        <v>20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80</v>
      </c>
      <c r="P13" s="49">
        <f>IF(COUNTIF($E13:$N13,"&gt;1")&lt;5,"NA",(SUM($E13:$N13)-SUM(SMALL($E13:$N13,{1,2,3}))))</f>
        <v>50</v>
      </c>
      <c r="Q13" s="49">
        <f>COUNTIF('C Class'!E13:N13,15)</f>
        <v>4</v>
      </c>
      <c r="R13" s="49">
        <f>COUNTIF('C Class'!E13:N13,14)</f>
        <v>0</v>
      </c>
      <c r="S13" s="50">
        <f>COUNTIF('C Class'!E13:N13,13)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88</v>
      </c>
      <c r="D14" s="47">
        <v>1704</v>
      </c>
      <c r="E14" s="48">
        <v>20</v>
      </c>
      <c r="F14" s="48">
        <v>0</v>
      </c>
      <c r="G14" s="128">
        <f>AVERAGE(I14,J14)</f>
        <v>14</v>
      </c>
      <c r="H14" s="48">
        <v>0</v>
      </c>
      <c r="I14" s="48">
        <v>14</v>
      </c>
      <c r="J14" s="48">
        <v>14</v>
      </c>
      <c r="K14" s="48"/>
      <c r="L14" s="48"/>
      <c r="M14" s="48"/>
      <c r="N14" s="48"/>
      <c r="O14" s="51">
        <f t="shared" si="0"/>
        <v>62</v>
      </c>
      <c r="P14" s="52" t="str">
        <f>IF(COUNTIF($E14:$N14,"&gt;1")&lt;5,"NA",(SUM($E14:$N14)-SUM(SMALL($E14:$N14,{1,2,3}))))</f>
        <v>NA</v>
      </c>
      <c r="Q14" s="52">
        <f>COUNTIF('C Class'!E15:N15,15)</f>
        <v>0</v>
      </c>
      <c r="R14" s="52">
        <f>COUNTIF('C Class'!E15:N15,14)</f>
        <v>0</v>
      </c>
      <c r="S14" s="53">
        <f>COUNTIF('C Class'!E15:N15,13)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116</v>
      </c>
      <c r="D15" s="47">
        <v>555</v>
      </c>
      <c r="E15" s="48">
        <v>20</v>
      </c>
      <c r="F15" s="48">
        <v>12</v>
      </c>
      <c r="G15" s="128">
        <v>12</v>
      </c>
      <c r="H15" s="48">
        <v>0</v>
      </c>
      <c r="I15" s="48">
        <v>0</v>
      </c>
      <c r="J15" s="48">
        <v>0</v>
      </c>
      <c r="K15" s="48"/>
      <c r="L15" s="48"/>
      <c r="M15" s="48"/>
      <c r="N15" s="48"/>
      <c r="O15" s="51">
        <f t="shared" si="0"/>
        <v>44</v>
      </c>
      <c r="P15" s="52" t="str">
        <f>IF(COUNTIF($E15:$N15,"&gt;1")&lt;5,"NA",(SUM($E15:$N15)-SUM(SMALL($E15:$N15,{1,2,3}))))</f>
        <v>NA</v>
      </c>
      <c r="Q15" s="52">
        <f>COUNTIF('C Class'!E14:N14,15)</f>
        <v>0</v>
      </c>
      <c r="R15" s="52">
        <f>COUNTIF('C Class'!E14:N14,14)</f>
        <v>3</v>
      </c>
      <c r="S15" s="53">
        <f>COUNTIF('C Class'!E14:N14,13)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228</v>
      </c>
      <c r="D16" s="47">
        <v>522</v>
      </c>
      <c r="E16" s="48">
        <v>0</v>
      </c>
      <c r="F16" s="48">
        <v>0</v>
      </c>
      <c r="G16" s="58">
        <v>0</v>
      </c>
      <c r="H16" s="48">
        <v>15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15</v>
      </c>
      <c r="P16" s="52" t="str">
        <f>IF(COUNTIF($E16:$N16,"&gt;1")&lt;5,"NA",(SUM($E16:$N16)-SUM(SMALL($E16:$N16,{1,2,3}))))</f>
        <v>NA</v>
      </c>
      <c r="Q16" s="52">
        <f>COUNTIF('C Class'!E16:N16,15)</f>
        <v>1</v>
      </c>
      <c r="R16" s="52">
        <f>COUNTIF('C Class'!E16:N16,14)</f>
        <v>0</v>
      </c>
      <c r="S16" s="53">
        <f>COUNTIF('C Class'!E16:N16,13)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210</v>
      </c>
      <c r="D17" s="47">
        <v>1698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14</v>
      </c>
      <c r="P17" s="52" t="str">
        <f>IF(COUNTIF($E17:$N17,"&gt;1")&lt;5,"NA",(SUM($E17:$N17)-SUM(SMALL($E17:$N17,{1,2,3}))))</f>
        <v>NA</v>
      </c>
      <c r="Q17" s="52">
        <f>COUNTIF('C Class'!E17:N17,15)</f>
        <v>0</v>
      </c>
      <c r="R17" s="52">
        <f>COUNTIF('C Class'!E17:N17,14)</f>
        <v>1</v>
      </c>
      <c r="S17" s="53">
        <f>COUNTIF('C Class'!E17:N17,13)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198</v>
      </c>
      <c r="D18" s="47">
        <v>441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13</v>
      </c>
      <c r="P18" s="52" t="str">
        <f>IF(COUNTIF($E18:$N18,"&gt;1")&lt;5,"NA",(SUM($E18:$N18)-SUM(SMALL($E18:$N18,{1,2,3}))))</f>
        <v>NA</v>
      </c>
      <c r="Q18" s="52">
        <f>COUNTIF('C Class'!E18:N18,15)</f>
        <v>0</v>
      </c>
      <c r="R18" s="52">
        <f>COUNTIF('C Class'!E18:N18,14)</f>
        <v>0</v>
      </c>
      <c r="S18" s="53">
        <f>COUNTIF('C Class'!E18:N18,13)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193</v>
      </c>
      <c r="D19" s="47">
        <v>354</v>
      </c>
      <c r="E19" s="48">
        <v>0</v>
      </c>
      <c r="F19" s="48">
        <v>11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11</v>
      </c>
      <c r="P19" s="52" t="str">
        <f>IF(COUNTIF($E19:$N19,"&gt;1")&lt;5,"NA",(SUM($E19:$N19)-SUM(SMALL($E19:$N19,{1,2,3}))))</f>
        <v>NA</v>
      </c>
      <c r="Q19" s="52">
        <f>COUNTIF('C Class'!E19:N19,15)</f>
        <v>0</v>
      </c>
      <c r="R19" s="52">
        <f>COUNTIF('C Class'!E19:N19,14)</f>
        <v>0</v>
      </c>
      <c r="S19" s="53">
        <f>COUNTIF('C Class'!E19:N19,13)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0</v>
      </c>
      <c r="P20" s="52" t="str">
        <f>IF(COUNTIF($E20:$N20,"&gt;1")&lt;5,"NA",(SUM($E20:$N20)-SUM(SMALL($E20:$N20,{1,2,3}))))</f>
        <v>NA</v>
      </c>
      <c r="Q20" s="52">
        <f>COUNTIF('C Class'!E20:N20,15)</f>
        <v>0</v>
      </c>
      <c r="R20" s="52">
        <f>COUNTIF('C Class'!E20:N20,14)</f>
        <v>0</v>
      </c>
      <c r="S20" s="53">
        <f>COUNTIF('C Class'!E20:N20,13)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COUNTIF('C Class'!E21:N21,15)</f>
        <v>0</v>
      </c>
      <c r="R21" s="52">
        <f>COUNTIF('C Class'!E21:N21,14)</f>
        <v>0</v>
      </c>
      <c r="S21" s="53">
        <f>COUNTIF('C Class'!E21:N21,13)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COUNTIF('C Class'!E22:N22,15)</f>
        <v>0</v>
      </c>
      <c r="R22" s="52">
        <f>COUNTIF('C Class'!E22:N22,14)</f>
        <v>0</v>
      </c>
      <c r="S22" s="53">
        <f>COUNTIF('C Class'!E22:N22,13)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COUNTIF('C Class'!E23:N23,15)</f>
        <v>0</v>
      </c>
      <c r="R23" s="52">
        <f>COUNTIF('C Class'!E23:N23,14)</f>
        <v>0</v>
      </c>
      <c r="S23" s="53">
        <f>COUNTIF('C Class'!E23:N23,13)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COUNTIF('C Class'!E24:N24,15)</f>
        <v>0</v>
      </c>
      <c r="R24" s="52">
        <f>COUNTIF('C Class'!E24:N24,14)</f>
        <v>0</v>
      </c>
      <c r="S24" s="53">
        <f>COUNTIF('C Class'!E24:N24,13)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COUNTIF('C Class'!E25:N25,15)</f>
        <v>0</v>
      </c>
      <c r="R25" s="52">
        <f>COUNTIF('C Class'!E25:N25,14)</f>
        <v>0</v>
      </c>
      <c r="S25" s="53">
        <f>COUNTIF('C Class'!E25:N25,13)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COUNTIF('C Class'!E26:N26,15)</f>
        <v>0</v>
      </c>
      <c r="R26" s="52">
        <f>COUNTIF('C Class'!E26:N26,14)</f>
        <v>0</v>
      </c>
      <c r="S26" s="53">
        <f>COUNTIF('C Class'!E26:N26,13)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COUNTIF('C Class'!E27:N27,15)</f>
        <v>0</v>
      </c>
      <c r="R27" s="52">
        <f>COUNTIF('C Class'!E27:N27,14)</f>
        <v>0</v>
      </c>
      <c r="S27" s="53">
        <f>COUNTIF('C Class'!E27:N27,13)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COUNTIF('C Class'!E28:N28,15)</f>
        <v>0</v>
      </c>
      <c r="R28" s="52">
        <f>COUNTIF('C Class'!E28:N28,14)</f>
        <v>0</v>
      </c>
      <c r="S28" s="53">
        <f>COUNTIF('C Class'!E28:N28,13)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COUNTIF('C Class'!E29:N29,15)</f>
        <v>0</v>
      </c>
      <c r="R29" s="52">
        <f>COUNTIF('C Class'!E29:N29,14)</f>
        <v>0</v>
      </c>
      <c r="S29" s="53">
        <f>COUNTIF('C Class'!E29:N29,13)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COUNTIF('C Class'!E30:N30,15)</f>
        <v>0</v>
      </c>
      <c r="R30" s="52">
        <f>COUNTIF('C Class'!E30:N30,14)</f>
        <v>0</v>
      </c>
      <c r="S30" s="53">
        <f>COUNTIF('C Class'!E30:N30,13)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COUNTIF('C Class'!E31:N31,15)</f>
        <v>0</v>
      </c>
      <c r="R31" s="52">
        <f>COUNTIF('C Class'!E31:N31,14)</f>
        <v>0</v>
      </c>
      <c r="S31" s="53">
        <f>COUNTIF('C Class'!E31:N31,13)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COUNTIF('C Class'!E32:N32,15)</f>
        <v>0</v>
      </c>
      <c r="R32" s="52">
        <f>COUNTIF('C Class'!E32:N32,14)</f>
        <v>0</v>
      </c>
      <c r="S32" s="53">
        <f>COUNTIF('C Class'!E32:N32,13)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COUNTIF('C Class'!E33:N33,15)</f>
        <v>0</v>
      </c>
      <c r="R33" s="52">
        <f>COUNTIF('C Class'!E33:N33,14)</f>
        <v>0</v>
      </c>
      <c r="S33" s="53">
        <f>COUNTIF('C Class'!E33:N33,13)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COUNTIF('C Class'!E34:N34,15)</f>
        <v>0</v>
      </c>
      <c r="R34" s="52">
        <f>COUNTIF('C Class'!E34:N34,14)</f>
        <v>0</v>
      </c>
      <c r="S34" s="53">
        <f>COUNTIF('C Class'!E34:N34,13)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COUNTIF('C Class'!E35:N35,15)</f>
        <v>0</v>
      </c>
      <c r="R35" s="52">
        <f>COUNTIF('C Class'!E35:N35,14)</f>
        <v>0</v>
      </c>
      <c r="S35" s="53">
        <f>COUNTIF('C Class'!E35:N35,13)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COUNTIF('C Class'!E36:N36,15)</f>
        <v>0</v>
      </c>
      <c r="R36" s="52">
        <f>COUNTIF('C Class'!E36:N36,14)</f>
        <v>0</v>
      </c>
      <c r="S36" s="53">
        <f>COUNTIF('C Class'!E36:N36,13)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COUNTIF('C Class'!E37:N37,15)</f>
        <v>0</v>
      </c>
      <c r="R37" s="52">
        <f>COUNTIF('C Class'!E37:N37,14)</f>
        <v>0</v>
      </c>
      <c r="S37" s="53">
        <f>COUNTIF('C Class'!E37:N37,13)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COUNTIF('C Class'!E38:N38,15)</f>
        <v>0</v>
      </c>
      <c r="R38" s="52">
        <f>COUNTIF('C Class'!E38:N38,14)</f>
        <v>0</v>
      </c>
      <c r="S38" s="53">
        <f>COUNTIF('C Class'!E38:N38,13)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COUNTIF('C Class'!E39:N39,15)</f>
        <v>0</v>
      </c>
      <c r="R39" s="52">
        <f>COUNTIF('C Class'!E39:N39,14)</f>
        <v>0</v>
      </c>
      <c r="S39" s="53">
        <f>COUNTIF('C Class'!E39:N39,13)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COUNTIF('C Class'!E40:N40,15)</f>
        <v>0</v>
      </c>
      <c r="R40" s="52">
        <f>COUNTIF('C Class'!E40:N40,14)</f>
        <v>0</v>
      </c>
      <c r="S40" s="53">
        <f>COUNTIF('C Class'!E40:N40,13)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COUNTIF('C Class'!E41:N41,15)</f>
        <v>0</v>
      </c>
      <c r="R41" s="52">
        <f>COUNTIF('C Class'!E41:N41,14)</f>
        <v>0</v>
      </c>
      <c r="S41" s="53">
        <f>COUNTIF('C Class'!E41:N41,13)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COUNTIF('C Class'!E42:N42,15)</f>
        <v>0</v>
      </c>
      <c r="R42" s="52">
        <f>COUNTIF('C Class'!E42:N42,14)</f>
        <v>0</v>
      </c>
      <c r="S42" s="53">
        <f>COUNTIF('C Class'!E42:N42,13)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COUNTIF('C Class'!E43:N43,15)</f>
        <v>0</v>
      </c>
      <c r="R43" s="52">
        <f>COUNTIF('C Class'!E43:N43,14)</f>
        <v>0</v>
      </c>
      <c r="S43" s="53">
        <f>COUNTIF('C Class'!E43:N43,13)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COUNTIF('C Class'!E44:N44,15)</f>
        <v>0</v>
      </c>
      <c r="R44" s="52">
        <f>COUNTIF('C Class'!E44:N44,14)</f>
        <v>0</v>
      </c>
      <c r="S44" s="53">
        <f>COUNTIF('C Class'!E44:N44,13)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COUNTIF('C Class'!E45:N45,15)</f>
        <v>0</v>
      </c>
      <c r="R45" s="52">
        <f>COUNTIF('C Class'!E45:N45,14)</f>
        <v>0</v>
      </c>
      <c r="S45" s="53">
        <f>COUNTIF('C Class'!E45:N45,13)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COUNTIF('C Class'!E46:N46,15)</f>
        <v>0</v>
      </c>
      <c r="R46" s="52">
        <f>COUNTIF('C Class'!E46:N46,14)</f>
        <v>0</v>
      </c>
      <c r="S46" s="53">
        <f>COUNTIF('C Class'!E46:N46,13)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COUNTIF('C Class'!E47:N47,15)</f>
        <v>0</v>
      </c>
      <c r="R47" s="52">
        <f>COUNTIF('C Class'!E47:N47,14)</f>
        <v>0</v>
      </c>
      <c r="S47" s="53">
        <f>COUNTIF('C Class'!E47:N47,13)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COUNTIF('C Class'!E48:N48,15)</f>
        <v>0</v>
      </c>
      <c r="R48" s="52">
        <f>COUNTIF('C Class'!E48:N48,14)</f>
        <v>0</v>
      </c>
      <c r="S48" s="53">
        <f>COUNTIF('C Class'!E48:N48,13)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COUNTIF('C Class'!E49:N49,15)</f>
        <v>0</v>
      </c>
      <c r="R49" s="52">
        <f>COUNTIF('C Class'!E49:N49,14)</f>
        <v>0</v>
      </c>
      <c r="S49" s="53">
        <f>COUNTIF('C Class'!E49:N49,13)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COUNTIF('C Class'!E50:N50,15)</f>
        <v>0</v>
      </c>
      <c r="R50" s="52">
        <f>COUNTIF('C Class'!E50:N50,14)</f>
        <v>0</v>
      </c>
      <c r="S50" s="53">
        <f>COUNTIF('C Class'!E50:N50,13)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COUNTIF('C Class'!E51:N51,15)</f>
        <v>0</v>
      </c>
      <c r="R51" s="52">
        <f>COUNTIF('C Class'!E51:N51,14)</f>
        <v>0</v>
      </c>
      <c r="S51" s="53">
        <f>COUNTIF('C Class'!E51:N51,13)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COUNTIF('C Class'!E52:N52,15)</f>
        <v>0</v>
      </c>
      <c r="R52" s="55">
        <f>COUNTIF('C Class'!E52:N52,14)</f>
        <v>0</v>
      </c>
      <c r="S52" s="56">
        <f>COUNTIF('C Class'!E52:N52,13)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O14:O19 O13 Q13:S13 Q14:S19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1"/>
  <dimension ref="A1:AX52"/>
  <sheetViews>
    <sheetView zoomScaleNormal="100" workbookViewId="0" xr3:uid="{D624DF06-3800-545C-AC8D-BADC89115800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10.25" style="25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121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1" thickBot="1">
      <c r="A13" s="14"/>
      <c r="B13" s="22">
        <v>1</v>
      </c>
      <c r="C13" s="46" t="s">
        <v>120</v>
      </c>
      <c r="D13" s="47">
        <v>529</v>
      </c>
      <c r="E13" s="45">
        <v>20</v>
      </c>
      <c r="F13" s="45">
        <v>0</v>
      </c>
      <c r="G13" s="127">
        <v>15</v>
      </c>
      <c r="H13" s="45">
        <v>0</v>
      </c>
      <c r="I13" s="45">
        <v>15</v>
      </c>
      <c r="J13" s="45">
        <v>14</v>
      </c>
      <c r="K13" s="45"/>
      <c r="L13" s="45"/>
      <c r="M13" s="45"/>
      <c r="N13" s="45"/>
      <c r="O13" s="49">
        <f t="shared" ref="O13:O52" si="0">SUM(E13:N13)</f>
        <v>64</v>
      </c>
      <c r="P13" s="49" t="str">
        <f>IF(COUNTIF($E13:$N13,"&gt;1")&lt;5,"NA",(SUM($E13:$N13)-SUM(SMALL($E13:$N13,{1,2,3}))))</f>
        <v>NA</v>
      </c>
      <c r="Q13" s="49">
        <f>COUNTIF('C 30+'!E13:N13,15)</f>
        <v>2</v>
      </c>
      <c r="R13" s="49">
        <f>COUNTIF('C 30+'!E13:N13,14)</f>
        <v>1</v>
      </c>
      <c r="S13" s="50">
        <f>COUNTIF('C 30+'!E13:N13,13)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146</v>
      </c>
      <c r="D14" s="47">
        <v>401</v>
      </c>
      <c r="E14" s="45">
        <v>15</v>
      </c>
      <c r="F14" s="48">
        <v>14</v>
      </c>
      <c r="G14" s="58">
        <v>0</v>
      </c>
      <c r="H14" s="48">
        <v>15</v>
      </c>
      <c r="I14" s="48">
        <v>0</v>
      </c>
      <c r="J14" s="48">
        <v>15</v>
      </c>
      <c r="K14" s="48"/>
      <c r="L14" s="48"/>
      <c r="M14" s="48"/>
      <c r="N14" s="48"/>
      <c r="O14" s="51">
        <f t="shared" si="0"/>
        <v>59</v>
      </c>
      <c r="P14" s="52" t="str">
        <f>IF(COUNTIF($E14:$N14,"&gt;1")&lt;5,"NA",(SUM($E14:$N14)-SUM(SMALL($E14:$N14,{1,2,3}))))</f>
        <v>NA</v>
      </c>
      <c r="Q14" s="52">
        <f>COUNTIF('C 30+'!E14:N14,15)</f>
        <v>3</v>
      </c>
      <c r="R14" s="52">
        <f>COUNTIF('C 30+'!E14:N14,14)</f>
        <v>1</v>
      </c>
      <c r="S14" s="53">
        <f>COUNTIF('C 30+'!E14:N14,13)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183</v>
      </c>
      <c r="D15" s="47">
        <v>1370</v>
      </c>
      <c r="E15" s="48">
        <v>12</v>
      </c>
      <c r="F15" s="48">
        <v>15</v>
      </c>
      <c r="G15" s="58">
        <v>0</v>
      </c>
      <c r="H15" s="48">
        <v>14</v>
      </c>
      <c r="I15" s="48">
        <v>0</v>
      </c>
      <c r="J15" s="48">
        <v>12</v>
      </c>
      <c r="K15" s="48"/>
      <c r="L15" s="48"/>
      <c r="M15" s="48"/>
      <c r="N15" s="48"/>
      <c r="O15" s="51">
        <f t="shared" si="0"/>
        <v>53</v>
      </c>
      <c r="P15" s="52" t="str">
        <f>IF(COUNTIF($E15:$N15,"&gt;1")&lt;5,"NA",(SUM($E15:$N15)-SUM(SMALL($E15:$N15,{1,2,3}))))</f>
        <v>NA</v>
      </c>
      <c r="Q15" s="52">
        <f>COUNTIF('C 30+'!E15:N15,15)</f>
        <v>1</v>
      </c>
      <c r="R15" s="52">
        <f>COUNTIF('C 30+'!E15:N15,14)</f>
        <v>1</v>
      </c>
      <c r="S15" s="53">
        <f>COUNTIF('C 30+'!E15:N15,13)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199</v>
      </c>
      <c r="D16" s="47">
        <v>451</v>
      </c>
      <c r="E16" s="48">
        <v>0</v>
      </c>
      <c r="F16" s="48">
        <v>13</v>
      </c>
      <c r="G16" s="58">
        <v>0</v>
      </c>
      <c r="H16" s="48">
        <v>13</v>
      </c>
      <c r="I16" s="48">
        <v>14</v>
      </c>
      <c r="J16" s="48">
        <v>11</v>
      </c>
      <c r="K16" s="48"/>
      <c r="L16" s="48"/>
      <c r="M16" s="48"/>
      <c r="N16" s="48"/>
      <c r="O16" s="51">
        <f t="shared" si="0"/>
        <v>51</v>
      </c>
      <c r="P16" s="52" t="str">
        <f>IF(COUNTIF($E16:$N16,"&gt;1")&lt;5,"NA",(SUM($E16:$N16)-SUM(SMALL($E16:$N16,{1,2,3}))))</f>
        <v>NA</v>
      </c>
      <c r="Q16" s="52">
        <f>COUNTIF('C 30+'!E16:N16,15)</f>
        <v>0</v>
      </c>
      <c r="R16" s="52">
        <f>COUNTIF('C 30+'!E16:N16,14)</f>
        <v>1</v>
      </c>
      <c r="S16" s="53">
        <f>COUNTIF('C 30+'!E16:N16,13)</f>
        <v>2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122</v>
      </c>
      <c r="D17" s="47">
        <v>234</v>
      </c>
      <c r="E17" s="48">
        <v>20</v>
      </c>
      <c r="F17" s="48">
        <v>0</v>
      </c>
      <c r="G17" s="12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20</v>
      </c>
      <c r="P17" s="52" t="str">
        <f>IF(COUNTIF($E17:$N17,"&gt;1")&lt;5,"NA",(SUM($E17:$N17)-SUM(SMALL($E17:$N17,{1,2,3}))))</f>
        <v>NA</v>
      </c>
      <c r="Q17" s="52">
        <f>COUNTIF('C 30+'!E17:N17,15)</f>
        <v>0</v>
      </c>
      <c r="R17" s="52">
        <f>COUNTIF('C 30+'!E17:N17,14)</f>
        <v>0</v>
      </c>
      <c r="S17" s="53">
        <f>COUNTIF('C 30+'!E17:N17,13)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157</v>
      </c>
      <c r="D18" s="47">
        <v>507</v>
      </c>
      <c r="E18" s="48">
        <v>14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14</v>
      </c>
      <c r="P18" s="52" t="str">
        <f>IF(COUNTIF($E18:$N18,"&gt;1")&lt;5,"NA",(SUM($E18:$N18)-SUM(SMALL($E18:$N18,{1,2,3}))))</f>
        <v>NA</v>
      </c>
      <c r="Q18" s="52">
        <f>COUNTIF('C 30+'!E18:N18,15)</f>
        <v>0</v>
      </c>
      <c r="R18" s="52">
        <f>COUNTIF('C 30+'!E18:N18,14)</f>
        <v>1</v>
      </c>
      <c r="S18" s="53">
        <f>COUNTIF('C 30+'!E18:N18,13)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159</v>
      </c>
      <c r="D19" s="47">
        <v>461</v>
      </c>
      <c r="E19" s="48">
        <v>13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13</v>
      </c>
      <c r="P19" s="52" t="str">
        <f>IF(COUNTIF($E19:$N19,"&gt;1")&lt;5,"NA",(SUM($E19:$N19)-SUM(SMALL($E19:$N19,{1,2,3}))))</f>
        <v>NA</v>
      </c>
      <c r="Q19" s="52">
        <f>COUNTIF('C 30+'!E19:N19,15)</f>
        <v>0</v>
      </c>
      <c r="R19" s="52">
        <f>COUNTIF('C 30+'!E19:N19,14)</f>
        <v>0</v>
      </c>
      <c r="S19" s="53">
        <f>COUNTIF('C 30+'!E19:N19,13)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261</v>
      </c>
      <c r="D20" s="47">
        <v>556</v>
      </c>
      <c r="E20" s="48">
        <v>0</v>
      </c>
      <c r="F20" s="48">
        <v>0</v>
      </c>
      <c r="G20" s="58">
        <v>0</v>
      </c>
      <c r="H20" s="48">
        <v>0</v>
      </c>
      <c r="I20" s="48">
        <v>13</v>
      </c>
      <c r="J20" s="48">
        <v>0</v>
      </c>
      <c r="K20" s="48"/>
      <c r="L20" s="48"/>
      <c r="M20" s="48"/>
      <c r="N20" s="48"/>
      <c r="O20" s="51">
        <f t="shared" si="0"/>
        <v>13</v>
      </c>
      <c r="P20" s="52" t="str">
        <f>IF(COUNTIF($E20:$N20,"&gt;1")&lt;5,"NA",(SUM($E20:$N20)-SUM(SMALL($E20:$N20,{1,2,3}))))</f>
        <v>NA</v>
      </c>
      <c r="Q20" s="52">
        <f>COUNTIF('C 30+'!E20:N20,15)</f>
        <v>0</v>
      </c>
      <c r="R20" s="52">
        <f>COUNTIF('C 30+'!E20:N20,14)</f>
        <v>0</v>
      </c>
      <c r="S20" s="53">
        <f>COUNTIF('C 30+'!E20:N20,13)</f>
        <v>1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239</v>
      </c>
      <c r="D21" s="47">
        <v>157</v>
      </c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13</v>
      </c>
      <c r="K21" s="48"/>
      <c r="L21" s="48"/>
      <c r="M21" s="48"/>
      <c r="N21" s="48"/>
      <c r="O21" s="51">
        <f t="shared" si="0"/>
        <v>13</v>
      </c>
      <c r="P21" s="52" t="str">
        <f>IF(COUNTIF($E21:$N21,"&gt;1")&lt;5,"NA",(SUM($E21:$N21)-SUM(SMALL($E21:$N21,{1,2,3}))))</f>
        <v>NA</v>
      </c>
      <c r="Q21" s="52">
        <f>COUNTIF('C 30+'!E21:N21,15)</f>
        <v>0</v>
      </c>
      <c r="R21" s="52">
        <f>COUNTIF('C 30+'!E21:N21,14)</f>
        <v>0</v>
      </c>
      <c r="S21" s="53">
        <f>COUNTIF('C 30+'!E21:N21,13)</f>
        <v>1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 t="s">
        <v>216</v>
      </c>
      <c r="D22" s="47">
        <v>468</v>
      </c>
      <c r="E22" s="48">
        <v>11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11</v>
      </c>
      <c r="P22" s="52" t="str">
        <f>IF(COUNTIF($E22:$N22,"&gt;1")&lt;5,"NA",(SUM($E22:$N22)-SUM(SMALL($E22:$N22,{1,2,3}))))</f>
        <v>NA</v>
      </c>
      <c r="Q22" s="52">
        <f>COUNTIF('C 30+'!E22:N22,15)</f>
        <v>0</v>
      </c>
      <c r="R22" s="52">
        <f>COUNTIF('C 30+'!E22:N22,14)</f>
        <v>0</v>
      </c>
      <c r="S22" s="53">
        <f>COUNTIF('C 30+'!E22:N22,13)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 t="s">
        <v>219</v>
      </c>
      <c r="D23" s="47">
        <v>658</v>
      </c>
      <c r="E23" s="48">
        <v>10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10</v>
      </c>
      <c r="P23" s="52" t="str">
        <f>IF(COUNTIF($E23:$N23,"&gt;1")&lt;5,"NA",(SUM($E23:$N23)-SUM(SMALL($E23:$N23,{1,2,3}))))</f>
        <v>NA</v>
      </c>
      <c r="Q23" s="52">
        <f>COUNTIF('C 30+'!E23:N23,15)</f>
        <v>0</v>
      </c>
      <c r="R23" s="52">
        <f>COUNTIF('C 30+'!E23:N23,14)</f>
        <v>0</v>
      </c>
      <c r="S23" s="53">
        <f>COUNTIF('C 30+'!E23:N23,13)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 t="s">
        <v>240</v>
      </c>
      <c r="D24" s="47">
        <v>160</v>
      </c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10</v>
      </c>
      <c r="K24" s="48"/>
      <c r="L24" s="48"/>
      <c r="M24" s="48"/>
      <c r="N24" s="48"/>
      <c r="O24" s="51">
        <f t="shared" si="0"/>
        <v>10</v>
      </c>
      <c r="P24" s="52" t="str">
        <f>IF(COUNTIF($E24:$N24,"&gt;1")&lt;5,"NA",(SUM($E24:$N24)-SUM(SMALL($E24:$N24,{1,2,3}))))</f>
        <v>NA</v>
      </c>
      <c r="Q24" s="52">
        <f>COUNTIF('C 30+'!E24:N24,15)</f>
        <v>0</v>
      </c>
      <c r="R24" s="52">
        <f>COUNTIF('C 30+'!E24:N24,14)</f>
        <v>0</v>
      </c>
      <c r="S24" s="53">
        <f>COUNTIF('C 30+'!E24:N24,13)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 t="s">
        <v>222</v>
      </c>
      <c r="D25" s="47">
        <v>659</v>
      </c>
      <c r="E25" s="48">
        <v>9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9</v>
      </c>
      <c r="P25" s="52" t="str">
        <f>IF(COUNTIF($E25:$N25,"&gt;1")&lt;5,"NA",(SUM($E25:$N25)-SUM(SMALL($E25:$N25,{1,2,3}))))</f>
        <v>NA</v>
      </c>
      <c r="Q25" s="52">
        <f>COUNTIF('C 30+'!E25:N25,15)</f>
        <v>0</v>
      </c>
      <c r="R25" s="52">
        <f>COUNTIF('C 30+'!E25:N25,14)</f>
        <v>0</v>
      </c>
      <c r="S25" s="53">
        <f>COUNTIF('C 30+'!E25:N25,13)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COUNTIF('C 30+'!E26:N26,15)</f>
        <v>0</v>
      </c>
      <c r="R26" s="52">
        <f>COUNTIF('C 30+'!E26:N26,14)</f>
        <v>0</v>
      </c>
      <c r="S26" s="53">
        <f>COUNTIF('C 30+'!E26:N26,13)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COUNTIF('C 30+'!E27:N27,15)</f>
        <v>0</v>
      </c>
      <c r="R27" s="52">
        <f>COUNTIF('C 30+'!E27:N27,14)</f>
        <v>0</v>
      </c>
      <c r="S27" s="53">
        <f>COUNTIF('C 30+'!E27:N27,13)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COUNTIF('C 30+'!E28:N28,15)</f>
        <v>0</v>
      </c>
      <c r="R28" s="52">
        <f>COUNTIF('C 30+'!E28:N28,14)</f>
        <v>0</v>
      </c>
      <c r="S28" s="53">
        <f>COUNTIF('C 30+'!E28:N28,13)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COUNTIF('C 30+'!E29:N29,15)</f>
        <v>0</v>
      </c>
      <c r="R29" s="52">
        <f>COUNTIF('C 30+'!E29:N29,14)</f>
        <v>0</v>
      </c>
      <c r="S29" s="53">
        <f>COUNTIF('C 30+'!E29:N29,13)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COUNTIF('C 30+'!E30:N30,15)</f>
        <v>0</v>
      </c>
      <c r="R30" s="52">
        <f>COUNTIF('C 30+'!E30:N30,14)</f>
        <v>0</v>
      </c>
      <c r="S30" s="53">
        <f>COUNTIF('C 30+'!E30:N30,13)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COUNTIF('C 30+'!E31:N31,15)</f>
        <v>0</v>
      </c>
      <c r="R31" s="52">
        <f>COUNTIF('C 30+'!E31:N31,14)</f>
        <v>0</v>
      </c>
      <c r="S31" s="53">
        <f>COUNTIF('C 30+'!E31:N31,13)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COUNTIF('C 30+'!E32:N32,15)</f>
        <v>0</v>
      </c>
      <c r="R32" s="52">
        <f>COUNTIF('C 30+'!E32:N32,14)</f>
        <v>0</v>
      </c>
      <c r="S32" s="53">
        <f>COUNTIF('C 30+'!E32:N32,13)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COUNTIF('C 30+'!E33:N33,15)</f>
        <v>0</v>
      </c>
      <c r="R33" s="52">
        <f>COUNTIF('C 30+'!E33:N33,14)</f>
        <v>0</v>
      </c>
      <c r="S33" s="53">
        <f>COUNTIF('C 30+'!E33:N33,13)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COUNTIF('C 30+'!E34:N34,15)</f>
        <v>0</v>
      </c>
      <c r="R34" s="52">
        <f>COUNTIF('C 30+'!E34:N34,14)</f>
        <v>0</v>
      </c>
      <c r="S34" s="53">
        <f>COUNTIF('C 30+'!E34:N34,13)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COUNTIF('C 30+'!E35:N35,15)</f>
        <v>0</v>
      </c>
      <c r="R35" s="52">
        <f>COUNTIF('C 30+'!E35:N35,14)</f>
        <v>0</v>
      </c>
      <c r="S35" s="53">
        <f>COUNTIF('C 30+'!E35:N35,13)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COUNTIF('C 30+'!E36:N36,15)</f>
        <v>0</v>
      </c>
      <c r="R36" s="52">
        <f>COUNTIF('C 30+'!E36:N36,14)</f>
        <v>0</v>
      </c>
      <c r="S36" s="53">
        <f>COUNTIF('C 30+'!E36:N36,13)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COUNTIF('C 30+'!E37:N37,15)</f>
        <v>0</v>
      </c>
      <c r="R37" s="52">
        <f>COUNTIF('C 30+'!E37:N37,14)</f>
        <v>0</v>
      </c>
      <c r="S37" s="53">
        <f>COUNTIF('C 30+'!E37:N37,13)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COUNTIF('C 30+'!E38:N38,15)</f>
        <v>0</v>
      </c>
      <c r="R38" s="52">
        <f>COUNTIF('C 30+'!E38:N38,14)</f>
        <v>0</v>
      </c>
      <c r="S38" s="53">
        <f>COUNTIF('C 30+'!E38:N38,13)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COUNTIF('C 30+'!E39:N39,15)</f>
        <v>0</v>
      </c>
      <c r="R39" s="52">
        <f>COUNTIF('C 30+'!E39:N39,14)</f>
        <v>0</v>
      </c>
      <c r="S39" s="53">
        <f>COUNTIF('C 30+'!E39:N39,13)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COUNTIF('C 30+'!E40:N40,15)</f>
        <v>0</v>
      </c>
      <c r="R40" s="52">
        <f>COUNTIF('C 30+'!E40:N40,14)</f>
        <v>0</v>
      </c>
      <c r="S40" s="53">
        <f>COUNTIF('C 30+'!E40:N40,13)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COUNTIF('C 30+'!E41:N41,15)</f>
        <v>0</v>
      </c>
      <c r="R41" s="52">
        <f>COUNTIF('C 30+'!E41:N41,14)</f>
        <v>0</v>
      </c>
      <c r="S41" s="53">
        <f>COUNTIF('C 30+'!E41:N41,13)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COUNTIF('C 30+'!E42:N42,15)</f>
        <v>0</v>
      </c>
      <c r="R42" s="52">
        <f>COUNTIF('C 30+'!E42:N42,14)</f>
        <v>0</v>
      </c>
      <c r="S42" s="53">
        <f>COUNTIF('C 30+'!E42:N42,13)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COUNTIF('C 30+'!E43:N43,15)</f>
        <v>0</v>
      </c>
      <c r="R43" s="52">
        <f>COUNTIF('C 30+'!E43:N43,14)</f>
        <v>0</v>
      </c>
      <c r="S43" s="53">
        <f>COUNTIF('C 30+'!E43:N43,13)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COUNTIF('C 30+'!E44:N44,15)</f>
        <v>0</v>
      </c>
      <c r="R44" s="52">
        <f>COUNTIF('C 30+'!E44:N44,14)</f>
        <v>0</v>
      </c>
      <c r="S44" s="53">
        <f>COUNTIF('C 30+'!E44:N44,13)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COUNTIF('C 30+'!E45:N45,15)</f>
        <v>0</v>
      </c>
      <c r="R45" s="52">
        <f>COUNTIF('C 30+'!E45:N45,14)</f>
        <v>0</v>
      </c>
      <c r="S45" s="53">
        <f>COUNTIF('C 30+'!E45:N45,13)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COUNTIF('C 30+'!E46:N46,15)</f>
        <v>0</v>
      </c>
      <c r="R46" s="52">
        <f>COUNTIF('C 30+'!E46:N46,14)</f>
        <v>0</v>
      </c>
      <c r="S46" s="53">
        <f>COUNTIF('C 30+'!E46:N46,13)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COUNTIF('C 30+'!E47:N47,15)</f>
        <v>0</v>
      </c>
      <c r="R47" s="52">
        <f>COUNTIF('C 30+'!E47:N47,14)</f>
        <v>0</v>
      </c>
      <c r="S47" s="53">
        <f>COUNTIF('C 30+'!E47:N47,13)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COUNTIF('C 30+'!E48:N48,15)</f>
        <v>0</v>
      </c>
      <c r="R48" s="52">
        <f>COUNTIF('C 30+'!E48:N48,14)</f>
        <v>0</v>
      </c>
      <c r="S48" s="53">
        <f>COUNTIF('C 30+'!E48:N48,13)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COUNTIF('C 30+'!E49:N49,15)</f>
        <v>0</v>
      </c>
      <c r="R49" s="52">
        <f>COUNTIF('C 30+'!E49:N49,14)</f>
        <v>0</v>
      </c>
      <c r="S49" s="53">
        <f>COUNTIF('C 30+'!E49:N49,13)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COUNTIF('C 30+'!E50:N50,15)</f>
        <v>0</v>
      </c>
      <c r="R50" s="52">
        <f>COUNTIF('C 30+'!E50:N50,14)</f>
        <v>0</v>
      </c>
      <c r="S50" s="53">
        <f>COUNTIF('C 30+'!E50:N50,13)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COUNTIF('C 30+'!E51:N51,15)</f>
        <v>0</v>
      </c>
      <c r="R51" s="52">
        <f>COUNTIF('C 30+'!E51:N51,14)</f>
        <v>0</v>
      </c>
      <c r="S51" s="53">
        <f>COUNTIF('C 30+'!E51:N51,13)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COUNTIF('C 30+'!E52:N52,15)</f>
        <v>0</v>
      </c>
      <c r="R52" s="55">
        <f>COUNTIF('C 30+'!E52:N52,14)</f>
        <v>0</v>
      </c>
      <c r="S52" s="56">
        <f>COUNTIF('C 30+'!E52:N52,13)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2"/>
  <dimension ref="A1:AX52"/>
  <sheetViews>
    <sheetView zoomScaleNormal="100" workbookViewId="0" xr3:uid="{11A3ACCB-1F19-5AC9-A611-4158731A345D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75" style="4" customWidth="1"/>
    <col min="4" max="4" width="7.125" style="25" bestFit="1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82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17.4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6" t="s">
        <v>81</v>
      </c>
      <c r="D13" s="47">
        <v>508</v>
      </c>
      <c r="E13" s="45">
        <v>20</v>
      </c>
      <c r="F13" s="45">
        <v>15</v>
      </c>
      <c r="G13" s="127">
        <v>15</v>
      </c>
      <c r="H13" s="45">
        <v>15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95</v>
      </c>
      <c r="P13" s="49">
        <f>IF(COUNTIF($E13:$N13,"&gt;1")&lt;5,"NA",(SUM($E13:$N13)-SUM(SMALL($E13:$N13,{1,2,3}))))</f>
        <v>50</v>
      </c>
      <c r="Q13" s="49">
        <f>COUNTIF('C 40+'!E13:N13,15)</f>
        <v>5</v>
      </c>
      <c r="R13" s="49">
        <f>COUNTIF('C 40+'!E13:N13,14)</f>
        <v>0</v>
      </c>
      <c r="S13" s="50">
        <f>COUNTIF('C 40+'!E13:N13,13)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186</v>
      </c>
      <c r="D14" s="47">
        <v>1835</v>
      </c>
      <c r="E14" s="48">
        <v>11</v>
      </c>
      <c r="F14" s="48">
        <v>12</v>
      </c>
      <c r="G14" s="58">
        <v>0</v>
      </c>
      <c r="H14" s="48">
        <v>13</v>
      </c>
      <c r="I14" s="48">
        <v>13</v>
      </c>
      <c r="J14" s="48">
        <v>14</v>
      </c>
      <c r="K14" s="48"/>
      <c r="L14" s="48"/>
      <c r="M14" s="48"/>
      <c r="N14" s="48"/>
      <c r="O14" s="51">
        <f t="shared" si="0"/>
        <v>63</v>
      </c>
      <c r="P14" s="52">
        <f>IF(COUNTIF($E14:$N14,"&gt;1")&lt;5,"NA",(SUM($E14:$N14)-SUM(SMALL($E14:$N14,{1,2,3}))))</f>
        <v>40</v>
      </c>
      <c r="Q14" s="52">
        <f>COUNTIF('C 40+'!E14:N14,15)</f>
        <v>0</v>
      </c>
      <c r="R14" s="52">
        <f>COUNTIF('C 40+'!E14:N14,14)</f>
        <v>1</v>
      </c>
      <c r="S14" s="53">
        <f>COUNTIF('C 40+'!E14:N14,13)</f>
        <v>2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185</v>
      </c>
      <c r="D15" s="47">
        <v>472</v>
      </c>
      <c r="E15" s="48">
        <v>12</v>
      </c>
      <c r="F15" s="48">
        <v>13</v>
      </c>
      <c r="G15" s="58">
        <v>0</v>
      </c>
      <c r="H15" s="48">
        <v>14</v>
      </c>
      <c r="I15" s="48">
        <v>0</v>
      </c>
      <c r="J15" s="48">
        <v>0</v>
      </c>
      <c r="K15" s="48"/>
      <c r="L15" s="48"/>
      <c r="M15" s="48"/>
      <c r="N15" s="48"/>
      <c r="O15" s="51">
        <f t="shared" si="0"/>
        <v>39</v>
      </c>
      <c r="P15" s="52" t="str">
        <f>IF(COUNTIF($E15:$N15,"&gt;1")&lt;5,"NA",(SUM($E15:$N15)-SUM(SMALL($E15:$N15,{1,2,3}))))</f>
        <v>NA</v>
      </c>
      <c r="Q15" s="52">
        <f>COUNTIF('C 40+'!E15:N15,15)</f>
        <v>0</v>
      </c>
      <c r="R15" s="52">
        <f>COUNTIF('C 40+'!E15:N15,14)</f>
        <v>1</v>
      </c>
      <c r="S15" s="53">
        <f>COUNTIF('C 40+'!E15:N15,13)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184</v>
      </c>
      <c r="D16" s="47">
        <v>1695</v>
      </c>
      <c r="E16" s="48">
        <v>13</v>
      </c>
      <c r="F16" s="48">
        <v>14</v>
      </c>
      <c r="G16" s="58">
        <v>0</v>
      </c>
      <c r="H16" s="48">
        <v>0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27</v>
      </c>
      <c r="P16" s="52" t="str">
        <f>IF(COUNTIF($E16:$N16,"&gt;1")&lt;5,"NA",(SUM($E16:$N16)-SUM(SMALL($E16:$N16,{1,2,3}))))</f>
        <v>NA</v>
      </c>
      <c r="Q16" s="52">
        <f>COUNTIF('C 40+'!E16:N16,15)</f>
        <v>0</v>
      </c>
      <c r="R16" s="52">
        <f>COUNTIF('C 40+'!E16:N16,14)</f>
        <v>1</v>
      </c>
      <c r="S16" s="53">
        <f>COUNTIF('C 40+'!E16:N16,13)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224</v>
      </c>
      <c r="D17" s="47">
        <v>512</v>
      </c>
      <c r="E17" s="48">
        <v>10</v>
      </c>
      <c r="F17" s="48">
        <v>0</v>
      </c>
      <c r="G17" s="58">
        <v>0</v>
      </c>
      <c r="H17" s="48">
        <v>0</v>
      </c>
      <c r="I17" s="48">
        <v>12</v>
      </c>
      <c r="J17" s="48">
        <v>0</v>
      </c>
      <c r="K17" s="48"/>
      <c r="L17" s="48"/>
      <c r="M17" s="48"/>
      <c r="N17" s="48"/>
      <c r="O17" s="51">
        <f t="shared" si="0"/>
        <v>22</v>
      </c>
      <c r="P17" s="52" t="str">
        <f>IF(COUNTIF($E17:$N17,"&gt;1")&lt;5,"NA",(SUM($E17:$N17)-SUM(SMALL($E17:$N17,{1,2,3}))))</f>
        <v>NA</v>
      </c>
      <c r="Q17" s="52">
        <f>COUNTIF('C 40+'!E17:N17,15)</f>
        <v>0</v>
      </c>
      <c r="R17" s="52">
        <f>COUNTIF('C 40+'!E17:N17,14)</f>
        <v>0</v>
      </c>
      <c r="S17" s="53">
        <f>COUNTIF('C 40+'!E17:N17,13)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176</v>
      </c>
      <c r="D18" s="47">
        <v>1683</v>
      </c>
      <c r="E18" s="48">
        <v>15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15</v>
      </c>
      <c r="P18" s="52" t="str">
        <f>IF(COUNTIF($E18:$N18,"&gt;1")&lt;5,"NA",(SUM($E18:$N18)-SUM(SMALL($E18:$N18,{1,2,3}))))</f>
        <v>NA</v>
      </c>
      <c r="Q18" s="52">
        <f>COUNTIF('C 40+'!E18:N18,15)</f>
        <v>1</v>
      </c>
      <c r="R18" s="52">
        <f>COUNTIF('C 40+'!E18:N18,14)</f>
        <v>0</v>
      </c>
      <c r="S18" s="53">
        <f>COUNTIF('C 40+'!E18:N18,13)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220</v>
      </c>
      <c r="D19" s="47">
        <v>258</v>
      </c>
      <c r="E19" s="48">
        <v>14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14</v>
      </c>
      <c r="P19" s="52" t="str">
        <f>IF(COUNTIF($E19:$N19,"&gt;1")&lt;5,"NA",(SUM($E19:$N19)-SUM(SMALL($E19:$N19,{1,2,3}))))</f>
        <v>NA</v>
      </c>
      <c r="Q19" s="52">
        <f>COUNTIF('C 40+'!E19:N19,15)</f>
        <v>0</v>
      </c>
      <c r="R19" s="52">
        <f>COUNTIF('C 40+'!E19:N19,14)</f>
        <v>1</v>
      </c>
      <c r="S19" s="53">
        <f>COUNTIF('C 40+'!E19:N19,13)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232</v>
      </c>
      <c r="D20" s="47">
        <v>412</v>
      </c>
      <c r="E20" s="48">
        <v>0</v>
      </c>
      <c r="F20" s="48">
        <v>0</v>
      </c>
      <c r="G20" s="58">
        <v>0</v>
      </c>
      <c r="H20" s="48">
        <v>0</v>
      </c>
      <c r="I20" s="48">
        <v>14</v>
      </c>
      <c r="J20" s="48">
        <v>0</v>
      </c>
      <c r="K20" s="48"/>
      <c r="L20" s="48"/>
      <c r="M20" s="48"/>
      <c r="N20" s="48"/>
      <c r="O20" s="51">
        <f t="shared" si="0"/>
        <v>14</v>
      </c>
      <c r="P20" s="52" t="str">
        <f>IF(COUNTIF($E20:$N20,"&gt;1")&lt;5,"NA",(SUM($E20:$N20)-SUM(SMALL($E20:$N20,{1,2,3}))))</f>
        <v>NA</v>
      </c>
      <c r="Q20" s="52">
        <f>COUNTIF('C 40+'!E20:N20,15)</f>
        <v>0</v>
      </c>
      <c r="R20" s="52">
        <f>COUNTIF('C 40+'!E20:N20,14)</f>
        <v>1</v>
      </c>
      <c r="S20" s="53">
        <f>COUNTIF('C 40+'!E20:N20,13)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189</v>
      </c>
      <c r="D21" s="47">
        <v>200</v>
      </c>
      <c r="E21" s="48">
        <v>0</v>
      </c>
      <c r="F21" s="48">
        <v>11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11</v>
      </c>
      <c r="P21" s="52" t="str">
        <f>IF(COUNTIF($E21:$N21,"&gt;1")&lt;5,"NA",(SUM($E21:$N21)-SUM(SMALL($E21:$N21,{1,2,3}))))</f>
        <v>NA</v>
      </c>
      <c r="Q21" s="52">
        <f>COUNTIF('C 40+'!E21:N21,15)</f>
        <v>0</v>
      </c>
      <c r="R21" s="52">
        <f>COUNTIF('C 40+'!E21:N21,14)</f>
        <v>0</v>
      </c>
      <c r="S21" s="53">
        <f>COUNTIF('C 40+'!E21:N21,13)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COUNTIF('C 40+'!E22:N22,15)</f>
        <v>0</v>
      </c>
      <c r="R22" s="52">
        <f>COUNTIF('C 40+'!E22:N22,14)</f>
        <v>0</v>
      </c>
      <c r="S22" s="53">
        <f>COUNTIF('C 40+'!E22:N22,13)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COUNTIF('C 40+'!E23:N23,15)</f>
        <v>0</v>
      </c>
      <c r="R23" s="52">
        <f>COUNTIF('C 40+'!E23:N23,14)</f>
        <v>0</v>
      </c>
      <c r="S23" s="53">
        <f>COUNTIF('C 40+'!E23:N23,13)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COUNTIF('C 40+'!E24:N24,15)</f>
        <v>0</v>
      </c>
      <c r="R24" s="52">
        <f>COUNTIF('C 40+'!E24:N24,14)</f>
        <v>0</v>
      </c>
      <c r="S24" s="53">
        <f>COUNTIF('C 40+'!E24:N24,13)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COUNTIF('C 40+'!E25:N25,15)</f>
        <v>0</v>
      </c>
      <c r="R25" s="52">
        <f>COUNTIF('C 40+'!E25:N25,14)</f>
        <v>0</v>
      </c>
      <c r="S25" s="53">
        <f>COUNTIF('C 40+'!E25:N25,13)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COUNTIF('C 40+'!E26:N26,15)</f>
        <v>0</v>
      </c>
      <c r="R26" s="52">
        <f>COUNTIF('C 40+'!E26:N26,14)</f>
        <v>0</v>
      </c>
      <c r="S26" s="53">
        <f>COUNTIF('C 40+'!E26:N26,13)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COUNTIF('C 40+'!E27:N27,15)</f>
        <v>0</v>
      </c>
      <c r="R27" s="52">
        <f>COUNTIF('C 40+'!E27:N27,14)</f>
        <v>0</v>
      </c>
      <c r="S27" s="53">
        <f>COUNTIF('C 40+'!E27:N27,13)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COUNTIF('C 40+'!E28:N28,15)</f>
        <v>0</v>
      </c>
      <c r="R28" s="52">
        <f>COUNTIF('C 40+'!E28:N28,14)</f>
        <v>0</v>
      </c>
      <c r="S28" s="53">
        <f>COUNTIF('C 40+'!E28:N28,13)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COUNTIF('C 40+'!E29:N29,15)</f>
        <v>0</v>
      </c>
      <c r="R29" s="52">
        <f>COUNTIF('C 40+'!E29:N29,14)</f>
        <v>0</v>
      </c>
      <c r="S29" s="53">
        <f>COUNTIF('C 40+'!E29:N29,13)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COUNTIF('C 40+'!E30:N30,15)</f>
        <v>0</v>
      </c>
      <c r="R30" s="52">
        <f>COUNTIF('C 40+'!E30:N30,14)</f>
        <v>0</v>
      </c>
      <c r="S30" s="53">
        <f>COUNTIF('C 40+'!E30:N30,13)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COUNTIF('C 40+'!E31:N31,15)</f>
        <v>0</v>
      </c>
      <c r="R31" s="52">
        <f>COUNTIF('C 40+'!E31:N31,14)</f>
        <v>0</v>
      </c>
      <c r="S31" s="53">
        <f>COUNTIF('C 40+'!E31:N31,13)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COUNTIF('C 40+'!E32:N32,15)</f>
        <v>0</v>
      </c>
      <c r="R32" s="52">
        <f>COUNTIF('C 40+'!E32:N32,14)</f>
        <v>0</v>
      </c>
      <c r="S32" s="53">
        <f>COUNTIF('C 40+'!E32:N32,13)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COUNTIF('C 40+'!E33:N33,15)</f>
        <v>0</v>
      </c>
      <c r="R33" s="52">
        <f>COUNTIF('C 40+'!E33:N33,14)</f>
        <v>0</v>
      </c>
      <c r="S33" s="53">
        <f>COUNTIF('C 40+'!E33:N33,13)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COUNTIF('C 40+'!E34:N34,15)</f>
        <v>0</v>
      </c>
      <c r="R34" s="52">
        <f>COUNTIF('C 40+'!E34:N34,14)</f>
        <v>0</v>
      </c>
      <c r="S34" s="53">
        <f>COUNTIF('C 40+'!E34:N34,13)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COUNTIF('C 40+'!E35:N35,15)</f>
        <v>0</v>
      </c>
      <c r="R35" s="52">
        <f>COUNTIF('C 40+'!E35:N35,14)</f>
        <v>0</v>
      </c>
      <c r="S35" s="53">
        <f>COUNTIF('C 40+'!E35:N35,13)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COUNTIF('C 40+'!E36:N36,15)</f>
        <v>0</v>
      </c>
      <c r="R36" s="52">
        <f>COUNTIF('C 40+'!E36:N36,14)</f>
        <v>0</v>
      </c>
      <c r="S36" s="53">
        <f>COUNTIF('C 40+'!E36:N36,13)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COUNTIF('C 40+'!E37:N37,15)</f>
        <v>0</v>
      </c>
      <c r="R37" s="52">
        <f>COUNTIF('C 40+'!E37:N37,14)</f>
        <v>0</v>
      </c>
      <c r="S37" s="53">
        <f>COUNTIF('C 40+'!E37:N37,13)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COUNTIF('C 40+'!E38:N38,15)</f>
        <v>0</v>
      </c>
      <c r="R38" s="52">
        <f>COUNTIF('C 40+'!E38:N38,14)</f>
        <v>0</v>
      </c>
      <c r="S38" s="53">
        <f>COUNTIF('C 40+'!E38:N38,13)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COUNTIF('C 40+'!E39:N39,15)</f>
        <v>0</v>
      </c>
      <c r="R39" s="52">
        <f>COUNTIF('C 40+'!E39:N39,14)</f>
        <v>0</v>
      </c>
      <c r="S39" s="53">
        <f>COUNTIF('C 40+'!E39:N39,13)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COUNTIF('C 40+'!E40:N40,15)</f>
        <v>0</v>
      </c>
      <c r="R40" s="52">
        <f>COUNTIF('C 40+'!E40:N40,14)</f>
        <v>0</v>
      </c>
      <c r="S40" s="53">
        <f>COUNTIF('C 40+'!E40:N40,13)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COUNTIF('C 40+'!E41:N41,15)</f>
        <v>0</v>
      </c>
      <c r="R41" s="52">
        <f>COUNTIF('C 40+'!E41:N41,14)</f>
        <v>0</v>
      </c>
      <c r="S41" s="53">
        <f>COUNTIF('C 40+'!E41:N41,13)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COUNTIF('C 40+'!E42:N42,15)</f>
        <v>0</v>
      </c>
      <c r="R42" s="52">
        <f>COUNTIF('C 40+'!E42:N42,14)</f>
        <v>0</v>
      </c>
      <c r="S42" s="53">
        <f>COUNTIF('C 40+'!E42:N42,13)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COUNTIF('C 40+'!E43:N43,15)</f>
        <v>0</v>
      </c>
      <c r="R43" s="52">
        <f>COUNTIF('C 40+'!E43:N43,14)</f>
        <v>0</v>
      </c>
      <c r="S43" s="53">
        <f>COUNTIF('C 40+'!E43:N43,13)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COUNTIF('C 40+'!E44:N44,15)</f>
        <v>0</v>
      </c>
      <c r="R44" s="52">
        <f>COUNTIF('C 40+'!E44:N44,14)</f>
        <v>0</v>
      </c>
      <c r="S44" s="53">
        <f>COUNTIF('C 40+'!E44:N44,13)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COUNTIF('C 40+'!E45:N45,15)</f>
        <v>0</v>
      </c>
      <c r="R45" s="52">
        <f>COUNTIF('C 40+'!E45:N45,14)</f>
        <v>0</v>
      </c>
      <c r="S45" s="53">
        <f>COUNTIF('C 40+'!E45:N45,13)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COUNTIF('C 40+'!E46:N46,15)</f>
        <v>0</v>
      </c>
      <c r="R46" s="52">
        <f>COUNTIF('C 40+'!E46:N46,14)</f>
        <v>0</v>
      </c>
      <c r="S46" s="53">
        <f>COUNTIF('C 40+'!E46:N46,13)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COUNTIF('C 40+'!E47:N47,15)</f>
        <v>0</v>
      </c>
      <c r="R47" s="52">
        <f>COUNTIF('C 40+'!E47:N47,14)</f>
        <v>0</v>
      </c>
      <c r="S47" s="53">
        <f>COUNTIF('C 40+'!E47:N47,13)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COUNTIF('C 40+'!E48:N48,15)</f>
        <v>0</v>
      </c>
      <c r="R48" s="52">
        <f>COUNTIF('C 40+'!E48:N48,14)</f>
        <v>0</v>
      </c>
      <c r="S48" s="53">
        <f>COUNTIF('C 40+'!E48:N48,13)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COUNTIF('C 40+'!E49:N49,15)</f>
        <v>0</v>
      </c>
      <c r="R49" s="52">
        <f>COUNTIF('C 40+'!E49:N49,14)</f>
        <v>0</v>
      </c>
      <c r="S49" s="53">
        <f>COUNTIF('C 40+'!E49:N49,13)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COUNTIF('C 40+'!E50:N50,15)</f>
        <v>0</v>
      </c>
      <c r="R50" s="52">
        <f>COUNTIF('C 40+'!E50:N50,14)</f>
        <v>0</v>
      </c>
      <c r="S50" s="53">
        <f>COUNTIF('C 40+'!E50:N50,13)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COUNTIF('C 40+'!E51:N51,15)</f>
        <v>0</v>
      </c>
      <c r="R51" s="52">
        <f>COUNTIF('C 40+'!E51:N51,14)</f>
        <v>0</v>
      </c>
      <c r="S51" s="53">
        <f>COUNTIF('C 40+'!E51:N51,13)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COUNTIF('C 40+'!E52:N52,15)</f>
        <v>0</v>
      </c>
      <c r="R52" s="55">
        <f>COUNTIF('C 40+'!E52:N52,14)</f>
        <v>0</v>
      </c>
      <c r="S52" s="56">
        <f>COUNTIF('C 40+'!E52:N52,13)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1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O14:O21 O13 Q13:S13 Q14:S21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"/>
  <dimension ref="A1:AX52"/>
  <sheetViews>
    <sheetView zoomScaleNormal="100" workbookViewId="0" xr3:uid="{F1CDC194-CB96-5A2D-8E84-222F42300CFA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5" style="4" customWidth="1"/>
    <col min="4" max="4" width="7" style="25" customWidth="1"/>
    <col min="5" max="5" width="8" style="25" bestFit="1" customWidth="1"/>
    <col min="6" max="8" width="8.25" style="25" bestFit="1" customWidth="1"/>
    <col min="9" max="9" width="9.25" style="25" customWidth="1"/>
    <col min="10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70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4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30" t="s">
        <v>30</v>
      </c>
      <c r="R12" s="30" t="s">
        <v>31</v>
      </c>
      <c r="S12" s="31" t="s">
        <v>32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  <c r="AF12" s="2"/>
      <c r="AG12" s="1"/>
      <c r="AH12" s="1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50" ht="20.45">
      <c r="A13" s="14"/>
      <c r="B13" s="22">
        <v>1</v>
      </c>
      <c r="C13" s="43" t="s">
        <v>69</v>
      </c>
      <c r="D13" s="44">
        <v>104</v>
      </c>
      <c r="E13" s="45">
        <v>15</v>
      </c>
      <c r="F13" s="45">
        <v>15</v>
      </c>
      <c r="G13" s="57">
        <v>15</v>
      </c>
      <c r="H13" s="45">
        <v>15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90</v>
      </c>
      <c r="P13" s="49">
        <f>IF(COUNTIF($E13:$N13,"&gt;1")&lt;5,"NA",(SUM($E13:$N13)-SUM(SMALL($E13:$N13,{1,2,3}))))</f>
        <v>45</v>
      </c>
      <c r="Q13" s="49">
        <f>COUNTIF('60+'!E14:N14,15)</f>
        <v>0</v>
      </c>
      <c r="R13" s="49">
        <f>COUNTIF('60+'!E14:N14,14)</f>
        <v>2</v>
      </c>
      <c r="S13" s="50">
        <f>COUNTIF('60+'!E14:N14,13)</f>
        <v>2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126</v>
      </c>
      <c r="D14" s="47">
        <v>261</v>
      </c>
      <c r="E14" s="48">
        <v>13</v>
      </c>
      <c r="F14" s="48">
        <v>14</v>
      </c>
      <c r="G14" s="58">
        <v>14</v>
      </c>
      <c r="H14" s="48">
        <v>20</v>
      </c>
      <c r="I14" s="48">
        <v>0</v>
      </c>
      <c r="J14" s="48">
        <v>13</v>
      </c>
      <c r="K14" s="48"/>
      <c r="L14" s="48"/>
      <c r="M14" s="48"/>
      <c r="N14" s="48"/>
      <c r="O14" s="51">
        <f t="shared" si="0"/>
        <v>74</v>
      </c>
      <c r="P14" s="52">
        <f>IF(COUNTIF($E14:$N14,"&gt;1")&lt;5,"NA",(SUM($E14:$N14)-SUM(SMALL($E14:$N14,{1,2,3}))))</f>
        <v>48</v>
      </c>
      <c r="Q14" s="52">
        <f>COUNTIF('60+'!E15:N15,15)</f>
        <v>0</v>
      </c>
      <c r="R14" s="52">
        <f>COUNTIF('60+'!E15:N15,14)</f>
        <v>0</v>
      </c>
      <c r="S14" s="53">
        <f>COUNTIF('60+'!E15:N15,13)</f>
        <v>2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124</v>
      </c>
      <c r="D15" s="47">
        <v>424</v>
      </c>
      <c r="E15" s="48">
        <v>0</v>
      </c>
      <c r="F15" s="48">
        <v>13</v>
      </c>
      <c r="G15" s="58">
        <v>0</v>
      </c>
      <c r="H15" s="48">
        <v>13</v>
      </c>
      <c r="I15" s="48">
        <v>20</v>
      </c>
      <c r="J15" s="48">
        <v>12</v>
      </c>
      <c r="K15" s="48"/>
      <c r="L15" s="48"/>
      <c r="M15" s="48"/>
      <c r="N15" s="48"/>
      <c r="O15" s="51">
        <f t="shared" si="0"/>
        <v>58</v>
      </c>
      <c r="P15" s="52" t="str">
        <f>IF(COUNTIF($E15:$N15,"&gt;1")&lt;5,"NA",(SUM($E15:$N15)-SUM(SMALL($E15:$N15,{1,2,3}))))</f>
        <v>NA</v>
      </c>
      <c r="Q15" s="52">
        <f>COUNTIF('60+'!E16:N16,15)</f>
        <v>0</v>
      </c>
      <c r="R15" s="52">
        <f>COUNTIF('60+'!E16:N16,14)</f>
        <v>2</v>
      </c>
      <c r="S15" s="53">
        <f>COUNTIF('60+'!E16:N16,13)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104</v>
      </c>
      <c r="D16" s="47">
        <v>357</v>
      </c>
      <c r="E16" s="48">
        <v>14</v>
      </c>
      <c r="F16" s="48">
        <v>20</v>
      </c>
      <c r="G16" s="58">
        <v>0</v>
      </c>
      <c r="H16" s="48">
        <v>0</v>
      </c>
      <c r="I16" s="48">
        <v>0</v>
      </c>
      <c r="J16" s="48">
        <v>14</v>
      </c>
      <c r="K16" s="48"/>
      <c r="L16" s="48"/>
      <c r="M16" s="48"/>
      <c r="N16" s="48"/>
      <c r="O16" s="51">
        <f t="shared" si="0"/>
        <v>48</v>
      </c>
      <c r="P16" s="52" t="str">
        <f>IF(COUNTIF($E16:$N16,"&gt;1")&lt;5,"NA",(SUM($E16:$N16)-SUM(SMALL($E16:$N16,{1,2,3}))))</f>
        <v>NA</v>
      </c>
      <c r="Q16" s="52">
        <f>COUNTIF('60+'!E13:N13,15)</f>
        <v>6</v>
      </c>
      <c r="R16" s="52">
        <f>COUNTIF('60+'!E13:N13,14)</f>
        <v>0</v>
      </c>
      <c r="S16" s="53">
        <f>COUNTIF('60+'!E13:N13,13)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175</v>
      </c>
      <c r="D17" s="47">
        <v>854</v>
      </c>
      <c r="E17" s="48">
        <v>0</v>
      </c>
      <c r="F17" s="48">
        <v>0</v>
      </c>
      <c r="G17" s="58">
        <v>0</v>
      </c>
      <c r="H17" s="48">
        <v>14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14</v>
      </c>
      <c r="P17" s="52" t="str">
        <f>IF(COUNTIF($E17:$N17,"&gt;1")&lt;5,"NA",(SUM($E17:$N17)-SUM(SMALL($E17:$N17,{1,2,3}))))</f>
        <v>NA</v>
      </c>
      <c r="Q17" s="52">
        <f>COUNTIF('60+'!E17:N17,15)</f>
        <v>0</v>
      </c>
      <c r="R17" s="52">
        <f>COUNTIF('60+'!E17:N17,14)</f>
        <v>1</v>
      </c>
      <c r="S17" s="53">
        <f>COUNTIF('60+'!E17:N17,13)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233</v>
      </c>
      <c r="D18" s="47">
        <v>743</v>
      </c>
      <c r="E18" s="48">
        <v>0</v>
      </c>
      <c r="F18" s="48">
        <v>0</v>
      </c>
      <c r="G18" s="58">
        <v>0</v>
      </c>
      <c r="H18" s="48">
        <v>0</v>
      </c>
      <c r="I18" s="48">
        <v>14</v>
      </c>
      <c r="J18" s="48">
        <v>0</v>
      </c>
      <c r="K18" s="48"/>
      <c r="L18" s="48"/>
      <c r="M18" s="48"/>
      <c r="N18" s="48"/>
      <c r="O18" s="51">
        <f t="shared" si="0"/>
        <v>14</v>
      </c>
      <c r="P18" s="52" t="str">
        <f>IF(COUNTIF($E18:$N18,"&gt;1")&lt;5,"NA",(SUM($E18:$N18)-SUM(SMALL($E18:$N18,{1,2,3}))))</f>
        <v>NA</v>
      </c>
      <c r="Q18" s="52">
        <f>COUNTIF('60+'!E18:N18,15)</f>
        <v>0</v>
      </c>
      <c r="R18" s="52">
        <f>COUNTIF('60+'!E18:N18,14)</f>
        <v>1</v>
      </c>
      <c r="S18" s="53">
        <f>COUNTIF('60+'!E18:N18,13)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234</v>
      </c>
      <c r="D19" s="47">
        <v>845</v>
      </c>
      <c r="E19" s="48">
        <v>0</v>
      </c>
      <c r="F19" s="48">
        <v>0</v>
      </c>
      <c r="G19" s="58">
        <v>0</v>
      </c>
      <c r="H19" s="48">
        <v>0</v>
      </c>
      <c r="I19" s="48">
        <v>13</v>
      </c>
      <c r="J19" s="48">
        <v>0</v>
      </c>
      <c r="K19" s="48"/>
      <c r="L19" s="48"/>
      <c r="M19" s="48"/>
      <c r="N19" s="48"/>
      <c r="O19" s="51">
        <f t="shared" si="0"/>
        <v>13</v>
      </c>
      <c r="P19" s="52" t="str">
        <f>IF(COUNTIF($E19:$N19,"&gt;1")&lt;5,"NA",(SUM($E19:$N19)-SUM(SMALL($E19:$N19,{1,2,3}))))</f>
        <v>NA</v>
      </c>
      <c r="Q19" s="52">
        <f>COUNTIF('60+'!E19:N19,15)</f>
        <v>0</v>
      </c>
      <c r="R19" s="52">
        <f>COUNTIF('60+'!E19:N19,14)</f>
        <v>0</v>
      </c>
      <c r="S19" s="53">
        <f>COUNTIF('60+'!E19:N19,13)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262</v>
      </c>
      <c r="D20" s="47">
        <v>970</v>
      </c>
      <c r="E20" s="48">
        <v>0</v>
      </c>
      <c r="F20" s="48">
        <v>0</v>
      </c>
      <c r="G20" s="58">
        <v>0</v>
      </c>
      <c r="H20" s="48">
        <v>0</v>
      </c>
      <c r="I20" s="48">
        <v>12</v>
      </c>
      <c r="J20" s="48">
        <v>0</v>
      </c>
      <c r="K20" s="48"/>
      <c r="L20" s="48"/>
      <c r="M20" s="48"/>
      <c r="N20" s="48"/>
      <c r="O20" s="51">
        <f t="shared" si="0"/>
        <v>12</v>
      </c>
      <c r="P20" s="52" t="str">
        <f>IF(COUNTIF($E20:$N20,"&gt;1")&lt;5,"NA",(SUM($E20:$N20)-SUM(SMALL($E20:$N20,{1,2,3}))))</f>
        <v>NA</v>
      </c>
      <c r="Q20" s="52">
        <f>COUNTIF('60+'!E20:N20,15)</f>
        <v>0</v>
      </c>
      <c r="R20" s="52">
        <f>COUNTIF('60+'!E20:N20,14)</f>
        <v>0</v>
      </c>
      <c r="S20" s="53">
        <f>COUNTIF('60+'!E20:N20,13)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COUNTIF('60+'!E21:N21,15)</f>
        <v>0</v>
      </c>
      <c r="R21" s="52">
        <f>COUNTIF('60+'!E21:N21,14)</f>
        <v>0</v>
      </c>
      <c r="S21" s="53">
        <f>COUNTIF('60+'!E21:N21,13)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COUNTIF('60+'!E22:N22,15)</f>
        <v>0</v>
      </c>
      <c r="R22" s="52">
        <f>COUNTIF('60+'!E22:N22,14)</f>
        <v>0</v>
      </c>
      <c r="S22" s="53">
        <f>COUNTIF('60+'!E22:N22,13)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COUNTIF('60+'!E23:N23,15)</f>
        <v>0</v>
      </c>
      <c r="R23" s="52">
        <f>COUNTIF('60+'!E23:N23,14)</f>
        <v>0</v>
      </c>
      <c r="S23" s="53">
        <f>COUNTIF('60+'!E23:N23,13)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COUNTIF('60+'!E24:N24,15)</f>
        <v>0</v>
      </c>
      <c r="R24" s="52">
        <f>COUNTIF('60+'!E24:N24,14)</f>
        <v>0</v>
      </c>
      <c r="S24" s="53">
        <f>COUNTIF('60+'!E24:N24,13)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COUNTIF('60+'!E25:N25,15)</f>
        <v>0</v>
      </c>
      <c r="R25" s="52">
        <f>COUNTIF('60+'!E25:N25,14)</f>
        <v>0</v>
      </c>
      <c r="S25" s="53">
        <f>COUNTIF('60+'!E25:N25,13)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COUNTIF('60+'!E26:N26,15)</f>
        <v>0</v>
      </c>
      <c r="R26" s="52">
        <f>COUNTIF('60+'!E26:N26,14)</f>
        <v>0</v>
      </c>
      <c r="S26" s="53">
        <f>COUNTIF('60+'!E26:N26,13)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COUNTIF('60+'!E27:N27,15)</f>
        <v>0</v>
      </c>
      <c r="R27" s="52">
        <f>COUNTIF('60+'!E27:N27,14)</f>
        <v>0</v>
      </c>
      <c r="S27" s="53">
        <f>COUNTIF('60+'!E27:N27,13)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COUNTIF('60+'!E28:N28,15)</f>
        <v>0</v>
      </c>
      <c r="R28" s="52">
        <f>COUNTIF('60+'!E28:N28,14)</f>
        <v>0</v>
      </c>
      <c r="S28" s="53">
        <f>COUNTIF('60+'!E28:N28,13)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COUNTIF('60+'!E29:N29,15)</f>
        <v>0</v>
      </c>
      <c r="R29" s="52">
        <f>COUNTIF('60+'!E29:N29,14)</f>
        <v>0</v>
      </c>
      <c r="S29" s="53">
        <f>COUNTIF('60+'!E29:N29,13)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COUNTIF('60+'!E30:N30,15)</f>
        <v>0</v>
      </c>
      <c r="R30" s="52">
        <f>COUNTIF('60+'!E30:N30,14)</f>
        <v>0</v>
      </c>
      <c r="S30" s="53">
        <f>COUNTIF('60+'!E30:N30,13)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COUNTIF('60+'!E31:N31,15)</f>
        <v>0</v>
      </c>
      <c r="R31" s="52">
        <f>COUNTIF('60+'!E31:N31,14)</f>
        <v>0</v>
      </c>
      <c r="S31" s="53">
        <f>COUNTIF('60+'!E31:N31,13)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COUNTIF('60+'!E32:N32,15)</f>
        <v>0</v>
      </c>
      <c r="R32" s="52">
        <f>COUNTIF('60+'!E32:N32,14)</f>
        <v>0</v>
      </c>
      <c r="S32" s="53">
        <f>COUNTIF('60+'!E32:N32,13)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COUNTIF('60+'!E33:N33,15)</f>
        <v>0</v>
      </c>
      <c r="R33" s="52">
        <f>COUNTIF('60+'!E33:N33,14)</f>
        <v>0</v>
      </c>
      <c r="S33" s="53">
        <f>COUNTIF('60+'!E33:N33,13)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COUNTIF('60+'!E34:N34,15)</f>
        <v>0</v>
      </c>
      <c r="R34" s="52">
        <f>COUNTIF('60+'!E34:N34,14)</f>
        <v>0</v>
      </c>
      <c r="S34" s="53">
        <f>COUNTIF('60+'!E34:N34,13)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COUNTIF('60+'!E35:N35,15)</f>
        <v>0</v>
      </c>
      <c r="R35" s="52">
        <f>COUNTIF('60+'!E35:N35,14)</f>
        <v>0</v>
      </c>
      <c r="S35" s="53">
        <f>COUNTIF('60+'!E35:N35,13)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COUNTIF('60+'!E36:N36,15)</f>
        <v>0</v>
      </c>
      <c r="R36" s="52">
        <f>COUNTIF('60+'!E36:N36,14)</f>
        <v>0</v>
      </c>
      <c r="S36" s="53">
        <f>COUNTIF('60+'!E36:N36,13)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COUNTIF('60+'!E37:N37,15)</f>
        <v>0</v>
      </c>
      <c r="R37" s="52">
        <f>COUNTIF('60+'!E37:N37,14)</f>
        <v>0</v>
      </c>
      <c r="S37" s="53">
        <f>COUNTIF('60+'!E37:N37,13)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COUNTIF('60+'!E38:N38,15)</f>
        <v>0</v>
      </c>
      <c r="R38" s="52">
        <f>COUNTIF('60+'!E38:N38,14)</f>
        <v>0</v>
      </c>
      <c r="S38" s="53">
        <f>COUNTIF('60+'!E38:N38,13)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COUNTIF('60+'!E39:N39,15)</f>
        <v>0</v>
      </c>
      <c r="R39" s="52">
        <f>COUNTIF('60+'!E39:N39,14)</f>
        <v>0</v>
      </c>
      <c r="S39" s="53">
        <f>COUNTIF('60+'!E39:N39,13)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COUNTIF('60+'!E40:N40,15)</f>
        <v>0</v>
      </c>
      <c r="R40" s="52">
        <f>COUNTIF('60+'!E40:N40,14)</f>
        <v>0</v>
      </c>
      <c r="S40" s="53">
        <f>COUNTIF('60+'!E40:N40,13)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COUNTIF('60+'!E41:N41,15)</f>
        <v>0</v>
      </c>
      <c r="R41" s="52">
        <f>COUNTIF('60+'!E41:N41,14)</f>
        <v>0</v>
      </c>
      <c r="S41" s="53">
        <f>COUNTIF('60+'!E41:N41,13)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COUNTIF('60+'!E42:N42,15)</f>
        <v>0</v>
      </c>
      <c r="R42" s="52">
        <f>COUNTIF('60+'!E42:N42,14)</f>
        <v>0</v>
      </c>
      <c r="S42" s="53">
        <f>COUNTIF('60+'!E42:N42,13)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COUNTIF('60+'!E43:N43,15)</f>
        <v>0</v>
      </c>
      <c r="R43" s="52">
        <f>COUNTIF('60+'!E43:N43,14)</f>
        <v>0</v>
      </c>
      <c r="S43" s="53">
        <f>COUNTIF('60+'!E43:N43,13)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COUNTIF('60+'!E44:N44,15)</f>
        <v>0</v>
      </c>
      <c r="R44" s="52">
        <f>COUNTIF('60+'!E44:N44,14)</f>
        <v>0</v>
      </c>
      <c r="S44" s="53">
        <f>COUNTIF('60+'!E44:N44,13)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COUNTIF('60+'!E45:N45,15)</f>
        <v>0</v>
      </c>
      <c r="R45" s="52">
        <f>COUNTIF('60+'!E45:N45,14)</f>
        <v>0</v>
      </c>
      <c r="S45" s="53">
        <f>COUNTIF('60+'!E45:N45,13)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COUNTIF('60+'!E46:N46,15)</f>
        <v>0</v>
      </c>
      <c r="R46" s="52">
        <f>COUNTIF('60+'!E46:N46,14)</f>
        <v>0</v>
      </c>
      <c r="S46" s="53">
        <f>COUNTIF('60+'!E46:N46,13)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COUNTIF('60+'!E47:N47,15)</f>
        <v>0</v>
      </c>
      <c r="R47" s="52">
        <f>COUNTIF('60+'!E47:N47,14)</f>
        <v>0</v>
      </c>
      <c r="S47" s="53">
        <f>COUNTIF('60+'!E47:N47,13)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COUNTIF('60+'!E48:N48,15)</f>
        <v>0</v>
      </c>
      <c r="R48" s="52">
        <f>COUNTIF('60+'!E48:N48,14)</f>
        <v>0</v>
      </c>
      <c r="S48" s="53">
        <f>COUNTIF('60+'!E48:N48,13)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COUNTIF('60+'!E49:N49,15)</f>
        <v>0</v>
      </c>
      <c r="R49" s="52">
        <f>COUNTIF('60+'!E49:N49,14)</f>
        <v>0</v>
      </c>
      <c r="S49" s="53">
        <f>COUNTIF('60+'!E49:N49,13)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COUNTIF('60+'!E50:N50,15)</f>
        <v>0</v>
      </c>
      <c r="R50" s="52">
        <f>COUNTIF('60+'!E50:N50,14)</f>
        <v>0</v>
      </c>
      <c r="S50" s="53">
        <f>COUNTIF('60+'!E50:N50,13)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COUNTIF('60+'!E51:N51,15)</f>
        <v>0</v>
      </c>
      <c r="R51" s="52">
        <f>COUNTIF('60+'!E51:N51,14)</f>
        <v>0</v>
      </c>
      <c r="S51" s="53">
        <f>COUNTIF('60+'!E51:N51,13)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COUNTIF('60+'!E52:N52,15)</f>
        <v>0</v>
      </c>
      <c r="R52" s="55">
        <f>COUNTIF('60+'!E52:N52,14)</f>
        <v>0</v>
      </c>
      <c r="S52" s="56">
        <f>COUNTIF('60+'!E52:N52,13)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1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O14:O20 O13 Q13:S13 Q14:S20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"/>
  <dimension ref="A1:AX52"/>
  <sheetViews>
    <sheetView tabSelected="1" topLeftCell="A6" zoomScaleNormal="100" workbookViewId="0" xr3:uid="{CF366857-BBDD-5199-9BC9-FF52903B0715}">
      <selection activeCell="J14" sqref="J14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25" style="4" customWidth="1"/>
    <col min="4" max="4" width="7" style="25" customWidth="1"/>
    <col min="5" max="5" width="8" style="25" bestFit="1" customWidth="1"/>
    <col min="6" max="6" width="9.25" style="25" customWidth="1"/>
    <col min="7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6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167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4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30" t="s">
        <v>30</v>
      </c>
      <c r="R12" s="30" t="s">
        <v>31</v>
      </c>
      <c r="S12" s="31" t="s">
        <v>32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  <c r="AF12" s="2"/>
      <c r="AG12" s="1"/>
      <c r="AH12" s="1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50" ht="20.25">
      <c r="A13" s="14"/>
      <c r="B13" s="22">
        <v>1</v>
      </c>
      <c r="C13" s="43" t="s">
        <v>166</v>
      </c>
      <c r="D13" s="44">
        <v>504</v>
      </c>
      <c r="E13" s="45">
        <v>0</v>
      </c>
      <c r="F13" s="45">
        <v>15</v>
      </c>
      <c r="G13" s="57">
        <v>0</v>
      </c>
      <c r="H13" s="45">
        <v>15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60</v>
      </c>
      <c r="P13" s="49" t="str">
        <f>IF(COUNTIF($E13:$N13,"&gt;1")&lt;5,"NA",(SUM($E13:$N13)-SUM(SMALL($E13:$N13,{1,2,3}))))</f>
        <v>NA</v>
      </c>
      <c r="Q13" s="49">
        <f>COUNTIF('66+'!E13:N13,15)</f>
        <v>4</v>
      </c>
      <c r="R13" s="49">
        <f>COUNTIF('66+'!E13:N13,14)</f>
        <v>0</v>
      </c>
      <c r="S13" s="50">
        <f>COUNTIF('66+'!E13:N13,13)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1">
        <v>2</v>
      </c>
      <c r="C14" s="46" t="s">
        <v>226</v>
      </c>
      <c r="D14" s="47">
        <v>40</v>
      </c>
      <c r="E14" s="48">
        <v>0</v>
      </c>
      <c r="F14" s="48">
        <v>0</v>
      </c>
      <c r="G14" s="58">
        <v>0</v>
      </c>
      <c r="H14" s="48">
        <v>14</v>
      </c>
      <c r="I14" s="48">
        <v>14</v>
      </c>
      <c r="J14" s="48">
        <v>0</v>
      </c>
      <c r="K14" s="48"/>
      <c r="L14" s="48"/>
      <c r="M14" s="48"/>
      <c r="N14" s="48"/>
      <c r="O14" s="51">
        <f t="shared" si="0"/>
        <v>28</v>
      </c>
      <c r="P14" s="52" t="str">
        <f>IF(COUNTIF($E14:$N14,"&gt;1")&lt;5,"NA",(SUM($E14:$N14)-SUM(SMALL($E14:$N14,{1,2,3}))))</f>
        <v>NA</v>
      </c>
      <c r="Q14" s="52">
        <f>COUNTIF('66+'!E14:N14,15)</f>
        <v>0</v>
      </c>
      <c r="R14" s="52">
        <f>COUNTIF('66+'!E14:N14,14)</f>
        <v>2</v>
      </c>
      <c r="S14" s="53">
        <f>COUNTIF('66+'!E14:N14,13)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25">
      <c r="A15" s="14"/>
      <c r="B15" s="21">
        <v>3</v>
      </c>
      <c r="C15" s="46" t="s">
        <v>237</v>
      </c>
      <c r="D15" s="47">
        <v>427</v>
      </c>
      <c r="E15" s="48">
        <v>0</v>
      </c>
      <c r="F15" s="48">
        <v>0</v>
      </c>
      <c r="G15" s="58">
        <v>0</v>
      </c>
      <c r="H15" s="48">
        <v>0</v>
      </c>
      <c r="I15" s="48">
        <v>0</v>
      </c>
      <c r="J15" s="48">
        <v>14</v>
      </c>
      <c r="K15" s="48"/>
      <c r="L15" s="48"/>
      <c r="M15" s="48"/>
      <c r="N15" s="48"/>
      <c r="O15" s="51">
        <f t="shared" si="0"/>
        <v>14</v>
      </c>
      <c r="P15" s="52" t="str">
        <f>IF(COUNTIF($E15:$N15,"&gt;1")&lt;5,"NA",(SUM($E15:$N15)-SUM(SMALL($E15:$N15,{1,2,3}))))</f>
        <v>NA</v>
      </c>
      <c r="Q15" s="52">
        <f>COUNTIF('66+'!E16:N16,15)</f>
        <v>0</v>
      </c>
      <c r="R15" s="52">
        <f>COUNTIF('66+'!E16:N16,14)</f>
        <v>0</v>
      </c>
      <c r="S15" s="53">
        <f>COUNTIF('66+'!E16:N16,13)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1">
        <v>4</v>
      </c>
      <c r="C16" s="46" t="s">
        <v>236</v>
      </c>
      <c r="D16" s="47">
        <v>24</v>
      </c>
      <c r="E16" s="48">
        <v>0</v>
      </c>
      <c r="F16" s="48">
        <v>0</v>
      </c>
      <c r="G16" s="58">
        <v>0</v>
      </c>
      <c r="H16" s="48">
        <v>0</v>
      </c>
      <c r="I16" s="48">
        <v>13</v>
      </c>
      <c r="J16" s="48">
        <v>0</v>
      </c>
      <c r="K16" s="48"/>
      <c r="L16" s="48"/>
      <c r="M16" s="48"/>
      <c r="N16" s="48"/>
      <c r="O16" s="51">
        <f t="shared" si="0"/>
        <v>13</v>
      </c>
      <c r="P16" s="52" t="str">
        <f>IF(COUNTIF($E16:$N16,"&gt;1")&lt;5,"NA",(SUM($E16:$N16)-SUM(SMALL($E16:$N16,{1,2,3}))))</f>
        <v>NA</v>
      </c>
      <c r="Q16" s="52">
        <f>COUNTIF('66+'!E15:N15,15)</f>
        <v>0</v>
      </c>
      <c r="R16" s="52">
        <f>COUNTIF('66+'!E15:N15,14)</f>
        <v>1</v>
      </c>
      <c r="S16" s="53">
        <f>COUNTIF('66+'!E15:N15,13)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1">
        <v>5</v>
      </c>
      <c r="C17" s="46"/>
      <c r="D17" s="47"/>
      <c r="E17" s="48">
        <v>0</v>
      </c>
      <c r="F17" s="48">
        <v>0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0</v>
      </c>
      <c r="P17" s="52" t="str">
        <f>IF(COUNTIF($E17:$N17,"&gt;1")&lt;5,"NA",(SUM($E17:$N17)-SUM(SMALL($E17:$N17,{1,2,3}))))</f>
        <v>NA</v>
      </c>
      <c r="Q17" s="52">
        <f>COUNTIF('66+'!E17:N17,15)</f>
        <v>0</v>
      </c>
      <c r="R17" s="52">
        <f>COUNTIF('66+'!E17:N17,14)</f>
        <v>0</v>
      </c>
      <c r="S17" s="53">
        <f>COUNTIF('66+'!E17:N17,13)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1">
        <v>6</v>
      </c>
      <c r="C18" s="46"/>
      <c r="D18" s="47"/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0</v>
      </c>
      <c r="P18" s="52" t="str">
        <f>IF(COUNTIF($E18:$N18,"&gt;1")&lt;5,"NA",(SUM($E18:$N18)-SUM(SMALL($E18:$N18,{1,2,3}))))</f>
        <v>NA</v>
      </c>
      <c r="Q18" s="52">
        <f>COUNTIF('66+'!E18:N18,15)</f>
        <v>0</v>
      </c>
      <c r="R18" s="52">
        <f>COUNTIF('66+'!E18:N18,14)</f>
        <v>0</v>
      </c>
      <c r="S18" s="53">
        <f>COUNTIF('66+'!E18:N18,13)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1">
        <v>7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0</v>
      </c>
      <c r="P19" s="52" t="str">
        <f>IF(COUNTIF($E19:$N19,"&gt;1")&lt;5,"NA",(SUM($E19:$N19)-SUM(SMALL($E19:$N19,{1,2,3}))))</f>
        <v>NA</v>
      </c>
      <c r="Q19" s="52">
        <f>COUNTIF('66+'!E19:N19,15)</f>
        <v>0</v>
      </c>
      <c r="R19" s="52">
        <f>COUNTIF('66+'!E19:N19,14)</f>
        <v>0</v>
      </c>
      <c r="S19" s="53">
        <f>COUNTIF('66+'!E19:N19,13)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1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0</v>
      </c>
      <c r="P20" s="52" t="str">
        <f>IF(COUNTIF($E20:$N20,"&gt;1")&lt;5,"NA",(SUM($E20:$N20)-SUM(SMALL($E20:$N20,{1,2,3}))))</f>
        <v>NA</v>
      </c>
      <c r="Q20" s="52">
        <f>COUNTIF('66+'!E20:N20,15)</f>
        <v>0</v>
      </c>
      <c r="R20" s="52">
        <f>COUNTIF('66+'!E20:N20,14)</f>
        <v>0</v>
      </c>
      <c r="S20" s="53">
        <f>COUNTIF('66+'!E20:N20,13)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1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COUNTIF('66+'!E21:N21,15)</f>
        <v>0</v>
      </c>
      <c r="R21" s="52">
        <f>COUNTIF('66+'!E21:N21,14)</f>
        <v>0</v>
      </c>
      <c r="S21" s="53">
        <f>COUNTIF('66+'!E21:N21,13)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1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COUNTIF('66+'!E22:N22,15)</f>
        <v>0</v>
      </c>
      <c r="R22" s="52">
        <f>COUNTIF('66+'!E22:N22,14)</f>
        <v>0</v>
      </c>
      <c r="S22" s="53">
        <f>COUNTIF('66+'!E22:N22,13)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1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COUNTIF('66+'!E23:N23,15)</f>
        <v>0</v>
      </c>
      <c r="R23" s="52">
        <f>COUNTIF('66+'!E23:N23,14)</f>
        <v>0</v>
      </c>
      <c r="S23" s="53">
        <f>COUNTIF('66+'!E23:N23,13)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1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COUNTIF('66+'!E24:N24,15)</f>
        <v>0</v>
      </c>
      <c r="R24" s="52">
        <f>COUNTIF('66+'!E24:N24,14)</f>
        <v>0</v>
      </c>
      <c r="S24" s="53">
        <f>COUNTIF('66+'!E24:N24,13)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1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COUNTIF('66+'!E25:N25,15)</f>
        <v>0</v>
      </c>
      <c r="R25" s="52">
        <f>COUNTIF('66+'!E25:N25,14)</f>
        <v>0</v>
      </c>
      <c r="S25" s="53">
        <f>COUNTIF('66+'!E25:N25,13)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1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COUNTIF('66+'!E26:N26,15)</f>
        <v>0</v>
      </c>
      <c r="R26" s="52">
        <f>COUNTIF('66+'!E26:N26,14)</f>
        <v>0</v>
      </c>
      <c r="S26" s="53">
        <f>COUNTIF('66+'!E26:N26,13)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1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COUNTIF('66+'!E27:N27,15)</f>
        <v>0</v>
      </c>
      <c r="R27" s="52">
        <f>COUNTIF('66+'!E27:N27,14)</f>
        <v>0</v>
      </c>
      <c r="S27" s="53">
        <f>COUNTIF('66+'!E27:N27,13)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1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COUNTIF('66+'!E28:N28,15)</f>
        <v>0</v>
      </c>
      <c r="R28" s="52">
        <f>COUNTIF('66+'!E28:N28,14)</f>
        <v>0</v>
      </c>
      <c r="S28" s="53">
        <f>COUNTIF('66+'!E28:N28,13)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1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COUNTIF('66+'!E29:N29,15)</f>
        <v>0</v>
      </c>
      <c r="R29" s="52">
        <f>COUNTIF('66+'!E29:N29,14)</f>
        <v>0</v>
      </c>
      <c r="S29" s="53">
        <f>COUNTIF('66+'!E29:N29,13)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1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COUNTIF('66+'!E30:N30,15)</f>
        <v>0</v>
      </c>
      <c r="R30" s="52">
        <f>COUNTIF('66+'!E30:N30,14)</f>
        <v>0</v>
      </c>
      <c r="S30" s="53">
        <f>COUNTIF('66+'!E30:N30,13)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63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COUNTIF('66+'!E31:N31,15)</f>
        <v>0</v>
      </c>
      <c r="R31" s="52">
        <f>COUNTIF('66+'!E31:N31,14)</f>
        <v>0</v>
      </c>
      <c r="S31" s="53">
        <f>COUNTIF('66+'!E31:N31,13)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1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COUNTIF('66+'!E32:N32,15)</f>
        <v>0</v>
      </c>
      <c r="R32" s="52">
        <f>COUNTIF('66+'!E32:N32,14)</f>
        <v>0</v>
      </c>
      <c r="S32" s="53">
        <f>COUNTIF('66+'!E32:N32,13)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1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COUNTIF('66+'!E33:N33,15)</f>
        <v>0</v>
      </c>
      <c r="R33" s="52">
        <f>COUNTIF('66+'!E33:N33,14)</f>
        <v>0</v>
      </c>
      <c r="S33" s="53">
        <f>COUNTIF('66+'!E33:N33,13)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1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COUNTIF('66+'!E34:N34,15)</f>
        <v>0</v>
      </c>
      <c r="R34" s="52">
        <f>COUNTIF('66+'!E34:N34,14)</f>
        <v>0</v>
      </c>
      <c r="S34" s="53">
        <f>COUNTIF('66+'!E34:N34,13)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1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COUNTIF('66+'!E35:N35,15)</f>
        <v>0</v>
      </c>
      <c r="R35" s="52">
        <f>COUNTIF('66+'!E35:N35,14)</f>
        <v>0</v>
      </c>
      <c r="S35" s="53">
        <f>COUNTIF('66+'!E35:N35,13)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63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COUNTIF('66+'!E36:N36,15)</f>
        <v>0</v>
      </c>
      <c r="R36" s="52">
        <f>COUNTIF('66+'!E36:N36,14)</f>
        <v>0</v>
      </c>
      <c r="S36" s="53">
        <f>COUNTIF('66+'!E36:N36,13)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63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COUNTIF('66+'!E37:N37,15)</f>
        <v>0</v>
      </c>
      <c r="R37" s="52">
        <f>COUNTIF('66+'!E37:N37,14)</f>
        <v>0</v>
      </c>
      <c r="S37" s="53">
        <f>COUNTIF('66+'!E37:N37,13)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63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COUNTIF('66+'!E38:N38,15)</f>
        <v>0</v>
      </c>
      <c r="R38" s="52">
        <f>COUNTIF('66+'!E38:N38,14)</f>
        <v>0</v>
      </c>
      <c r="S38" s="53">
        <f>COUNTIF('66+'!E38:N38,13)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1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COUNTIF('66+'!E39:N39,15)</f>
        <v>0</v>
      </c>
      <c r="R39" s="52">
        <f>COUNTIF('66+'!E39:N39,14)</f>
        <v>0</v>
      </c>
      <c r="S39" s="53">
        <f>COUNTIF('66+'!E39:N39,13)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1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COUNTIF('66+'!E40:N40,15)</f>
        <v>0</v>
      </c>
      <c r="R40" s="52">
        <f>COUNTIF('66+'!E40:N40,14)</f>
        <v>0</v>
      </c>
      <c r="S40" s="53">
        <f>COUNTIF('66+'!E40:N40,13)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1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COUNTIF('66+'!E41:N41,15)</f>
        <v>0</v>
      </c>
      <c r="R41" s="52">
        <f>COUNTIF('66+'!E41:N41,14)</f>
        <v>0</v>
      </c>
      <c r="S41" s="53">
        <f>COUNTIF('66+'!E41:N41,13)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1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COUNTIF('66+'!E42:N42,15)</f>
        <v>0</v>
      </c>
      <c r="R42" s="52">
        <f>COUNTIF('66+'!E42:N42,14)</f>
        <v>0</v>
      </c>
      <c r="S42" s="53">
        <f>COUNTIF('66+'!E42:N42,13)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1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COUNTIF('66+'!E43:N43,15)</f>
        <v>0</v>
      </c>
      <c r="R43" s="52">
        <f>COUNTIF('66+'!E43:N43,14)</f>
        <v>0</v>
      </c>
      <c r="S43" s="53">
        <f>COUNTIF('66+'!E43:N43,13)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1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COUNTIF('66+'!E44:N44,15)</f>
        <v>0</v>
      </c>
      <c r="R44" s="52">
        <f>COUNTIF('66+'!E44:N44,14)</f>
        <v>0</v>
      </c>
      <c r="S44" s="53">
        <f>COUNTIF('66+'!E44:N44,13)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63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COUNTIF('66+'!E45:N45,15)</f>
        <v>0</v>
      </c>
      <c r="R45" s="52">
        <f>COUNTIF('66+'!E45:N45,14)</f>
        <v>0</v>
      </c>
      <c r="S45" s="53">
        <f>COUNTIF('66+'!E45:N45,13)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63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COUNTIF('66+'!E46:N46,15)</f>
        <v>0</v>
      </c>
      <c r="R46" s="52">
        <f>COUNTIF('66+'!E46:N46,14)</f>
        <v>0</v>
      </c>
      <c r="S46" s="53">
        <f>COUNTIF('66+'!E46:N46,13)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63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COUNTIF('66+'!E47:N47,15)</f>
        <v>0</v>
      </c>
      <c r="R47" s="52">
        <f>COUNTIF('66+'!E47:N47,14)</f>
        <v>0</v>
      </c>
      <c r="S47" s="53">
        <f>COUNTIF('66+'!E47:N47,13)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63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COUNTIF('66+'!E48:N48,15)</f>
        <v>0</v>
      </c>
      <c r="R48" s="52">
        <f>COUNTIF('66+'!E48:N48,14)</f>
        <v>0</v>
      </c>
      <c r="S48" s="53">
        <f>COUNTIF('66+'!E48:N48,13)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63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COUNTIF('66+'!E49:N49,15)</f>
        <v>0</v>
      </c>
      <c r="R49" s="52">
        <f>COUNTIF('66+'!E49:N49,14)</f>
        <v>0</v>
      </c>
      <c r="S49" s="53">
        <f>COUNTIF('66+'!E49:N49,13)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63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COUNTIF('66+'!E50:N50,15)</f>
        <v>0</v>
      </c>
      <c r="R50" s="52">
        <f>COUNTIF('66+'!E50:N50,14)</f>
        <v>0</v>
      </c>
      <c r="S50" s="53">
        <f>COUNTIF('66+'!E50:N50,13)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63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COUNTIF('66+'!E51:N51,15)</f>
        <v>0</v>
      </c>
      <c r="R51" s="52">
        <f>COUNTIF('66+'!E51:N51,14)</f>
        <v>0</v>
      </c>
      <c r="S51" s="53">
        <f>COUNTIF('66+'!E51:N51,13)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64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COUNTIF('66+'!E52:N52,15)</f>
        <v>0</v>
      </c>
      <c r="R52" s="55">
        <f>COUNTIF('66+'!E52:N52,14)</f>
        <v>0</v>
      </c>
      <c r="S52" s="56">
        <f>COUNTIF('66+'!E52:N52,13)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17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X52"/>
  <sheetViews>
    <sheetView zoomScaleNormal="100" workbookViewId="0" xr3:uid="{958C4451-9541-5A59-BF78-D2F731DF1C81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75" style="4" customWidth="1"/>
    <col min="4" max="4" width="7" style="25" customWidth="1"/>
    <col min="5" max="5" width="8" style="25" bestFit="1" customWidth="1"/>
    <col min="6" max="7" width="8.25" style="25" bestFit="1" customWidth="1"/>
    <col min="8" max="8" width="9.125" style="25" customWidth="1"/>
    <col min="9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34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215" t="s">
        <v>12</v>
      </c>
      <c r="P7" s="215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216"/>
      <c r="P8" s="216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216"/>
      <c r="P9" s="216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217"/>
      <c r="P10" s="217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20"/>
      <c r="G11" s="116"/>
      <c r="H11" s="116"/>
      <c r="I11" s="116"/>
      <c r="J11" s="116"/>
      <c r="K11" s="116"/>
      <c r="L11" s="116"/>
      <c r="M11" s="116"/>
      <c r="N11" s="116"/>
      <c r="O11" s="121"/>
      <c r="P11" s="121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s="25" customFormat="1" ht="34.15" thickBot="1">
      <c r="A12" s="156"/>
      <c r="B12" s="32" t="s">
        <v>15</v>
      </c>
      <c r="C12" s="111" t="s">
        <v>16</v>
      </c>
      <c r="D12" s="111" t="s">
        <v>17</v>
      </c>
      <c r="E12" s="111" t="s">
        <v>19</v>
      </c>
      <c r="F12" s="119" t="s">
        <v>20</v>
      </c>
      <c r="G12" s="111" t="s">
        <v>21</v>
      </c>
      <c r="H12" s="111" t="s">
        <v>22</v>
      </c>
      <c r="I12" s="111" t="s">
        <v>23</v>
      </c>
      <c r="J12" s="111" t="s">
        <v>24</v>
      </c>
      <c r="K12" s="111" t="s">
        <v>25</v>
      </c>
      <c r="L12" s="111" t="s">
        <v>26</v>
      </c>
      <c r="M12" s="111" t="s">
        <v>27</v>
      </c>
      <c r="N12" s="111" t="s">
        <v>28</v>
      </c>
      <c r="O12" s="111" t="s">
        <v>29</v>
      </c>
      <c r="P12" s="111" t="s">
        <v>29</v>
      </c>
      <c r="Q12" s="157" t="s">
        <v>30</v>
      </c>
      <c r="R12" s="157" t="s">
        <v>31</v>
      </c>
      <c r="S12" s="158" t="s">
        <v>32</v>
      </c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60"/>
      <c r="AF12" s="160"/>
      <c r="AG12" s="161"/>
      <c r="AH12" s="161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</row>
    <row r="13" spans="1:50" ht="21" thickBot="1">
      <c r="A13" s="14"/>
      <c r="B13" s="118">
        <v>1</v>
      </c>
      <c r="C13" s="52" t="s">
        <v>33</v>
      </c>
      <c r="D13" s="52">
        <v>445</v>
      </c>
      <c r="E13" s="48">
        <v>14</v>
      </c>
      <c r="F13" s="58">
        <v>15</v>
      </c>
      <c r="G13" s="48">
        <v>14</v>
      </c>
      <c r="H13" s="48">
        <v>15</v>
      </c>
      <c r="I13" s="48">
        <v>14</v>
      </c>
      <c r="J13" s="48">
        <v>20</v>
      </c>
      <c r="K13" s="48"/>
      <c r="L13" s="48"/>
      <c r="M13" s="48"/>
      <c r="N13" s="48"/>
      <c r="O13" s="52">
        <f t="shared" ref="O13:O52" si="0">SUM(E13:N13)</f>
        <v>92</v>
      </c>
      <c r="P13" s="43">
        <f>IF(COUNTIF($E13:$N13,"&gt;1")&lt;5,"NA",(SUM($E13:$N13)-SUM(SMALL($E13:$N13,{1,2,3}))))</f>
        <v>50</v>
      </c>
      <c r="Q13" s="133">
        <f>COUNTIF(AA!$E13:$N13,15)</f>
        <v>2</v>
      </c>
      <c r="R13" s="134">
        <f>COUNTIF(AA!$E13:$N13,14)</f>
        <v>3</v>
      </c>
      <c r="S13" s="135">
        <f>COUNTIF(AA!$E13:$N13,13)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118">
        <v>2</v>
      </c>
      <c r="C14" s="52" t="s">
        <v>35</v>
      </c>
      <c r="D14" s="52">
        <v>324</v>
      </c>
      <c r="E14" s="48">
        <v>13</v>
      </c>
      <c r="F14" s="58">
        <v>12</v>
      </c>
      <c r="G14" s="48">
        <v>15</v>
      </c>
      <c r="H14" s="48">
        <v>12</v>
      </c>
      <c r="I14" s="48">
        <v>15</v>
      </c>
      <c r="J14" s="48">
        <v>20</v>
      </c>
      <c r="K14" s="48"/>
      <c r="L14" s="48"/>
      <c r="M14" s="48"/>
      <c r="N14" s="48"/>
      <c r="O14" s="52">
        <f t="shared" si="0"/>
        <v>87</v>
      </c>
      <c r="P14" s="131">
        <f>IF(COUNTIF($E14:$N14,"&gt;1")&lt;5,"NA",(SUM($E14:$N14)-SUM(SMALL($E14:$N14,{1,2,3}))))</f>
        <v>50</v>
      </c>
      <c r="Q14" s="122">
        <f>COUNTIF(AA!$E14:$N14,15)</f>
        <v>2</v>
      </c>
      <c r="R14" s="103">
        <f>COUNTIF(AA!$E14:$N14,14)</f>
        <v>0</v>
      </c>
      <c r="S14" s="104">
        <f>COUNTIF(AA!$E14:$N14,13)</f>
        <v>1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118">
        <v>3</v>
      </c>
      <c r="C15" s="52" t="s">
        <v>40</v>
      </c>
      <c r="D15" s="52">
        <v>1832</v>
      </c>
      <c r="E15" s="48">
        <v>15</v>
      </c>
      <c r="F15" s="58">
        <v>20</v>
      </c>
      <c r="G15" s="48">
        <v>13</v>
      </c>
      <c r="H15" s="48">
        <v>14</v>
      </c>
      <c r="I15" s="48">
        <v>0</v>
      </c>
      <c r="J15" s="48">
        <v>10</v>
      </c>
      <c r="K15" s="48"/>
      <c r="L15" s="48"/>
      <c r="M15" s="48"/>
      <c r="N15" s="48"/>
      <c r="O15" s="52">
        <f t="shared" si="0"/>
        <v>72</v>
      </c>
      <c r="P15" s="131">
        <f>IF(COUNTIF($E15:$N15,"&gt;1")&lt;5,"NA",(SUM($E15:$N15)-SUM(SMALL($E15:$N15,{1,2,3}))))</f>
        <v>49</v>
      </c>
      <c r="Q15" s="122">
        <f>COUNTIF(AA!$E15:$N15,15)</f>
        <v>1</v>
      </c>
      <c r="R15" s="103">
        <f>COUNTIF(AA!$E15:$N15,14)</f>
        <v>1</v>
      </c>
      <c r="S15" s="104">
        <f>COUNTIF(AA!$E15:$N15,13)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1" thickBot="1">
      <c r="A16" s="14"/>
      <c r="B16" s="118">
        <v>4</v>
      </c>
      <c r="C16" s="52" t="s">
        <v>36</v>
      </c>
      <c r="D16" s="52">
        <v>490</v>
      </c>
      <c r="E16" s="48">
        <v>10</v>
      </c>
      <c r="F16" s="58">
        <v>10</v>
      </c>
      <c r="G16" s="48">
        <v>9</v>
      </c>
      <c r="H16" s="48">
        <v>8</v>
      </c>
      <c r="I16" s="48">
        <v>20</v>
      </c>
      <c r="J16" s="48">
        <v>12</v>
      </c>
      <c r="K16" s="48"/>
      <c r="L16" s="48"/>
      <c r="M16" s="48"/>
      <c r="N16" s="48"/>
      <c r="O16" s="52">
        <f t="shared" si="0"/>
        <v>69</v>
      </c>
      <c r="P16" s="131">
        <f>IF(COUNTIF($E16:$N16,"&gt;1")&lt;5,"NA",(SUM($E16:$N16)-SUM(SMALL($E16:$N16,{1,2,3}))))</f>
        <v>42</v>
      </c>
      <c r="Q16" s="122">
        <f>COUNTIF(AA!$E16:$N16,15)</f>
        <v>0</v>
      </c>
      <c r="R16" s="103">
        <f>COUNTIF(AA!$E16:$N16,14)</f>
        <v>0</v>
      </c>
      <c r="S16" s="104">
        <f>COUNTIF(AA!$E16:$N16,13)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1" thickBot="1">
      <c r="A17" s="14"/>
      <c r="B17" s="118">
        <v>5</v>
      </c>
      <c r="C17" s="52" t="s">
        <v>37</v>
      </c>
      <c r="D17" s="52">
        <v>1044</v>
      </c>
      <c r="E17" s="48">
        <v>11</v>
      </c>
      <c r="F17" s="58">
        <v>8</v>
      </c>
      <c r="G17" s="48">
        <v>10</v>
      </c>
      <c r="H17" s="48">
        <v>13</v>
      </c>
      <c r="I17" s="48">
        <v>12</v>
      </c>
      <c r="J17" s="48">
        <v>11</v>
      </c>
      <c r="K17" s="48"/>
      <c r="L17" s="48"/>
      <c r="M17" s="48"/>
      <c r="N17" s="48"/>
      <c r="O17" s="52">
        <f t="shared" si="0"/>
        <v>65</v>
      </c>
      <c r="P17" s="131">
        <f>IF(COUNTIF($E17:$N17,"&gt;1")&lt;5,"NA",(SUM($E17:$N17)-SUM(SMALL($E17:$N17,{1,2,3}))))</f>
        <v>36</v>
      </c>
      <c r="Q17" s="122">
        <f>COUNTIF(AA!$E17:$N17,15)</f>
        <v>0</v>
      </c>
      <c r="R17" s="103">
        <f>COUNTIF(AA!$E17:$N17,14)</f>
        <v>0</v>
      </c>
      <c r="S17" s="104">
        <f>COUNTIF(AA!$E17:$N17,13)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1" thickBot="1">
      <c r="A18" s="14"/>
      <c r="B18" s="118">
        <v>7</v>
      </c>
      <c r="C18" s="52" t="s">
        <v>61</v>
      </c>
      <c r="D18" s="52">
        <v>1684</v>
      </c>
      <c r="E18" s="48">
        <v>6</v>
      </c>
      <c r="F18" s="58">
        <v>13</v>
      </c>
      <c r="G18" s="48">
        <v>12</v>
      </c>
      <c r="H18" s="48">
        <v>0</v>
      </c>
      <c r="I18" s="48">
        <v>0</v>
      </c>
      <c r="J18" s="48">
        <v>14</v>
      </c>
      <c r="K18" s="48"/>
      <c r="L18" s="48"/>
      <c r="M18" s="48"/>
      <c r="N18" s="48"/>
      <c r="O18" s="52">
        <f t="shared" si="0"/>
        <v>45</v>
      </c>
      <c r="P18" s="131" t="str">
        <f>IF(COUNTIF($E18:$N18,"&gt;1")&lt;5,"NA",(SUM($E18:$N18)-SUM(SMALL($E18:$N18,{1,2,3}))))</f>
        <v>NA</v>
      </c>
      <c r="Q18" s="122">
        <f>COUNTIF(AA!$E18:$N18,15)</f>
        <v>0</v>
      </c>
      <c r="R18" s="103">
        <f>COUNTIF(AA!$E18:$N18,14)</f>
        <v>1</v>
      </c>
      <c r="S18" s="104">
        <f>COUNTIF(AA!$E18:$N18,13)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1" thickBot="1">
      <c r="A19" s="14"/>
      <c r="B19" s="118">
        <v>8</v>
      </c>
      <c r="C19" s="52" t="s">
        <v>49</v>
      </c>
      <c r="D19" s="52">
        <v>520</v>
      </c>
      <c r="E19" s="48">
        <v>12</v>
      </c>
      <c r="F19" s="58">
        <v>9</v>
      </c>
      <c r="G19" s="48">
        <v>0</v>
      </c>
      <c r="H19" s="48">
        <v>10</v>
      </c>
      <c r="I19" s="48">
        <v>0</v>
      </c>
      <c r="J19" s="48">
        <v>13</v>
      </c>
      <c r="K19" s="48"/>
      <c r="L19" s="48"/>
      <c r="M19" s="48"/>
      <c r="N19" s="48"/>
      <c r="O19" s="52">
        <f t="shared" si="0"/>
        <v>44</v>
      </c>
      <c r="P19" s="131" t="str">
        <f>IF(COUNTIF($E19:$N19,"&gt;1")&lt;5,"NA",(SUM($E19:$N19)-SUM(SMALL($E19:$N19,{1,2,3}))))</f>
        <v>NA</v>
      </c>
      <c r="Q19" s="122">
        <f>COUNTIF(AA!$E19:$N19,15)</f>
        <v>0</v>
      </c>
      <c r="R19" s="103">
        <f>COUNTIF(AA!$E19:$N19,14)</f>
        <v>0</v>
      </c>
      <c r="S19" s="104">
        <f>COUNTIF(AA!$E19:$N19,13)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1" thickBot="1">
      <c r="A20" s="14"/>
      <c r="B20" s="118">
        <v>9</v>
      </c>
      <c r="C20" s="52" t="s">
        <v>65</v>
      </c>
      <c r="D20" s="52">
        <v>31</v>
      </c>
      <c r="E20" s="48">
        <v>0</v>
      </c>
      <c r="F20" s="58">
        <v>11</v>
      </c>
      <c r="G20" s="48">
        <v>0</v>
      </c>
      <c r="H20" s="48">
        <v>11</v>
      </c>
      <c r="I20" s="48">
        <v>0</v>
      </c>
      <c r="J20" s="48">
        <v>15</v>
      </c>
      <c r="K20" s="48"/>
      <c r="L20" s="48"/>
      <c r="M20" s="48"/>
      <c r="N20" s="48"/>
      <c r="O20" s="52">
        <f t="shared" si="0"/>
        <v>37</v>
      </c>
      <c r="P20" s="131" t="str">
        <f>IF(COUNTIF($E20:$N20,"&gt;1")&lt;5,"NA",(SUM($E20:$N20)-SUM(SMALL($E20:$N20,{1,2,3}))))</f>
        <v>NA</v>
      </c>
      <c r="Q20" s="122">
        <f>COUNTIF(AA!$E20:$N20,15)</f>
        <v>1</v>
      </c>
      <c r="R20" s="103">
        <f>COUNTIF(AA!$E20:$N20,14)</f>
        <v>0</v>
      </c>
      <c r="S20" s="104">
        <f>COUNTIF(AA!$E20:$N20,13)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118">
        <v>10</v>
      </c>
      <c r="C21" s="52" t="s">
        <v>55</v>
      </c>
      <c r="D21" s="52">
        <v>385</v>
      </c>
      <c r="E21" s="48">
        <v>9</v>
      </c>
      <c r="F21" s="58">
        <v>7</v>
      </c>
      <c r="G21" s="48">
        <v>11</v>
      </c>
      <c r="H21" s="48">
        <v>9</v>
      </c>
      <c r="I21" s="48">
        <v>0</v>
      </c>
      <c r="J21" s="48">
        <v>0</v>
      </c>
      <c r="K21" s="48"/>
      <c r="L21" s="48"/>
      <c r="M21" s="48"/>
      <c r="N21" s="48"/>
      <c r="O21" s="52">
        <f t="shared" si="0"/>
        <v>36</v>
      </c>
      <c r="P21" s="131" t="str">
        <f>IF(COUNTIF($E21:$N21,"&gt;1")&lt;5,"NA",(SUM($E21:$N21)-SUM(SMALL($E21:$N21,{1,2,3}))))</f>
        <v>NA</v>
      </c>
      <c r="Q21" s="122">
        <f>COUNTIF(AA!$E21:$N21,15)</f>
        <v>0</v>
      </c>
      <c r="R21" s="103">
        <f>COUNTIF(AA!$E21:$N21,14)</f>
        <v>0</v>
      </c>
      <c r="S21" s="104">
        <f>COUNTIF(AA!$E21:$N21,13)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118">
        <v>11</v>
      </c>
      <c r="C22" s="52" t="s">
        <v>135</v>
      </c>
      <c r="D22" s="52">
        <v>515</v>
      </c>
      <c r="E22" s="48">
        <v>7</v>
      </c>
      <c r="F22" s="58">
        <v>14</v>
      </c>
      <c r="G22" s="4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2">
        <f t="shared" si="0"/>
        <v>21</v>
      </c>
      <c r="P22" s="131" t="str">
        <f>IF(COUNTIF($E22:$N22,"&gt;1")&lt;5,"NA",(SUM($E22:$N22)-SUM(SMALL($E22:$N22,{1,2,3}))))</f>
        <v>NA</v>
      </c>
      <c r="Q22" s="122">
        <f>COUNTIF(AA!$E22:$N22,15)</f>
        <v>0</v>
      </c>
      <c r="R22" s="103">
        <f>COUNTIF(AA!$E22:$N22,14)</f>
        <v>1</v>
      </c>
      <c r="S22" s="104">
        <f>COUNTIF(AA!$E22:$N22,13)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118">
        <v>6</v>
      </c>
      <c r="C23" s="52" t="s">
        <v>134</v>
      </c>
      <c r="D23" s="52">
        <v>744</v>
      </c>
      <c r="E23" s="48">
        <v>0</v>
      </c>
      <c r="F23" s="58">
        <v>0</v>
      </c>
      <c r="G23" s="48">
        <v>0</v>
      </c>
      <c r="H23" s="48">
        <v>0</v>
      </c>
      <c r="I23" s="48">
        <v>0</v>
      </c>
      <c r="J23" s="48">
        <v>20</v>
      </c>
      <c r="K23" s="48"/>
      <c r="L23" s="48"/>
      <c r="M23" s="48"/>
      <c r="N23" s="48"/>
      <c r="O23" s="52">
        <f t="shared" si="0"/>
        <v>20</v>
      </c>
      <c r="P23" s="131" t="str">
        <f>IF(COUNTIF($E23:$N23,"&gt;1")&lt;5,"NA",(SUM($E23:$N23)-SUM(SMALL($E23:$N23,{1,2,3}))))</f>
        <v>NA</v>
      </c>
      <c r="Q23" s="122">
        <f>COUNTIF(AA!$E26:$N26,15)</f>
        <v>0</v>
      </c>
      <c r="R23" s="103">
        <f>COUNTIF(AA!$E26:$N26,14)</f>
        <v>0</v>
      </c>
      <c r="S23" s="104">
        <f>COUNTIF(AA!$E26:$N26,13)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118">
        <v>12</v>
      </c>
      <c r="C24" s="52" t="s">
        <v>139</v>
      </c>
      <c r="D24" s="52">
        <v>595</v>
      </c>
      <c r="E24" s="48">
        <v>0</v>
      </c>
      <c r="F24" s="58">
        <v>0</v>
      </c>
      <c r="G24" s="48">
        <v>0</v>
      </c>
      <c r="H24" s="48">
        <v>0</v>
      </c>
      <c r="I24" s="48">
        <v>13</v>
      </c>
      <c r="J24" s="48">
        <v>0</v>
      </c>
      <c r="K24" s="48"/>
      <c r="L24" s="48"/>
      <c r="M24" s="48"/>
      <c r="N24" s="48"/>
      <c r="O24" s="52">
        <f t="shared" si="0"/>
        <v>13</v>
      </c>
      <c r="P24" s="131" t="str">
        <f>IF(COUNTIF($E24:$N24,"&gt;1")&lt;5,"NA",(SUM($E24:$N24)-SUM(SMALL($E24:$N24,{1,2,3}))))</f>
        <v>NA</v>
      </c>
      <c r="Q24" s="122">
        <f>COUNTIF(AA!$E23:$N23,15)</f>
        <v>0</v>
      </c>
      <c r="R24" s="103">
        <f>COUNTIF(AA!$E23:$N23,14)</f>
        <v>0</v>
      </c>
      <c r="S24" s="104">
        <f>COUNTIF(AA!$E23:$N23,13)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118">
        <v>13</v>
      </c>
      <c r="C25" s="52" t="s">
        <v>165</v>
      </c>
      <c r="D25" s="52">
        <v>539</v>
      </c>
      <c r="E25" s="48">
        <v>8</v>
      </c>
      <c r="F25" s="58">
        <v>0</v>
      </c>
      <c r="G25" s="4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2">
        <f t="shared" si="0"/>
        <v>8</v>
      </c>
      <c r="P25" s="131" t="str">
        <f>IF(COUNTIF($E25:$N25,"&gt;1")&lt;5,"NA",(SUM($E25:$N25)-SUM(SMALL($E25:$N25,{1,2,3}))))</f>
        <v>NA</v>
      </c>
      <c r="Q25" s="122">
        <f>COUNTIF(AA!$E24:$N24,15)</f>
        <v>0</v>
      </c>
      <c r="R25" s="103">
        <f>COUNTIF(AA!$E24:$N24,14)</f>
        <v>0</v>
      </c>
      <c r="S25" s="104">
        <f>COUNTIF(AA!$E24:$N24,13)</f>
        <v>1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118">
        <v>14</v>
      </c>
      <c r="C26" s="52" t="s">
        <v>243</v>
      </c>
      <c r="D26" s="52">
        <v>432</v>
      </c>
      <c r="E26" s="48">
        <v>0</v>
      </c>
      <c r="F26" s="58">
        <v>6</v>
      </c>
      <c r="G26" s="4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2">
        <f t="shared" si="0"/>
        <v>6</v>
      </c>
      <c r="P26" s="131" t="str">
        <f>IF(COUNTIF($E26:$N26,"&gt;1")&lt;5,"NA",(SUM($E26:$N26)-SUM(SMALL($E26:$N26,{1,2,3}))))</f>
        <v>NA</v>
      </c>
      <c r="Q26" s="122">
        <f>COUNTIF(AA!$E25:$N25,15)</f>
        <v>0</v>
      </c>
      <c r="R26" s="103">
        <f>COUNTIF(AA!$E25:$N25,14)</f>
        <v>0</v>
      </c>
      <c r="S26" s="104">
        <f>COUNTIF(AA!$E25:$N25,13)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118">
        <v>15</v>
      </c>
      <c r="C27" s="52"/>
      <c r="D27" s="52"/>
      <c r="E27" s="48">
        <v>0</v>
      </c>
      <c r="F27" s="58">
        <v>0</v>
      </c>
      <c r="G27" s="4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2">
        <f t="shared" si="0"/>
        <v>0</v>
      </c>
      <c r="P27" s="131" t="str">
        <f>IF(COUNTIF($E27:$N27,"&gt;1")&lt;5,"NA",(SUM($E27:$N27)-SUM(SMALL($E27:$N27,{1,2,3}))))</f>
        <v>NA</v>
      </c>
      <c r="Q27" s="122">
        <f>COUNTIF(AA!$E27:$N27,15)</f>
        <v>0</v>
      </c>
      <c r="R27" s="103">
        <f>COUNTIF(AA!$E27:$N27,14)</f>
        <v>0</v>
      </c>
      <c r="S27" s="104">
        <f>COUNTIF(AA!$E27:$N27,13)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118">
        <v>16</v>
      </c>
      <c r="C28" s="52"/>
      <c r="D28" s="52"/>
      <c r="E28" s="48">
        <v>0</v>
      </c>
      <c r="F28" s="58">
        <v>0</v>
      </c>
      <c r="G28" s="4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2">
        <f t="shared" si="0"/>
        <v>0</v>
      </c>
      <c r="P28" s="131" t="str">
        <f>IF(COUNTIF($E28:$N28,"&gt;1")&lt;5,"NA",(SUM($E28:$N28)-SUM(SMALL($E28:$N28,{1,2,3}))))</f>
        <v>NA</v>
      </c>
      <c r="Q28" s="122">
        <f>COUNTIF(AA!$E28:$N28,15)</f>
        <v>0</v>
      </c>
      <c r="R28" s="103">
        <f>COUNTIF(AA!$E28:$N28,14)</f>
        <v>0</v>
      </c>
      <c r="S28" s="104">
        <f>COUNTIF(AA!$E28:$N28,13)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118">
        <v>17</v>
      </c>
      <c r="C29" s="52"/>
      <c r="D29" s="52"/>
      <c r="E29" s="48">
        <v>0</v>
      </c>
      <c r="F29" s="58">
        <v>0</v>
      </c>
      <c r="G29" s="4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2">
        <f t="shared" si="0"/>
        <v>0</v>
      </c>
      <c r="P29" s="131" t="str">
        <f>IF(COUNTIF($E29:$N29,"&gt;1")&lt;5,"NA",(SUM($E29:$N29)-SUM(SMALL($E29:$N29,{1,2,3}))))</f>
        <v>NA</v>
      </c>
      <c r="Q29" s="122">
        <f>COUNTIF(AA!$E29:$N29,15)</f>
        <v>0</v>
      </c>
      <c r="R29" s="103">
        <f>COUNTIF(AA!$E29:$N29,14)</f>
        <v>0</v>
      </c>
      <c r="S29" s="104">
        <f>COUNTIF(AA!$E29:$N29,13)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118">
        <v>18</v>
      </c>
      <c r="C30" s="52"/>
      <c r="D30" s="52"/>
      <c r="E30" s="48">
        <v>0</v>
      </c>
      <c r="F30" s="58">
        <v>0</v>
      </c>
      <c r="G30" s="4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2">
        <f t="shared" si="0"/>
        <v>0</v>
      </c>
      <c r="P30" s="131" t="str">
        <f>IF(COUNTIF($E30:$N30,"&gt;1")&lt;5,"NA",(SUM($E30:$N30)-SUM(SMALL($E30:$N30,{1,2,3}))))</f>
        <v>NA</v>
      </c>
      <c r="Q30" s="122">
        <f>COUNTIF(AA!$E30:$N30,15)</f>
        <v>0</v>
      </c>
      <c r="R30" s="103">
        <f>COUNTIF(AA!$E30:$N30,14)</f>
        <v>0</v>
      </c>
      <c r="S30" s="104">
        <f>COUNTIF(AA!$E30:$N30,13)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118">
        <v>19</v>
      </c>
      <c r="C31" s="52"/>
      <c r="D31" s="52"/>
      <c r="E31" s="48">
        <v>0</v>
      </c>
      <c r="F31" s="58">
        <v>0</v>
      </c>
      <c r="G31" s="4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2">
        <f t="shared" si="0"/>
        <v>0</v>
      </c>
      <c r="P31" s="131" t="str">
        <f>IF(COUNTIF($E31:$N31,"&gt;1")&lt;5,"NA",(SUM($E31:$N31)-SUM(SMALL($E31:$N31,{1,2,3}))))</f>
        <v>NA</v>
      </c>
      <c r="Q31" s="122">
        <f>COUNTIF(AA!$E31:$N31,15)</f>
        <v>0</v>
      </c>
      <c r="R31" s="103">
        <f>COUNTIF(AA!$E31:$N31,14)</f>
        <v>0</v>
      </c>
      <c r="S31" s="104">
        <f>COUNTIF(AA!$E31:$N31,13)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118">
        <v>20</v>
      </c>
      <c r="C32" s="52"/>
      <c r="D32" s="52"/>
      <c r="E32" s="48">
        <v>0</v>
      </c>
      <c r="F32" s="58">
        <v>0</v>
      </c>
      <c r="G32" s="4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2">
        <f t="shared" si="0"/>
        <v>0</v>
      </c>
      <c r="P32" s="131" t="str">
        <f>IF(COUNTIF($E32:$N32,"&gt;1")&lt;5,"NA",(SUM($E32:$N32)-SUM(SMALL($E32:$N32,{1,2,3}))))</f>
        <v>NA</v>
      </c>
      <c r="Q32" s="122">
        <f>COUNTIF(AA!$E32:$N32,15)</f>
        <v>0</v>
      </c>
      <c r="R32" s="103">
        <f>COUNTIF(AA!$E32:$N32,14)</f>
        <v>0</v>
      </c>
      <c r="S32" s="104">
        <f>COUNTIF(AA!$E32:$N32,13)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118">
        <v>21</v>
      </c>
      <c r="C33" s="52"/>
      <c r="D33" s="52"/>
      <c r="E33" s="48">
        <v>0</v>
      </c>
      <c r="F33" s="58">
        <v>0</v>
      </c>
      <c r="G33" s="4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2">
        <f t="shared" si="0"/>
        <v>0</v>
      </c>
      <c r="P33" s="131" t="str">
        <f>IF(COUNTIF($E33:$N33,"&gt;1")&lt;5,"NA",(SUM($E33:$N33)-SUM(SMALL($E33:$N33,{1,2,3}))))</f>
        <v>NA</v>
      </c>
      <c r="Q33" s="122">
        <f>COUNTIF(AA!$E33:$N33,15)</f>
        <v>0</v>
      </c>
      <c r="R33" s="103">
        <f>COUNTIF(AA!$E33:$N33,14)</f>
        <v>0</v>
      </c>
      <c r="S33" s="104">
        <f>COUNTIF(AA!$E33:$N33,13)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118">
        <v>22</v>
      </c>
      <c r="C34" s="52"/>
      <c r="D34" s="52"/>
      <c r="E34" s="48">
        <v>0</v>
      </c>
      <c r="F34" s="58">
        <v>0</v>
      </c>
      <c r="G34" s="4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2">
        <f t="shared" si="0"/>
        <v>0</v>
      </c>
      <c r="P34" s="131" t="str">
        <f>IF(COUNTIF($E34:$N34,"&gt;1")&lt;5,"NA",(SUM($E34:$N34)-SUM(SMALL($E34:$N34,{1,2,3}))))</f>
        <v>NA</v>
      </c>
      <c r="Q34" s="122">
        <f>COUNTIF(AA!$E34:$N34,15)</f>
        <v>0</v>
      </c>
      <c r="R34" s="103">
        <f>COUNTIF(AA!$E34:$N34,14)</f>
        <v>0</v>
      </c>
      <c r="S34" s="104">
        <f>COUNTIF(AA!$E34:$N34,13)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118">
        <v>23</v>
      </c>
      <c r="C35" s="52"/>
      <c r="D35" s="52"/>
      <c r="E35" s="48">
        <v>0</v>
      </c>
      <c r="F35" s="58">
        <v>0</v>
      </c>
      <c r="G35" s="4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2">
        <f t="shared" si="0"/>
        <v>0</v>
      </c>
      <c r="P35" s="131" t="str">
        <f>IF(COUNTIF($E35:$N35,"&gt;1")&lt;5,"NA",(SUM($E35:$N35)-SUM(SMALL($E35:$N35,{1,2,3}))))</f>
        <v>NA</v>
      </c>
      <c r="Q35" s="122">
        <f>COUNTIF(AA!$E35:$N35,15)</f>
        <v>0</v>
      </c>
      <c r="R35" s="103">
        <f>COUNTIF(AA!$E35:$N35,14)</f>
        <v>0</v>
      </c>
      <c r="S35" s="104">
        <f>COUNTIF(AA!$E35:$N35,13)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118">
        <v>24</v>
      </c>
      <c r="C36" s="52"/>
      <c r="D36" s="52"/>
      <c r="E36" s="48">
        <v>0</v>
      </c>
      <c r="F36" s="58">
        <v>0</v>
      </c>
      <c r="G36" s="4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2">
        <f t="shared" si="0"/>
        <v>0</v>
      </c>
      <c r="P36" s="131" t="str">
        <f>IF(COUNTIF($E36:$N36,"&gt;1")&lt;5,"NA",(SUM($E36:$N36)-SUM(SMALL($E36:$N36,{1,2,3}))))</f>
        <v>NA</v>
      </c>
      <c r="Q36" s="122">
        <f>COUNTIF(AA!$E36:$N36,15)</f>
        <v>0</v>
      </c>
      <c r="R36" s="103">
        <f>COUNTIF(AA!$E36:$N36,14)</f>
        <v>0</v>
      </c>
      <c r="S36" s="104">
        <f>COUNTIF(AA!$E36:$N36,13)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118">
        <v>25</v>
      </c>
      <c r="C37" s="52"/>
      <c r="D37" s="52"/>
      <c r="E37" s="48">
        <v>0</v>
      </c>
      <c r="F37" s="58">
        <v>0</v>
      </c>
      <c r="G37" s="4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2">
        <f t="shared" si="0"/>
        <v>0</v>
      </c>
      <c r="P37" s="131" t="str">
        <f>IF(COUNTIF($E37:$N37,"&gt;1")&lt;5,"NA",(SUM($E37:$N37)-SUM(SMALL($E37:$N37,{1,2,3}))))</f>
        <v>NA</v>
      </c>
      <c r="Q37" s="122">
        <f>COUNTIF(AA!$E37:$N37,15)</f>
        <v>0</v>
      </c>
      <c r="R37" s="103">
        <f>COUNTIF(AA!$E37:$N37,14)</f>
        <v>0</v>
      </c>
      <c r="S37" s="104">
        <f>COUNTIF(AA!$E37:$N37,13)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118">
        <v>26</v>
      </c>
      <c r="C38" s="52"/>
      <c r="D38" s="52"/>
      <c r="E38" s="48">
        <v>0</v>
      </c>
      <c r="F38" s="58">
        <v>0</v>
      </c>
      <c r="G38" s="4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2">
        <f t="shared" si="0"/>
        <v>0</v>
      </c>
      <c r="P38" s="131" t="str">
        <f>IF(COUNTIF($E38:$N38,"&gt;1")&lt;5,"NA",(SUM($E38:$N38)-SUM(SMALL($E38:$N38,{1,2,3}))))</f>
        <v>NA</v>
      </c>
      <c r="Q38" s="122">
        <f>COUNTIF(AA!$E38:$N38,15)</f>
        <v>0</v>
      </c>
      <c r="R38" s="103">
        <f>COUNTIF(AA!$E38:$N38,14)</f>
        <v>0</v>
      </c>
      <c r="S38" s="104">
        <f>COUNTIF(AA!$E38:$N38,13)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118">
        <v>27</v>
      </c>
      <c r="C39" s="52"/>
      <c r="D39" s="52"/>
      <c r="E39" s="48">
        <v>0</v>
      </c>
      <c r="F39" s="58">
        <v>0</v>
      </c>
      <c r="G39" s="4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2">
        <f t="shared" si="0"/>
        <v>0</v>
      </c>
      <c r="P39" s="131" t="str">
        <f>IF(COUNTIF($E39:$N39,"&gt;1")&lt;5,"NA",(SUM($E39:$N39)-SUM(SMALL($E39:$N39,{1,2,3}))))</f>
        <v>NA</v>
      </c>
      <c r="Q39" s="122">
        <f>COUNTIF(AA!$E39:$N39,15)</f>
        <v>0</v>
      </c>
      <c r="R39" s="103">
        <f>COUNTIF(AA!$E39:$N39,14)</f>
        <v>0</v>
      </c>
      <c r="S39" s="104">
        <f>COUNTIF(AA!$E39:$N39,13)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118">
        <v>28</v>
      </c>
      <c r="C40" s="52"/>
      <c r="D40" s="52"/>
      <c r="E40" s="48">
        <v>0</v>
      </c>
      <c r="F40" s="58">
        <v>0</v>
      </c>
      <c r="G40" s="4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2">
        <f t="shared" si="0"/>
        <v>0</v>
      </c>
      <c r="P40" s="131" t="str">
        <f>IF(COUNTIF($E40:$N40,"&gt;1")&lt;5,"NA",(SUM($E40:$N40)-SUM(SMALL($E40:$N40,{1,2,3}))))</f>
        <v>NA</v>
      </c>
      <c r="Q40" s="122">
        <f>COUNTIF(AA!$E40:$N40,15)</f>
        <v>0</v>
      </c>
      <c r="R40" s="103">
        <f>COUNTIF(AA!$E40:$N40,14)</f>
        <v>0</v>
      </c>
      <c r="S40" s="104">
        <f>COUNTIF(AA!$E40:$N40,13)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118">
        <v>29</v>
      </c>
      <c r="C41" s="52"/>
      <c r="D41" s="52"/>
      <c r="E41" s="48">
        <v>0</v>
      </c>
      <c r="F41" s="58">
        <v>0</v>
      </c>
      <c r="G41" s="4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2">
        <f t="shared" si="0"/>
        <v>0</v>
      </c>
      <c r="P41" s="131" t="str">
        <f>IF(COUNTIF($E41:$N41,"&gt;1")&lt;5,"NA",(SUM($E41:$N41)-SUM(SMALL($E41:$N41,{1,2,3}))))</f>
        <v>NA</v>
      </c>
      <c r="Q41" s="122">
        <f>COUNTIF(AA!$E41:$N41,15)</f>
        <v>0</v>
      </c>
      <c r="R41" s="103">
        <f>COUNTIF(AA!$E41:$N41,14)</f>
        <v>0</v>
      </c>
      <c r="S41" s="104">
        <f>COUNTIF(AA!$E41:$N41,13)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118">
        <v>30</v>
      </c>
      <c r="C42" s="52"/>
      <c r="D42" s="52"/>
      <c r="E42" s="48">
        <v>0</v>
      </c>
      <c r="F42" s="58">
        <v>0</v>
      </c>
      <c r="G42" s="4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2">
        <f t="shared" si="0"/>
        <v>0</v>
      </c>
      <c r="P42" s="131" t="str">
        <f>IF(COUNTIF($E42:$N42,"&gt;1")&lt;5,"NA",(SUM($E42:$N42)-SUM(SMALL($E42:$N42,{1,2,3}))))</f>
        <v>NA</v>
      </c>
      <c r="Q42" s="122">
        <f>COUNTIF(AA!$E42:$N42,15)</f>
        <v>0</v>
      </c>
      <c r="R42" s="103">
        <f>COUNTIF(AA!$E42:$N42,14)</f>
        <v>0</v>
      </c>
      <c r="S42" s="104">
        <f>COUNTIF(AA!$E42:$N42,13)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118">
        <v>31</v>
      </c>
      <c r="C43" s="52"/>
      <c r="D43" s="52"/>
      <c r="E43" s="48">
        <v>0</v>
      </c>
      <c r="F43" s="58">
        <v>0</v>
      </c>
      <c r="G43" s="4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2">
        <f t="shared" si="0"/>
        <v>0</v>
      </c>
      <c r="P43" s="131" t="str">
        <f>IF(COUNTIF($E43:$N43,"&gt;1")&lt;5,"NA",(SUM($E43:$N43)-SUM(SMALL($E43:$N43,{1,2,3}))))</f>
        <v>NA</v>
      </c>
      <c r="Q43" s="122">
        <f>COUNTIF(AA!$E43:$N43,15)</f>
        <v>0</v>
      </c>
      <c r="R43" s="103">
        <f>COUNTIF(AA!$E43:$N43,14)</f>
        <v>0</v>
      </c>
      <c r="S43" s="104">
        <f>COUNTIF(AA!$E43:$N43,13)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118">
        <v>32</v>
      </c>
      <c r="C44" s="52"/>
      <c r="D44" s="52"/>
      <c r="E44" s="48">
        <v>0</v>
      </c>
      <c r="F44" s="58">
        <v>0</v>
      </c>
      <c r="G44" s="4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2">
        <f t="shared" si="0"/>
        <v>0</v>
      </c>
      <c r="P44" s="131" t="str">
        <f>IF(COUNTIF($E44:$N44,"&gt;1")&lt;5,"NA",(SUM($E44:$N44)-SUM(SMALL($E44:$N44,{1,2,3}))))</f>
        <v>NA</v>
      </c>
      <c r="Q44" s="122">
        <f>COUNTIF(AA!$E44:$N44,15)</f>
        <v>0</v>
      </c>
      <c r="R44" s="103">
        <f>COUNTIF(AA!$E44:$N44,14)</f>
        <v>0</v>
      </c>
      <c r="S44" s="104">
        <f>COUNTIF(AA!$E44:$N44,13)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118">
        <v>33</v>
      </c>
      <c r="C45" s="52"/>
      <c r="D45" s="52"/>
      <c r="E45" s="48">
        <v>0</v>
      </c>
      <c r="F45" s="58">
        <v>0</v>
      </c>
      <c r="G45" s="4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2">
        <f t="shared" si="0"/>
        <v>0</v>
      </c>
      <c r="P45" s="131" t="str">
        <f>IF(COUNTIF($E45:$N45,"&gt;1")&lt;5,"NA",(SUM($E45:$N45)-SUM(SMALL($E45:$N45,{1,2,3}))))</f>
        <v>NA</v>
      </c>
      <c r="Q45" s="122">
        <f>COUNTIF(AA!$E45:$N45,15)</f>
        <v>0</v>
      </c>
      <c r="R45" s="103">
        <f>COUNTIF(AA!$E45:$N45,14)</f>
        <v>0</v>
      </c>
      <c r="S45" s="104">
        <f>COUNTIF(AA!$E45:$N45,13)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118">
        <v>34</v>
      </c>
      <c r="C46" s="52"/>
      <c r="D46" s="52"/>
      <c r="E46" s="48">
        <v>0</v>
      </c>
      <c r="F46" s="58">
        <v>0</v>
      </c>
      <c r="G46" s="4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2">
        <f t="shared" si="0"/>
        <v>0</v>
      </c>
      <c r="P46" s="131" t="str">
        <f>IF(COUNTIF($E46:$N46,"&gt;1")&lt;5,"NA",(SUM($E46:$N46)-SUM(SMALL($E46:$N46,{1,2,3}))))</f>
        <v>NA</v>
      </c>
      <c r="Q46" s="122">
        <f>COUNTIF(AA!$E46:$N46,15)</f>
        <v>0</v>
      </c>
      <c r="R46" s="103">
        <f>COUNTIF(AA!$E46:$N46,14)</f>
        <v>0</v>
      </c>
      <c r="S46" s="104">
        <f>COUNTIF(AA!$E46:$N46,13)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118">
        <v>35</v>
      </c>
      <c r="C47" s="52"/>
      <c r="D47" s="52"/>
      <c r="E47" s="48">
        <v>0</v>
      </c>
      <c r="F47" s="58">
        <v>0</v>
      </c>
      <c r="G47" s="4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2">
        <f t="shared" si="0"/>
        <v>0</v>
      </c>
      <c r="P47" s="131" t="str">
        <f>IF(COUNTIF($E47:$N47,"&gt;1")&lt;5,"NA",(SUM($E47:$N47)-SUM(SMALL($E47:$N47,{1,2,3}))))</f>
        <v>NA</v>
      </c>
      <c r="Q47" s="122">
        <f>COUNTIF(AA!$E47:$N47,15)</f>
        <v>0</v>
      </c>
      <c r="R47" s="103">
        <f>COUNTIF(AA!$E47:$N47,14)</f>
        <v>0</v>
      </c>
      <c r="S47" s="104">
        <f>COUNTIF(AA!$E47:$N47,13)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118">
        <v>36</v>
      </c>
      <c r="C48" s="52"/>
      <c r="D48" s="52"/>
      <c r="E48" s="48">
        <v>0</v>
      </c>
      <c r="F48" s="58">
        <v>0</v>
      </c>
      <c r="G48" s="4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2">
        <f t="shared" si="0"/>
        <v>0</v>
      </c>
      <c r="P48" s="131" t="str">
        <f>IF(COUNTIF($E48:$N48,"&gt;1")&lt;5,"NA",(SUM($E48:$N48)-SUM(SMALL($E48:$N48,{1,2,3}))))</f>
        <v>NA</v>
      </c>
      <c r="Q48" s="122">
        <f>COUNTIF(AA!$E48:$N48,15)</f>
        <v>0</v>
      </c>
      <c r="R48" s="103">
        <f>COUNTIF(AA!$E48:$N48,14)</f>
        <v>0</v>
      </c>
      <c r="S48" s="104">
        <f>COUNTIF(AA!$E48:$N48,13)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118">
        <v>37</v>
      </c>
      <c r="C49" s="52"/>
      <c r="D49" s="52"/>
      <c r="E49" s="48">
        <v>0</v>
      </c>
      <c r="F49" s="58">
        <v>0</v>
      </c>
      <c r="G49" s="4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2">
        <f t="shared" si="0"/>
        <v>0</v>
      </c>
      <c r="P49" s="131" t="str">
        <f>IF(COUNTIF($E49:$N49,"&gt;1")&lt;5,"NA",(SUM($E49:$N49)-SUM(SMALL($E49:$N49,{1,2,3}))))</f>
        <v>NA</v>
      </c>
      <c r="Q49" s="122">
        <f>COUNTIF(AA!$E49:$N49,15)</f>
        <v>0</v>
      </c>
      <c r="R49" s="103">
        <f>COUNTIF(AA!$E49:$N49,14)</f>
        <v>0</v>
      </c>
      <c r="S49" s="104">
        <f>COUNTIF(AA!$E49:$N49,13)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118">
        <v>38</v>
      </c>
      <c r="C50" s="52"/>
      <c r="D50" s="52"/>
      <c r="E50" s="48">
        <v>0</v>
      </c>
      <c r="F50" s="58">
        <v>0</v>
      </c>
      <c r="G50" s="4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2">
        <f t="shared" si="0"/>
        <v>0</v>
      </c>
      <c r="P50" s="131" t="str">
        <f>IF(COUNTIF($E50:$N50,"&gt;1")&lt;5,"NA",(SUM($E50:$N50)-SUM(SMALL($E50:$N50,{1,2,3}))))</f>
        <v>NA</v>
      </c>
      <c r="Q50" s="122">
        <f>COUNTIF(AA!$E50:$N50,15)</f>
        <v>0</v>
      </c>
      <c r="R50" s="103">
        <f>COUNTIF(AA!$E50:$N50,14)</f>
        <v>0</v>
      </c>
      <c r="S50" s="104">
        <f>COUNTIF(AA!$E50:$N50,13)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118">
        <v>39</v>
      </c>
      <c r="C51" s="52"/>
      <c r="D51" s="52"/>
      <c r="E51" s="48">
        <v>0</v>
      </c>
      <c r="F51" s="58">
        <v>0</v>
      </c>
      <c r="G51" s="4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2">
        <f t="shared" si="0"/>
        <v>0</v>
      </c>
      <c r="P51" s="131" t="str">
        <f>IF(COUNTIF($E51:$N51,"&gt;1")&lt;5,"NA",(SUM($E51:$N51)-SUM(SMALL($E51:$N51,{1,2,3}))))</f>
        <v>NA</v>
      </c>
      <c r="Q51" s="122">
        <f>COUNTIF(AA!$E51:$N51,15)</f>
        <v>0</v>
      </c>
      <c r="R51" s="103">
        <f>COUNTIF(AA!$E51:$N51,14)</f>
        <v>0</v>
      </c>
      <c r="S51" s="104">
        <f>COUNTIF(AA!$E51:$N51,13)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118">
        <v>40</v>
      </c>
      <c r="C52" s="55"/>
      <c r="D52" s="55"/>
      <c r="E52" s="59">
        <v>0</v>
      </c>
      <c r="F52" s="60">
        <v>0</v>
      </c>
      <c r="G52" s="59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5">
        <f t="shared" si="0"/>
        <v>0</v>
      </c>
      <c r="P52" s="132" t="str">
        <f>IF(COUNTIF($E52:$N52,"&gt;1")&lt;5,"NA",(SUM($E52:$N52)-SUM(SMALL($E52:$N52,{1,2,3}))))</f>
        <v>NA</v>
      </c>
      <c r="Q52" s="123">
        <f>COUNTIF(AA!$E52:$N52,15)</f>
        <v>0</v>
      </c>
      <c r="R52" s="109">
        <f>COUNTIF(AA!$E52:$N52,14)</f>
        <v>0</v>
      </c>
      <c r="S52" s="110">
        <f>COUNTIF(AA!$E52:$N52,13)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34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/>
  <dimension ref="A1:AX52"/>
  <sheetViews>
    <sheetView zoomScaleNormal="100" workbookViewId="0" xr3:uid="{34904945-5288-588E-9F07-34343C13E9F2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4.875" style="4" customWidth="1"/>
    <col min="4" max="4" width="7" style="25" customWidth="1"/>
    <col min="5" max="5" width="9.125" style="25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6.625" style="4" customWidth="1"/>
    <col min="19" max="19" width="6.37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48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0.6" customHeight="1" thickBot="1">
      <c r="A11" s="14"/>
      <c r="B11" s="149"/>
      <c r="C11" s="150"/>
      <c r="D11" s="150"/>
      <c r="E11" s="113"/>
      <c r="F11" s="113"/>
      <c r="G11" s="113"/>
      <c r="H11" s="113"/>
      <c r="I11" s="114"/>
      <c r="J11" s="113"/>
      <c r="K11" s="113"/>
      <c r="L11" s="113"/>
      <c r="M11" s="113"/>
      <c r="N11" s="113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3" t="s">
        <v>47</v>
      </c>
      <c r="D13" s="44">
        <v>252</v>
      </c>
      <c r="E13" s="45">
        <v>20</v>
      </c>
      <c r="F13" s="45">
        <v>14</v>
      </c>
      <c r="G13" s="145">
        <f>AVERAGE(F13,H13,I13)</f>
        <v>14.666666666666666</v>
      </c>
      <c r="H13" s="45">
        <v>15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93.666666666666657</v>
      </c>
      <c r="P13" s="49">
        <f>IF(COUNTIF($E13:$N13,"&gt;1")&lt;5,"NA",(SUM($E13:$N13)-SUM(SMALL($E13:$N13,{1,2,3}))))</f>
        <v>49.999999999999993</v>
      </c>
      <c r="Q13" s="49">
        <f>COUNTIF(Junior!E13:N13,15)</f>
        <v>3</v>
      </c>
      <c r="R13" s="49">
        <f>COUNTIF(Junior!E13:N13,14)</f>
        <v>1</v>
      </c>
      <c r="S13" s="50">
        <f>COUNTIF(Junior!E13:N13,13)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84</v>
      </c>
      <c r="D14" s="47">
        <v>1313</v>
      </c>
      <c r="E14" s="48">
        <v>20</v>
      </c>
      <c r="F14" s="48">
        <v>12</v>
      </c>
      <c r="G14" s="58">
        <v>15</v>
      </c>
      <c r="H14" s="48">
        <v>14</v>
      </c>
      <c r="I14" s="48">
        <v>14</v>
      </c>
      <c r="J14" s="48">
        <v>12</v>
      </c>
      <c r="K14" s="48"/>
      <c r="L14" s="48"/>
      <c r="M14" s="48"/>
      <c r="N14" s="48"/>
      <c r="O14" s="51">
        <f t="shared" si="0"/>
        <v>87</v>
      </c>
      <c r="P14" s="52">
        <f>IF(COUNTIF($E14:$N14,"&gt;1")&lt;5,"NA",(SUM($E14:$N14)-SUM(SMALL($E14:$N14,{1,2,3}))))</f>
        <v>49</v>
      </c>
      <c r="Q14" s="52">
        <f>COUNTIF(Junior!E14:N14,15)</f>
        <v>1</v>
      </c>
      <c r="R14" s="52">
        <f>COUNTIF(Junior!E14:N14,14)</f>
        <v>2</v>
      </c>
      <c r="S14" s="53">
        <f>COUNTIF(Junior!E14:N14,13)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90</v>
      </c>
      <c r="D15" s="47">
        <v>707</v>
      </c>
      <c r="E15" s="48">
        <v>20</v>
      </c>
      <c r="F15" s="48">
        <v>11</v>
      </c>
      <c r="G15" s="58">
        <v>13</v>
      </c>
      <c r="H15" s="48">
        <v>12</v>
      </c>
      <c r="I15" s="48">
        <v>13</v>
      </c>
      <c r="J15" s="48">
        <v>13</v>
      </c>
      <c r="K15" s="48"/>
      <c r="L15" s="48"/>
      <c r="M15" s="48"/>
      <c r="N15" s="48"/>
      <c r="O15" s="51">
        <f t="shared" si="0"/>
        <v>82</v>
      </c>
      <c r="P15" s="52">
        <f>IF(COUNTIF($E15:$N15,"&gt;1")&lt;5,"NA",(SUM($E15:$N15)-SUM(SMALL($E15:$N15,{1,2,3}))))</f>
        <v>46</v>
      </c>
      <c r="Q15" s="52">
        <f>COUNTIF(Junior!E15:N15,15)</f>
        <v>0</v>
      </c>
      <c r="R15" s="52">
        <f>COUNTIF(Junior!E15:N15,14)</f>
        <v>0</v>
      </c>
      <c r="S15" s="53">
        <f>COUNTIF(Junior!E15:N15,13)</f>
        <v>3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97</v>
      </c>
      <c r="D16" s="47">
        <v>225</v>
      </c>
      <c r="E16" s="48">
        <v>13</v>
      </c>
      <c r="F16" s="48">
        <v>9</v>
      </c>
      <c r="G16" s="58">
        <v>14</v>
      </c>
      <c r="H16" s="48">
        <v>8</v>
      </c>
      <c r="I16" s="48">
        <v>20</v>
      </c>
      <c r="J16" s="48">
        <v>9</v>
      </c>
      <c r="K16" s="48"/>
      <c r="L16" s="48"/>
      <c r="M16" s="48"/>
      <c r="N16" s="48"/>
      <c r="O16" s="51">
        <f t="shared" si="0"/>
        <v>73</v>
      </c>
      <c r="P16" s="52">
        <f>IF(COUNTIF($E16:$N16,"&gt;1")&lt;5,"NA",(SUM($E16:$N16)-SUM(SMALL($E16:$N16,{1,2,3}))))</f>
        <v>47</v>
      </c>
      <c r="Q16" s="52">
        <f>COUNTIF(Junior!E16:N16,15)</f>
        <v>0</v>
      </c>
      <c r="R16" s="52">
        <f>COUNTIF(Junior!E16:N16,14)</f>
        <v>1</v>
      </c>
      <c r="S16" s="53">
        <f>COUNTIF(Junior!E16:N16,13)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127</v>
      </c>
      <c r="D17" s="47">
        <v>221</v>
      </c>
      <c r="E17" s="48">
        <v>14</v>
      </c>
      <c r="F17" s="48">
        <v>7</v>
      </c>
      <c r="G17" s="58">
        <v>0</v>
      </c>
      <c r="H17" s="48">
        <v>7</v>
      </c>
      <c r="I17" s="48">
        <v>20</v>
      </c>
      <c r="J17" s="48">
        <v>0</v>
      </c>
      <c r="K17" s="48"/>
      <c r="L17" s="48"/>
      <c r="M17" s="48"/>
      <c r="N17" s="48"/>
      <c r="O17" s="51">
        <f t="shared" si="0"/>
        <v>48</v>
      </c>
      <c r="P17" s="52" t="str">
        <f>IF(COUNTIF($E17:$N17,"&gt;1")&lt;5,"NA",(SUM($E17:$N17)-SUM(SMALL($E17:$N17,{1,2,3}))))</f>
        <v>NA</v>
      </c>
      <c r="Q17" s="52">
        <f>COUNTIF(Junior!E17:N17,15)</f>
        <v>0</v>
      </c>
      <c r="R17" s="52">
        <f>COUNTIF(Junior!E17:N17,14)</f>
        <v>1</v>
      </c>
      <c r="S17" s="53">
        <f>COUNTIF(Junior!E17:N17,13)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203</v>
      </c>
      <c r="D18" s="47">
        <v>1366</v>
      </c>
      <c r="E18" s="48">
        <v>0</v>
      </c>
      <c r="F18" s="48">
        <v>10</v>
      </c>
      <c r="G18" s="58">
        <v>0</v>
      </c>
      <c r="H18" s="48">
        <v>10</v>
      </c>
      <c r="I18" s="48">
        <v>10</v>
      </c>
      <c r="J18" s="48">
        <v>11</v>
      </c>
      <c r="K18" s="48"/>
      <c r="L18" s="48"/>
      <c r="M18" s="48"/>
      <c r="N18" s="48"/>
      <c r="O18" s="51">
        <f t="shared" si="0"/>
        <v>41</v>
      </c>
      <c r="P18" s="52" t="str">
        <f>IF(COUNTIF($E18:$N18,"&gt;1")&lt;5,"NA",(SUM($E18:$N18)-SUM(SMALL($E18:$N18,{1,2,3}))))</f>
        <v>NA</v>
      </c>
      <c r="Q18" s="52">
        <f>COUNTIF(Junior!E18:N18,15)</f>
        <v>0</v>
      </c>
      <c r="R18" s="52">
        <f>COUNTIF(Junior!E18:N18,14)</f>
        <v>0</v>
      </c>
      <c r="S18" s="53">
        <f>COUNTIF(Junior!E18:N18,13)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227</v>
      </c>
      <c r="D19" s="47">
        <v>124</v>
      </c>
      <c r="E19" s="48">
        <v>0</v>
      </c>
      <c r="F19" s="48">
        <v>0</v>
      </c>
      <c r="G19" s="58">
        <v>0</v>
      </c>
      <c r="H19" s="48">
        <v>11</v>
      </c>
      <c r="I19" s="48">
        <v>11</v>
      </c>
      <c r="J19" s="48">
        <v>10</v>
      </c>
      <c r="K19" s="48"/>
      <c r="L19" s="48"/>
      <c r="M19" s="48"/>
      <c r="N19" s="48"/>
      <c r="O19" s="51">
        <f t="shared" si="0"/>
        <v>32</v>
      </c>
      <c r="P19" s="52" t="str">
        <f>IF(COUNTIF($E19:$N19,"&gt;1")&lt;5,"NA",(SUM($E19:$N19)-SUM(SMALL($E19:$N19,{1,2,3}))))</f>
        <v>NA</v>
      </c>
      <c r="Q19" s="52">
        <f>COUNTIF(Junior!E19:N19,15)</f>
        <v>0</v>
      </c>
      <c r="R19" s="52">
        <f>COUNTIF(Junior!E19:N19,14)</f>
        <v>0</v>
      </c>
      <c r="S19" s="53">
        <f>COUNTIF(Junior!E19:N19,13)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263</v>
      </c>
      <c r="D20" s="47">
        <v>758</v>
      </c>
      <c r="E20" s="48">
        <v>0</v>
      </c>
      <c r="F20" s="48">
        <v>13</v>
      </c>
      <c r="G20" s="58">
        <v>0</v>
      </c>
      <c r="H20" s="48">
        <v>13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26</v>
      </c>
      <c r="P20" s="52" t="str">
        <f>IF(COUNTIF($E20:$N20,"&gt;1")&lt;5,"NA",(SUM($E20:$N20)-SUM(SMALL($E20:$N20,{1,2,3}))))</f>
        <v>NA</v>
      </c>
      <c r="Q20" s="52">
        <f>COUNTIF(Junior!E20:N20,15)</f>
        <v>0</v>
      </c>
      <c r="R20" s="52">
        <f>COUNTIF(Junior!E20:N20,14)</f>
        <v>0</v>
      </c>
      <c r="S20" s="53">
        <f>COUNTIF(Junior!E20:N20,13)</f>
        <v>2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231</v>
      </c>
      <c r="D21" s="47">
        <v>359</v>
      </c>
      <c r="E21" s="48">
        <v>0</v>
      </c>
      <c r="F21" s="48">
        <v>0</v>
      </c>
      <c r="G21" s="58">
        <v>0</v>
      </c>
      <c r="H21" s="48">
        <v>0</v>
      </c>
      <c r="I21" s="48">
        <v>12</v>
      </c>
      <c r="J21" s="48">
        <v>12</v>
      </c>
      <c r="K21" s="48"/>
      <c r="L21" s="48"/>
      <c r="M21" s="48"/>
      <c r="N21" s="48"/>
      <c r="O21" s="51">
        <f t="shared" si="0"/>
        <v>24</v>
      </c>
      <c r="P21" s="52" t="str">
        <f>IF(COUNTIF($E21:$N21,"&gt;1")&lt;5,"NA",(SUM($E21:$N21)-SUM(SMALL($E21:$N21,{1,2,3}))))</f>
        <v>NA</v>
      </c>
      <c r="Q21" s="52">
        <f>COUNTIF(Junior!E21:N21,15)</f>
        <v>0</v>
      </c>
      <c r="R21" s="52">
        <f>COUNTIF(Junior!E21:N21,14)</f>
        <v>0</v>
      </c>
      <c r="S21" s="53">
        <f>COUNTIF(Junior!E21:N21,13)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 t="s">
        <v>195</v>
      </c>
      <c r="D22" s="47">
        <v>416</v>
      </c>
      <c r="E22" s="48">
        <v>0</v>
      </c>
      <c r="F22" s="48">
        <v>8</v>
      </c>
      <c r="G22" s="58">
        <v>0</v>
      </c>
      <c r="H22" s="48">
        <v>9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17</v>
      </c>
      <c r="P22" s="52" t="str">
        <f>IF(COUNTIF($E22:$N22,"&gt;1")&lt;5,"NA",(SUM($E22:$N22)-SUM(SMALL($E22:$N22,{1,2,3}))))</f>
        <v>NA</v>
      </c>
      <c r="Q22" s="52">
        <f>COUNTIF(Junior!E22:N22,15)</f>
        <v>0</v>
      </c>
      <c r="R22" s="52">
        <f>COUNTIF(Junior!E22:N22,14)</f>
        <v>0</v>
      </c>
      <c r="S22" s="53">
        <f>COUNTIF(Junior!E22:N22,13)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 t="s">
        <v>217</v>
      </c>
      <c r="D23" s="47">
        <v>205</v>
      </c>
      <c r="E23" s="48">
        <v>15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15</v>
      </c>
      <c r="P23" s="52" t="str">
        <f>IF(COUNTIF($E23:$N23,"&gt;1")&lt;5,"NA",(SUM($E23:$N23)-SUM(SMALL($E23:$N23,{1,2,3}))))</f>
        <v>NA</v>
      </c>
      <c r="Q23" s="52">
        <f>COUNTIF(Junior!E23:N23,15)</f>
        <v>1</v>
      </c>
      <c r="R23" s="52">
        <f>COUNTIF(Junior!E23:N23,14)</f>
        <v>0</v>
      </c>
      <c r="S23" s="53">
        <f>COUNTIF(Junior!E23:N23,13)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 t="s">
        <v>163</v>
      </c>
      <c r="D24" s="47">
        <v>739</v>
      </c>
      <c r="E24" s="48">
        <v>0</v>
      </c>
      <c r="F24" s="48">
        <v>15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15</v>
      </c>
      <c r="P24" s="52" t="str">
        <f>IF(COUNTIF($E24:$N24,"&gt;1")&lt;5,"NA",(SUM($E24:$N24)-SUM(SMALL($E24:$N24,{1,2,3}))))</f>
        <v>NA</v>
      </c>
      <c r="Q24" s="52">
        <f>COUNTIF(Junior!E24:N24,15)</f>
        <v>1</v>
      </c>
      <c r="R24" s="52">
        <f>COUNTIF(Junior!E24:N24,14)</f>
        <v>0</v>
      </c>
      <c r="S24" s="53">
        <f>COUNTIF(Junior!E24:N24,13)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 t="s">
        <v>169</v>
      </c>
      <c r="D25" s="47">
        <v>162</v>
      </c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14</v>
      </c>
      <c r="K25" s="48"/>
      <c r="L25" s="48"/>
      <c r="M25" s="48"/>
      <c r="N25" s="48"/>
      <c r="O25" s="51">
        <f t="shared" si="0"/>
        <v>14</v>
      </c>
      <c r="P25" s="52" t="str">
        <f>IF(COUNTIF($E25:$N25,"&gt;1")&lt;5,"NA",(SUM($E25:$N25)-SUM(SMALL($E25:$N25,{1,2,3}))))</f>
        <v>NA</v>
      </c>
      <c r="Q25" s="52">
        <f>COUNTIF(Junior!E25:N25,15)</f>
        <v>0</v>
      </c>
      <c r="R25" s="52">
        <f>COUNTIF(Junior!E25:N25,14)</f>
        <v>1</v>
      </c>
      <c r="S25" s="53">
        <f>COUNTIF(Junior!E25:N25,13)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COUNTIF(Junior!E26:N26,15)</f>
        <v>0</v>
      </c>
      <c r="R26" s="52">
        <f>COUNTIF(Junior!E26:N26,14)</f>
        <v>0</v>
      </c>
      <c r="S26" s="53">
        <f>COUNTIF(Junior!E26:N26,13)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COUNTIF(Junior!E27:N27,15)</f>
        <v>0</v>
      </c>
      <c r="R27" s="52">
        <f>COUNTIF(Junior!E27:N27,14)</f>
        <v>0</v>
      </c>
      <c r="S27" s="53">
        <f>COUNTIF(Junior!E27:N27,13)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COUNTIF(Junior!E28:N28,15)</f>
        <v>0</v>
      </c>
      <c r="R28" s="52">
        <f>COUNTIF(Junior!E28:N28,14)</f>
        <v>0</v>
      </c>
      <c r="S28" s="53">
        <f>COUNTIF(Junior!E28:N28,13)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COUNTIF(Junior!E29:N29,15)</f>
        <v>0</v>
      </c>
      <c r="R29" s="52">
        <f>COUNTIF(Junior!E29:N29,14)</f>
        <v>0</v>
      </c>
      <c r="S29" s="53">
        <f>COUNTIF(Junior!E29:N29,13)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COUNTIF(Junior!E30:N30,15)</f>
        <v>0</v>
      </c>
      <c r="R30" s="52">
        <f>COUNTIF(Junior!E30:N30,14)</f>
        <v>0</v>
      </c>
      <c r="S30" s="53">
        <f>COUNTIF(Junior!E30:N30,13)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COUNTIF(Junior!E31:N31,15)</f>
        <v>0</v>
      </c>
      <c r="R31" s="52">
        <f>COUNTIF(Junior!E31:N31,14)</f>
        <v>0</v>
      </c>
      <c r="S31" s="53">
        <f>COUNTIF(Junior!E31:N31,13)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COUNTIF(Junior!E32:N32,15)</f>
        <v>0</v>
      </c>
      <c r="R32" s="52">
        <f>COUNTIF(Junior!E32:N32,14)</f>
        <v>0</v>
      </c>
      <c r="S32" s="53">
        <f>COUNTIF(Junior!E32:N32,13)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COUNTIF(Junior!E33:N33,15)</f>
        <v>0</v>
      </c>
      <c r="R33" s="52">
        <f>COUNTIF(Junior!E33:N33,14)</f>
        <v>0</v>
      </c>
      <c r="S33" s="53">
        <f>COUNTIF(Junior!E33:N33,13)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COUNTIF(Junior!E34:N34,15)</f>
        <v>0</v>
      </c>
      <c r="R34" s="52">
        <f>COUNTIF(Junior!E34:N34,14)</f>
        <v>0</v>
      </c>
      <c r="S34" s="53">
        <f>COUNTIF(Junior!E34:N34,13)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COUNTIF(Junior!E35:N35,15)</f>
        <v>0</v>
      </c>
      <c r="R35" s="52">
        <f>COUNTIF(Junior!E35:N35,14)</f>
        <v>0</v>
      </c>
      <c r="S35" s="53">
        <f>COUNTIF(Junior!E35:N35,13)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COUNTIF(Junior!E36:N36,15)</f>
        <v>0</v>
      </c>
      <c r="R36" s="52">
        <f>COUNTIF(Junior!E36:N36,14)</f>
        <v>0</v>
      </c>
      <c r="S36" s="53">
        <f>COUNTIF(Junior!E36:N36,13)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COUNTIF(Junior!E37:N37,15)</f>
        <v>0</v>
      </c>
      <c r="R37" s="52">
        <f>COUNTIF(Junior!E37:N37,14)</f>
        <v>0</v>
      </c>
      <c r="S37" s="53">
        <f>COUNTIF(Junior!E37:N37,13)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COUNTIF(Junior!E38:N38,15)</f>
        <v>0</v>
      </c>
      <c r="R38" s="52">
        <f>COUNTIF(Junior!E38:N38,14)</f>
        <v>0</v>
      </c>
      <c r="S38" s="53">
        <f>COUNTIF(Junior!E38:N38,13)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COUNTIF(Junior!E39:N39,15)</f>
        <v>0</v>
      </c>
      <c r="R39" s="52">
        <f>COUNTIF(Junior!E39:N39,14)</f>
        <v>0</v>
      </c>
      <c r="S39" s="53">
        <f>COUNTIF(Junior!E39:N39,13)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COUNTIF(Junior!E40:N40,15)</f>
        <v>0</v>
      </c>
      <c r="R40" s="52">
        <f>COUNTIF(Junior!E40:N40,14)</f>
        <v>0</v>
      </c>
      <c r="S40" s="53">
        <f>COUNTIF(Junior!E40:N40,13)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COUNTIF(Junior!E41:N41,15)</f>
        <v>0</v>
      </c>
      <c r="R41" s="52">
        <f>COUNTIF(Junior!E41:N41,14)</f>
        <v>0</v>
      </c>
      <c r="S41" s="53">
        <f>COUNTIF(Junior!E41:N41,13)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COUNTIF(Junior!E42:N42,15)</f>
        <v>0</v>
      </c>
      <c r="R42" s="52">
        <f>COUNTIF(Junior!E42:N42,14)</f>
        <v>0</v>
      </c>
      <c r="S42" s="53">
        <f>COUNTIF(Junior!E42:N42,13)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COUNTIF(Junior!E43:N43,15)</f>
        <v>0</v>
      </c>
      <c r="R43" s="52">
        <f>COUNTIF(Junior!E43:N43,14)</f>
        <v>0</v>
      </c>
      <c r="S43" s="53">
        <f>COUNTIF(Junior!E43:N43,13)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COUNTIF(Junior!E44:N44,15)</f>
        <v>0</v>
      </c>
      <c r="R44" s="52">
        <f>COUNTIF(Junior!E44:N44,14)</f>
        <v>0</v>
      </c>
      <c r="S44" s="53">
        <f>COUNTIF(Junior!E44:N44,13)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COUNTIF(Junior!E45:N45,15)</f>
        <v>0</v>
      </c>
      <c r="R45" s="52">
        <f>COUNTIF(Junior!E45:N45,14)</f>
        <v>0</v>
      </c>
      <c r="S45" s="53">
        <f>COUNTIF(Junior!E45:N45,13)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COUNTIF(Junior!E46:N46,15)</f>
        <v>0</v>
      </c>
      <c r="R46" s="52">
        <f>COUNTIF(Junior!E46:N46,14)</f>
        <v>0</v>
      </c>
      <c r="S46" s="53">
        <f>COUNTIF(Junior!E46:N46,13)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COUNTIF(Junior!E47:N47,15)</f>
        <v>0</v>
      </c>
      <c r="R47" s="52">
        <f>COUNTIF(Junior!E47:N47,14)</f>
        <v>0</v>
      </c>
      <c r="S47" s="53">
        <f>COUNTIF(Junior!E47:N47,13)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COUNTIF(Junior!E48:N48,15)</f>
        <v>0</v>
      </c>
      <c r="R48" s="52">
        <f>COUNTIF(Junior!E48:N48,14)</f>
        <v>0</v>
      </c>
      <c r="S48" s="53">
        <f>COUNTIF(Junior!E48:N48,13)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COUNTIF(Junior!E49:N49,15)</f>
        <v>0</v>
      </c>
      <c r="R49" s="52">
        <f>COUNTIF(Junior!E49:N49,14)</f>
        <v>0</v>
      </c>
      <c r="S49" s="53">
        <f>COUNTIF(Junior!E49:N49,13)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COUNTIF(Junior!E50:N50,15)</f>
        <v>0</v>
      </c>
      <c r="R50" s="52">
        <f>COUNTIF(Junior!E50:N50,14)</f>
        <v>0</v>
      </c>
      <c r="S50" s="53">
        <f>COUNTIF(Junior!E50:N50,13)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COUNTIF(Junior!E51:N51,15)</f>
        <v>0</v>
      </c>
      <c r="R51" s="52">
        <f>COUNTIF(Junior!E51:N51,14)</f>
        <v>0</v>
      </c>
      <c r="S51" s="53">
        <f>COUNTIF(Junior!E51:N51,13)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COUNTIF(Junior!E52:N52,15)</f>
        <v>0</v>
      </c>
      <c r="R52" s="55">
        <f>COUNTIF(Junior!E52:N52,14)</f>
        <v>0</v>
      </c>
      <c r="S52" s="56">
        <f>COUNTIF(Junior!E52:N52,13)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16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5"/>
  <dimension ref="A1:AX52"/>
  <sheetViews>
    <sheetView zoomScaleNormal="100" workbookViewId="0" xr3:uid="{731C365F-4EDE-5636-9D2D-917179ED8537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8" width="5.25" style="4" customWidth="1"/>
    <col min="19" max="19" width="5.7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111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3"/>
      <c r="F11" s="113"/>
      <c r="G11" s="113"/>
      <c r="H11" s="113"/>
      <c r="I11" s="114"/>
      <c r="J11" s="113"/>
      <c r="K11" s="113"/>
      <c r="L11" s="113"/>
      <c r="M11" s="113"/>
      <c r="N11" s="113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6" t="s">
        <v>112</v>
      </c>
      <c r="D13" s="47">
        <v>888</v>
      </c>
      <c r="E13" s="47">
        <v>20</v>
      </c>
      <c r="F13" s="48">
        <v>14</v>
      </c>
      <c r="G13" s="57">
        <v>15</v>
      </c>
      <c r="H13" s="45">
        <v>15</v>
      </c>
      <c r="I13" s="45">
        <v>15</v>
      </c>
      <c r="J13" s="45">
        <v>15</v>
      </c>
      <c r="K13" s="45"/>
      <c r="L13" s="45"/>
      <c r="M13" s="45"/>
      <c r="N13" s="45"/>
      <c r="O13" s="49">
        <f t="shared" ref="O13:O52" si="0">SUM(E13:N13)</f>
        <v>94</v>
      </c>
      <c r="P13" s="49">
        <f>IF(COUNTIF($E13:$N13,"&gt;1")&lt;5,"NA",(SUM($E13:$N13)-SUM(SMALL($E13:$N13,{1,2,3}))))</f>
        <v>50</v>
      </c>
      <c r="Q13" s="49">
        <f>COUNTIF(Women!E13:N13,15)</f>
        <v>4</v>
      </c>
      <c r="R13" s="49">
        <f>COUNTIF(Women!E13:N13,14)</f>
        <v>1</v>
      </c>
      <c r="S13" s="50">
        <f>COUNTIF(Women!E13:N13,13)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110</v>
      </c>
      <c r="D14" s="47">
        <v>253</v>
      </c>
      <c r="E14" s="47">
        <v>20</v>
      </c>
      <c r="F14" s="48">
        <v>13</v>
      </c>
      <c r="G14" s="58">
        <v>14</v>
      </c>
      <c r="H14" s="48">
        <v>14</v>
      </c>
      <c r="I14" s="48">
        <v>13</v>
      </c>
      <c r="J14" s="48">
        <v>13</v>
      </c>
      <c r="K14" s="48"/>
      <c r="L14" s="48"/>
      <c r="M14" s="48"/>
      <c r="N14" s="48"/>
      <c r="O14" s="51">
        <f t="shared" si="0"/>
        <v>87</v>
      </c>
      <c r="P14" s="52">
        <f>IF(COUNTIF($E14:$N14,"&gt;1")&lt;5,"NA",(SUM($E14:$N14)-SUM(SMALL($E14:$N14,{1,2,3}))))</f>
        <v>48</v>
      </c>
      <c r="Q14" s="52">
        <f>COUNTIF(Women!E14:N14,15)</f>
        <v>0</v>
      </c>
      <c r="R14" s="52">
        <f>COUNTIF(Women!E14:N14,14)</f>
        <v>2</v>
      </c>
      <c r="S14" s="53">
        <f>COUNTIF(Women!E14:N14,13)</f>
        <v>3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123</v>
      </c>
      <c r="D15" s="47">
        <v>349</v>
      </c>
      <c r="E15" s="47">
        <v>20</v>
      </c>
      <c r="F15" s="48">
        <v>0</v>
      </c>
      <c r="G15" s="128">
        <f>AVERAGE(H15,I15)</f>
        <v>13.5</v>
      </c>
      <c r="H15" s="48">
        <v>13</v>
      </c>
      <c r="I15" s="48">
        <v>14</v>
      </c>
      <c r="J15" s="48">
        <v>0</v>
      </c>
      <c r="K15" s="48"/>
      <c r="L15" s="48"/>
      <c r="M15" s="48"/>
      <c r="N15" s="48"/>
      <c r="O15" s="51">
        <f t="shared" si="0"/>
        <v>60.5</v>
      </c>
      <c r="P15" s="52" t="str">
        <f>IF(COUNTIF($E15:$N15,"&gt;1")&lt;5,"NA",(SUM($E15:$N15)-SUM(SMALL($E15:$N15,{1,2,3}))))</f>
        <v>NA</v>
      </c>
      <c r="Q15" s="52">
        <f>COUNTIF(Women!E15:N15,15)</f>
        <v>0</v>
      </c>
      <c r="R15" s="52">
        <f>COUNTIF(Women!E15:N15,14)</f>
        <v>1</v>
      </c>
      <c r="S15" s="53">
        <f>COUNTIF(Women!E15:N15,13)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128</v>
      </c>
      <c r="D16" s="47">
        <v>471</v>
      </c>
      <c r="E16" s="48">
        <v>14</v>
      </c>
      <c r="F16" s="48">
        <v>11</v>
      </c>
      <c r="G16" s="58">
        <v>0</v>
      </c>
      <c r="H16" s="48">
        <v>20</v>
      </c>
      <c r="I16" s="48">
        <v>0</v>
      </c>
      <c r="J16" s="48">
        <v>12</v>
      </c>
      <c r="K16" s="48"/>
      <c r="L16" s="48"/>
      <c r="M16" s="48"/>
      <c r="N16" s="48"/>
      <c r="O16" s="51">
        <f t="shared" si="0"/>
        <v>57</v>
      </c>
      <c r="P16" s="52" t="str">
        <f>IF(COUNTIF($E16:$N16,"&gt;1")&lt;5,"NA",(SUM($E16:$N16)-SUM(SMALL($E16:$N16,{1,2,3}))))</f>
        <v>NA</v>
      </c>
      <c r="Q16" s="52">
        <f>COUNTIF(Women!E16:N16,15)</f>
        <v>0</v>
      </c>
      <c r="R16" s="52">
        <f>COUNTIF(Women!E16:N16,14)</f>
        <v>1</v>
      </c>
      <c r="S16" s="53">
        <f>COUNTIF(Women!E16:N16,13)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188</v>
      </c>
      <c r="D17" s="47">
        <v>1098</v>
      </c>
      <c r="E17" s="48">
        <v>15</v>
      </c>
      <c r="F17" s="48">
        <v>12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27</v>
      </c>
      <c r="P17" s="52" t="str">
        <f>IF(COUNTIF($E17:$N17,"&gt;1")&lt;5,"NA",(SUM($E17:$N17)-SUM(SMALL($E17:$N17,{1,2,3}))))</f>
        <v>NA</v>
      </c>
      <c r="Q17" s="52">
        <f>COUNTIF(Women!E17:N17,15)</f>
        <v>1</v>
      </c>
      <c r="R17" s="52">
        <f>COUNTIF(Women!E17:N17,14)</f>
        <v>0</v>
      </c>
      <c r="S17" s="53">
        <f>COUNTIF(Women!E17:N17,13)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229</v>
      </c>
      <c r="D18" s="47">
        <v>414</v>
      </c>
      <c r="E18" s="48">
        <v>0</v>
      </c>
      <c r="F18" s="48">
        <v>0</v>
      </c>
      <c r="G18" s="58">
        <v>0</v>
      </c>
      <c r="H18" s="48">
        <v>12</v>
      </c>
      <c r="I18" s="48">
        <v>12</v>
      </c>
      <c r="J18" s="48">
        <v>0</v>
      </c>
      <c r="K18" s="48"/>
      <c r="L18" s="48"/>
      <c r="M18" s="48"/>
      <c r="N18" s="48"/>
      <c r="O18" s="51">
        <f t="shared" si="0"/>
        <v>24</v>
      </c>
      <c r="P18" s="52" t="str">
        <f>IF(COUNTIF($E18:$N18,"&gt;1")&lt;5,"NA",(SUM($E18:$N18)-SUM(SMALL($E18:$N18,{1,2,3}))))</f>
        <v>NA</v>
      </c>
      <c r="Q18" s="52">
        <f>COUNTIF(Women!E18:N18,15)</f>
        <v>0</v>
      </c>
      <c r="R18" s="52">
        <f>COUNTIF(Women!E18:N18,14)</f>
        <v>0</v>
      </c>
      <c r="S18" s="53">
        <f>COUNTIF(Women!E18:N18,13)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205</v>
      </c>
      <c r="D19" s="47">
        <v>1392</v>
      </c>
      <c r="E19" s="48">
        <v>0</v>
      </c>
      <c r="F19" s="48">
        <v>15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15</v>
      </c>
      <c r="P19" s="52" t="str">
        <f>IF(COUNTIF($E19:$N19,"&gt;1")&lt;5,"NA",(SUM($E19:$N19)-SUM(SMALL($E19:$N19,{1,2,3}))))</f>
        <v>NA</v>
      </c>
      <c r="Q19" s="52">
        <f>COUNTIF(Women!E19:N19,15)</f>
        <v>1</v>
      </c>
      <c r="R19" s="52">
        <f>COUNTIF(Women!E19:N19,14)</f>
        <v>0</v>
      </c>
      <c r="S19" s="53">
        <f>COUNTIF(Women!E19:N19,13)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238</v>
      </c>
      <c r="D20" s="47">
        <v>1080</v>
      </c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14</v>
      </c>
      <c r="K20" s="48"/>
      <c r="L20" s="48"/>
      <c r="M20" s="48"/>
      <c r="N20" s="48"/>
      <c r="O20" s="51">
        <f t="shared" si="0"/>
        <v>14</v>
      </c>
      <c r="P20" s="52" t="str">
        <f>IF(COUNTIF($E20:$N20,"&gt;1")&lt;5,"NA",(SUM($E20:$N20)-SUM(SMALL($E20:$N20,{1,2,3}))))</f>
        <v>NA</v>
      </c>
      <c r="Q20" s="52">
        <f>COUNTIF(Women!E20:N20,15)</f>
        <v>0</v>
      </c>
      <c r="R20" s="52">
        <f>COUNTIF(Women!E20:N20,14)</f>
        <v>1</v>
      </c>
      <c r="S20" s="53">
        <f>COUNTIF(Women!E20:N20,13)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COUNTIF(Women!E21:N21,15)</f>
        <v>0</v>
      </c>
      <c r="R21" s="52">
        <f>COUNTIF(Women!E21:N21,14)</f>
        <v>0</v>
      </c>
      <c r="S21" s="53">
        <f>COUNTIF(Women!E21:N21,13)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COUNTIF(Women!E22:N22,15)</f>
        <v>0</v>
      </c>
      <c r="R22" s="52">
        <f>COUNTIF(Women!E22:N22,14)</f>
        <v>0</v>
      </c>
      <c r="S22" s="53">
        <f>COUNTIF(Women!E22:N22,13)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COUNTIF(Women!E23:N23,15)</f>
        <v>0</v>
      </c>
      <c r="R23" s="52">
        <f>COUNTIF(Women!E23:N23,14)</f>
        <v>0</v>
      </c>
      <c r="S23" s="53">
        <f>COUNTIF(Women!E23:N23,13)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COUNTIF(Women!E24:N24,15)</f>
        <v>0</v>
      </c>
      <c r="R24" s="52">
        <f>COUNTIF(Women!E24:N24,14)</f>
        <v>0</v>
      </c>
      <c r="S24" s="53">
        <f>COUNTIF(Women!E24:N24,13)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COUNTIF(Women!E25:N25,15)</f>
        <v>0</v>
      </c>
      <c r="R25" s="52">
        <f>COUNTIF(Women!E25:N25,14)</f>
        <v>0</v>
      </c>
      <c r="S25" s="53">
        <f>COUNTIF(Women!E25:N25,13)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COUNTIF(Women!E26:N26,15)</f>
        <v>0</v>
      </c>
      <c r="R26" s="52">
        <f>COUNTIF(Women!E26:N26,14)</f>
        <v>0</v>
      </c>
      <c r="S26" s="53">
        <f>COUNTIF(Women!E26:N26,13)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COUNTIF(Women!E27:N27,15)</f>
        <v>0</v>
      </c>
      <c r="R27" s="52">
        <f>COUNTIF(Women!E27:N27,14)</f>
        <v>0</v>
      </c>
      <c r="S27" s="53">
        <f>COUNTIF(Women!E27:N27,13)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COUNTIF(Women!E28:N28,15)</f>
        <v>0</v>
      </c>
      <c r="R28" s="52">
        <f>COUNTIF(Women!E28:N28,14)</f>
        <v>0</v>
      </c>
      <c r="S28" s="53">
        <f>COUNTIF(Women!E28:N28,13)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COUNTIF(Women!E29:N29,15)</f>
        <v>0</v>
      </c>
      <c r="R29" s="52">
        <f>COUNTIF(Women!E29:N29,14)</f>
        <v>0</v>
      </c>
      <c r="S29" s="53">
        <f>COUNTIF(Women!E29:N29,13)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COUNTIF(Women!E30:N30,15)</f>
        <v>0</v>
      </c>
      <c r="R30" s="52">
        <f>COUNTIF(Women!E30:N30,14)</f>
        <v>0</v>
      </c>
      <c r="S30" s="53">
        <f>COUNTIF(Women!E30:N30,13)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COUNTIF(Women!E31:N31,15)</f>
        <v>0</v>
      </c>
      <c r="R31" s="52">
        <f>COUNTIF(Women!E31:N31,14)</f>
        <v>0</v>
      </c>
      <c r="S31" s="53">
        <f>COUNTIF(Women!E31:N31,13)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COUNTIF(Women!E32:N32,15)</f>
        <v>0</v>
      </c>
      <c r="R32" s="52">
        <f>COUNTIF(Women!E32:N32,14)</f>
        <v>0</v>
      </c>
      <c r="S32" s="53">
        <f>COUNTIF(Women!E32:N32,13)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COUNTIF(Women!E33:N33,15)</f>
        <v>0</v>
      </c>
      <c r="R33" s="52">
        <f>COUNTIF(Women!E33:N33,14)</f>
        <v>0</v>
      </c>
      <c r="S33" s="53">
        <f>COUNTIF(Women!E33:N33,13)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COUNTIF(Women!E34:N34,15)</f>
        <v>0</v>
      </c>
      <c r="R34" s="52">
        <f>COUNTIF(Women!E34:N34,14)</f>
        <v>0</v>
      </c>
      <c r="S34" s="53">
        <f>COUNTIF(Women!E34:N34,13)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COUNTIF(Women!E35:N35,15)</f>
        <v>0</v>
      </c>
      <c r="R35" s="52">
        <f>COUNTIF(Women!E35:N35,14)</f>
        <v>0</v>
      </c>
      <c r="S35" s="53">
        <f>COUNTIF(Women!E35:N35,13)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COUNTIF(Women!E36:N36,15)</f>
        <v>0</v>
      </c>
      <c r="R36" s="52">
        <f>COUNTIF(Women!E36:N36,14)</f>
        <v>0</v>
      </c>
      <c r="S36" s="53">
        <f>COUNTIF(Women!E36:N36,13)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COUNTIF(Women!E37:N37,15)</f>
        <v>0</v>
      </c>
      <c r="R37" s="52">
        <f>COUNTIF(Women!E37:N37,14)</f>
        <v>0</v>
      </c>
      <c r="S37" s="53">
        <f>COUNTIF(Women!E37:N37,13)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COUNTIF(Women!E38:N38,15)</f>
        <v>0</v>
      </c>
      <c r="R38" s="52">
        <f>COUNTIF(Women!E38:N38,14)</f>
        <v>0</v>
      </c>
      <c r="S38" s="53">
        <f>COUNTIF(Women!E38:N38,13)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COUNTIF(Women!E39:N39,15)</f>
        <v>0</v>
      </c>
      <c r="R39" s="52">
        <f>COUNTIF(Women!E39:N39,14)</f>
        <v>0</v>
      </c>
      <c r="S39" s="53">
        <f>COUNTIF(Women!E39:N39,13)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COUNTIF(Women!E40:N40,15)</f>
        <v>0</v>
      </c>
      <c r="R40" s="52">
        <f>COUNTIF(Women!E40:N40,14)</f>
        <v>0</v>
      </c>
      <c r="S40" s="53">
        <f>COUNTIF(Women!E40:N40,13)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COUNTIF(Women!E41:N41,15)</f>
        <v>0</v>
      </c>
      <c r="R41" s="52">
        <f>COUNTIF(Women!E41:N41,14)</f>
        <v>0</v>
      </c>
      <c r="S41" s="53">
        <f>COUNTIF(Women!E41:N41,13)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COUNTIF(Women!E42:N42,15)</f>
        <v>0</v>
      </c>
      <c r="R42" s="52">
        <f>COUNTIF(Women!E42:N42,14)</f>
        <v>0</v>
      </c>
      <c r="S42" s="53">
        <f>COUNTIF(Women!E42:N42,13)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COUNTIF(Women!E43:N43,15)</f>
        <v>0</v>
      </c>
      <c r="R43" s="52">
        <f>COUNTIF(Women!E43:N43,14)</f>
        <v>0</v>
      </c>
      <c r="S43" s="53">
        <f>COUNTIF(Women!E43:N43,13)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COUNTIF(Women!E44:N44,15)</f>
        <v>0</v>
      </c>
      <c r="R44" s="52">
        <f>COUNTIF(Women!E44:N44,14)</f>
        <v>0</v>
      </c>
      <c r="S44" s="53">
        <f>COUNTIF(Women!E44:N44,13)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COUNTIF(Women!E45:N45,15)</f>
        <v>0</v>
      </c>
      <c r="R45" s="52">
        <f>COUNTIF(Women!E45:N45,14)</f>
        <v>0</v>
      </c>
      <c r="S45" s="53">
        <f>COUNTIF(Women!E45:N45,13)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COUNTIF(Women!E46:N46,15)</f>
        <v>0</v>
      </c>
      <c r="R46" s="52">
        <f>COUNTIF(Women!E46:N46,14)</f>
        <v>0</v>
      </c>
      <c r="S46" s="53">
        <f>COUNTIF(Women!E46:N46,13)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COUNTIF(Women!E47:N47,15)</f>
        <v>0</v>
      </c>
      <c r="R47" s="52">
        <f>COUNTIF(Women!E47:N47,14)</f>
        <v>0</v>
      </c>
      <c r="S47" s="53">
        <f>COUNTIF(Women!E47:N47,13)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COUNTIF(Women!E48:N48,15)</f>
        <v>0</v>
      </c>
      <c r="R48" s="52">
        <f>COUNTIF(Women!E48:N48,14)</f>
        <v>0</v>
      </c>
      <c r="S48" s="53">
        <f>COUNTIF(Women!E48:N48,13)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COUNTIF(Women!E49:N49,15)</f>
        <v>0</v>
      </c>
      <c r="R49" s="52">
        <f>COUNTIF(Women!E49:N49,14)</f>
        <v>0</v>
      </c>
      <c r="S49" s="53">
        <f>COUNTIF(Women!E49:N49,13)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COUNTIF(Women!E50:N50,15)</f>
        <v>0</v>
      </c>
      <c r="R50" s="52">
        <f>COUNTIF(Women!E50:N50,14)</f>
        <v>0</v>
      </c>
      <c r="S50" s="53">
        <f>COUNTIF(Women!E50:N50,13)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COUNTIF(Women!E51:N51,15)</f>
        <v>0</v>
      </c>
      <c r="R51" s="52">
        <f>COUNTIF(Women!E51:N51,14)</f>
        <v>0</v>
      </c>
      <c r="S51" s="53">
        <f>COUNTIF(Women!E51:N51,13)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COUNTIF(Women!E52:N52,15)</f>
        <v>0</v>
      </c>
      <c r="R52" s="55">
        <f>COUNTIF(Women!E52:N52,14)</f>
        <v>0</v>
      </c>
      <c r="S52" s="56">
        <f>COUNTIF(Women!E52:N52,13)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15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6"/>
  <dimension ref="A1:AX122"/>
  <sheetViews>
    <sheetView topLeftCell="A56" zoomScaleNormal="100" workbookViewId="0" xr3:uid="{0801C90D-E949-51CC-9495-7D82D7DEDABF}">
      <selection activeCell="B58" sqref="B58"/>
    </sheetView>
  </sheetViews>
  <sheetFormatPr defaultColWidth="8.75" defaultRowHeight="13.9"/>
  <cols>
    <col min="1" max="1" width="0.75" style="72" customWidth="1"/>
    <col min="2" max="2" width="4.75" style="101" customWidth="1"/>
    <col min="3" max="3" width="26.25" style="72" customWidth="1"/>
    <col min="4" max="4" width="7.375" style="101" customWidth="1"/>
    <col min="5" max="5" width="8.625" style="101" customWidth="1"/>
    <col min="6" max="13" width="8.25" style="101" bestFit="1" customWidth="1"/>
    <col min="14" max="14" width="9.125" style="101" bestFit="1" customWidth="1"/>
    <col min="15" max="15" width="7.25" style="101" customWidth="1"/>
    <col min="16" max="16" width="6.875" style="101" customWidth="1"/>
    <col min="17" max="17" width="5" style="72" customWidth="1"/>
    <col min="18" max="18" width="5.75" style="72" customWidth="1"/>
    <col min="19" max="19" width="5.5" style="72" customWidth="1"/>
    <col min="20" max="34" width="10.625" style="72" hidden="1" customWidth="1"/>
    <col min="35" max="35" width="8.125" style="72" customWidth="1"/>
    <col min="36" max="36" width="5.25" style="72" customWidth="1"/>
    <col min="37" max="37" width="9.375" style="72" customWidth="1"/>
    <col min="38" max="38" width="6.375" style="72" customWidth="1"/>
    <col min="39" max="39" width="10.25" style="72" customWidth="1"/>
    <col min="40" max="40" width="16.375" style="72" customWidth="1"/>
    <col min="41" max="41" width="22.125" style="72" customWidth="1"/>
    <col min="42" max="42" width="30.875" style="72" customWidth="1"/>
    <col min="43" max="1025" width="8.125" style="72" customWidth="1"/>
    <col min="1026" max="1026" width="9" style="72" customWidth="1"/>
    <col min="1027" max="16384" width="8.75" style="72"/>
  </cols>
  <sheetData>
    <row r="1" spans="1:50" ht="32.25" customHeight="1">
      <c r="A1" s="6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1"/>
      <c r="AJ1" s="71"/>
      <c r="AK1" s="71"/>
      <c r="AL1" s="71"/>
      <c r="AM1" s="71"/>
      <c r="AN1" s="71"/>
      <c r="AO1" s="71"/>
      <c r="AP1" s="71"/>
      <c r="AQ1" s="71"/>
      <c r="AR1" s="71"/>
    </row>
    <row r="2" spans="1:50" ht="13.5" customHeight="1">
      <c r="A2" s="6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1"/>
      <c r="AJ2" s="71"/>
      <c r="AK2" s="71"/>
      <c r="AL2" s="71"/>
      <c r="AM2" s="71"/>
      <c r="AN2" s="71"/>
      <c r="AO2" s="71"/>
      <c r="AP2" s="71"/>
      <c r="AQ2" s="71"/>
      <c r="AR2" s="71"/>
    </row>
    <row r="3" spans="1:50" ht="13.5" customHeight="1">
      <c r="A3" s="6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  <c r="AJ3" s="71"/>
      <c r="AK3" s="71"/>
      <c r="AL3" s="71"/>
      <c r="AM3" s="71"/>
      <c r="AN3" s="71"/>
      <c r="AO3" s="71"/>
      <c r="AP3" s="71"/>
      <c r="AQ3" s="71"/>
      <c r="AR3" s="71"/>
    </row>
    <row r="4" spans="1:50" ht="13.5" customHeight="1">
      <c r="A4" s="6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1"/>
      <c r="AJ4" s="71"/>
      <c r="AK4" s="71"/>
      <c r="AL4" s="71"/>
      <c r="AM4" s="71"/>
      <c r="AN4" s="71"/>
      <c r="AO4" s="71"/>
      <c r="AP4" s="71"/>
      <c r="AQ4" s="71"/>
      <c r="AR4" s="71"/>
    </row>
    <row r="5" spans="1:50" ht="36.75" customHeight="1" thickBot="1">
      <c r="A5" s="6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70"/>
      <c r="U5" s="73"/>
      <c r="V5" s="74"/>
      <c r="W5" s="74"/>
      <c r="X5" s="74"/>
      <c r="Y5" s="74"/>
      <c r="Z5" s="74"/>
      <c r="AA5" s="74"/>
      <c r="AB5" s="74"/>
      <c r="AC5" s="74"/>
      <c r="AD5" s="74"/>
      <c r="AE5" s="70"/>
      <c r="AF5" s="70"/>
      <c r="AG5" s="70"/>
      <c r="AH5" s="70"/>
      <c r="AI5" s="71"/>
      <c r="AJ5" s="71"/>
      <c r="AK5" s="71"/>
      <c r="AL5" s="71"/>
      <c r="AM5" s="71"/>
      <c r="AN5" s="71"/>
      <c r="AO5" s="71"/>
      <c r="AP5" s="71"/>
      <c r="AQ5" s="71"/>
      <c r="AR5" s="71"/>
    </row>
    <row r="6" spans="1:50" ht="3.6" customHeight="1" thickBot="1">
      <c r="A6" s="71"/>
      <c r="B6" s="75"/>
      <c r="C6" s="71"/>
      <c r="D6" s="75"/>
      <c r="E6" s="75"/>
      <c r="F6" s="75"/>
      <c r="G6" s="75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  <c r="T6" s="71"/>
      <c r="U6" s="78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1:50" ht="19.899999999999999" customHeight="1">
      <c r="A7" s="71"/>
      <c r="B7" s="191" t="s">
        <v>264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265</v>
      </c>
      <c r="L7" s="209" t="s">
        <v>9</v>
      </c>
      <c r="M7" s="209" t="s">
        <v>10</v>
      </c>
      <c r="N7" s="209" t="s">
        <v>11</v>
      </c>
      <c r="O7" s="188" t="s">
        <v>12</v>
      </c>
      <c r="P7" s="188" t="s">
        <v>13</v>
      </c>
      <c r="Q7" s="200" t="s">
        <v>14</v>
      </c>
      <c r="R7" s="201"/>
      <c r="S7" s="202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3"/>
      <c r="AF7" s="73"/>
      <c r="AG7" s="70"/>
      <c r="AH7" s="70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</row>
    <row r="8" spans="1:50" ht="17.100000000000001" customHeight="1">
      <c r="A8" s="71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3"/>
      <c r="AF8" s="73"/>
      <c r="AG8" s="70"/>
      <c r="AH8" s="70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</row>
    <row r="9" spans="1:50" ht="20.25" customHeight="1">
      <c r="A9" s="71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3"/>
      <c r="AF9" s="73"/>
      <c r="AG9" s="70"/>
      <c r="AH9" s="70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</row>
    <row r="10" spans="1:50" ht="16.899999999999999" customHeight="1" thickBot="1">
      <c r="A10" s="71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221"/>
      <c r="P10" s="221"/>
      <c r="Q10" s="206"/>
      <c r="R10" s="207"/>
      <c r="S10" s="208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0"/>
      <c r="AH10" s="70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</row>
    <row r="11" spans="1:50" ht="2.4500000000000002" customHeight="1" thickBot="1">
      <c r="A11" s="71"/>
      <c r="B11" s="39"/>
      <c r="C11" s="39"/>
      <c r="D11" s="3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40"/>
      <c r="P11" s="40"/>
      <c r="Q11" s="40"/>
      <c r="R11" s="40"/>
      <c r="S11" s="40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</row>
    <row r="12" spans="1:50" ht="27.6" thickBot="1">
      <c r="A12" s="71"/>
      <c r="B12" s="218" t="s">
        <v>266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20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3"/>
      <c r="AF12" s="73"/>
      <c r="AG12" s="70"/>
      <c r="AH12" s="70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</row>
    <row r="13" spans="1:50" ht="27.6" hidden="1" thickBot="1">
      <c r="A13" s="71"/>
      <c r="B13" s="154"/>
      <c r="C13" s="155"/>
      <c r="D13" s="155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55"/>
      <c r="P13" s="155"/>
      <c r="Q13" s="125"/>
      <c r="R13" s="125"/>
      <c r="S13" s="126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3"/>
      <c r="AF13" s="73"/>
      <c r="AG13" s="70"/>
      <c r="AH13" s="70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</row>
    <row r="14" spans="1:50" ht="17.45" customHeight="1" thickBot="1">
      <c r="A14" s="71"/>
      <c r="B14" s="34" t="s">
        <v>15</v>
      </c>
      <c r="C14" s="35" t="s">
        <v>16</v>
      </c>
      <c r="D14" s="36" t="s">
        <v>17</v>
      </c>
      <c r="E14" s="67" t="s">
        <v>19</v>
      </c>
      <c r="F14" s="67" t="s">
        <v>20</v>
      </c>
      <c r="G14" s="67" t="s">
        <v>21</v>
      </c>
      <c r="H14" s="67" t="s">
        <v>22</v>
      </c>
      <c r="I14" s="67" t="s">
        <v>23</v>
      </c>
      <c r="J14" s="67" t="s">
        <v>24</v>
      </c>
      <c r="K14" s="67" t="s">
        <v>25</v>
      </c>
      <c r="L14" s="67" t="s">
        <v>26</v>
      </c>
      <c r="M14" s="67" t="s">
        <v>27</v>
      </c>
      <c r="N14" s="67" t="s">
        <v>28</v>
      </c>
      <c r="O14" s="34" t="s">
        <v>29</v>
      </c>
      <c r="P14" s="148" t="s">
        <v>29</v>
      </c>
      <c r="Q14" s="37" t="s">
        <v>267</v>
      </c>
      <c r="R14" s="37" t="s">
        <v>268</v>
      </c>
      <c r="S14" s="38" t="s">
        <v>269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3"/>
      <c r="AF14" s="73"/>
      <c r="AG14" s="70"/>
      <c r="AH14" s="70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</row>
    <row r="15" spans="1:50" ht="20.45">
      <c r="A15" s="71"/>
      <c r="B15" s="22">
        <v>1</v>
      </c>
      <c r="C15" s="43" t="s">
        <v>227</v>
      </c>
      <c r="D15" s="44">
        <v>124</v>
      </c>
      <c r="E15" s="45">
        <v>15</v>
      </c>
      <c r="F15" s="45">
        <v>15</v>
      </c>
      <c r="G15" s="57">
        <v>15</v>
      </c>
      <c r="H15" s="45">
        <v>15</v>
      </c>
      <c r="I15" s="45">
        <v>0</v>
      </c>
      <c r="J15" s="45">
        <v>15</v>
      </c>
      <c r="K15" s="45"/>
      <c r="L15" s="45"/>
      <c r="M15" s="45"/>
      <c r="N15" s="45"/>
      <c r="O15" s="44">
        <f t="shared" ref="O15:O24" si="0">SUM(E15:N15)</f>
        <v>75</v>
      </c>
      <c r="P15" s="49">
        <f>IF(COUNTIF($E15:$N15,"&gt;1")&lt;5,"NA",(SUM($E15:$N15)-SUM(SMALL($E15:$N15,{1,2,3}))))</f>
        <v>45</v>
      </c>
      <c r="Q15" s="50">
        <f>COUNTIF(Kids!E15:N15,15)</f>
        <v>5</v>
      </c>
      <c r="R15" s="49">
        <f>COUNTIF(Kids!E15:N15,14)</f>
        <v>0</v>
      </c>
      <c r="S15" s="50">
        <f>COUNTIF(Kids!E15:N15,13)</f>
        <v>0</v>
      </c>
      <c r="T15" s="81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3"/>
      <c r="AH15" s="83"/>
      <c r="AI15" s="84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</row>
    <row r="16" spans="1:50" ht="20.45">
      <c r="A16" s="71"/>
      <c r="B16" s="21">
        <v>2</v>
      </c>
      <c r="C16" s="46" t="s">
        <v>270</v>
      </c>
      <c r="D16" s="47">
        <v>402</v>
      </c>
      <c r="E16" s="48">
        <v>14</v>
      </c>
      <c r="F16" s="48">
        <v>13</v>
      </c>
      <c r="G16" s="58">
        <v>0</v>
      </c>
      <c r="H16" s="48">
        <v>14</v>
      </c>
      <c r="I16" s="48">
        <v>0</v>
      </c>
      <c r="J16" s="48">
        <v>14</v>
      </c>
      <c r="K16" s="48"/>
      <c r="L16" s="48"/>
      <c r="M16" s="48"/>
      <c r="N16" s="48"/>
      <c r="O16" s="146">
        <f t="shared" si="0"/>
        <v>55</v>
      </c>
      <c r="P16" s="52" t="str">
        <f>IF(COUNTIF($E16:$N16,"&gt;1")&lt;5,"NA",(SUM($E16:$N16)-SUM(SMALL($E16:$N16,{1,2,3}))))</f>
        <v>NA</v>
      </c>
      <c r="Q16" s="53">
        <f>COUNTIF(Kids!E16:N16,15)</f>
        <v>0</v>
      </c>
      <c r="R16" s="52">
        <f>COUNTIF(Kids!E16:N16,14)</f>
        <v>3</v>
      </c>
      <c r="S16" s="53">
        <f>COUNTIF(Kids!E16:N16,13)</f>
        <v>1</v>
      </c>
      <c r="T16" s="81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3"/>
      <c r="AH16" s="83"/>
      <c r="AI16" s="84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</row>
    <row r="17" spans="1:50" ht="20.45">
      <c r="A17" s="71"/>
      <c r="B17" s="21">
        <v>3</v>
      </c>
      <c r="C17" s="46" t="s">
        <v>271</v>
      </c>
      <c r="D17" s="47">
        <v>353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146">
        <f t="shared" si="0"/>
        <v>14</v>
      </c>
      <c r="P17" s="52" t="str">
        <f>IF(COUNTIF($E17:$N17,"&gt;1")&lt;5,"NA",(SUM($E17:$N17)-SUM(SMALL($E17:$N17,{1,2,3}))))</f>
        <v>NA</v>
      </c>
      <c r="Q17" s="53">
        <f>COUNTIF(Kids!E17:N17,15)</f>
        <v>0</v>
      </c>
      <c r="R17" s="52">
        <f>COUNTIF(Kids!E17:N17,14)</f>
        <v>1</v>
      </c>
      <c r="S17" s="53">
        <f>COUNTIF(Kids!E17:N17,13)</f>
        <v>0</v>
      </c>
      <c r="T17" s="81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3"/>
      <c r="AH17" s="83"/>
      <c r="AI17" s="84"/>
      <c r="AJ17" s="71"/>
      <c r="AK17" s="71"/>
      <c r="AL17" s="71"/>
      <c r="AM17" s="85"/>
      <c r="AN17" s="86"/>
      <c r="AO17" s="71"/>
      <c r="AP17" s="71"/>
      <c r="AQ17" s="71"/>
      <c r="AR17" s="71"/>
      <c r="AS17" s="71"/>
      <c r="AT17" s="71"/>
      <c r="AU17" s="71"/>
      <c r="AV17" s="71"/>
      <c r="AW17" s="71"/>
      <c r="AX17" s="71"/>
    </row>
    <row r="18" spans="1:50" ht="20.45">
      <c r="A18" s="71"/>
      <c r="B18" s="21">
        <v>4</v>
      </c>
      <c r="C18" s="46"/>
      <c r="D18" s="47"/>
      <c r="E18" s="48">
        <v>0</v>
      </c>
      <c r="F18" s="48">
        <v>0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146">
        <f t="shared" si="0"/>
        <v>0</v>
      </c>
      <c r="P18" s="52" t="str">
        <f>IF(COUNTIF($E18:$N18,"&gt;1")&lt;5,"NA",(SUM($E18:$N18)-SUM(SMALL($E18:$N18,{1,2,3}))))</f>
        <v>NA</v>
      </c>
      <c r="Q18" s="53">
        <f>COUNTIF(Kids!E18:N18,15)</f>
        <v>0</v>
      </c>
      <c r="R18" s="52">
        <f>COUNTIF(Kids!E18:N18,14)</f>
        <v>0</v>
      </c>
      <c r="S18" s="53">
        <f>COUNTIF(Kids!E18:N18,13)</f>
        <v>0</v>
      </c>
      <c r="T18" s="81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3"/>
      <c r="AH18" s="83"/>
      <c r="AI18" s="84"/>
      <c r="AJ18" s="71"/>
      <c r="AK18" s="71"/>
      <c r="AL18" s="71"/>
      <c r="AM18" s="85"/>
      <c r="AN18" s="86"/>
      <c r="AO18" s="71"/>
      <c r="AP18" s="71"/>
      <c r="AQ18" s="71"/>
      <c r="AR18" s="71"/>
      <c r="AS18" s="71"/>
      <c r="AT18" s="71"/>
      <c r="AU18" s="71"/>
      <c r="AV18" s="71"/>
      <c r="AW18" s="71"/>
      <c r="AX18" s="71"/>
    </row>
    <row r="19" spans="1:50" ht="20.45">
      <c r="A19" s="71"/>
      <c r="B19" s="21">
        <v>5</v>
      </c>
      <c r="C19" s="46"/>
      <c r="D19" s="47"/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146">
        <f t="shared" si="0"/>
        <v>0</v>
      </c>
      <c r="P19" s="52" t="str">
        <f>IF(COUNTIF($E19:$N19,"&gt;1")&lt;5,"NA",(SUM($E19:$N19)-SUM(SMALL($E19:$N19,{1,2,3}))))</f>
        <v>NA</v>
      </c>
      <c r="Q19" s="53">
        <f>COUNTIF(Kids!E19:N19,15)</f>
        <v>0</v>
      </c>
      <c r="R19" s="52">
        <f>COUNTIF(Kids!E19:N19,14)</f>
        <v>0</v>
      </c>
      <c r="S19" s="53">
        <f>COUNTIF(Kids!E19:N19,13)</f>
        <v>0</v>
      </c>
      <c r="T19" s="81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3"/>
      <c r="AH19" s="83"/>
      <c r="AI19" s="84"/>
      <c r="AJ19" s="71"/>
      <c r="AK19" s="71"/>
      <c r="AL19" s="71"/>
      <c r="AM19" s="85"/>
      <c r="AN19" s="86"/>
      <c r="AO19" s="71"/>
      <c r="AP19" s="71"/>
      <c r="AQ19" s="71"/>
      <c r="AR19" s="71"/>
      <c r="AS19" s="71"/>
      <c r="AT19" s="71"/>
      <c r="AU19" s="71"/>
      <c r="AV19" s="71"/>
      <c r="AW19" s="71"/>
      <c r="AX19" s="71"/>
    </row>
    <row r="20" spans="1:50" ht="20.45">
      <c r="A20" s="71"/>
      <c r="B20" s="21">
        <v>6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146">
        <f t="shared" si="0"/>
        <v>0</v>
      </c>
      <c r="P20" s="52" t="str">
        <f>IF(COUNTIF($E20:$N20,"&gt;1")&lt;5,"NA",(SUM($E20:$N20)-SUM(SMALL($E20:$N20,{1,2,3}))))</f>
        <v>NA</v>
      </c>
      <c r="Q20" s="53">
        <f>COUNTIF(Kids!E20:N20,15)</f>
        <v>0</v>
      </c>
      <c r="R20" s="52">
        <f>COUNTIF(Kids!E20:N20,14)</f>
        <v>0</v>
      </c>
      <c r="S20" s="53">
        <f>COUNTIF(Kids!E20:N20,13)</f>
        <v>0</v>
      </c>
      <c r="T20" s="81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83"/>
      <c r="AI20" s="84"/>
      <c r="AJ20" s="71"/>
      <c r="AK20" s="71"/>
      <c r="AL20" s="71"/>
      <c r="AM20" s="85"/>
      <c r="AN20" s="86"/>
      <c r="AO20" s="71"/>
      <c r="AP20" s="71"/>
      <c r="AQ20" s="71"/>
      <c r="AR20" s="71"/>
      <c r="AS20" s="71"/>
      <c r="AT20" s="71"/>
      <c r="AU20" s="71"/>
      <c r="AV20" s="71"/>
      <c r="AW20" s="71"/>
      <c r="AX20" s="71"/>
    </row>
    <row r="21" spans="1:50" ht="20.45">
      <c r="A21" s="71"/>
      <c r="B21" s="21">
        <v>7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146">
        <f t="shared" si="0"/>
        <v>0</v>
      </c>
      <c r="P21" s="52" t="str">
        <f>IF(COUNTIF($E21:$N21,"&gt;1")&lt;5,"NA",(SUM($E21:$N21)-SUM(SMALL($E21:$N21,{1,2,3}))))</f>
        <v>NA</v>
      </c>
      <c r="Q21" s="53">
        <f>COUNTIF(Kids!E21:N21,15)</f>
        <v>0</v>
      </c>
      <c r="R21" s="52">
        <f>COUNTIF(Kids!E21:N21,14)</f>
        <v>0</v>
      </c>
      <c r="S21" s="53">
        <f>COUNTIF(Kids!E21:N21,13)</f>
        <v>0</v>
      </c>
      <c r="T21" s="81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3"/>
      <c r="AH21" s="83"/>
      <c r="AI21" s="84"/>
      <c r="AJ21" s="71"/>
      <c r="AK21" s="71"/>
      <c r="AL21" s="71"/>
      <c r="AM21" s="85"/>
      <c r="AN21" s="86"/>
      <c r="AO21" s="71"/>
      <c r="AP21" s="71"/>
      <c r="AQ21" s="71"/>
      <c r="AR21" s="71"/>
      <c r="AS21" s="71"/>
      <c r="AT21" s="71"/>
      <c r="AU21" s="71"/>
      <c r="AV21" s="71"/>
      <c r="AW21" s="71"/>
      <c r="AX21" s="71"/>
    </row>
    <row r="22" spans="1:50" ht="20.45">
      <c r="A22" s="71"/>
      <c r="B22" s="21">
        <v>8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146">
        <f t="shared" si="0"/>
        <v>0</v>
      </c>
      <c r="P22" s="52" t="str">
        <f>IF(COUNTIF($E22:$N22,"&gt;1")&lt;5,"NA",(SUM($E22:$N22)-SUM(SMALL($E22:$N22,{1,2,3}))))</f>
        <v>NA</v>
      </c>
      <c r="Q22" s="53">
        <f>COUNTIF(Kids!E22:N22,15)</f>
        <v>0</v>
      </c>
      <c r="R22" s="52">
        <f>COUNTIF(Kids!E22:N22,14)</f>
        <v>0</v>
      </c>
      <c r="S22" s="53">
        <f>COUNTIF(Kids!E22:N22,13)</f>
        <v>0</v>
      </c>
      <c r="T22" s="81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3"/>
      <c r="AH22" s="83"/>
      <c r="AI22" s="84"/>
      <c r="AJ22" s="71"/>
      <c r="AK22" s="71"/>
      <c r="AL22" s="71"/>
      <c r="AM22" s="85"/>
      <c r="AN22" s="86"/>
      <c r="AO22" s="71"/>
      <c r="AP22" s="71"/>
      <c r="AQ22" s="71"/>
      <c r="AR22" s="71"/>
      <c r="AS22" s="71"/>
      <c r="AT22" s="71"/>
      <c r="AU22" s="71"/>
      <c r="AV22" s="71"/>
      <c r="AW22" s="71"/>
      <c r="AX22" s="71"/>
    </row>
    <row r="23" spans="1:50" ht="20.45">
      <c r="A23" s="71"/>
      <c r="B23" s="21">
        <v>9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146">
        <f t="shared" si="0"/>
        <v>0</v>
      </c>
      <c r="P23" s="52" t="str">
        <f>IF(COUNTIF($E23:$N23,"&gt;1")&lt;5,"NA",(SUM($E23:$N23)-SUM(SMALL($E23:$N23,{1,2,3}))))</f>
        <v>NA</v>
      </c>
      <c r="Q23" s="53">
        <f>COUNTIF(Kids!E23:N23,15)</f>
        <v>0</v>
      </c>
      <c r="R23" s="52">
        <f>COUNTIF(Kids!E23:N23,14)</f>
        <v>0</v>
      </c>
      <c r="S23" s="53">
        <f>COUNTIF(Kids!E23:N23,13)</f>
        <v>0</v>
      </c>
      <c r="T23" s="81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3"/>
      <c r="AH23" s="83"/>
      <c r="AI23" s="84"/>
      <c r="AJ23" s="71"/>
      <c r="AK23" s="71"/>
      <c r="AL23" s="71"/>
      <c r="AM23" s="85"/>
      <c r="AN23" s="86"/>
      <c r="AO23" s="71"/>
      <c r="AP23" s="71"/>
      <c r="AQ23" s="71"/>
      <c r="AR23" s="71"/>
      <c r="AS23" s="71"/>
      <c r="AT23" s="71"/>
      <c r="AU23" s="71"/>
      <c r="AV23" s="71"/>
      <c r="AW23" s="71"/>
      <c r="AX23" s="71"/>
    </row>
    <row r="24" spans="1:50" ht="21" thickBot="1">
      <c r="A24" s="71"/>
      <c r="B24" s="68">
        <v>10</v>
      </c>
      <c r="C24" s="61"/>
      <c r="D24" s="62"/>
      <c r="E24" s="59">
        <v>0</v>
      </c>
      <c r="F24" s="59">
        <v>0</v>
      </c>
      <c r="G24" s="60">
        <v>0</v>
      </c>
      <c r="H24" s="59">
        <v>0</v>
      </c>
      <c r="I24" s="59">
        <v>0</v>
      </c>
      <c r="J24" s="59">
        <v>0</v>
      </c>
      <c r="K24" s="59"/>
      <c r="L24" s="59"/>
      <c r="M24" s="59"/>
      <c r="N24" s="59"/>
      <c r="O24" s="147">
        <f t="shared" si="0"/>
        <v>0</v>
      </c>
      <c r="P24" s="55" t="str">
        <f>IF(COUNTIF($E24:$N24,"&gt;1")&lt;5,"NA",(SUM($E24:$N24)-SUM(SMALL($E24:$N24,{1,2,3}))))</f>
        <v>NA</v>
      </c>
      <c r="Q24" s="56">
        <f>COUNTIF(Kids!E24:N24,15)</f>
        <v>0</v>
      </c>
      <c r="R24" s="55">
        <f>COUNTIF(Kids!E24:N24,14)</f>
        <v>0</v>
      </c>
      <c r="S24" s="56">
        <f>COUNTIF(Kids!E24:N24,13)</f>
        <v>0</v>
      </c>
      <c r="T24" s="87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3"/>
      <c r="AH24" s="83"/>
      <c r="AI24" s="84"/>
      <c r="AJ24" s="71"/>
      <c r="AK24" s="71"/>
      <c r="AL24" s="71"/>
      <c r="AM24" s="85"/>
      <c r="AN24" s="86"/>
      <c r="AO24" s="71"/>
      <c r="AP24" s="71"/>
      <c r="AQ24" s="71"/>
      <c r="AR24" s="71"/>
      <c r="AS24" s="71"/>
      <c r="AT24" s="71"/>
      <c r="AU24" s="71"/>
      <c r="AV24" s="71"/>
      <c r="AW24" s="71"/>
      <c r="AX24" s="71"/>
    </row>
    <row r="25" spans="1:50" ht="3" customHeight="1" thickBot="1">
      <c r="A25" s="71"/>
      <c r="B25" s="89"/>
      <c r="C25" s="90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0"/>
      <c r="P25" s="90"/>
      <c r="Q25" s="90"/>
      <c r="R25" s="90"/>
      <c r="S25" s="90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1"/>
      <c r="AJ25" s="71"/>
      <c r="AK25" s="71"/>
      <c r="AL25" s="71"/>
      <c r="AM25" s="85"/>
      <c r="AN25" s="86"/>
      <c r="AO25" s="71"/>
      <c r="AP25" s="71"/>
      <c r="AQ25" s="71"/>
      <c r="AR25" s="71"/>
      <c r="AS25" s="71"/>
      <c r="AT25" s="71"/>
      <c r="AU25" s="71"/>
      <c r="AV25" s="71"/>
      <c r="AW25" s="71"/>
      <c r="AX25" s="71"/>
    </row>
    <row r="26" spans="1:50" ht="27.6" customHeight="1" thickBot="1">
      <c r="A26" s="71"/>
      <c r="B26" s="218" t="s">
        <v>272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20"/>
      <c r="T26" s="92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83"/>
      <c r="AH26" s="83"/>
      <c r="AI26" s="84"/>
      <c r="AJ26" s="71"/>
      <c r="AK26" s="71"/>
      <c r="AL26" s="71"/>
      <c r="AM26" s="85"/>
      <c r="AN26" s="86"/>
      <c r="AO26" s="71"/>
      <c r="AP26" s="71"/>
      <c r="AQ26" s="71"/>
      <c r="AR26" s="71"/>
      <c r="AS26" s="71"/>
      <c r="AT26" s="71"/>
      <c r="AU26" s="71"/>
      <c r="AV26" s="71"/>
      <c r="AW26" s="71"/>
      <c r="AX26" s="71"/>
    </row>
    <row r="27" spans="1:50" ht="27.6" hidden="1" customHeight="1" thickBot="1">
      <c r="A27" s="71"/>
      <c r="B27" s="154"/>
      <c r="C27" s="155"/>
      <c r="D27" s="15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55"/>
      <c r="P27" s="155"/>
      <c r="Q27" s="125"/>
      <c r="R27" s="125"/>
      <c r="S27" s="126"/>
      <c r="T27" s="92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83"/>
      <c r="AH27" s="83"/>
      <c r="AI27" s="84"/>
      <c r="AJ27" s="71"/>
      <c r="AK27" s="71"/>
      <c r="AL27" s="71"/>
      <c r="AM27" s="85"/>
      <c r="AN27" s="86"/>
      <c r="AO27" s="71"/>
      <c r="AP27" s="71"/>
      <c r="AQ27" s="71"/>
      <c r="AR27" s="71"/>
      <c r="AS27" s="71"/>
      <c r="AT27" s="71"/>
      <c r="AU27" s="71"/>
      <c r="AV27" s="71"/>
      <c r="AW27" s="71"/>
      <c r="AX27" s="71"/>
    </row>
    <row r="28" spans="1:50" ht="18" customHeight="1" thickBot="1">
      <c r="B28" s="34" t="s">
        <v>15</v>
      </c>
      <c r="C28" s="35" t="s">
        <v>16</v>
      </c>
      <c r="D28" s="36" t="s">
        <v>17</v>
      </c>
      <c r="E28" s="67" t="s">
        <v>19</v>
      </c>
      <c r="F28" s="67" t="s">
        <v>20</v>
      </c>
      <c r="G28" s="67" t="s">
        <v>21</v>
      </c>
      <c r="H28" s="67" t="s">
        <v>22</v>
      </c>
      <c r="I28" s="67" t="s">
        <v>23</v>
      </c>
      <c r="J28" s="67" t="s">
        <v>24</v>
      </c>
      <c r="K28" s="67" t="s">
        <v>25</v>
      </c>
      <c r="L28" s="67" t="s">
        <v>26</v>
      </c>
      <c r="M28" s="67" t="s">
        <v>27</v>
      </c>
      <c r="N28" s="67" t="s">
        <v>28</v>
      </c>
      <c r="O28" s="34" t="s">
        <v>29</v>
      </c>
      <c r="P28" s="35" t="s">
        <v>29</v>
      </c>
      <c r="Q28" s="41" t="s">
        <v>267</v>
      </c>
      <c r="R28" s="41" t="s">
        <v>268</v>
      </c>
      <c r="S28" s="42" t="s">
        <v>269</v>
      </c>
      <c r="T28" s="94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6"/>
      <c r="AH28" s="96"/>
      <c r="AI28" s="97"/>
    </row>
    <row r="29" spans="1:50" ht="20.45">
      <c r="A29" s="71"/>
      <c r="B29" s="22">
        <v>1</v>
      </c>
      <c r="C29" s="43" t="s">
        <v>231</v>
      </c>
      <c r="D29" s="44">
        <v>359</v>
      </c>
      <c r="E29" s="45">
        <v>0</v>
      </c>
      <c r="F29" s="45">
        <v>15</v>
      </c>
      <c r="G29" s="57">
        <v>0</v>
      </c>
      <c r="H29" s="45">
        <v>0</v>
      </c>
      <c r="I29" s="45">
        <v>0</v>
      </c>
      <c r="J29" s="45">
        <v>15</v>
      </c>
      <c r="K29" s="45"/>
      <c r="L29" s="45"/>
      <c r="M29" s="45"/>
      <c r="N29" s="45"/>
      <c r="O29" s="49">
        <f t="shared" ref="O29:O38" si="1">SUM(E29:N29)</f>
        <v>30</v>
      </c>
      <c r="P29" s="49" t="str">
        <f>IF(COUNTIF($E29:$N29,"&gt;1")&lt;5,"NA",(SUM($E29:$N29)-SUM(SMALL($E29:$N29,{1,2,3}))))</f>
        <v>NA</v>
      </c>
      <c r="Q29" s="49">
        <f>COUNTIF(Kids!E29:N29,15)</f>
        <v>2</v>
      </c>
      <c r="R29" s="49">
        <f>COUNTIF(Kids!E29:N29,14)</f>
        <v>0</v>
      </c>
      <c r="S29" s="50">
        <f>COUNTIF(Kids!E29:N29,13)</f>
        <v>0</v>
      </c>
      <c r="T29" s="81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3"/>
      <c r="AH29" s="83"/>
      <c r="AI29" s="84"/>
      <c r="AJ29" s="71"/>
      <c r="AK29" s="71"/>
      <c r="AL29" s="71"/>
      <c r="AM29" s="85"/>
      <c r="AN29" s="86"/>
      <c r="AO29" s="71"/>
      <c r="AP29" s="71"/>
      <c r="AQ29" s="71"/>
      <c r="AR29" s="71"/>
      <c r="AS29" s="71"/>
      <c r="AT29" s="71"/>
      <c r="AU29" s="71"/>
      <c r="AV29" s="71"/>
      <c r="AW29" s="71"/>
      <c r="AX29" s="71"/>
    </row>
    <row r="30" spans="1:50" ht="20.45">
      <c r="A30" s="71"/>
      <c r="B30" s="21">
        <v>2</v>
      </c>
      <c r="C30" s="46" t="s">
        <v>273</v>
      </c>
      <c r="D30" s="47">
        <v>1483</v>
      </c>
      <c r="E30" s="48">
        <v>0</v>
      </c>
      <c r="F30" s="48">
        <v>0</v>
      </c>
      <c r="G30" s="58">
        <v>0</v>
      </c>
      <c r="H30" s="48">
        <v>15</v>
      </c>
      <c r="I30" s="48">
        <v>0</v>
      </c>
      <c r="J30" s="48">
        <v>0</v>
      </c>
      <c r="K30" s="48"/>
      <c r="L30" s="48"/>
      <c r="M30" s="48"/>
      <c r="N30" s="48"/>
      <c r="O30" s="51">
        <f t="shared" si="1"/>
        <v>15</v>
      </c>
      <c r="P30" s="52" t="str">
        <f>IF(COUNTIF($E30:$N30,"&gt;1")&lt;5,"NA",(SUM($E30:$N30)-SUM(SMALL($E30:$N30,{1,2,3}))))</f>
        <v>NA</v>
      </c>
      <c r="Q30" s="52">
        <f>COUNTIF(Kids!E30:N30,15)</f>
        <v>1</v>
      </c>
      <c r="R30" s="52">
        <f>COUNTIF(Kids!E30:N30,14)</f>
        <v>0</v>
      </c>
      <c r="S30" s="53">
        <f>COUNTIF(Kids!E30:N30,13)</f>
        <v>0</v>
      </c>
      <c r="T30" s="81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  <c r="AH30" s="83"/>
      <c r="AI30" s="84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</row>
    <row r="31" spans="1:50" ht="20.45">
      <c r="A31" s="71"/>
      <c r="B31" s="21">
        <v>3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1"/>
        <v>0</v>
      </c>
      <c r="P31" s="52" t="str">
        <f>IF(COUNTIF($E31:$N31,"&gt;1")&lt;5,"NA",(SUM($E31:$N31)-SUM(SMALL($E31:$N31,{1,2,3}))))</f>
        <v>NA</v>
      </c>
      <c r="Q31" s="52">
        <f>COUNTIF(Kids!E31:N31,15)</f>
        <v>0</v>
      </c>
      <c r="R31" s="52">
        <f>COUNTIF(Kids!E31:N31,14)</f>
        <v>0</v>
      </c>
      <c r="S31" s="53">
        <f>COUNTIF(Kids!E31:N31,13)</f>
        <v>0</v>
      </c>
      <c r="T31" s="81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3"/>
      <c r="AH31" s="83"/>
      <c r="AI31" s="84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</row>
    <row r="32" spans="1:50" ht="20.45">
      <c r="A32" s="71"/>
      <c r="B32" s="21">
        <v>4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1"/>
        <v>0</v>
      </c>
      <c r="P32" s="52" t="str">
        <f>IF(COUNTIF($E32:$N32,"&gt;1")&lt;5,"NA",(SUM($E32:$N32)-SUM(SMALL($E32:$N32,{1,2,3}))))</f>
        <v>NA</v>
      </c>
      <c r="Q32" s="52">
        <f>COUNTIF(Kids!E32:N32,15)</f>
        <v>0</v>
      </c>
      <c r="R32" s="52">
        <f>COUNTIF(Kids!E32:N32,14)</f>
        <v>0</v>
      </c>
      <c r="S32" s="53">
        <f>COUNTIF(Kids!E32:N32,13)</f>
        <v>0</v>
      </c>
      <c r="T32" s="81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  <c r="AH32" s="83"/>
      <c r="AI32" s="84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</row>
    <row r="33" spans="1:50" ht="20.45">
      <c r="A33" s="71"/>
      <c r="B33" s="21">
        <v>5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1"/>
        <v>0</v>
      </c>
      <c r="P33" s="52" t="str">
        <f>IF(COUNTIF($E33:$N33,"&gt;1")&lt;5,"NA",(SUM($E33:$N33)-SUM(SMALL($E33:$N33,{1,2,3}))))</f>
        <v>NA</v>
      </c>
      <c r="Q33" s="52">
        <f>COUNTIF(Kids!E33:N33,15)</f>
        <v>0</v>
      </c>
      <c r="R33" s="52">
        <f>COUNTIF(Kids!E33:N33,14)</f>
        <v>0</v>
      </c>
      <c r="S33" s="53">
        <f>COUNTIF(Kids!E33:N33,13)</f>
        <v>0</v>
      </c>
      <c r="T33" s="81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3"/>
      <c r="AH33" s="83"/>
      <c r="AI33" s="84"/>
      <c r="AJ33" s="71"/>
      <c r="AK33" s="71"/>
      <c r="AL33" s="71"/>
      <c r="AM33" s="85"/>
      <c r="AN33" s="86"/>
      <c r="AO33" s="71"/>
      <c r="AP33" s="71"/>
      <c r="AQ33" s="71"/>
      <c r="AR33" s="71"/>
      <c r="AS33" s="71"/>
      <c r="AT33" s="71"/>
      <c r="AU33" s="71"/>
      <c r="AV33" s="71"/>
      <c r="AW33" s="71"/>
      <c r="AX33" s="71"/>
    </row>
    <row r="34" spans="1:50" ht="20.45">
      <c r="A34" s="71"/>
      <c r="B34" s="21">
        <v>6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1"/>
        <v>0</v>
      </c>
      <c r="P34" s="52" t="str">
        <f>IF(COUNTIF($E34:$N34,"&gt;1")&lt;5,"NA",(SUM($E34:$N34)-SUM(SMALL($E34:$N34,{1,2,3}))))</f>
        <v>NA</v>
      </c>
      <c r="Q34" s="52">
        <f>COUNTIF(Kids!E34:N34,15)</f>
        <v>0</v>
      </c>
      <c r="R34" s="52">
        <f>COUNTIF(Kids!E34:N34,14)</f>
        <v>0</v>
      </c>
      <c r="S34" s="53">
        <f>COUNTIF(Kids!E34:N34,13)</f>
        <v>0</v>
      </c>
      <c r="T34" s="81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3"/>
      <c r="AH34" s="83"/>
      <c r="AI34" s="84"/>
      <c r="AJ34" s="71"/>
      <c r="AK34" s="71"/>
      <c r="AL34" s="71"/>
      <c r="AM34" s="85"/>
      <c r="AN34" s="86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 ht="20.45" customHeight="1">
      <c r="A35" s="71"/>
      <c r="B35" s="21">
        <v>7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1"/>
        <v>0</v>
      </c>
      <c r="P35" s="52" t="str">
        <f>IF(COUNTIF($E35:$N35,"&gt;1")&lt;5,"NA",(SUM($E35:$N35)-SUM(SMALL($E35:$N35,{1,2,3}))))</f>
        <v>NA</v>
      </c>
      <c r="Q35" s="52">
        <f>COUNTIF(Kids!E35:N35,15)</f>
        <v>0</v>
      </c>
      <c r="R35" s="52">
        <f>COUNTIF(Kids!E35:N35,14)</f>
        <v>0</v>
      </c>
      <c r="S35" s="53">
        <f>COUNTIF(Kids!E35:N35,13)</f>
        <v>0</v>
      </c>
      <c r="T35" s="81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3"/>
      <c r="AH35" s="83"/>
      <c r="AI35" s="84"/>
      <c r="AJ35" s="71"/>
      <c r="AK35" s="71"/>
      <c r="AL35" s="71"/>
      <c r="AM35" s="85"/>
      <c r="AN35" s="86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  <row r="36" spans="1:50" ht="20.45" customHeight="1">
      <c r="A36" s="71"/>
      <c r="B36" s="21">
        <v>8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1"/>
        <v>0</v>
      </c>
      <c r="P36" s="52" t="str">
        <f>IF(COUNTIF($E36:$N36,"&gt;1")&lt;5,"NA",(SUM($E36:$N36)-SUM(SMALL($E36:$N36,{1,2,3}))))</f>
        <v>NA</v>
      </c>
      <c r="Q36" s="52">
        <f>COUNTIF(Kids!E36:N36,15)</f>
        <v>0</v>
      </c>
      <c r="R36" s="52">
        <f>COUNTIF(Kids!E36:N36,14)</f>
        <v>0</v>
      </c>
      <c r="S36" s="53">
        <f>COUNTIF(Kids!E36:N36,13)</f>
        <v>0</v>
      </c>
      <c r="T36" s="81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3"/>
      <c r="AH36" s="83"/>
      <c r="AI36" s="84"/>
      <c r="AJ36" s="71"/>
      <c r="AK36" s="71"/>
      <c r="AL36" s="71"/>
      <c r="AM36" s="85"/>
      <c r="AN36" s="86"/>
      <c r="AO36" s="71"/>
      <c r="AP36" s="71"/>
      <c r="AQ36" s="71"/>
      <c r="AR36" s="71"/>
      <c r="AS36" s="71"/>
      <c r="AT36" s="71"/>
      <c r="AU36" s="71"/>
      <c r="AV36" s="71"/>
      <c r="AW36" s="71"/>
      <c r="AX36" s="71"/>
    </row>
    <row r="37" spans="1:50" ht="20.45">
      <c r="B37" s="21">
        <v>9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1"/>
        <v>0</v>
      </c>
      <c r="P37" s="52" t="str">
        <f>IF(COUNTIF($E37:$N37,"&gt;1")&lt;5,"NA",(SUM($E37:$N37)-SUM(SMALL($E37:$N37,{1,2,3}))))</f>
        <v>NA</v>
      </c>
      <c r="Q37" s="52">
        <f>COUNTIF(Kids!E37:N37,15)</f>
        <v>0</v>
      </c>
      <c r="R37" s="52">
        <f>COUNTIF(Kids!E37:N37,14)</f>
        <v>0</v>
      </c>
      <c r="S37" s="53">
        <f>COUNTIF(Kids!E37:N37,13)</f>
        <v>0</v>
      </c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H37" s="96"/>
      <c r="AI37" s="97"/>
    </row>
    <row r="38" spans="1:50" ht="21" thickBot="1">
      <c r="B38" s="68">
        <v>10</v>
      </c>
      <c r="C38" s="61"/>
      <c r="D38" s="62"/>
      <c r="E38" s="59">
        <v>0</v>
      </c>
      <c r="F38" s="59">
        <v>0</v>
      </c>
      <c r="G38" s="60">
        <v>0</v>
      </c>
      <c r="H38" s="59">
        <v>0</v>
      </c>
      <c r="I38" s="59">
        <v>0</v>
      </c>
      <c r="J38" s="59">
        <v>0</v>
      </c>
      <c r="K38" s="59"/>
      <c r="L38" s="59"/>
      <c r="M38" s="59"/>
      <c r="N38" s="59"/>
      <c r="O38" s="54">
        <f t="shared" si="1"/>
        <v>0</v>
      </c>
      <c r="P38" s="55" t="str">
        <f>IF(COUNTIF($E38:$N38,"&gt;1")&lt;5,"NA",(SUM($E38:$N38)-SUM(SMALL($E38:$N38,{1,2,3}))))</f>
        <v>NA</v>
      </c>
      <c r="Q38" s="55">
        <f>COUNTIF(Kids!E38:N38,15)</f>
        <v>0</v>
      </c>
      <c r="R38" s="55">
        <f>COUNTIF(Kids!E38:N38,14)</f>
        <v>0</v>
      </c>
      <c r="S38" s="56">
        <f>COUNTIF(Kids!E38:N38,13)</f>
        <v>0</v>
      </c>
      <c r="T38" s="94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6"/>
      <c r="AH38" s="96"/>
      <c r="AI38" s="97"/>
    </row>
    <row r="39" spans="1:50" ht="3" customHeight="1" thickBot="1">
      <c r="B39" s="89"/>
      <c r="C39" s="90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0"/>
      <c r="P39" s="90"/>
      <c r="Q39" s="90"/>
      <c r="R39" s="90"/>
      <c r="S39" s="90"/>
      <c r="T39" s="94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6"/>
      <c r="AH39" s="96"/>
      <c r="AI39" s="97"/>
    </row>
    <row r="40" spans="1:50" ht="27.6" thickBot="1">
      <c r="B40" s="218" t="s">
        <v>274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20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6"/>
      <c r="AH40" s="96"/>
      <c r="AI40" s="97"/>
    </row>
    <row r="41" spans="1:50" ht="27.6" hidden="1" thickBot="1">
      <c r="B41" s="154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25"/>
      <c r="R41" s="125"/>
      <c r="S41" s="126"/>
      <c r="T41" s="94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  <c r="AH41" s="96"/>
      <c r="AI41" s="97"/>
    </row>
    <row r="42" spans="1:50" ht="20.45" customHeight="1" thickBot="1">
      <c r="B42" s="34" t="s">
        <v>15</v>
      </c>
      <c r="C42" s="35" t="s">
        <v>16</v>
      </c>
      <c r="D42" s="36" t="s">
        <v>17</v>
      </c>
      <c r="E42" s="34" t="s">
        <v>19</v>
      </c>
      <c r="F42" s="34" t="s">
        <v>20</v>
      </c>
      <c r="G42" s="34" t="s">
        <v>21</v>
      </c>
      <c r="H42" s="34" t="s">
        <v>22</v>
      </c>
      <c r="I42" s="34" t="s">
        <v>23</v>
      </c>
      <c r="J42" s="34" t="s">
        <v>24</v>
      </c>
      <c r="K42" s="34" t="s">
        <v>25</v>
      </c>
      <c r="L42" s="34" t="s">
        <v>26</v>
      </c>
      <c r="M42" s="34" t="s">
        <v>27</v>
      </c>
      <c r="N42" s="34" t="s">
        <v>28</v>
      </c>
      <c r="O42" s="34" t="s">
        <v>29</v>
      </c>
      <c r="P42" s="35" t="s">
        <v>29</v>
      </c>
      <c r="Q42" s="37" t="s">
        <v>267</v>
      </c>
      <c r="R42" s="37" t="s">
        <v>268</v>
      </c>
      <c r="S42" s="38" t="s">
        <v>269</v>
      </c>
      <c r="T42" s="98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6"/>
      <c r="AH42" s="96"/>
      <c r="AI42" s="97"/>
    </row>
    <row r="43" spans="1:50" ht="20.45">
      <c r="B43" s="22">
        <v>1</v>
      </c>
      <c r="C43" s="43" t="s">
        <v>275</v>
      </c>
      <c r="D43" s="44">
        <v>482</v>
      </c>
      <c r="E43" s="45">
        <v>13</v>
      </c>
      <c r="F43" s="45">
        <v>14</v>
      </c>
      <c r="G43" s="57">
        <v>14</v>
      </c>
      <c r="H43" s="45">
        <v>14</v>
      </c>
      <c r="I43" s="45">
        <v>0</v>
      </c>
      <c r="J43" s="45">
        <v>13</v>
      </c>
      <c r="K43" s="45"/>
      <c r="L43" s="45"/>
      <c r="M43" s="45"/>
      <c r="N43" s="45"/>
      <c r="O43" s="49">
        <f t="shared" ref="O43:O54" si="2">SUM(E43:N43)</f>
        <v>68</v>
      </c>
      <c r="P43" s="49">
        <f>IF(COUNTIF($E43:$N43,"&gt;1")&lt;5,"NA",(SUM($E43:$N43)-SUM(SMALL($E43:$N43,{1,2,3}))))</f>
        <v>42</v>
      </c>
      <c r="Q43" s="49">
        <f>COUNTIF(Kids!E43:N43,15)</f>
        <v>0</v>
      </c>
      <c r="R43" s="49">
        <f>COUNTIF(Kids!E43:N43,14)</f>
        <v>3</v>
      </c>
      <c r="S43" s="50">
        <f>COUNTIF(Kids!E43:N43,13)</f>
        <v>2</v>
      </c>
      <c r="T43" s="98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6"/>
      <c r="AH43" s="96"/>
      <c r="AI43" s="97"/>
    </row>
    <row r="44" spans="1:50" ht="20.45">
      <c r="A44" s="71"/>
      <c r="B44" s="22">
        <v>2</v>
      </c>
      <c r="C44" s="46" t="s">
        <v>276</v>
      </c>
      <c r="D44" s="47">
        <v>1281</v>
      </c>
      <c r="E44" s="48">
        <v>12</v>
      </c>
      <c r="F44" s="48">
        <v>12</v>
      </c>
      <c r="G44" s="58">
        <v>13</v>
      </c>
      <c r="H44" s="48">
        <v>13</v>
      </c>
      <c r="I44" s="48">
        <v>0</v>
      </c>
      <c r="J44" s="48">
        <v>11</v>
      </c>
      <c r="K44" s="48"/>
      <c r="L44" s="48"/>
      <c r="M44" s="48"/>
      <c r="N44" s="48"/>
      <c r="O44" s="51">
        <f t="shared" si="2"/>
        <v>61</v>
      </c>
      <c r="P44" s="52">
        <f>IF(COUNTIF($E44:$N44,"&gt;1")&lt;5,"NA",(SUM($E44:$N44)-SUM(SMALL($E44:$N44,{1,2,3}))))</f>
        <v>38</v>
      </c>
      <c r="Q44" s="52">
        <f>COUNTIF(Kids!E44:N44,15)</f>
        <v>0</v>
      </c>
      <c r="R44" s="52">
        <f>COUNTIF(Kids!E44:N44,14)</f>
        <v>0</v>
      </c>
      <c r="S44" s="53">
        <f>COUNTIF(Kids!E44:N44,13)</f>
        <v>2</v>
      </c>
      <c r="T44" s="81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3"/>
      <c r="AH44" s="83"/>
      <c r="AI44" s="84"/>
      <c r="AJ44" s="71"/>
      <c r="AK44" s="71"/>
      <c r="AL44" s="71"/>
      <c r="AM44" s="85"/>
      <c r="AN44" s="86"/>
      <c r="AO44" s="71"/>
      <c r="AP44" s="71"/>
      <c r="AQ44" s="71"/>
      <c r="AR44" s="71"/>
      <c r="AS44" s="71"/>
      <c r="AT44" s="71"/>
      <c r="AU44" s="71"/>
      <c r="AV44" s="71"/>
      <c r="AW44" s="71"/>
      <c r="AX44" s="71"/>
    </row>
    <row r="45" spans="1:50" ht="20.45" customHeight="1">
      <c r="A45" s="71"/>
      <c r="B45" s="22">
        <v>3</v>
      </c>
      <c r="C45" s="46" t="s">
        <v>277</v>
      </c>
      <c r="D45" s="47">
        <v>216</v>
      </c>
      <c r="E45" s="48">
        <v>15</v>
      </c>
      <c r="F45" s="48">
        <v>0</v>
      </c>
      <c r="G45" s="58">
        <v>15</v>
      </c>
      <c r="H45" s="48">
        <v>15</v>
      </c>
      <c r="I45" s="48">
        <v>0</v>
      </c>
      <c r="J45" s="48">
        <v>15</v>
      </c>
      <c r="K45" s="48"/>
      <c r="L45" s="48"/>
      <c r="M45" s="48"/>
      <c r="N45" s="48"/>
      <c r="O45" s="51">
        <f t="shared" si="2"/>
        <v>60</v>
      </c>
      <c r="P45" s="52" t="str">
        <f>IF(COUNTIF($E45:$N45,"&gt;1")&lt;5,"NA",(SUM($E45:$N45)-SUM(SMALL($E45:$N45,{1,2,3}))))</f>
        <v>NA</v>
      </c>
      <c r="Q45" s="52">
        <f>COUNTIF(Kids!E45:N45,15)</f>
        <v>4</v>
      </c>
      <c r="R45" s="52">
        <f>COUNTIF(Kids!E45:N45,14)</f>
        <v>0</v>
      </c>
      <c r="S45" s="53">
        <f>COUNTIF(Kids!E45:N45,13)</f>
        <v>0</v>
      </c>
      <c r="T45" s="81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3"/>
      <c r="AH45" s="83"/>
      <c r="AI45" s="84"/>
      <c r="AJ45" s="71"/>
      <c r="AK45" s="71"/>
      <c r="AL45" s="71"/>
      <c r="AM45" s="85"/>
      <c r="AN45" s="86"/>
      <c r="AO45" s="71"/>
      <c r="AP45" s="71"/>
      <c r="AQ45" s="71"/>
      <c r="AR45" s="71"/>
      <c r="AS45" s="71"/>
      <c r="AT45" s="71"/>
      <c r="AU45" s="71"/>
      <c r="AV45" s="71"/>
      <c r="AW45" s="71"/>
      <c r="AX45" s="71"/>
    </row>
    <row r="46" spans="1:50" ht="20.45">
      <c r="A46" s="71"/>
      <c r="B46" s="22">
        <v>4</v>
      </c>
      <c r="C46" s="46" t="s">
        <v>278</v>
      </c>
      <c r="D46" s="47">
        <v>248</v>
      </c>
      <c r="E46" s="48">
        <v>14</v>
      </c>
      <c r="F46" s="48">
        <v>15</v>
      </c>
      <c r="G46" s="58">
        <v>0</v>
      </c>
      <c r="H46" s="48">
        <v>0</v>
      </c>
      <c r="I46" s="48">
        <v>0</v>
      </c>
      <c r="J46" s="48">
        <v>14</v>
      </c>
      <c r="K46" s="48"/>
      <c r="L46" s="48"/>
      <c r="M46" s="48"/>
      <c r="N46" s="48"/>
      <c r="O46" s="51">
        <f t="shared" si="2"/>
        <v>43</v>
      </c>
      <c r="P46" s="52" t="str">
        <f>IF(COUNTIF($E46:$N46,"&gt;1")&lt;5,"NA",(SUM($E46:$N46)-SUM(SMALL($E46:$N46,{1,2,3}))))</f>
        <v>NA</v>
      </c>
      <c r="Q46" s="52">
        <f>COUNTIF(Kids!E46:N46,15)</f>
        <v>1</v>
      </c>
      <c r="R46" s="52">
        <f>COUNTIF(Kids!E46:N46,14)</f>
        <v>2</v>
      </c>
      <c r="S46" s="53">
        <f>COUNTIF(Kids!E46:N46,13)</f>
        <v>0</v>
      </c>
      <c r="T46" s="81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3"/>
      <c r="AH46" s="83"/>
      <c r="AI46" s="84"/>
      <c r="AJ46" s="71"/>
      <c r="AK46" s="71"/>
      <c r="AL46" s="71"/>
      <c r="AM46" s="85"/>
      <c r="AN46" s="86"/>
      <c r="AO46" s="71"/>
      <c r="AP46" s="71"/>
      <c r="AQ46" s="71"/>
      <c r="AR46" s="71"/>
      <c r="AS46" s="71"/>
      <c r="AT46" s="71"/>
      <c r="AU46" s="71"/>
      <c r="AV46" s="71"/>
      <c r="AW46" s="71"/>
      <c r="AX46" s="71"/>
    </row>
    <row r="47" spans="1:50" ht="20.45">
      <c r="A47" s="71"/>
      <c r="B47" s="22">
        <v>6</v>
      </c>
      <c r="C47" s="46" t="s">
        <v>279</v>
      </c>
      <c r="D47" s="47">
        <v>352</v>
      </c>
      <c r="E47" s="48">
        <v>0</v>
      </c>
      <c r="F47" s="48">
        <v>8</v>
      </c>
      <c r="G47" s="58">
        <v>0</v>
      </c>
      <c r="H47" s="48">
        <v>12</v>
      </c>
      <c r="I47" s="48">
        <v>0</v>
      </c>
      <c r="J47" s="48">
        <v>9</v>
      </c>
      <c r="K47" s="48"/>
      <c r="L47" s="48"/>
      <c r="M47" s="48"/>
      <c r="N47" s="48"/>
      <c r="O47" s="51">
        <f t="shared" si="2"/>
        <v>29</v>
      </c>
      <c r="P47" s="52" t="str">
        <f>IF(COUNTIF($E47:$N47,"&gt;1")&lt;5,"NA",(SUM($E47:$N47)-SUM(SMALL($E47:$N47,{1,2,3}))))</f>
        <v>NA</v>
      </c>
      <c r="Q47" s="52">
        <f>COUNTIF(Kids!E47:N47,15)</f>
        <v>0</v>
      </c>
      <c r="R47" s="52">
        <f>COUNTIF(Kids!E47:N47,14)</f>
        <v>0</v>
      </c>
      <c r="S47" s="53">
        <f>COUNTIF(Kids!E47:N47,13)</f>
        <v>0</v>
      </c>
      <c r="T47" s="81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3"/>
      <c r="AH47" s="83"/>
      <c r="AI47" s="84"/>
      <c r="AJ47" s="71"/>
      <c r="AK47" s="71"/>
      <c r="AL47" s="71"/>
      <c r="AM47" s="85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</row>
    <row r="48" spans="1:50" ht="20.45">
      <c r="A48" s="71"/>
      <c r="B48" s="22">
        <v>5</v>
      </c>
      <c r="C48" s="46" t="s">
        <v>280</v>
      </c>
      <c r="D48" s="47">
        <v>1719</v>
      </c>
      <c r="E48" s="48">
        <v>0</v>
      </c>
      <c r="F48" s="48">
        <v>9</v>
      </c>
      <c r="G48" s="58">
        <v>12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2"/>
        <v>21</v>
      </c>
      <c r="P48" s="52" t="str">
        <f>IF(COUNTIF($E48:$N48,"&gt;1")&lt;5,"NA",(SUM($E48:$N48)-SUM(SMALL($E48:$N48,{1,2,3}))))</f>
        <v>NA</v>
      </c>
      <c r="Q48" s="52">
        <f>COUNTIF(Kids!E48:N48,15)</f>
        <v>0</v>
      </c>
      <c r="R48" s="52">
        <f>COUNTIF(Kids!E48:N48,14)</f>
        <v>0</v>
      </c>
      <c r="S48" s="53">
        <f>COUNTIF(Kids!E48:N48,13)</f>
        <v>0</v>
      </c>
      <c r="T48" s="81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3"/>
      <c r="AH48" s="83"/>
      <c r="AI48" s="84"/>
      <c r="AJ48" s="71"/>
      <c r="AK48" s="71"/>
      <c r="AL48" s="71"/>
      <c r="AM48" s="85"/>
      <c r="AN48" s="86"/>
      <c r="AO48" s="71"/>
      <c r="AP48" s="71"/>
      <c r="AQ48" s="71"/>
      <c r="AR48" s="71"/>
      <c r="AS48" s="71"/>
      <c r="AT48" s="71"/>
      <c r="AU48" s="71"/>
      <c r="AV48" s="71"/>
      <c r="AW48" s="71"/>
      <c r="AX48" s="71"/>
    </row>
    <row r="49" spans="1:50" ht="20.45">
      <c r="A49" s="71"/>
      <c r="B49" s="22">
        <v>8</v>
      </c>
      <c r="C49" s="46" t="s">
        <v>281</v>
      </c>
      <c r="D49" s="47">
        <v>249</v>
      </c>
      <c r="E49" s="48">
        <v>11</v>
      </c>
      <c r="F49" s="48">
        <v>0</v>
      </c>
      <c r="G49" s="58">
        <v>0</v>
      </c>
      <c r="H49" s="48">
        <v>0</v>
      </c>
      <c r="I49" s="48">
        <v>0</v>
      </c>
      <c r="J49" s="48">
        <v>10</v>
      </c>
      <c r="K49" s="48"/>
      <c r="L49" s="48"/>
      <c r="M49" s="48"/>
      <c r="N49" s="48"/>
      <c r="O49" s="51">
        <f t="shared" si="2"/>
        <v>21</v>
      </c>
      <c r="P49" s="52" t="str">
        <f>IF(COUNTIF($E49:$N49,"&gt;1")&lt;5,"NA",(SUM($E49:$N49)-SUM(SMALL($E49:$N49,{1,2,3}))))</f>
        <v>NA</v>
      </c>
      <c r="Q49" s="52">
        <f>COUNTIF(Kids!E49:N49,15)</f>
        <v>0</v>
      </c>
      <c r="R49" s="52">
        <f>COUNTIF(Kids!E49:N49,14)</f>
        <v>0</v>
      </c>
      <c r="S49" s="53">
        <f>COUNTIF(Kids!E49:N49,13)</f>
        <v>0</v>
      </c>
      <c r="T49" s="81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3"/>
      <c r="AF49" s="83"/>
      <c r="AG49" s="100"/>
      <c r="AH49" s="70"/>
      <c r="AI49" s="71"/>
      <c r="AJ49" s="71"/>
      <c r="AK49" s="85"/>
      <c r="AL49" s="86"/>
      <c r="AM49" s="71"/>
      <c r="AN49" s="71"/>
      <c r="AO49" s="71"/>
      <c r="AP49" s="71"/>
      <c r="AQ49" s="71"/>
      <c r="AR49" s="71"/>
      <c r="AS49" s="71"/>
      <c r="AT49" s="71"/>
      <c r="AU49" s="71"/>
      <c r="AV49" s="71"/>
    </row>
    <row r="50" spans="1:50" ht="20.45">
      <c r="A50" s="71"/>
      <c r="B50" s="22">
        <v>7</v>
      </c>
      <c r="C50" s="46" t="s">
        <v>282</v>
      </c>
      <c r="D50" s="47">
        <v>389</v>
      </c>
      <c r="E50" s="48">
        <v>0</v>
      </c>
      <c r="F50" s="48">
        <v>13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2"/>
        <v>13</v>
      </c>
      <c r="P50" s="52" t="str">
        <f>IF(COUNTIF($E50:$N50,"&gt;1")&lt;5,"NA",(SUM($E50:$N50)-SUM(SMALL($E50:$N50,{1,2,3}))))</f>
        <v>NA</v>
      </c>
      <c r="Q50" s="52">
        <f>COUNTIF(Kids!E50:N50,15)</f>
        <v>0</v>
      </c>
      <c r="R50" s="52">
        <f>COUNTIF(Kids!E50:N50,14)</f>
        <v>0</v>
      </c>
      <c r="S50" s="53">
        <f>COUNTIF(Kids!E50:N50,13)</f>
        <v>1</v>
      </c>
      <c r="T50" s="81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3"/>
      <c r="AF50" s="83"/>
      <c r="AG50" s="100"/>
      <c r="AH50" s="70"/>
      <c r="AI50" s="71"/>
      <c r="AJ50" s="71"/>
      <c r="AK50" s="85"/>
      <c r="AL50" s="86"/>
      <c r="AM50" s="71"/>
      <c r="AN50" s="71"/>
      <c r="AO50" s="71"/>
      <c r="AP50" s="71"/>
      <c r="AQ50" s="71"/>
      <c r="AR50" s="71"/>
      <c r="AS50" s="71"/>
      <c r="AT50" s="71"/>
      <c r="AU50" s="71"/>
      <c r="AV50" s="71"/>
    </row>
    <row r="51" spans="1:50" ht="20.45">
      <c r="A51" s="71"/>
      <c r="B51" s="22"/>
      <c r="C51" s="46" t="s">
        <v>283</v>
      </c>
      <c r="D51" s="47">
        <v>155</v>
      </c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12</v>
      </c>
      <c r="K51" s="48"/>
      <c r="L51" s="48"/>
      <c r="M51" s="48"/>
      <c r="N51" s="48"/>
      <c r="O51" s="51">
        <f t="shared" si="2"/>
        <v>12</v>
      </c>
      <c r="P51" s="52" t="str">
        <f>IF(COUNTIF($E51:$N51,"&gt;1")&lt;5,"NA",(SUM($E51:$N51)-SUM(SMALL($E51:$N51,{1,2,3}))))</f>
        <v>NA</v>
      </c>
      <c r="Q51" s="52">
        <f>COUNTIF(Kids!E51:N51,15)</f>
        <v>0</v>
      </c>
      <c r="R51" s="52">
        <f>COUNTIF(Kids!E51:N51,14)</f>
        <v>0</v>
      </c>
      <c r="S51" s="53">
        <f>COUNTIF(Kids!E51:N51,13)</f>
        <v>0</v>
      </c>
      <c r="T51" s="81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3"/>
      <c r="AH51" s="83"/>
      <c r="AI51" s="84"/>
      <c r="AJ51" s="71"/>
      <c r="AK51" s="71"/>
      <c r="AL51" s="71"/>
      <c r="AM51" s="85"/>
      <c r="AN51" s="86"/>
      <c r="AO51" s="71"/>
      <c r="AP51" s="71"/>
      <c r="AQ51" s="71"/>
      <c r="AR51" s="71"/>
      <c r="AS51" s="71"/>
      <c r="AT51" s="71"/>
      <c r="AU51" s="71"/>
      <c r="AV51" s="71"/>
      <c r="AW51" s="71"/>
      <c r="AX51" s="71"/>
    </row>
    <row r="52" spans="1:50" ht="20.45">
      <c r="A52" s="71"/>
      <c r="B52" s="22">
        <v>9</v>
      </c>
      <c r="C52" s="172" t="s">
        <v>284</v>
      </c>
      <c r="D52" s="173">
        <v>1680</v>
      </c>
      <c r="E52" s="143">
        <v>0</v>
      </c>
      <c r="F52" s="143">
        <v>11</v>
      </c>
      <c r="G52" s="174">
        <v>0</v>
      </c>
      <c r="H52" s="143">
        <v>0</v>
      </c>
      <c r="I52" s="143">
        <v>0</v>
      </c>
      <c r="J52" s="143">
        <v>0</v>
      </c>
      <c r="K52" s="143"/>
      <c r="L52" s="143"/>
      <c r="M52" s="143"/>
      <c r="N52" s="143"/>
      <c r="O52" s="52">
        <f t="shared" si="2"/>
        <v>11</v>
      </c>
      <c r="P52" s="175" t="str">
        <f>IF(COUNTIF($E52:$N52,"&gt;1")&lt;5,"NA",(SUM($E52:$N52)-SUM(SMALL($E52:$N52,{1,2,3}))))</f>
        <v>NA</v>
      </c>
      <c r="Q52" s="175">
        <f>COUNTIF(Kids!E52:N52,15)</f>
        <v>0</v>
      </c>
      <c r="R52" s="175">
        <f>COUNTIF(Kids!E52:N52,14)</f>
        <v>0</v>
      </c>
      <c r="S52" s="176">
        <f>COUNTIF(Kids!E52:N52,13)</f>
        <v>0</v>
      </c>
      <c r="T52" s="81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3"/>
      <c r="AH52" s="83"/>
      <c r="AI52" s="84"/>
      <c r="AJ52" s="71"/>
      <c r="AK52" s="71"/>
      <c r="AL52" s="71"/>
      <c r="AM52" s="85"/>
      <c r="AN52" s="86"/>
      <c r="AO52" s="71"/>
      <c r="AP52" s="71"/>
      <c r="AQ52" s="71"/>
      <c r="AR52" s="71"/>
      <c r="AS52" s="71"/>
      <c r="AT52" s="71"/>
      <c r="AU52" s="71"/>
      <c r="AV52" s="71"/>
      <c r="AW52" s="71"/>
      <c r="AX52" s="71"/>
    </row>
    <row r="53" spans="1:50" ht="20.45">
      <c r="A53" s="71"/>
      <c r="B53" s="22">
        <v>10</v>
      </c>
      <c r="C53" s="172" t="s">
        <v>273</v>
      </c>
      <c r="D53" s="173">
        <v>1483</v>
      </c>
      <c r="E53" s="143">
        <v>0</v>
      </c>
      <c r="F53" s="143">
        <v>10</v>
      </c>
      <c r="G53" s="174">
        <v>0</v>
      </c>
      <c r="H53" s="143">
        <v>0</v>
      </c>
      <c r="I53" s="143">
        <v>0</v>
      </c>
      <c r="J53" s="143">
        <v>0</v>
      </c>
      <c r="K53" s="143"/>
      <c r="L53" s="143"/>
      <c r="M53" s="143"/>
      <c r="N53" s="143"/>
      <c r="O53" s="52">
        <f t="shared" si="2"/>
        <v>10</v>
      </c>
      <c r="P53" s="175" t="str">
        <f>IF(COUNTIF($E53:$N53,"&gt;1")&lt;5,"NA",(SUM($E53:$N53)-SUM(SMALL($E53:$N53,{1,2,3}))))</f>
        <v>NA</v>
      </c>
      <c r="Q53" s="175">
        <f>COUNTIF(Kids!E53:N53,15)</f>
        <v>0</v>
      </c>
      <c r="R53" s="175">
        <f>COUNTIF(Kids!E53:N53,14)</f>
        <v>0</v>
      </c>
      <c r="S53" s="176">
        <f>COUNTIF(Kids!E53:N53,13)</f>
        <v>0</v>
      </c>
      <c r="T53" s="81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3"/>
      <c r="AH53" s="83"/>
      <c r="AI53" s="84"/>
      <c r="AJ53" s="71"/>
      <c r="AK53" s="71"/>
      <c r="AL53" s="71"/>
      <c r="AM53" s="85"/>
      <c r="AN53" s="86"/>
      <c r="AO53" s="71"/>
      <c r="AP53" s="71"/>
      <c r="AQ53" s="71"/>
      <c r="AR53" s="71"/>
      <c r="AS53" s="71"/>
      <c r="AT53" s="71"/>
      <c r="AU53" s="71"/>
      <c r="AV53" s="71"/>
      <c r="AW53" s="71"/>
      <c r="AX53" s="71"/>
    </row>
    <row r="54" spans="1:50" ht="20.45" customHeight="1" thickBot="1">
      <c r="A54" s="71"/>
      <c r="B54" s="22"/>
      <c r="C54" s="61" t="s">
        <v>285</v>
      </c>
      <c r="D54" s="62">
        <v>256</v>
      </c>
      <c r="E54" s="59">
        <v>0</v>
      </c>
      <c r="F54" s="59">
        <v>0</v>
      </c>
      <c r="G54" s="60">
        <v>0</v>
      </c>
      <c r="H54" s="59">
        <v>0</v>
      </c>
      <c r="I54" s="59">
        <v>0</v>
      </c>
      <c r="J54" s="59">
        <v>8</v>
      </c>
      <c r="K54" s="59"/>
      <c r="L54" s="59"/>
      <c r="M54" s="59"/>
      <c r="N54" s="59"/>
      <c r="O54" s="54">
        <f t="shared" si="2"/>
        <v>8</v>
      </c>
      <c r="P54" s="55" t="str">
        <f>IF(COUNTIF($E54:$N54,"&gt;1")&lt;5,"NA",(SUM($E54:$N54)-SUM(SMALL($E54:$N54,{1,2,3}))))</f>
        <v>NA</v>
      </c>
      <c r="Q54" s="55">
        <f>COUNTIF(Kids!E54:N54,15)</f>
        <v>0</v>
      </c>
      <c r="R54" s="55">
        <f>COUNTIF(Kids!E54:N54,14)</f>
        <v>0</v>
      </c>
      <c r="S54" s="56">
        <f>COUNTIF(Kids!E54:N54,13)</f>
        <v>0</v>
      </c>
      <c r="T54" s="81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3"/>
      <c r="AH54" s="83"/>
      <c r="AI54" s="84"/>
      <c r="AJ54" s="71"/>
      <c r="AK54" s="71"/>
      <c r="AL54" s="71"/>
      <c r="AM54" s="85"/>
      <c r="AN54" s="86"/>
      <c r="AO54" s="71"/>
      <c r="AP54" s="71"/>
      <c r="AQ54" s="71"/>
      <c r="AR54" s="71"/>
      <c r="AS54" s="71"/>
      <c r="AT54" s="71"/>
      <c r="AU54" s="71"/>
      <c r="AV54" s="71"/>
      <c r="AW54" s="71"/>
      <c r="AX54" s="71"/>
    </row>
    <row r="55" spans="1:50" ht="3.6" customHeight="1" thickBot="1">
      <c r="A55" s="71"/>
      <c r="B55" s="89"/>
      <c r="C55" s="90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0"/>
      <c r="P55" s="90"/>
      <c r="Q55" s="90"/>
      <c r="R55" s="90"/>
      <c r="S55" s="90"/>
      <c r="T55" s="81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3"/>
      <c r="AH55" s="83"/>
      <c r="AI55" s="84"/>
      <c r="AJ55" s="71"/>
      <c r="AK55" s="71"/>
      <c r="AL55" s="71"/>
      <c r="AM55" s="85"/>
      <c r="AN55" s="86"/>
      <c r="AO55" s="71"/>
      <c r="AP55" s="71"/>
      <c r="AQ55" s="71"/>
      <c r="AR55" s="71"/>
      <c r="AS55" s="71"/>
      <c r="AT55" s="71"/>
      <c r="AU55" s="71"/>
      <c r="AV55" s="71"/>
      <c r="AW55" s="71"/>
      <c r="AX55" s="71"/>
    </row>
    <row r="56" spans="1:50" ht="27.6" thickBot="1">
      <c r="A56" s="71"/>
      <c r="B56" s="218" t="s">
        <v>286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20"/>
      <c r="T56" s="81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3"/>
      <c r="AH56" s="83"/>
      <c r="AI56" s="84"/>
      <c r="AJ56" s="71"/>
      <c r="AK56" s="71"/>
      <c r="AL56" s="71"/>
      <c r="AM56" s="85"/>
      <c r="AN56" s="86"/>
      <c r="AO56" s="71"/>
      <c r="AP56" s="71"/>
      <c r="AQ56" s="71"/>
      <c r="AR56" s="71"/>
      <c r="AS56" s="71"/>
      <c r="AT56" s="71"/>
      <c r="AU56" s="71"/>
      <c r="AV56" s="71"/>
      <c r="AW56" s="71"/>
      <c r="AX56" s="71"/>
    </row>
    <row r="57" spans="1:50" ht="27.6" hidden="1" thickBot="1">
      <c r="A57" s="71"/>
      <c r="B57" s="154"/>
      <c r="C57" s="155"/>
      <c r="D57" s="155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55"/>
      <c r="P57" s="155"/>
      <c r="Q57" s="125"/>
      <c r="R57" s="125"/>
      <c r="S57" s="126"/>
      <c r="T57" s="81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3"/>
      <c r="AH57" s="83"/>
      <c r="AI57" s="84"/>
      <c r="AJ57" s="71"/>
      <c r="AK57" s="71"/>
      <c r="AL57" s="71"/>
      <c r="AM57" s="85"/>
      <c r="AN57" s="86"/>
      <c r="AO57" s="71"/>
      <c r="AP57" s="71"/>
      <c r="AQ57" s="71"/>
      <c r="AR57" s="71"/>
      <c r="AS57" s="71"/>
      <c r="AT57" s="71"/>
      <c r="AU57" s="71"/>
      <c r="AV57" s="71"/>
      <c r="AW57" s="71"/>
      <c r="AX57" s="71"/>
    </row>
    <row r="58" spans="1:50" ht="16.149999999999999" customHeight="1" thickBot="1">
      <c r="A58" s="71"/>
      <c r="B58" s="34" t="s">
        <v>15</v>
      </c>
      <c r="C58" s="35" t="s">
        <v>16</v>
      </c>
      <c r="D58" s="36" t="s">
        <v>17</v>
      </c>
      <c r="E58" s="67" t="s">
        <v>19</v>
      </c>
      <c r="F58" s="67" t="s">
        <v>20</v>
      </c>
      <c r="G58" s="67" t="s">
        <v>21</v>
      </c>
      <c r="H58" s="67" t="s">
        <v>22</v>
      </c>
      <c r="I58" s="67" t="s">
        <v>23</v>
      </c>
      <c r="J58" s="67" t="s">
        <v>24</v>
      </c>
      <c r="K58" s="67" t="s">
        <v>25</v>
      </c>
      <c r="L58" s="67" t="s">
        <v>26</v>
      </c>
      <c r="M58" s="67" t="s">
        <v>27</v>
      </c>
      <c r="N58" s="67" t="s">
        <v>28</v>
      </c>
      <c r="O58" s="34" t="s">
        <v>29</v>
      </c>
      <c r="P58" s="35" t="s">
        <v>29</v>
      </c>
      <c r="Q58" s="37" t="s">
        <v>267</v>
      </c>
      <c r="R58" s="37" t="s">
        <v>268</v>
      </c>
      <c r="S58" s="38" t="s">
        <v>269</v>
      </c>
      <c r="T58" s="81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3"/>
      <c r="AH58" s="83"/>
      <c r="AI58" s="84"/>
      <c r="AJ58" s="71"/>
      <c r="AK58" s="71"/>
      <c r="AL58" s="71"/>
      <c r="AM58" s="85"/>
      <c r="AN58" s="86"/>
      <c r="AO58" s="71"/>
      <c r="AP58" s="71"/>
      <c r="AQ58" s="71"/>
      <c r="AR58" s="71"/>
      <c r="AS58" s="71"/>
      <c r="AT58" s="71"/>
      <c r="AU58" s="71"/>
      <c r="AV58" s="71"/>
      <c r="AW58" s="71"/>
      <c r="AX58" s="71"/>
    </row>
    <row r="59" spans="1:50" ht="20.25">
      <c r="A59" s="71"/>
      <c r="B59" s="22">
        <v>1</v>
      </c>
      <c r="C59" s="43" t="s">
        <v>287</v>
      </c>
      <c r="D59" s="44">
        <v>1433</v>
      </c>
      <c r="E59" s="45">
        <v>14</v>
      </c>
      <c r="F59" s="45">
        <v>14</v>
      </c>
      <c r="G59" s="57">
        <v>15</v>
      </c>
      <c r="H59" s="45">
        <v>14</v>
      </c>
      <c r="I59" s="45">
        <v>0</v>
      </c>
      <c r="J59" s="45">
        <v>14</v>
      </c>
      <c r="K59" s="45"/>
      <c r="L59" s="45"/>
      <c r="M59" s="45"/>
      <c r="N59" s="45"/>
      <c r="O59" s="49">
        <f>SUM(E59:N59)</f>
        <v>71</v>
      </c>
      <c r="P59" s="49">
        <f>IF(COUNTIF($E59:$N59,"&gt;1")&lt;5,"NA",(SUM($E59:$N59)-SUM(SMALL($E59:$N59,{1,2,3}))))</f>
        <v>43</v>
      </c>
      <c r="Q59" s="49">
        <f>COUNTIF(Kids!E59:N59,15)</f>
        <v>1</v>
      </c>
      <c r="R59" s="49">
        <f>COUNTIF(Kids!E59:N59,14)</f>
        <v>4</v>
      </c>
      <c r="S59" s="50">
        <f>COUNTIF(Kids!E59:N59,13)</f>
        <v>0</v>
      </c>
      <c r="T59" s="81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3"/>
      <c r="AH59" s="83"/>
      <c r="AI59" s="84"/>
      <c r="AJ59" s="71"/>
      <c r="AK59" s="71"/>
      <c r="AL59" s="71"/>
      <c r="AM59" s="85"/>
      <c r="AN59" s="86"/>
      <c r="AO59" s="71"/>
      <c r="AP59" s="71"/>
      <c r="AQ59" s="71"/>
      <c r="AR59" s="71"/>
      <c r="AS59" s="71"/>
      <c r="AT59" s="71"/>
      <c r="AU59" s="71"/>
      <c r="AV59" s="71"/>
      <c r="AW59" s="71"/>
      <c r="AX59" s="71"/>
    </row>
    <row r="60" spans="1:50" ht="20.25">
      <c r="A60" s="71"/>
      <c r="B60" s="22">
        <v>2</v>
      </c>
      <c r="C60" s="46" t="s">
        <v>229</v>
      </c>
      <c r="D60" s="47">
        <v>414</v>
      </c>
      <c r="E60" s="48">
        <v>0</v>
      </c>
      <c r="F60" s="48">
        <v>15</v>
      </c>
      <c r="G60" s="58">
        <v>0</v>
      </c>
      <c r="H60" s="48">
        <v>15</v>
      </c>
      <c r="I60" s="48">
        <v>0</v>
      </c>
      <c r="J60" s="48">
        <v>15</v>
      </c>
      <c r="K60" s="48"/>
      <c r="L60" s="48"/>
      <c r="M60" s="48"/>
      <c r="N60" s="48"/>
      <c r="O60" s="51">
        <f>SUM(E60:N60)</f>
        <v>45</v>
      </c>
      <c r="P60" s="52" t="str">
        <f>IF(COUNTIF($E60:$N60,"&gt;1")&lt;5,"NA",(SUM($E60:$N60)-SUM(SMALL($E60:$N60,{1,2,3}))))</f>
        <v>NA</v>
      </c>
      <c r="Q60" s="52">
        <f>COUNTIF(Kids!E61:N61,15)</f>
        <v>1</v>
      </c>
      <c r="R60" s="52">
        <f>COUNTIF(Kids!E61:N61,14)</f>
        <v>0</v>
      </c>
      <c r="S60" s="53">
        <f>COUNTIF(Kids!E61:N61,13)</f>
        <v>0</v>
      </c>
      <c r="T60" s="81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3"/>
      <c r="AH60" s="83"/>
      <c r="AI60" s="84"/>
      <c r="AJ60" s="71"/>
      <c r="AK60" s="71"/>
      <c r="AL60" s="71"/>
      <c r="AM60" s="85"/>
      <c r="AN60" s="86"/>
      <c r="AO60" s="71"/>
      <c r="AP60" s="71"/>
      <c r="AQ60" s="71"/>
      <c r="AR60" s="71"/>
      <c r="AS60" s="71"/>
      <c r="AT60" s="71"/>
      <c r="AU60" s="71"/>
      <c r="AV60" s="71"/>
      <c r="AW60" s="71"/>
      <c r="AX60" s="71"/>
    </row>
    <row r="61" spans="1:50" ht="20.25">
      <c r="A61" s="71"/>
      <c r="B61" s="22">
        <v>3</v>
      </c>
      <c r="C61" s="46" t="s">
        <v>288</v>
      </c>
      <c r="D61" s="47">
        <v>528</v>
      </c>
      <c r="E61" s="48">
        <v>15</v>
      </c>
      <c r="F61" s="48">
        <v>0</v>
      </c>
      <c r="G61" s="58">
        <v>0</v>
      </c>
      <c r="H61" s="48">
        <v>0</v>
      </c>
      <c r="I61" s="48">
        <v>0</v>
      </c>
      <c r="J61" s="48">
        <v>0</v>
      </c>
      <c r="K61" s="48"/>
      <c r="L61" s="48"/>
      <c r="M61" s="48"/>
      <c r="N61" s="48"/>
      <c r="O61" s="51">
        <f>SUM(E61:N61)</f>
        <v>15</v>
      </c>
      <c r="P61" s="52" t="str">
        <f>IF(COUNTIF($E61:$N61,"&gt;1")&lt;5,"NA",(SUM($E61:$N61)-SUM(SMALL($E61:$N61,{1,2,3}))))</f>
        <v>NA</v>
      </c>
      <c r="Q61" s="52">
        <f>COUNTIF(Kids!E60:N60,15)</f>
        <v>3</v>
      </c>
      <c r="R61" s="52">
        <f>COUNTIF(Kids!E60:N60,14)</f>
        <v>0</v>
      </c>
      <c r="S61" s="53">
        <f>COUNTIF(Kids!E60:N60,13)</f>
        <v>0</v>
      </c>
      <c r="T61" s="81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3"/>
      <c r="AH61" s="83"/>
      <c r="AI61" s="84"/>
      <c r="AJ61" s="71"/>
      <c r="AK61" s="71"/>
      <c r="AL61" s="71"/>
      <c r="AM61" s="85"/>
      <c r="AN61" s="86"/>
      <c r="AO61" s="71"/>
      <c r="AP61" s="71"/>
      <c r="AQ61" s="71"/>
      <c r="AR61" s="71"/>
      <c r="AS61" s="71"/>
      <c r="AT61" s="71"/>
      <c r="AU61" s="71"/>
      <c r="AV61" s="71"/>
      <c r="AW61" s="71"/>
      <c r="AX61" s="71"/>
    </row>
    <row r="62" spans="1:50" ht="20.45">
      <c r="A62" s="71"/>
      <c r="B62" s="22">
        <v>4</v>
      </c>
      <c r="C62" s="46"/>
      <c r="D62" s="47"/>
      <c r="E62" s="48">
        <v>0</v>
      </c>
      <c r="F62" s="48">
        <v>0</v>
      </c>
      <c r="G62" s="58">
        <v>0</v>
      </c>
      <c r="H62" s="48">
        <v>0</v>
      </c>
      <c r="I62" s="48">
        <v>0</v>
      </c>
      <c r="J62" s="48">
        <v>0</v>
      </c>
      <c r="K62" s="48"/>
      <c r="L62" s="48"/>
      <c r="M62" s="48"/>
      <c r="N62" s="48"/>
      <c r="O62" s="51">
        <f>SUM(E62:N62)</f>
        <v>0</v>
      </c>
      <c r="P62" s="52" t="str">
        <f>IF(COUNTIF($E62:$N62,"&gt;1")&lt;5,"NA",(SUM($E62:$N62)-SUM(SMALL($E62:$N62,{1,2,3}))))</f>
        <v>NA</v>
      </c>
      <c r="Q62" s="52">
        <f>COUNTIF(Kids!E62:N62,15)</f>
        <v>0</v>
      </c>
      <c r="R62" s="52">
        <f>COUNTIF(Kids!E62:N62,14)</f>
        <v>0</v>
      </c>
      <c r="S62" s="53">
        <f>COUNTIF(Kids!E62:N62,13)</f>
        <v>0</v>
      </c>
      <c r="T62" s="81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3"/>
      <c r="AH62" s="83"/>
      <c r="AI62" s="84"/>
      <c r="AJ62" s="71"/>
      <c r="AK62" s="71"/>
      <c r="AL62" s="71"/>
      <c r="AM62" s="85"/>
      <c r="AN62" s="86"/>
      <c r="AO62" s="71"/>
      <c r="AP62" s="71"/>
      <c r="AQ62" s="71"/>
      <c r="AR62" s="71"/>
      <c r="AS62" s="71"/>
      <c r="AT62" s="71"/>
      <c r="AU62" s="71"/>
      <c r="AV62" s="71"/>
      <c r="AW62" s="71"/>
      <c r="AX62" s="71"/>
    </row>
    <row r="63" spans="1:50" ht="21" customHeight="1">
      <c r="A63" s="71"/>
      <c r="B63" s="22">
        <v>5</v>
      </c>
      <c r="C63" s="46"/>
      <c r="D63" s="47"/>
      <c r="E63" s="48">
        <v>0</v>
      </c>
      <c r="F63" s="48">
        <v>0</v>
      </c>
      <c r="G63" s="58">
        <v>0</v>
      </c>
      <c r="H63" s="48">
        <v>0</v>
      </c>
      <c r="I63" s="48">
        <v>0</v>
      </c>
      <c r="J63" s="48">
        <v>0</v>
      </c>
      <c r="K63" s="48"/>
      <c r="L63" s="48"/>
      <c r="M63" s="48"/>
      <c r="N63" s="48"/>
      <c r="O63" s="51">
        <f>SUM(E63:N63)</f>
        <v>0</v>
      </c>
      <c r="P63" s="52" t="str">
        <f>IF(COUNTIF($E63:$N63,"&gt;1")&lt;5,"NA",(SUM($E63:$N63)-SUM(SMALL($E63:$N63,{1,2,3}))))</f>
        <v>NA</v>
      </c>
      <c r="Q63" s="52">
        <f>COUNTIF(Kids!E63:N63,15)</f>
        <v>0</v>
      </c>
      <c r="R63" s="52">
        <f>COUNTIF(Kids!E63:N63,14)</f>
        <v>0</v>
      </c>
      <c r="S63" s="53">
        <f>COUNTIF(Kids!E63:N63,13)</f>
        <v>0</v>
      </c>
      <c r="T63" s="81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3"/>
      <c r="AH63" s="83"/>
      <c r="AI63" s="84"/>
      <c r="AJ63" s="71"/>
      <c r="AK63" s="71"/>
      <c r="AL63" s="71"/>
      <c r="AM63" s="85"/>
      <c r="AN63" s="86"/>
      <c r="AO63" s="71"/>
      <c r="AP63" s="71"/>
      <c r="AQ63" s="71"/>
      <c r="AR63" s="71"/>
      <c r="AS63" s="71"/>
      <c r="AT63" s="71"/>
      <c r="AU63" s="71"/>
      <c r="AV63" s="71"/>
      <c r="AW63" s="71"/>
      <c r="AX63" s="71"/>
    </row>
    <row r="64" spans="1:50" ht="20.45">
      <c r="B64" s="22">
        <v>6</v>
      </c>
      <c r="C64" s="46"/>
      <c r="D64" s="47"/>
      <c r="E64" s="48">
        <v>0</v>
      </c>
      <c r="F64" s="48">
        <v>0</v>
      </c>
      <c r="G64" s="58">
        <v>0</v>
      </c>
      <c r="H64" s="48">
        <v>0</v>
      </c>
      <c r="I64" s="48">
        <v>0</v>
      </c>
      <c r="J64" s="48">
        <v>0</v>
      </c>
      <c r="K64" s="48"/>
      <c r="L64" s="48"/>
      <c r="M64" s="48"/>
      <c r="N64" s="48"/>
      <c r="O64" s="51">
        <f>SUM(E64:N64)</f>
        <v>0</v>
      </c>
      <c r="P64" s="52" t="str">
        <f>IF(COUNTIF($E64:$N64,"&gt;1")&lt;5,"NA",(SUM($E64:$N64)-SUM(SMALL($E64:$N64,{1,2,3}))))</f>
        <v>NA</v>
      </c>
      <c r="Q64" s="52">
        <f>COUNTIF(Kids!E64:N64,15)</f>
        <v>0</v>
      </c>
      <c r="R64" s="52">
        <f>COUNTIF(Kids!E64:N64,14)</f>
        <v>0</v>
      </c>
      <c r="S64" s="53">
        <f>COUNTIF(Kids!E64:N64,13)</f>
        <v>0</v>
      </c>
    </row>
    <row r="65" spans="2:19" ht="20.45">
      <c r="B65" s="22">
        <v>7</v>
      </c>
      <c r="C65" s="46"/>
      <c r="D65" s="47"/>
      <c r="E65" s="48">
        <v>0</v>
      </c>
      <c r="F65" s="48">
        <v>0</v>
      </c>
      <c r="G65" s="58">
        <v>0</v>
      </c>
      <c r="H65" s="48">
        <v>0</v>
      </c>
      <c r="I65" s="48">
        <v>0</v>
      </c>
      <c r="J65" s="48">
        <v>0</v>
      </c>
      <c r="K65" s="48"/>
      <c r="L65" s="48"/>
      <c r="M65" s="48"/>
      <c r="N65" s="48"/>
      <c r="O65" s="51">
        <f>SUM(E65:N65)</f>
        <v>0</v>
      </c>
      <c r="P65" s="52" t="str">
        <f>IF(COUNTIF($E65:$N65,"&gt;1")&lt;5,"NA",(SUM($E65:$N65)-SUM(SMALL($E65:$N65,{1,2,3}))))</f>
        <v>NA</v>
      </c>
      <c r="Q65" s="52">
        <f>COUNTIF(Kids!E65:N65,15)</f>
        <v>0</v>
      </c>
      <c r="R65" s="52">
        <f>COUNTIF(Kids!E65:N65,14)</f>
        <v>0</v>
      </c>
      <c r="S65" s="53">
        <f>COUNTIF(Kids!E65:N65,13)</f>
        <v>0</v>
      </c>
    </row>
    <row r="66" spans="2:19" ht="20.45">
      <c r="B66" s="22">
        <v>8</v>
      </c>
      <c r="C66" s="46"/>
      <c r="D66" s="47"/>
      <c r="E66" s="48">
        <v>0</v>
      </c>
      <c r="F66" s="48">
        <v>0</v>
      </c>
      <c r="G66" s="58">
        <v>0</v>
      </c>
      <c r="H66" s="48">
        <v>0</v>
      </c>
      <c r="I66" s="48">
        <v>0</v>
      </c>
      <c r="J66" s="48">
        <v>0</v>
      </c>
      <c r="K66" s="48"/>
      <c r="L66" s="48"/>
      <c r="M66" s="48"/>
      <c r="N66" s="48"/>
      <c r="O66" s="51">
        <f>SUM(E66:N66)</f>
        <v>0</v>
      </c>
      <c r="P66" s="52" t="str">
        <f>IF(COUNTIF($E66:$N66,"&gt;1")&lt;5,"NA",(SUM($E66:$N66)-SUM(SMALL($E66:$N66,{1,2,3}))))</f>
        <v>NA</v>
      </c>
      <c r="Q66" s="52">
        <f>COUNTIF(Kids!E66:N66,15)</f>
        <v>0</v>
      </c>
      <c r="R66" s="52">
        <f>COUNTIF(Kids!E66:N66,14)</f>
        <v>0</v>
      </c>
      <c r="S66" s="53">
        <f>COUNTIF(Kids!E66:N66,13)</f>
        <v>0</v>
      </c>
    </row>
    <row r="67" spans="2:19" ht="20.45">
      <c r="B67" s="22">
        <v>9</v>
      </c>
      <c r="C67" s="46"/>
      <c r="D67" s="47"/>
      <c r="E67" s="48">
        <v>0</v>
      </c>
      <c r="F67" s="48">
        <v>0</v>
      </c>
      <c r="G67" s="58">
        <v>0</v>
      </c>
      <c r="H67" s="48">
        <v>0</v>
      </c>
      <c r="I67" s="48">
        <v>0</v>
      </c>
      <c r="J67" s="48">
        <v>0</v>
      </c>
      <c r="K67" s="48"/>
      <c r="L67" s="48"/>
      <c r="M67" s="48"/>
      <c r="N67" s="48"/>
      <c r="O67" s="51">
        <f>SUM(E67:N67)</f>
        <v>0</v>
      </c>
      <c r="P67" s="52" t="str">
        <f>IF(COUNTIF($E67:$N67,"&gt;1")&lt;5,"NA",(SUM($E67:$N67)-SUM(SMALL($E67:$N67,{1,2,3}))))</f>
        <v>NA</v>
      </c>
      <c r="Q67" s="52">
        <f>COUNTIF(Kids!E67:N67,15)</f>
        <v>0</v>
      </c>
      <c r="R67" s="52">
        <f>COUNTIF(Kids!E67:N67,14)</f>
        <v>0</v>
      </c>
      <c r="S67" s="53">
        <f>COUNTIF(Kids!E67:N67,13)</f>
        <v>0</v>
      </c>
    </row>
    <row r="68" spans="2:19" ht="21" thickBot="1">
      <c r="B68" s="22">
        <v>10</v>
      </c>
      <c r="C68" s="61"/>
      <c r="D68" s="62"/>
      <c r="E68" s="59">
        <v>0</v>
      </c>
      <c r="F68" s="59">
        <v>0</v>
      </c>
      <c r="G68" s="58">
        <v>0</v>
      </c>
      <c r="H68" s="59">
        <v>0</v>
      </c>
      <c r="I68" s="59">
        <v>0</v>
      </c>
      <c r="J68" s="59">
        <v>0</v>
      </c>
      <c r="K68" s="59"/>
      <c r="L68" s="59"/>
      <c r="M68" s="59"/>
      <c r="N68" s="59"/>
      <c r="O68" s="54">
        <f>SUM(E68:N68)</f>
        <v>0</v>
      </c>
      <c r="P68" s="55" t="str">
        <f>IF(COUNTIF($E68:$N68,"&gt;1")&lt;5,"NA",(SUM($E68:$N68)-SUM(SMALL($E68:$N68,{1,2,3}))))</f>
        <v>NA</v>
      </c>
      <c r="Q68" s="55">
        <f>COUNTIF(Kids!E68:N68,15)</f>
        <v>0</v>
      </c>
      <c r="R68" s="55">
        <f>COUNTIF(Kids!E68:N68,14)</f>
        <v>0</v>
      </c>
      <c r="S68" s="56">
        <f>COUNTIF(Kids!E68:N68,13)</f>
        <v>0</v>
      </c>
    </row>
    <row r="69" spans="2:19" ht="3.6" customHeight="1" thickBot="1">
      <c r="B69" s="89"/>
      <c r="C69" s="90"/>
      <c r="D69" s="90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0"/>
      <c r="P69" s="90"/>
      <c r="Q69" s="90"/>
      <c r="R69" s="90"/>
      <c r="S69" s="90"/>
    </row>
    <row r="70" spans="2:19" ht="27.6" thickBot="1">
      <c r="B70" s="218" t="s">
        <v>289</v>
      </c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20"/>
    </row>
    <row r="71" spans="2:19" ht="16.899999999999999" customHeight="1" thickBot="1">
      <c r="B71" s="34" t="s">
        <v>15</v>
      </c>
      <c r="C71" s="35" t="s">
        <v>16</v>
      </c>
      <c r="D71" s="36" t="s">
        <v>17</v>
      </c>
      <c r="E71" s="67" t="s">
        <v>19</v>
      </c>
      <c r="F71" s="67" t="s">
        <v>20</v>
      </c>
      <c r="G71" s="67" t="s">
        <v>21</v>
      </c>
      <c r="H71" s="67" t="s">
        <v>22</v>
      </c>
      <c r="I71" s="67" t="s">
        <v>23</v>
      </c>
      <c r="J71" s="67" t="s">
        <v>24</v>
      </c>
      <c r="K71" s="67" t="s">
        <v>25</v>
      </c>
      <c r="L71" s="67" t="s">
        <v>26</v>
      </c>
      <c r="M71" s="67" t="s">
        <v>27</v>
      </c>
      <c r="N71" s="67" t="s">
        <v>28</v>
      </c>
      <c r="O71" s="34" t="s">
        <v>29</v>
      </c>
      <c r="P71" s="35" t="s">
        <v>29</v>
      </c>
      <c r="Q71" s="37" t="s">
        <v>267</v>
      </c>
      <c r="R71" s="37" t="s">
        <v>268</v>
      </c>
      <c r="S71" s="38" t="s">
        <v>269</v>
      </c>
    </row>
    <row r="72" spans="2:19" ht="20.45">
      <c r="B72" s="22">
        <v>1</v>
      </c>
      <c r="C72" s="43"/>
      <c r="D72" s="44"/>
      <c r="E72" s="45">
        <v>0</v>
      </c>
      <c r="F72" s="45">
        <v>0</v>
      </c>
      <c r="G72" s="57">
        <v>0</v>
      </c>
      <c r="H72" s="45">
        <v>0</v>
      </c>
      <c r="I72" s="45">
        <v>0</v>
      </c>
      <c r="J72" s="45">
        <v>0</v>
      </c>
      <c r="K72" s="45"/>
      <c r="L72" s="45"/>
      <c r="M72" s="45"/>
      <c r="N72" s="45"/>
      <c r="O72" s="49">
        <f t="shared" ref="O72:O81" si="3">SUM(E72:N72)</f>
        <v>0</v>
      </c>
      <c r="P72" s="49" t="str">
        <f>IF(COUNTIF($E72:$N72,"&gt;1")&lt;5,"NA",(SUM($E72:$N72)-SUM(SMALL($E72:$N72,{1,2,3}))))</f>
        <v>NA</v>
      </c>
      <c r="Q72" s="49">
        <f>COUNTIF(Kids!E72:N72,15)</f>
        <v>0</v>
      </c>
      <c r="R72" s="49">
        <f>COUNTIF(Kids!E72:N72,14)</f>
        <v>0</v>
      </c>
      <c r="S72" s="50">
        <f>COUNTIF(Kids!E72:N72,13)</f>
        <v>0</v>
      </c>
    </row>
    <row r="73" spans="2:19" ht="20.45">
      <c r="B73" s="21">
        <v>2</v>
      </c>
      <c r="C73" s="46"/>
      <c r="D73" s="47"/>
      <c r="E73" s="48">
        <v>0</v>
      </c>
      <c r="F73" s="48">
        <v>0</v>
      </c>
      <c r="G73" s="58">
        <v>0</v>
      </c>
      <c r="H73" s="48">
        <v>0</v>
      </c>
      <c r="I73" s="48">
        <v>0</v>
      </c>
      <c r="J73" s="48">
        <v>0</v>
      </c>
      <c r="K73" s="48"/>
      <c r="L73" s="48"/>
      <c r="M73" s="48"/>
      <c r="N73" s="48"/>
      <c r="O73" s="51">
        <f t="shared" si="3"/>
        <v>0</v>
      </c>
      <c r="P73" s="52" t="str">
        <f>IF(COUNTIF($E73:$N73,"&gt;1")&lt;5,"NA",(SUM($E73:$N73)-SUM(SMALL($E73:$N73,{1,2,3}))))</f>
        <v>NA</v>
      </c>
      <c r="Q73" s="52">
        <f>COUNTIF(Kids!E73:N73,15)</f>
        <v>0</v>
      </c>
      <c r="R73" s="52">
        <f>COUNTIF(Kids!E73:N73,14)</f>
        <v>0</v>
      </c>
      <c r="S73" s="53">
        <f>COUNTIF(Kids!E73:N73,13)</f>
        <v>0</v>
      </c>
    </row>
    <row r="74" spans="2:19" ht="20.45">
      <c r="B74" s="21">
        <v>3</v>
      </c>
      <c r="C74" s="46"/>
      <c r="D74" s="47"/>
      <c r="E74" s="48">
        <v>0</v>
      </c>
      <c r="F74" s="48">
        <v>0</v>
      </c>
      <c r="G74" s="58">
        <v>0</v>
      </c>
      <c r="H74" s="48">
        <v>0</v>
      </c>
      <c r="I74" s="48">
        <v>0</v>
      </c>
      <c r="J74" s="48">
        <v>0</v>
      </c>
      <c r="K74" s="48"/>
      <c r="L74" s="48"/>
      <c r="M74" s="48"/>
      <c r="N74" s="48"/>
      <c r="O74" s="51">
        <f t="shared" si="3"/>
        <v>0</v>
      </c>
      <c r="P74" s="52" t="str">
        <f>IF(COUNTIF($E74:$N74,"&gt;1")&lt;5,"NA",(SUM($E74:$N74)-SUM(SMALL($E74:$N74,{1,2,3}))))</f>
        <v>NA</v>
      </c>
      <c r="Q74" s="52">
        <f>COUNTIF(Kids!E74:N74,15)</f>
        <v>0</v>
      </c>
      <c r="R74" s="52">
        <f>COUNTIF(Kids!E74:N74,14)</f>
        <v>0</v>
      </c>
      <c r="S74" s="53">
        <f>COUNTIF(Kids!E74:N74,13)</f>
        <v>0</v>
      </c>
    </row>
    <row r="75" spans="2:19" ht="20.45">
      <c r="B75" s="21">
        <v>4</v>
      </c>
      <c r="C75" s="46"/>
      <c r="D75" s="47"/>
      <c r="E75" s="48">
        <v>0</v>
      </c>
      <c r="F75" s="48">
        <v>0</v>
      </c>
      <c r="G75" s="58">
        <v>0</v>
      </c>
      <c r="H75" s="48">
        <v>0</v>
      </c>
      <c r="I75" s="48">
        <v>0</v>
      </c>
      <c r="J75" s="48">
        <v>0</v>
      </c>
      <c r="K75" s="48"/>
      <c r="L75" s="48"/>
      <c r="M75" s="48"/>
      <c r="N75" s="48"/>
      <c r="O75" s="51">
        <f t="shared" si="3"/>
        <v>0</v>
      </c>
      <c r="P75" s="52" t="str">
        <f>IF(COUNTIF($E75:$N75,"&gt;1")&lt;5,"NA",(SUM($E75:$N75)-SUM(SMALL($E75:$N75,{1,2,3}))))</f>
        <v>NA</v>
      </c>
      <c r="Q75" s="52">
        <f>COUNTIF(Kids!E75:N75,15)</f>
        <v>0</v>
      </c>
      <c r="R75" s="52">
        <f>COUNTIF(Kids!E75:N75,14)</f>
        <v>0</v>
      </c>
      <c r="S75" s="53">
        <f>COUNTIF(Kids!E75:N75,13)</f>
        <v>0</v>
      </c>
    </row>
    <row r="76" spans="2:19" ht="20.45">
      <c r="B76" s="21">
        <v>5</v>
      </c>
      <c r="C76" s="46"/>
      <c r="D76" s="47"/>
      <c r="E76" s="48">
        <v>0</v>
      </c>
      <c r="F76" s="48">
        <v>0</v>
      </c>
      <c r="G76" s="58">
        <v>0</v>
      </c>
      <c r="H76" s="48">
        <v>0</v>
      </c>
      <c r="I76" s="48">
        <v>0</v>
      </c>
      <c r="J76" s="48">
        <v>0</v>
      </c>
      <c r="K76" s="48"/>
      <c r="L76" s="48"/>
      <c r="M76" s="48"/>
      <c r="N76" s="48"/>
      <c r="O76" s="51">
        <f t="shared" si="3"/>
        <v>0</v>
      </c>
      <c r="P76" s="52" t="str">
        <f>IF(COUNTIF($E76:$N76,"&gt;1")&lt;5,"NA",(SUM($E76:$N76)-SUM(SMALL($E76:$N76,{1,2,3}))))</f>
        <v>NA</v>
      </c>
      <c r="Q76" s="52">
        <f>COUNTIF(Kids!E76:N76,15)</f>
        <v>0</v>
      </c>
      <c r="R76" s="52">
        <f>COUNTIF(Kids!E76:N76,14)</f>
        <v>0</v>
      </c>
      <c r="S76" s="53">
        <f>COUNTIF(Kids!E76:N76,13)</f>
        <v>0</v>
      </c>
    </row>
    <row r="77" spans="2:19" ht="20.45">
      <c r="B77" s="21">
        <v>6</v>
      </c>
      <c r="C77" s="46"/>
      <c r="D77" s="47"/>
      <c r="E77" s="48">
        <v>0</v>
      </c>
      <c r="F77" s="48">
        <v>0</v>
      </c>
      <c r="G77" s="58">
        <v>0</v>
      </c>
      <c r="H77" s="48">
        <v>0</v>
      </c>
      <c r="I77" s="48">
        <v>0</v>
      </c>
      <c r="J77" s="48">
        <v>0</v>
      </c>
      <c r="K77" s="48"/>
      <c r="L77" s="48"/>
      <c r="M77" s="48"/>
      <c r="N77" s="48"/>
      <c r="O77" s="51">
        <f t="shared" si="3"/>
        <v>0</v>
      </c>
      <c r="P77" s="52" t="str">
        <f>IF(COUNTIF($E77:$N77,"&gt;1")&lt;5,"NA",(SUM($E77:$N77)-SUM(SMALL($E77:$N77,{1,2,3}))))</f>
        <v>NA</v>
      </c>
      <c r="Q77" s="52">
        <f>COUNTIF(Kids!E77:N77,15)</f>
        <v>0</v>
      </c>
      <c r="R77" s="52">
        <f>COUNTIF(Kids!E77:N77,14)</f>
        <v>0</v>
      </c>
      <c r="S77" s="53">
        <f>COUNTIF(Kids!E77:N77,13)</f>
        <v>0</v>
      </c>
    </row>
    <row r="78" spans="2:19" ht="20.45">
      <c r="B78" s="21">
        <v>7</v>
      </c>
      <c r="C78" s="46"/>
      <c r="D78" s="47"/>
      <c r="E78" s="48">
        <v>0</v>
      </c>
      <c r="F78" s="48">
        <v>0</v>
      </c>
      <c r="G78" s="58">
        <v>0</v>
      </c>
      <c r="H78" s="48">
        <v>0</v>
      </c>
      <c r="I78" s="48">
        <v>0</v>
      </c>
      <c r="J78" s="48">
        <v>0</v>
      </c>
      <c r="K78" s="48"/>
      <c r="L78" s="48"/>
      <c r="M78" s="48"/>
      <c r="N78" s="48"/>
      <c r="O78" s="51">
        <f t="shared" si="3"/>
        <v>0</v>
      </c>
      <c r="P78" s="52" t="str">
        <f>IF(COUNTIF($E78:$N78,"&gt;1")&lt;5,"NA",(SUM($E78:$N78)-SUM(SMALL($E78:$N78,{1,2,3}))))</f>
        <v>NA</v>
      </c>
      <c r="Q78" s="52">
        <f>COUNTIF(Kids!E78:N78,15)</f>
        <v>0</v>
      </c>
      <c r="R78" s="52">
        <f>COUNTIF(Kids!E78:N78,14)</f>
        <v>0</v>
      </c>
      <c r="S78" s="53">
        <f>COUNTIF(Kids!E78:N78,13)</f>
        <v>0</v>
      </c>
    </row>
    <row r="79" spans="2:19" ht="20.45">
      <c r="B79" s="21">
        <v>8</v>
      </c>
      <c r="C79" s="46"/>
      <c r="D79" s="47"/>
      <c r="E79" s="48">
        <v>0</v>
      </c>
      <c r="F79" s="48">
        <v>0</v>
      </c>
      <c r="G79" s="58">
        <v>0</v>
      </c>
      <c r="H79" s="48">
        <v>0</v>
      </c>
      <c r="I79" s="48">
        <v>0</v>
      </c>
      <c r="J79" s="48">
        <v>0</v>
      </c>
      <c r="K79" s="48"/>
      <c r="L79" s="48"/>
      <c r="M79" s="48"/>
      <c r="N79" s="48"/>
      <c r="O79" s="51">
        <f t="shared" si="3"/>
        <v>0</v>
      </c>
      <c r="P79" s="52" t="str">
        <f>IF(COUNTIF($E79:$N79,"&gt;1")&lt;5,"NA",(SUM($E79:$N79)-SUM(SMALL($E79:$N79,{1,2,3}))))</f>
        <v>NA</v>
      </c>
      <c r="Q79" s="52">
        <f>COUNTIF(Kids!E79:N79,15)</f>
        <v>0</v>
      </c>
      <c r="R79" s="52">
        <f>COUNTIF(Kids!E79:N79,14)</f>
        <v>0</v>
      </c>
      <c r="S79" s="53">
        <f>COUNTIF(Kids!E79:N79,13)</f>
        <v>0</v>
      </c>
    </row>
    <row r="80" spans="2:19" ht="20.45">
      <c r="B80" s="21">
        <v>9</v>
      </c>
      <c r="C80" s="46"/>
      <c r="D80" s="47"/>
      <c r="E80" s="48">
        <v>0</v>
      </c>
      <c r="F80" s="48">
        <v>0</v>
      </c>
      <c r="G80" s="58">
        <v>0</v>
      </c>
      <c r="H80" s="48">
        <v>0</v>
      </c>
      <c r="I80" s="48">
        <v>0</v>
      </c>
      <c r="J80" s="48">
        <v>0</v>
      </c>
      <c r="K80" s="48"/>
      <c r="L80" s="48"/>
      <c r="M80" s="48"/>
      <c r="N80" s="48"/>
      <c r="O80" s="51">
        <f t="shared" si="3"/>
        <v>0</v>
      </c>
      <c r="P80" s="52" t="str">
        <f>IF(COUNTIF($E80:$N80,"&gt;1")&lt;5,"NA",(SUM($E80:$N80)-SUM(SMALL($E80:$N80,{1,2,3}))))</f>
        <v>NA</v>
      </c>
      <c r="Q80" s="52">
        <f>COUNTIF(Kids!E80:N80,15)</f>
        <v>0</v>
      </c>
      <c r="R80" s="52">
        <f>COUNTIF(Kids!E80:N80,14)</f>
        <v>0</v>
      </c>
      <c r="S80" s="53">
        <f>COUNTIF(Kids!E80:N80,13)</f>
        <v>0</v>
      </c>
    </row>
    <row r="81" spans="2:19" ht="21" thickBot="1">
      <c r="B81" s="68">
        <v>10</v>
      </c>
      <c r="C81" s="61"/>
      <c r="D81" s="62"/>
      <c r="E81" s="59">
        <v>0</v>
      </c>
      <c r="F81" s="59">
        <v>0</v>
      </c>
      <c r="G81" s="60">
        <v>0</v>
      </c>
      <c r="H81" s="59">
        <v>0</v>
      </c>
      <c r="I81" s="59">
        <v>0</v>
      </c>
      <c r="J81" s="59">
        <v>0</v>
      </c>
      <c r="K81" s="59"/>
      <c r="L81" s="59"/>
      <c r="M81" s="59"/>
      <c r="N81" s="59"/>
      <c r="O81" s="54">
        <f t="shared" si="3"/>
        <v>0</v>
      </c>
      <c r="P81" s="55" t="str">
        <f>IF(COUNTIF($E81:$N81,"&gt;1")&lt;5,"NA",(SUM($E81:$N81)-SUM(SMALL($E81:$N81,{1,2,3}))))</f>
        <v>NA</v>
      </c>
      <c r="Q81" s="55">
        <f>COUNTIF(Kids!E81:N81,15)</f>
        <v>0</v>
      </c>
      <c r="R81" s="55">
        <f>COUNTIF(Kids!E81:N81,14)</f>
        <v>0</v>
      </c>
      <c r="S81" s="56">
        <f>COUNTIF(Kids!E81:N81,13)</f>
        <v>0</v>
      </c>
    </row>
    <row r="82" spans="2:19" ht="3.6" customHeight="1" thickBot="1">
      <c r="B82" s="89"/>
      <c r="C82" s="90"/>
      <c r="D82" s="90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0"/>
      <c r="P82" s="90"/>
      <c r="Q82" s="90"/>
      <c r="R82" s="90"/>
      <c r="S82" s="90"/>
    </row>
    <row r="83" spans="2:19" ht="27.6" thickBot="1">
      <c r="B83" s="218" t="s">
        <v>290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20"/>
    </row>
    <row r="84" spans="2:19" ht="27.6" hidden="1" thickBot="1">
      <c r="B84" s="154"/>
      <c r="C84" s="155"/>
      <c r="D84" s="155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55"/>
      <c r="P84" s="155"/>
      <c r="Q84" s="125"/>
      <c r="R84" s="125"/>
      <c r="S84" s="126"/>
    </row>
    <row r="85" spans="2:19" ht="17.45" customHeight="1" thickBot="1">
      <c r="B85" s="34" t="s">
        <v>15</v>
      </c>
      <c r="C85" s="35" t="s">
        <v>16</v>
      </c>
      <c r="D85" s="36" t="s">
        <v>17</v>
      </c>
      <c r="E85" s="67" t="s">
        <v>19</v>
      </c>
      <c r="F85" s="67" t="s">
        <v>20</v>
      </c>
      <c r="G85" s="67" t="s">
        <v>21</v>
      </c>
      <c r="H85" s="67" t="s">
        <v>22</v>
      </c>
      <c r="I85" s="67" t="s">
        <v>23</v>
      </c>
      <c r="J85" s="67" t="s">
        <v>24</v>
      </c>
      <c r="K85" s="67" t="s">
        <v>25</v>
      </c>
      <c r="L85" s="67" t="s">
        <v>26</v>
      </c>
      <c r="M85" s="67" t="s">
        <v>27</v>
      </c>
      <c r="N85" s="67" t="s">
        <v>28</v>
      </c>
      <c r="O85" s="34" t="s">
        <v>29</v>
      </c>
      <c r="P85" s="35" t="s">
        <v>29</v>
      </c>
      <c r="Q85" s="37" t="s">
        <v>267</v>
      </c>
      <c r="R85" s="37" t="s">
        <v>268</v>
      </c>
      <c r="S85" s="38" t="s">
        <v>269</v>
      </c>
    </row>
    <row r="86" spans="2:19" ht="21" thickBot="1">
      <c r="B86" s="22">
        <v>1</v>
      </c>
      <c r="C86" s="43" t="s">
        <v>291</v>
      </c>
      <c r="D86" s="44">
        <v>145</v>
      </c>
      <c r="E86" s="45">
        <v>14</v>
      </c>
      <c r="F86" s="45">
        <v>14</v>
      </c>
      <c r="G86" s="57">
        <v>15</v>
      </c>
      <c r="H86" s="45">
        <v>15</v>
      </c>
      <c r="I86" s="45">
        <v>0</v>
      </c>
      <c r="J86" s="45">
        <v>13</v>
      </c>
      <c r="K86" s="45"/>
      <c r="L86" s="45"/>
      <c r="M86" s="45"/>
      <c r="N86" s="45"/>
      <c r="O86" s="49">
        <f t="shared" ref="O86:O95" si="4">SUM(E86:N86)</f>
        <v>71</v>
      </c>
      <c r="P86" s="49">
        <f>IF(COUNTIF($E86:$N86,"&gt;1")&lt;5,"NA",(SUM($E86:$N86)-SUM(SMALL($E86:$N86,{1,2,3}))))</f>
        <v>44</v>
      </c>
      <c r="Q86" s="49">
        <f>COUNTIF(Kids!E86:N86,15)</f>
        <v>2</v>
      </c>
      <c r="R86" s="49">
        <f>COUNTIF(Kids!E86:N86,14)</f>
        <v>2</v>
      </c>
      <c r="S86" s="50">
        <f>COUNTIF(Kids!E86:N86,13)</f>
        <v>1</v>
      </c>
    </row>
    <row r="87" spans="2:19" ht="21" thickBot="1">
      <c r="B87" s="22">
        <v>2</v>
      </c>
      <c r="C87" s="46" t="s">
        <v>292</v>
      </c>
      <c r="D87" s="47">
        <v>410</v>
      </c>
      <c r="E87" s="48">
        <v>13</v>
      </c>
      <c r="F87" s="48">
        <v>13</v>
      </c>
      <c r="G87" s="58">
        <v>0</v>
      </c>
      <c r="H87" s="48">
        <v>14</v>
      </c>
      <c r="I87" s="48">
        <v>0</v>
      </c>
      <c r="J87" s="48">
        <v>14</v>
      </c>
      <c r="K87" s="48"/>
      <c r="L87" s="48"/>
      <c r="M87" s="48"/>
      <c r="N87" s="48"/>
      <c r="O87" s="51">
        <f t="shared" si="4"/>
        <v>54</v>
      </c>
      <c r="P87" s="52" t="str">
        <f>IF(COUNTIF($E87:$N87,"&gt;1")&lt;5,"NA",(SUM($E87:$N87)-SUM(SMALL($E87:$N87,{1,2,3}))))</f>
        <v>NA</v>
      </c>
      <c r="Q87" s="49">
        <f>COUNTIF(Kids!E87:N87,15)</f>
        <v>0</v>
      </c>
      <c r="R87" s="49">
        <f>COUNTIF(Kids!E87:N87,14)</f>
        <v>2</v>
      </c>
      <c r="S87" s="50">
        <f>COUNTIF(Kids!E87:N87,13)</f>
        <v>2</v>
      </c>
    </row>
    <row r="88" spans="2:19" ht="21" thickBot="1">
      <c r="B88" s="22">
        <v>3</v>
      </c>
      <c r="C88" s="46" t="s">
        <v>293</v>
      </c>
      <c r="D88" s="47">
        <v>255</v>
      </c>
      <c r="E88" s="48">
        <v>15</v>
      </c>
      <c r="F88" s="48">
        <v>15</v>
      </c>
      <c r="G88" s="58">
        <v>0</v>
      </c>
      <c r="H88" s="48">
        <v>0</v>
      </c>
      <c r="I88" s="48">
        <v>0</v>
      </c>
      <c r="J88" s="48">
        <v>15</v>
      </c>
      <c r="K88" s="48"/>
      <c r="L88" s="48"/>
      <c r="M88" s="48"/>
      <c r="N88" s="48"/>
      <c r="O88" s="51">
        <f t="shared" si="4"/>
        <v>45</v>
      </c>
      <c r="P88" s="52" t="str">
        <f>IF(COUNTIF($E88:$N88,"&gt;1")&lt;5,"NA",(SUM($E88:$N88)-SUM(SMALL($E88:$N88,{1,2,3}))))</f>
        <v>NA</v>
      </c>
      <c r="Q88" s="49">
        <f>COUNTIF(Kids!E88:N88,15)</f>
        <v>3</v>
      </c>
      <c r="R88" s="49">
        <f>COUNTIF(Kids!E88:N88,14)</f>
        <v>0</v>
      </c>
      <c r="S88" s="50">
        <f>COUNTIF(Kids!E88:N88,13)</f>
        <v>0</v>
      </c>
    </row>
    <row r="89" spans="2:19" ht="21" thickBot="1">
      <c r="B89" s="22">
        <v>4</v>
      </c>
      <c r="C89" s="46"/>
      <c r="D89" s="47"/>
      <c r="E89" s="48">
        <v>0</v>
      </c>
      <c r="F89" s="48">
        <v>0</v>
      </c>
      <c r="G89" s="58">
        <v>0</v>
      </c>
      <c r="H89" s="48">
        <v>0</v>
      </c>
      <c r="I89" s="48">
        <v>0</v>
      </c>
      <c r="J89" s="48">
        <v>0</v>
      </c>
      <c r="K89" s="48"/>
      <c r="L89" s="48"/>
      <c r="M89" s="48"/>
      <c r="N89" s="48"/>
      <c r="O89" s="51">
        <f t="shared" si="4"/>
        <v>0</v>
      </c>
      <c r="P89" s="52" t="str">
        <f>IF(COUNTIF($E89:$N89,"&gt;1")&lt;5,"NA",(SUM($E89:$N89)-SUM(SMALL($E89:$N89,{1,2,3}))))</f>
        <v>NA</v>
      </c>
      <c r="Q89" s="49">
        <f>COUNTIF(Kids!E89:N89,15)</f>
        <v>0</v>
      </c>
      <c r="R89" s="49">
        <f>COUNTIF(Kids!E89:N89,14)</f>
        <v>0</v>
      </c>
      <c r="S89" s="50">
        <f>COUNTIF(Kids!E89:N89,13)</f>
        <v>0</v>
      </c>
    </row>
    <row r="90" spans="2:19" ht="21" thickBot="1">
      <c r="B90" s="22">
        <v>5</v>
      </c>
      <c r="C90" s="46"/>
      <c r="D90" s="47"/>
      <c r="E90" s="48">
        <v>0</v>
      </c>
      <c r="F90" s="48">
        <v>0</v>
      </c>
      <c r="G90" s="58">
        <v>0</v>
      </c>
      <c r="H90" s="48">
        <v>0</v>
      </c>
      <c r="I90" s="48">
        <v>0</v>
      </c>
      <c r="J90" s="48">
        <v>0</v>
      </c>
      <c r="K90" s="48"/>
      <c r="L90" s="48"/>
      <c r="M90" s="48"/>
      <c r="N90" s="48"/>
      <c r="O90" s="51">
        <f t="shared" si="4"/>
        <v>0</v>
      </c>
      <c r="P90" s="52" t="str">
        <f>IF(COUNTIF($E90:$N90,"&gt;1")&lt;5,"NA",(SUM($E90:$N90)-SUM(SMALL($E90:$N90,{1,2,3}))))</f>
        <v>NA</v>
      </c>
      <c r="Q90" s="49">
        <f>COUNTIF(Kids!E90:N90,15)</f>
        <v>0</v>
      </c>
      <c r="R90" s="49">
        <f>COUNTIF(Kids!E90:N90,14)</f>
        <v>0</v>
      </c>
      <c r="S90" s="50">
        <f>COUNTIF(Kids!E90:N90,13)</f>
        <v>0</v>
      </c>
    </row>
    <row r="91" spans="2:19" ht="21" thickBot="1">
      <c r="B91" s="22">
        <v>6</v>
      </c>
      <c r="C91" s="46"/>
      <c r="D91" s="47"/>
      <c r="E91" s="48">
        <v>0</v>
      </c>
      <c r="F91" s="48">
        <v>0</v>
      </c>
      <c r="G91" s="58">
        <v>0</v>
      </c>
      <c r="H91" s="48">
        <v>0</v>
      </c>
      <c r="I91" s="48">
        <v>0</v>
      </c>
      <c r="J91" s="48">
        <v>0</v>
      </c>
      <c r="K91" s="48"/>
      <c r="L91" s="48"/>
      <c r="M91" s="48"/>
      <c r="N91" s="48"/>
      <c r="O91" s="51">
        <f t="shared" si="4"/>
        <v>0</v>
      </c>
      <c r="P91" s="52" t="str">
        <f>IF(COUNTIF($E91:$N91,"&gt;1")&lt;5,"NA",(SUM($E91:$N91)-SUM(SMALL($E91:$N91,{1,2,3}))))</f>
        <v>NA</v>
      </c>
      <c r="Q91" s="49">
        <f>COUNTIF(Kids!E91:N91,15)</f>
        <v>0</v>
      </c>
      <c r="R91" s="49">
        <f>COUNTIF(Kids!E91:N91,14)</f>
        <v>0</v>
      </c>
      <c r="S91" s="50">
        <f>COUNTIF(Kids!E91:N91,13)</f>
        <v>0</v>
      </c>
    </row>
    <row r="92" spans="2:19" ht="21" thickBot="1">
      <c r="B92" s="22">
        <v>7</v>
      </c>
      <c r="C92" s="46"/>
      <c r="D92" s="47"/>
      <c r="E92" s="48">
        <v>0</v>
      </c>
      <c r="F92" s="48">
        <v>0</v>
      </c>
      <c r="G92" s="58">
        <v>0</v>
      </c>
      <c r="H92" s="48">
        <v>0</v>
      </c>
      <c r="I92" s="48">
        <v>0</v>
      </c>
      <c r="J92" s="48">
        <v>0</v>
      </c>
      <c r="K92" s="48"/>
      <c r="L92" s="48"/>
      <c r="M92" s="48"/>
      <c r="N92" s="48"/>
      <c r="O92" s="51">
        <f t="shared" si="4"/>
        <v>0</v>
      </c>
      <c r="P92" s="52" t="str">
        <f>IF(COUNTIF($E92:$N92,"&gt;1")&lt;5,"NA",(SUM($E92:$N92)-SUM(SMALL($E92:$N92,{1,2,3}))))</f>
        <v>NA</v>
      </c>
      <c r="Q92" s="49">
        <f>COUNTIF(Kids!E92:N92,15)</f>
        <v>0</v>
      </c>
      <c r="R92" s="49">
        <f>COUNTIF(Kids!E92:N92,14)</f>
        <v>0</v>
      </c>
      <c r="S92" s="50">
        <f>COUNTIF(Kids!E92:N92,13)</f>
        <v>0</v>
      </c>
    </row>
    <row r="93" spans="2:19" ht="21" thickBot="1">
      <c r="B93" s="22">
        <v>8</v>
      </c>
      <c r="C93" s="46"/>
      <c r="D93" s="47"/>
      <c r="E93" s="48">
        <v>0</v>
      </c>
      <c r="F93" s="48">
        <v>0</v>
      </c>
      <c r="G93" s="58">
        <v>0</v>
      </c>
      <c r="H93" s="48">
        <v>0</v>
      </c>
      <c r="I93" s="48">
        <v>0</v>
      </c>
      <c r="J93" s="48">
        <v>0</v>
      </c>
      <c r="K93" s="48"/>
      <c r="L93" s="48"/>
      <c r="M93" s="48"/>
      <c r="N93" s="48"/>
      <c r="O93" s="51">
        <f t="shared" si="4"/>
        <v>0</v>
      </c>
      <c r="P93" s="52" t="str">
        <f>IF(COUNTIF($E93:$N93,"&gt;1")&lt;5,"NA",(SUM($E93:$N93)-SUM(SMALL($E93:$N93,{1,2,3}))))</f>
        <v>NA</v>
      </c>
      <c r="Q93" s="49">
        <f>COUNTIF(Kids!E93:N93,15)</f>
        <v>0</v>
      </c>
      <c r="R93" s="49">
        <f>COUNTIF(Kids!E93:N93,14)</f>
        <v>0</v>
      </c>
      <c r="S93" s="50">
        <f>COUNTIF(Kids!E93:N93,13)</f>
        <v>0</v>
      </c>
    </row>
    <row r="94" spans="2:19" ht="21" thickBot="1">
      <c r="B94" s="22">
        <v>9</v>
      </c>
      <c r="C94" s="46"/>
      <c r="D94" s="47"/>
      <c r="E94" s="48">
        <v>0</v>
      </c>
      <c r="F94" s="48">
        <v>0</v>
      </c>
      <c r="G94" s="58">
        <v>0</v>
      </c>
      <c r="H94" s="48">
        <v>0</v>
      </c>
      <c r="I94" s="48">
        <v>0</v>
      </c>
      <c r="J94" s="48">
        <v>0</v>
      </c>
      <c r="K94" s="48"/>
      <c r="L94" s="48"/>
      <c r="M94" s="48"/>
      <c r="N94" s="48"/>
      <c r="O94" s="51">
        <f t="shared" si="4"/>
        <v>0</v>
      </c>
      <c r="P94" s="52" t="str">
        <f>IF(COUNTIF($E94:$N94,"&gt;1")&lt;5,"NA",(SUM($E94:$N94)-SUM(SMALL($E94:$N94,{1,2,3}))))</f>
        <v>NA</v>
      </c>
      <c r="Q94" s="49">
        <f>COUNTIF(Kids!E94:N94,15)</f>
        <v>0</v>
      </c>
      <c r="R94" s="49">
        <f>COUNTIF(Kids!E94:N94,14)</f>
        <v>0</v>
      </c>
      <c r="S94" s="50">
        <f>COUNTIF(Kids!E94:N94,13)</f>
        <v>0</v>
      </c>
    </row>
    <row r="95" spans="2:19" ht="21" thickBot="1">
      <c r="B95" s="22">
        <v>10</v>
      </c>
      <c r="C95" s="61"/>
      <c r="D95" s="62"/>
      <c r="E95" s="59">
        <v>0</v>
      </c>
      <c r="F95" s="59">
        <v>0</v>
      </c>
      <c r="G95" s="60">
        <v>0</v>
      </c>
      <c r="H95" s="59">
        <v>0</v>
      </c>
      <c r="I95" s="59">
        <v>0</v>
      </c>
      <c r="J95" s="59">
        <v>0</v>
      </c>
      <c r="K95" s="59"/>
      <c r="L95" s="59"/>
      <c r="M95" s="59"/>
      <c r="N95" s="59"/>
      <c r="O95" s="54">
        <f t="shared" si="4"/>
        <v>0</v>
      </c>
      <c r="P95" s="55" t="str">
        <f>IF(COUNTIF($E95:$N95,"&gt;1")&lt;5,"NA",(SUM($E95:$N95)-SUM(SMALL($E95:$N95,{1,2,3}))))</f>
        <v>NA</v>
      </c>
      <c r="Q95" s="49">
        <f>COUNTIF(Kids!E95:N95,15)</f>
        <v>0</v>
      </c>
      <c r="R95" s="49">
        <f>COUNTIF(Kids!E95:N95,14)</f>
        <v>0</v>
      </c>
      <c r="S95" s="50">
        <f>COUNTIF(Kids!E95:N95,13)</f>
        <v>0</v>
      </c>
    </row>
    <row r="96" spans="2:19" ht="4.9000000000000004" customHeight="1" thickBot="1">
      <c r="B96" s="89"/>
      <c r="C96" s="90"/>
      <c r="D96" s="90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0"/>
      <c r="P96" s="90"/>
      <c r="Q96" s="90"/>
      <c r="R96" s="90"/>
      <c r="S96" s="90"/>
    </row>
    <row r="97" spans="2:19" ht="27.6" thickBot="1">
      <c r="B97" s="218" t="s">
        <v>294</v>
      </c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20"/>
    </row>
    <row r="98" spans="2:19" ht="27.6" hidden="1" thickBot="1">
      <c r="B98" s="154"/>
      <c r="C98" s="155"/>
      <c r="D98" s="15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55"/>
      <c r="P98" s="155"/>
      <c r="Q98" s="125"/>
      <c r="R98" s="125"/>
      <c r="S98" s="126"/>
    </row>
    <row r="99" spans="2:19" ht="16.899999999999999" customHeight="1" thickBot="1">
      <c r="B99" s="34" t="s">
        <v>15</v>
      </c>
      <c r="C99" s="35" t="s">
        <v>16</v>
      </c>
      <c r="D99" s="36" t="s">
        <v>17</v>
      </c>
      <c r="E99" s="67" t="s">
        <v>19</v>
      </c>
      <c r="F99" s="67" t="s">
        <v>20</v>
      </c>
      <c r="G99" s="67" t="s">
        <v>21</v>
      </c>
      <c r="H99" s="67" t="s">
        <v>22</v>
      </c>
      <c r="I99" s="67" t="s">
        <v>23</v>
      </c>
      <c r="J99" s="67" t="s">
        <v>24</v>
      </c>
      <c r="K99" s="67" t="s">
        <v>25</v>
      </c>
      <c r="L99" s="67" t="s">
        <v>26</v>
      </c>
      <c r="M99" s="67" t="s">
        <v>27</v>
      </c>
      <c r="N99" s="67" t="s">
        <v>28</v>
      </c>
      <c r="O99" s="34" t="s">
        <v>29</v>
      </c>
      <c r="P99" s="35" t="s">
        <v>29</v>
      </c>
      <c r="Q99" s="37" t="s">
        <v>267</v>
      </c>
      <c r="R99" s="37" t="s">
        <v>268</v>
      </c>
      <c r="S99" s="38" t="s">
        <v>269</v>
      </c>
    </row>
    <row r="100" spans="2:19" ht="20.45">
      <c r="B100" s="22">
        <v>1</v>
      </c>
      <c r="C100" s="46" t="s">
        <v>295</v>
      </c>
      <c r="D100" s="44">
        <v>201</v>
      </c>
      <c r="E100" s="45">
        <v>15</v>
      </c>
      <c r="F100" s="45">
        <v>14</v>
      </c>
      <c r="G100" s="57">
        <v>14</v>
      </c>
      <c r="H100" s="45">
        <v>14</v>
      </c>
      <c r="I100" s="45">
        <v>0</v>
      </c>
      <c r="J100" s="45">
        <v>14</v>
      </c>
      <c r="K100" s="45"/>
      <c r="L100" s="45"/>
      <c r="M100" s="45"/>
      <c r="N100" s="45"/>
      <c r="O100" s="49">
        <f t="shared" ref="O100:O109" si="5">SUM(E100:N100)</f>
        <v>71</v>
      </c>
      <c r="P100" s="49">
        <f>IF(COUNTIF($E100:$N100,"&gt;1")&lt;5,"NA",(SUM($E100:$N100)-SUM(SMALL($E100:$N100,{1,2,3}))))</f>
        <v>43</v>
      </c>
      <c r="Q100" s="49">
        <f>COUNTIF(Kids!E100:N100,15)</f>
        <v>1</v>
      </c>
      <c r="R100" s="49">
        <f>COUNTIF(Kids!E100:N100,14)</f>
        <v>4</v>
      </c>
      <c r="S100" s="50">
        <f>COUNTIF(Kids!E100:N100,13)</f>
        <v>0</v>
      </c>
    </row>
    <row r="101" spans="2:19" ht="20.45">
      <c r="B101" s="21">
        <v>2</v>
      </c>
      <c r="C101" s="46" t="s">
        <v>296</v>
      </c>
      <c r="D101" s="47">
        <v>483</v>
      </c>
      <c r="E101" s="48">
        <v>14</v>
      </c>
      <c r="F101" s="48">
        <v>13</v>
      </c>
      <c r="G101" s="58">
        <v>12</v>
      </c>
      <c r="H101" s="48">
        <v>15</v>
      </c>
      <c r="I101" s="48">
        <v>0</v>
      </c>
      <c r="J101" s="48">
        <v>15</v>
      </c>
      <c r="K101" s="48"/>
      <c r="L101" s="48"/>
      <c r="M101" s="48"/>
      <c r="N101" s="48"/>
      <c r="O101" s="51">
        <f t="shared" si="5"/>
        <v>69</v>
      </c>
      <c r="P101" s="52">
        <f>IF(COUNTIF($E101:$N101,"&gt;1")&lt;5,"NA",(SUM($E101:$N101)-SUM(SMALL($E101:$N101,{1,2,3}))))</f>
        <v>44</v>
      </c>
      <c r="Q101" s="52">
        <f>COUNTIF(Kids!E101:N101,15)</f>
        <v>2</v>
      </c>
      <c r="R101" s="52">
        <f>COUNTIF(Kids!E101:N101,14)</f>
        <v>1</v>
      </c>
      <c r="S101" s="53">
        <f>COUNTIF(Kids!E101:N101,13)</f>
        <v>1</v>
      </c>
    </row>
    <row r="102" spans="2:19" ht="20.45">
      <c r="B102" s="21">
        <v>3</v>
      </c>
      <c r="C102" s="46" t="s">
        <v>297</v>
      </c>
      <c r="D102" s="47"/>
      <c r="E102" s="48">
        <v>0</v>
      </c>
      <c r="F102" s="48">
        <v>15</v>
      </c>
      <c r="G102" s="58">
        <v>15</v>
      </c>
      <c r="H102" s="48">
        <v>0</v>
      </c>
      <c r="I102" s="48">
        <v>0</v>
      </c>
      <c r="J102" s="48">
        <v>0</v>
      </c>
      <c r="K102" s="48"/>
      <c r="L102" s="48"/>
      <c r="M102" s="48"/>
      <c r="N102" s="48"/>
      <c r="O102" s="51">
        <f t="shared" si="5"/>
        <v>30</v>
      </c>
      <c r="P102" s="52" t="str">
        <f>IF(COUNTIF($E102:$N102,"&gt;1")&lt;5,"NA",(SUM($E102:$N102)-SUM(SMALL($E102:$N102,{1,2,3}))))</f>
        <v>NA</v>
      </c>
      <c r="Q102" s="52">
        <f>COUNTIF(Kids!E102:N102,15)</f>
        <v>2</v>
      </c>
      <c r="R102" s="52">
        <f>COUNTIF(Kids!E102:N102,14)</f>
        <v>0</v>
      </c>
      <c r="S102" s="53">
        <f>COUNTIF(Kids!E102:N102,13)</f>
        <v>0</v>
      </c>
    </row>
    <row r="103" spans="2:19" ht="20.45">
      <c r="B103" s="21">
        <v>4</v>
      </c>
      <c r="C103" s="46" t="s">
        <v>298</v>
      </c>
      <c r="D103" s="47">
        <v>500</v>
      </c>
      <c r="E103" s="48">
        <v>0</v>
      </c>
      <c r="F103" s="48">
        <v>0</v>
      </c>
      <c r="G103" s="58">
        <v>13</v>
      </c>
      <c r="H103" s="48">
        <v>0</v>
      </c>
      <c r="I103" s="48">
        <v>0</v>
      </c>
      <c r="J103" s="48">
        <v>0</v>
      </c>
      <c r="K103" s="48"/>
      <c r="L103" s="48"/>
      <c r="M103" s="48"/>
      <c r="N103" s="48"/>
      <c r="O103" s="51">
        <f t="shared" si="5"/>
        <v>13</v>
      </c>
      <c r="P103" s="52" t="str">
        <f>IF(COUNTIF($E103:$N103,"&gt;1")&lt;5,"NA",(SUM($E103:$N103)-SUM(SMALL($E103:$N103,{1,2,3}))))</f>
        <v>NA</v>
      </c>
      <c r="Q103" s="52">
        <f>COUNTIF(Kids!E103:N103,15)</f>
        <v>0</v>
      </c>
      <c r="R103" s="52">
        <f>COUNTIF(Kids!E103:N103,14)</f>
        <v>0</v>
      </c>
      <c r="S103" s="53">
        <f>COUNTIF(Kids!E103:N103,13)</f>
        <v>1</v>
      </c>
    </row>
    <row r="104" spans="2:19" ht="20.45">
      <c r="B104" s="21">
        <v>5</v>
      </c>
      <c r="C104" s="46"/>
      <c r="D104" s="47"/>
      <c r="E104" s="48">
        <v>0</v>
      </c>
      <c r="F104" s="48">
        <v>0</v>
      </c>
      <c r="G104" s="58">
        <v>0</v>
      </c>
      <c r="H104" s="48">
        <v>0</v>
      </c>
      <c r="I104" s="48">
        <v>0</v>
      </c>
      <c r="J104" s="48">
        <v>0</v>
      </c>
      <c r="K104" s="48"/>
      <c r="L104" s="48"/>
      <c r="M104" s="48"/>
      <c r="N104" s="48"/>
      <c r="O104" s="51">
        <f t="shared" si="5"/>
        <v>0</v>
      </c>
      <c r="P104" s="52" t="str">
        <f>IF(COUNTIF($E104:$N104,"&gt;1")&lt;5,"NA",(SUM($E104:$N104)-SUM(SMALL($E104:$N104,{1,2,3}))))</f>
        <v>NA</v>
      </c>
      <c r="Q104" s="52">
        <f>COUNTIF(Kids!E104:N104,15)</f>
        <v>0</v>
      </c>
      <c r="R104" s="52">
        <f>COUNTIF(Kids!E104:N104,14)</f>
        <v>0</v>
      </c>
      <c r="S104" s="53">
        <f>COUNTIF(Kids!E104:N104,13)</f>
        <v>0</v>
      </c>
    </row>
    <row r="105" spans="2:19" ht="20.45">
      <c r="B105" s="21">
        <v>6</v>
      </c>
      <c r="C105" s="46"/>
      <c r="D105" s="47"/>
      <c r="E105" s="48">
        <v>0</v>
      </c>
      <c r="F105" s="48">
        <v>0</v>
      </c>
      <c r="G105" s="58">
        <v>0</v>
      </c>
      <c r="H105" s="48">
        <v>0</v>
      </c>
      <c r="I105" s="48">
        <v>0</v>
      </c>
      <c r="J105" s="48">
        <v>0</v>
      </c>
      <c r="K105" s="48"/>
      <c r="L105" s="48"/>
      <c r="M105" s="48"/>
      <c r="N105" s="48"/>
      <c r="O105" s="51">
        <f t="shared" si="5"/>
        <v>0</v>
      </c>
      <c r="P105" s="52" t="str">
        <f>IF(COUNTIF($E105:$N105,"&gt;1")&lt;5,"NA",(SUM($E105:$N105)-SUM(SMALL($E105:$N105,{1,2,3}))))</f>
        <v>NA</v>
      </c>
      <c r="Q105" s="52">
        <f>COUNTIF(Kids!E105:N105,15)</f>
        <v>0</v>
      </c>
      <c r="R105" s="52">
        <f>COUNTIF(Kids!E105:N105,14)</f>
        <v>0</v>
      </c>
      <c r="S105" s="53">
        <f>COUNTIF(Kids!E105:N105,13)</f>
        <v>0</v>
      </c>
    </row>
    <row r="106" spans="2:19" ht="20.45">
      <c r="B106" s="21">
        <v>7</v>
      </c>
      <c r="C106" s="46"/>
      <c r="D106" s="47"/>
      <c r="E106" s="48">
        <v>0</v>
      </c>
      <c r="F106" s="48">
        <v>0</v>
      </c>
      <c r="G106" s="58">
        <v>0</v>
      </c>
      <c r="H106" s="48">
        <v>0</v>
      </c>
      <c r="I106" s="48">
        <v>0</v>
      </c>
      <c r="J106" s="48">
        <v>0</v>
      </c>
      <c r="K106" s="48"/>
      <c r="L106" s="48"/>
      <c r="M106" s="48"/>
      <c r="N106" s="48"/>
      <c r="O106" s="51">
        <f t="shared" si="5"/>
        <v>0</v>
      </c>
      <c r="P106" s="52" t="str">
        <f>IF(COUNTIF($E106:$N106,"&gt;1")&lt;5,"NA",(SUM($E106:$N106)-SUM(SMALL($E106:$N106,{1,2,3}))))</f>
        <v>NA</v>
      </c>
      <c r="Q106" s="52">
        <f>COUNTIF(Kids!E106:N106,15)</f>
        <v>0</v>
      </c>
      <c r="R106" s="52">
        <f>COUNTIF(Kids!E106:N106,14)</f>
        <v>0</v>
      </c>
      <c r="S106" s="53">
        <f>COUNTIF(Kids!E106:N106,13)</f>
        <v>0</v>
      </c>
    </row>
    <row r="107" spans="2:19" ht="20.45">
      <c r="B107" s="21">
        <v>8</v>
      </c>
      <c r="C107" s="46"/>
      <c r="D107" s="47"/>
      <c r="E107" s="48">
        <v>0</v>
      </c>
      <c r="F107" s="48">
        <v>0</v>
      </c>
      <c r="G107" s="58">
        <v>0</v>
      </c>
      <c r="H107" s="48">
        <v>0</v>
      </c>
      <c r="I107" s="48">
        <v>0</v>
      </c>
      <c r="J107" s="48">
        <v>0</v>
      </c>
      <c r="K107" s="48"/>
      <c r="L107" s="48"/>
      <c r="M107" s="48"/>
      <c r="N107" s="48"/>
      <c r="O107" s="51">
        <f t="shared" si="5"/>
        <v>0</v>
      </c>
      <c r="P107" s="52" t="str">
        <f>IF(COUNTIF($E107:$N107,"&gt;1")&lt;5,"NA",(SUM($E107:$N107)-SUM(SMALL($E107:$N107,{1,2,3}))))</f>
        <v>NA</v>
      </c>
      <c r="Q107" s="52">
        <f>COUNTIF(Kids!E107:N107,15)</f>
        <v>0</v>
      </c>
      <c r="R107" s="52">
        <f>COUNTIF(Kids!E107:N107,14)</f>
        <v>0</v>
      </c>
      <c r="S107" s="53">
        <f>COUNTIF(Kids!E107:N107,13)</f>
        <v>0</v>
      </c>
    </row>
    <row r="108" spans="2:19" ht="20.45">
      <c r="B108" s="21">
        <v>9</v>
      </c>
      <c r="C108" s="46"/>
      <c r="D108" s="47"/>
      <c r="E108" s="48">
        <v>0</v>
      </c>
      <c r="F108" s="48">
        <v>0</v>
      </c>
      <c r="G108" s="58">
        <v>0</v>
      </c>
      <c r="H108" s="48">
        <v>0</v>
      </c>
      <c r="I108" s="48">
        <v>0</v>
      </c>
      <c r="J108" s="48">
        <v>0</v>
      </c>
      <c r="K108" s="48"/>
      <c r="L108" s="48"/>
      <c r="M108" s="48"/>
      <c r="N108" s="48"/>
      <c r="O108" s="51">
        <f t="shared" si="5"/>
        <v>0</v>
      </c>
      <c r="P108" s="52" t="str">
        <f>IF(COUNTIF($E108:$N108,"&gt;1")&lt;5,"NA",(SUM($E108:$N108)-SUM(SMALL($E108:$N108,{1,2,3}))))</f>
        <v>NA</v>
      </c>
      <c r="Q108" s="52">
        <f>COUNTIF(Kids!E108:N108,15)</f>
        <v>0</v>
      </c>
      <c r="R108" s="52">
        <f>COUNTIF(Kids!E108:N108,14)</f>
        <v>0</v>
      </c>
      <c r="S108" s="53">
        <f>COUNTIF(Kids!E108:N108,13)</f>
        <v>0</v>
      </c>
    </row>
    <row r="109" spans="2:19" ht="21" thickBot="1">
      <c r="B109" s="68">
        <v>10</v>
      </c>
      <c r="C109" s="61"/>
      <c r="D109" s="62"/>
      <c r="E109" s="59">
        <v>0</v>
      </c>
      <c r="F109" s="59">
        <v>0</v>
      </c>
      <c r="G109" s="60">
        <v>0</v>
      </c>
      <c r="H109" s="59">
        <v>0</v>
      </c>
      <c r="I109" s="59">
        <v>0</v>
      </c>
      <c r="J109" s="59">
        <v>0</v>
      </c>
      <c r="K109" s="59"/>
      <c r="L109" s="59"/>
      <c r="M109" s="59"/>
      <c r="N109" s="59"/>
      <c r="O109" s="54">
        <f t="shared" si="5"/>
        <v>0</v>
      </c>
      <c r="P109" s="55" t="str">
        <f>IF(COUNTIF($E109:$N109,"&gt;1")&lt;5,"NA",(SUM($E109:$N109)-SUM(SMALL($E109:$N109,{1,2,3}))))</f>
        <v>NA</v>
      </c>
      <c r="Q109" s="55">
        <f>COUNTIF(Kids!E109:N109,15)</f>
        <v>0</v>
      </c>
      <c r="R109" s="55">
        <f>COUNTIF(Kids!E109:N109,14)</f>
        <v>0</v>
      </c>
      <c r="S109" s="56">
        <f>COUNTIF(Kids!E109:N109,13)</f>
        <v>0</v>
      </c>
    </row>
    <row r="110" spans="2:19" ht="4.1500000000000004" customHeight="1" thickBot="1">
      <c r="B110" s="89"/>
      <c r="C110" s="90"/>
      <c r="D110" s="90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0"/>
      <c r="P110" s="90"/>
      <c r="Q110" s="90"/>
      <c r="R110" s="90"/>
      <c r="S110" s="90"/>
    </row>
    <row r="111" spans="2:19" ht="27.6" thickBot="1">
      <c r="B111" s="218" t="s">
        <v>299</v>
      </c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20"/>
    </row>
    <row r="112" spans="2:19" ht="18" customHeight="1" thickBot="1">
      <c r="B112" s="34" t="s">
        <v>15</v>
      </c>
      <c r="C112" s="35" t="s">
        <v>16</v>
      </c>
      <c r="D112" s="36" t="s">
        <v>17</v>
      </c>
      <c r="E112" s="67" t="s">
        <v>19</v>
      </c>
      <c r="F112" s="67" t="s">
        <v>20</v>
      </c>
      <c r="G112" s="67" t="s">
        <v>21</v>
      </c>
      <c r="H112" s="67" t="s">
        <v>22</v>
      </c>
      <c r="I112" s="67" t="s">
        <v>23</v>
      </c>
      <c r="J112" s="67" t="s">
        <v>24</v>
      </c>
      <c r="K112" s="67" t="s">
        <v>25</v>
      </c>
      <c r="L112" s="67" t="s">
        <v>26</v>
      </c>
      <c r="M112" s="67" t="s">
        <v>27</v>
      </c>
      <c r="N112" s="67" t="s">
        <v>28</v>
      </c>
      <c r="O112" s="34" t="s">
        <v>29</v>
      </c>
      <c r="P112" s="35" t="s">
        <v>29</v>
      </c>
      <c r="Q112" s="37" t="s">
        <v>267</v>
      </c>
      <c r="R112" s="37" t="s">
        <v>268</v>
      </c>
      <c r="S112" s="38" t="s">
        <v>269</v>
      </c>
    </row>
    <row r="113" spans="2:19" ht="20.45">
      <c r="B113" s="22">
        <v>1</v>
      </c>
      <c r="C113" s="43" t="s">
        <v>300</v>
      </c>
      <c r="D113" s="44">
        <v>554</v>
      </c>
      <c r="E113" s="45">
        <v>0</v>
      </c>
      <c r="F113" s="45">
        <v>0</v>
      </c>
      <c r="G113" s="57">
        <v>15</v>
      </c>
      <c r="H113" s="45">
        <v>0</v>
      </c>
      <c r="I113" s="45">
        <v>0</v>
      </c>
      <c r="J113" s="45">
        <v>15</v>
      </c>
      <c r="K113" s="45"/>
      <c r="L113" s="45"/>
      <c r="M113" s="45"/>
      <c r="N113" s="45"/>
      <c r="O113" s="49">
        <f t="shared" ref="O113:O122" si="6">SUM(E113:N113)</f>
        <v>30</v>
      </c>
      <c r="P113" s="49" t="str">
        <f>IF(COUNTIF($E113:$N113,"&gt;1")&lt;5,"NA",(SUM($E113:$N113)-SUM(SMALL($E113:$N113,{1,2,3}))))</f>
        <v>NA</v>
      </c>
      <c r="Q113" s="49">
        <f>COUNTIF(Kids!E113:N113,15)</f>
        <v>2</v>
      </c>
      <c r="R113" s="49">
        <f>COUNTIF(Kids!E113:N113,14)</f>
        <v>0</v>
      </c>
      <c r="S113" s="50">
        <f>COUNTIF(Kids!E113:N113,13)</f>
        <v>0</v>
      </c>
    </row>
    <row r="114" spans="2:19" ht="20.45">
      <c r="B114" s="21">
        <v>2</v>
      </c>
      <c r="C114" s="46"/>
      <c r="D114" s="47"/>
      <c r="E114" s="48">
        <v>0</v>
      </c>
      <c r="F114" s="48">
        <v>0</v>
      </c>
      <c r="G114" s="58">
        <v>0</v>
      </c>
      <c r="H114" s="48">
        <v>0</v>
      </c>
      <c r="I114" s="48">
        <v>0</v>
      </c>
      <c r="J114" s="48">
        <v>0</v>
      </c>
      <c r="K114" s="48"/>
      <c r="L114" s="48"/>
      <c r="M114" s="48"/>
      <c r="N114" s="48"/>
      <c r="O114" s="51">
        <f t="shared" si="6"/>
        <v>0</v>
      </c>
      <c r="P114" s="52" t="str">
        <f>IF(COUNTIF($E114:$N114,"&gt;1")&lt;5,"NA",(SUM($E114:$N114)-SUM(SMALL($E114:$N114,{1,2,3}))))</f>
        <v>NA</v>
      </c>
      <c r="Q114" s="52">
        <f>COUNTIF(Kids!E114:N114,15)</f>
        <v>0</v>
      </c>
      <c r="R114" s="52">
        <f>COUNTIF(Kids!E114:N114,14)</f>
        <v>0</v>
      </c>
      <c r="S114" s="53">
        <f>COUNTIF(Kids!E114:N114,13)</f>
        <v>0</v>
      </c>
    </row>
    <row r="115" spans="2:19" ht="20.45">
      <c r="B115" s="21">
        <v>3</v>
      </c>
      <c r="C115" s="46"/>
      <c r="D115" s="47"/>
      <c r="E115" s="48">
        <v>0</v>
      </c>
      <c r="F115" s="48">
        <v>0</v>
      </c>
      <c r="G115" s="58">
        <v>0</v>
      </c>
      <c r="H115" s="48">
        <v>0</v>
      </c>
      <c r="I115" s="48">
        <v>0</v>
      </c>
      <c r="J115" s="48">
        <v>0</v>
      </c>
      <c r="K115" s="48"/>
      <c r="L115" s="48"/>
      <c r="M115" s="48"/>
      <c r="N115" s="48"/>
      <c r="O115" s="51">
        <f t="shared" si="6"/>
        <v>0</v>
      </c>
      <c r="P115" s="52" t="str">
        <f>IF(COUNTIF($E115:$N115,"&gt;1")&lt;5,"NA",(SUM($E115:$N115)-SUM(SMALL($E115:$N115,{1,2,3}))))</f>
        <v>NA</v>
      </c>
      <c r="Q115" s="52">
        <f>COUNTIF(Kids!E115:N115,15)</f>
        <v>0</v>
      </c>
      <c r="R115" s="52">
        <f>COUNTIF(Kids!E115:N115,14)</f>
        <v>0</v>
      </c>
      <c r="S115" s="53">
        <f>COUNTIF(Kids!E115:N115,13)</f>
        <v>0</v>
      </c>
    </row>
    <row r="116" spans="2:19" ht="20.45">
      <c r="B116" s="21">
        <v>4</v>
      </c>
      <c r="C116" s="46"/>
      <c r="D116" s="47"/>
      <c r="E116" s="48">
        <v>0</v>
      </c>
      <c r="F116" s="48">
        <v>0</v>
      </c>
      <c r="G116" s="58">
        <v>0</v>
      </c>
      <c r="H116" s="48">
        <v>0</v>
      </c>
      <c r="I116" s="48">
        <v>0</v>
      </c>
      <c r="J116" s="48">
        <v>0</v>
      </c>
      <c r="K116" s="48"/>
      <c r="L116" s="48"/>
      <c r="M116" s="48"/>
      <c r="N116" s="48"/>
      <c r="O116" s="51">
        <f t="shared" si="6"/>
        <v>0</v>
      </c>
      <c r="P116" s="52" t="str">
        <f>IF(COUNTIF($E116:$N116,"&gt;1")&lt;5,"NA",(SUM($E116:$N116)-SUM(SMALL($E116:$N116,{1,2,3}))))</f>
        <v>NA</v>
      </c>
      <c r="Q116" s="52">
        <f>COUNTIF(Kids!E116:N116,15)</f>
        <v>0</v>
      </c>
      <c r="R116" s="52">
        <f>COUNTIF(Kids!E116:N116,14)</f>
        <v>0</v>
      </c>
      <c r="S116" s="53">
        <f>COUNTIF(Kids!E116:N116,13)</f>
        <v>0</v>
      </c>
    </row>
    <row r="117" spans="2:19" ht="20.45">
      <c r="B117" s="21">
        <v>5</v>
      </c>
      <c r="C117" s="46"/>
      <c r="D117" s="47"/>
      <c r="E117" s="48">
        <v>0</v>
      </c>
      <c r="F117" s="48">
        <v>0</v>
      </c>
      <c r="G117" s="58">
        <v>0</v>
      </c>
      <c r="H117" s="48">
        <v>0</v>
      </c>
      <c r="I117" s="48">
        <v>0</v>
      </c>
      <c r="J117" s="48">
        <v>0</v>
      </c>
      <c r="K117" s="48"/>
      <c r="L117" s="48"/>
      <c r="M117" s="48"/>
      <c r="N117" s="48"/>
      <c r="O117" s="51">
        <f t="shared" si="6"/>
        <v>0</v>
      </c>
      <c r="P117" s="52" t="str">
        <f>IF(COUNTIF($E117:$N117,"&gt;1")&lt;5,"NA",(SUM($E117:$N117)-SUM(SMALL($E117:$N117,{1,2,3}))))</f>
        <v>NA</v>
      </c>
      <c r="Q117" s="52">
        <f>COUNTIF(Kids!E117:N117,15)</f>
        <v>0</v>
      </c>
      <c r="R117" s="52">
        <f>COUNTIF(Kids!E117:N117,14)</f>
        <v>0</v>
      </c>
      <c r="S117" s="53">
        <f>COUNTIF(Kids!E117:N117,13)</f>
        <v>0</v>
      </c>
    </row>
    <row r="118" spans="2:19" ht="20.45">
      <c r="B118" s="21">
        <v>6</v>
      </c>
      <c r="C118" s="46"/>
      <c r="D118" s="47"/>
      <c r="E118" s="48">
        <v>0</v>
      </c>
      <c r="F118" s="48">
        <v>0</v>
      </c>
      <c r="G118" s="58">
        <v>0</v>
      </c>
      <c r="H118" s="48">
        <v>0</v>
      </c>
      <c r="I118" s="48">
        <v>0</v>
      </c>
      <c r="J118" s="48">
        <v>0</v>
      </c>
      <c r="K118" s="48"/>
      <c r="L118" s="48"/>
      <c r="M118" s="48"/>
      <c r="N118" s="48"/>
      <c r="O118" s="51">
        <f t="shared" si="6"/>
        <v>0</v>
      </c>
      <c r="P118" s="52" t="str">
        <f>IF(COUNTIF($E118:$N118,"&gt;1")&lt;5,"NA",(SUM($E118:$N118)-SUM(SMALL($E118:$N118,{1,2,3}))))</f>
        <v>NA</v>
      </c>
      <c r="Q118" s="52">
        <f>COUNTIF(Kids!E118:N118,15)</f>
        <v>0</v>
      </c>
      <c r="R118" s="52">
        <f>COUNTIF(Kids!E118:N118,14)</f>
        <v>0</v>
      </c>
      <c r="S118" s="53">
        <f>COUNTIF(Kids!E118:N118,13)</f>
        <v>0</v>
      </c>
    </row>
    <row r="119" spans="2:19" ht="20.45">
      <c r="B119" s="21">
        <v>7</v>
      </c>
      <c r="C119" s="46"/>
      <c r="D119" s="47"/>
      <c r="E119" s="48">
        <v>0</v>
      </c>
      <c r="F119" s="48">
        <v>0</v>
      </c>
      <c r="G119" s="58">
        <v>0</v>
      </c>
      <c r="H119" s="48">
        <v>0</v>
      </c>
      <c r="I119" s="48">
        <v>0</v>
      </c>
      <c r="J119" s="48">
        <v>0</v>
      </c>
      <c r="K119" s="48"/>
      <c r="L119" s="48"/>
      <c r="M119" s="48"/>
      <c r="N119" s="48"/>
      <c r="O119" s="51">
        <f t="shared" si="6"/>
        <v>0</v>
      </c>
      <c r="P119" s="52" t="str">
        <f>IF(COUNTIF($E119:$N119,"&gt;1")&lt;5,"NA",(SUM($E119:$N119)-SUM(SMALL($E119:$N119,{1,2,3}))))</f>
        <v>NA</v>
      </c>
      <c r="Q119" s="52">
        <f>COUNTIF(Kids!E119:N119,15)</f>
        <v>0</v>
      </c>
      <c r="R119" s="52">
        <f>COUNTIF(Kids!E119:N119,14)</f>
        <v>0</v>
      </c>
      <c r="S119" s="53">
        <f>COUNTIF(Kids!E119:N119,13)</f>
        <v>0</v>
      </c>
    </row>
    <row r="120" spans="2:19" ht="20.45">
      <c r="B120" s="21">
        <v>8</v>
      </c>
      <c r="C120" s="46"/>
      <c r="D120" s="47"/>
      <c r="E120" s="48">
        <v>0</v>
      </c>
      <c r="F120" s="48">
        <v>0</v>
      </c>
      <c r="G120" s="58">
        <v>0</v>
      </c>
      <c r="H120" s="48">
        <v>0</v>
      </c>
      <c r="I120" s="48">
        <v>0</v>
      </c>
      <c r="J120" s="48">
        <v>0</v>
      </c>
      <c r="K120" s="48"/>
      <c r="L120" s="48"/>
      <c r="M120" s="48"/>
      <c r="N120" s="48"/>
      <c r="O120" s="51">
        <f t="shared" si="6"/>
        <v>0</v>
      </c>
      <c r="P120" s="52" t="str">
        <f>IF(COUNTIF($E120:$N120,"&gt;1")&lt;5,"NA",(SUM($E120:$N120)-SUM(SMALL($E120:$N120,{1,2,3}))))</f>
        <v>NA</v>
      </c>
      <c r="Q120" s="52">
        <f>COUNTIF(Kids!E120:N120,15)</f>
        <v>0</v>
      </c>
      <c r="R120" s="52">
        <f>COUNTIF(Kids!E120:N120,14)</f>
        <v>0</v>
      </c>
      <c r="S120" s="53">
        <f>COUNTIF(Kids!E120:N120,13)</f>
        <v>0</v>
      </c>
    </row>
    <row r="121" spans="2:19" ht="20.45">
      <c r="B121" s="21">
        <v>9</v>
      </c>
      <c r="C121" s="46"/>
      <c r="D121" s="47"/>
      <c r="E121" s="48">
        <v>0</v>
      </c>
      <c r="F121" s="48">
        <v>0</v>
      </c>
      <c r="G121" s="58">
        <v>0</v>
      </c>
      <c r="H121" s="48">
        <v>0</v>
      </c>
      <c r="I121" s="48">
        <v>0</v>
      </c>
      <c r="J121" s="48">
        <v>0</v>
      </c>
      <c r="K121" s="48"/>
      <c r="L121" s="48"/>
      <c r="M121" s="48"/>
      <c r="N121" s="48"/>
      <c r="O121" s="51">
        <f t="shared" si="6"/>
        <v>0</v>
      </c>
      <c r="P121" s="52" t="str">
        <f>IF(COUNTIF($E121:$N121,"&gt;1")&lt;5,"NA",(SUM($E121:$N121)-SUM(SMALL($E121:$N121,{1,2,3}))))</f>
        <v>NA</v>
      </c>
      <c r="Q121" s="52">
        <f>COUNTIF(Kids!E121:N121,15)</f>
        <v>0</v>
      </c>
      <c r="R121" s="52">
        <f>COUNTIF(Kids!E121:N121,14)</f>
        <v>0</v>
      </c>
      <c r="S121" s="53">
        <f>COUNTIF(Kids!E121:N121,13)</f>
        <v>0</v>
      </c>
    </row>
    <row r="122" spans="2:19" ht="21" thickBot="1">
      <c r="B122" s="68">
        <v>10</v>
      </c>
      <c r="C122" s="61"/>
      <c r="D122" s="62"/>
      <c r="E122" s="59">
        <v>0</v>
      </c>
      <c r="F122" s="59">
        <v>0</v>
      </c>
      <c r="G122" s="60">
        <v>0</v>
      </c>
      <c r="H122" s="59">
        <v>0</v>
      </c>
      <c r="I122" s="59">
        <v>0</v>
      </c>
      <c r="J122" s="59">
        <v>0</v>
      </c>
      <c r="K122" s="59"/>
      <c r="L122" s="59"/>
      <c r="M122" s="59"/>
      <c r="N122" s="59"/>
      <c r="O122" s="54">
        <f t="shared" si="6"/>
        <v>0</v>
      </c>
      <c r="P122" s="55" t="str">
        <f>IF(COUNTIF($E122:$N122,"&gt;1")&lt;5,"NA",(SUM($E122:$N122)-SUM(SMALL($E122:$N122,{1,2,3}))))</f>
        <v>NA</v>
      </c>
      <c r="Q122" s="55">
        <f>COUNTIF(Kids!E122:N122,15)</f>
        <v>0</v>
      </c>
      <c r="R122" s="55">
        <f>COUNTIF(Kids!E122:N122,14)</f>
        <v>0</v>
      </c>
      <c r="S122" s="56">
        <f>COUNTIF(Kids!E122:N122,13)</f>
        <v>0</v>
      </c>
    </row>
  </sheetData>
  <mergeCells count="23">
    <mergeCell ref="B97:S97"/>
    <mergeCell ref="B111:S111"/>
    <mergeCell ref="B40:S40"/>
    <mergeCell ref="B56:S56"/>
    <mergeCell ref="B70:S70"/>
    <mergeCell ref="B83:S83"/>
    <mergeCell ref="B12:S12"/>
    <mergeCell ref="B26:S26"/>
    <mergeCell ref="M7:M10"/>
    <mergeCell ref="N7:N10"/>
    <mergeCell ref="O7:O10"/>
    <mergeCell ref="P7:P10"/>
    <mergeCell ref="Q7:S10"/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</mergeCells>
  <conditionalFormatting sqref="P15:P24">
    <cfRule type="cellIs" dxfId="14" priority="16" operator="equal">
      <formula>"NA"</formula>
    </cfRule>
  </conditionalFormatting>
  <conditionalFormatting sqref="P30:P38">
    <cfRule type="cellIs" dxfId="13" priority="15" operator="equal">
      <formula>"NA"</formula>
    </cfRule>
  </conditionalFormatting>
  <conditionalFormatting sqref="P44:P54">
    <cfRule type="cellIs" dxfId="12" priority="14" operator="equal">
      <formula>"NA"</formula>
    </cfRule>
  </conditionalFormatting>
  <conditionalFormatting sqref="P60:P68">
    <cfRule type="cellIs" dxfId="11" priority="13" operator="equal">
      <formula>"NA"</formula>
    </cfRule>
  </conditionalFormatting>
  <conditionalFormatting sqref="P73:P81">
    <cfRule type="cellIs" dxfId="10" priority="12" operator="equal">
      <formula>"NA"</formula>
    </cfRule>
  </conditionalFormatting>
  <conditionalFormatting sqref="P87:P95">
    <cfRule type="cellIs" dxfId="9" priority="11" operator="equal">
      <formula>"NA"</formula>
    </cfRule>
  </conditionalFormatting>
  <conditionalFormatting sqref="P101:P109">
    <cfRule type="cellIs" dxfId="8" priority="10" operator="equal">
      <formula>"NA"</formula>
    </cfRule>
  </conditionalFormatting>
  <conditionalFormatting sqref="P114:P122">
    <cfRule type="cellIs" dxfId="7" priority="9" operator="equal">
      <formula>"NA"</formula>
    </cfRule>
  </conditionalFormatting>
  <conditionalFormatting sqref="P29">
    <cfRule type="cellIs" dxfId="6" priority="8" operator="equal">
      <formula>"NA"</formula>
    </cfRule>
  </conditionalFormatting>
  <conditionalFormatting sqref="P43">
    <cfRule type="cellIs" dxfId="5" priority="7" operator="equal">
      <formula>"NA"</formula>
    </cfRule>
  </conditionalFormatting>
  <conditionalFormatting sqref="P59">
    <cfRule type="cellIs" dxfId="4" priority="6" operator="equal">
      <formula>"NA"</formula>
    </cfRule>
  </conditionalFormatting>
  <conditionalFormatting sqref="P113">
    <cfRule type="cellIs" dxfId="3" priority="1" operator="equal">
      <formula>"NA"</formula>
    </cfRule>
  </conditionalFormatting>
  <conditionalFormatting sqref="P72">
    <cfRule type="cellIs" dxfId="2" priority="4" operator="equal">
      <formula>"NA"</formula>
    </cfRule>
  </conditionalFormatting>
  <conditionalFormatting sqref="P86">
    <cfRule type="cellIs" dxfId="1" priority="3" operator="equal">
      <formula>"NA"</formula>
    </cfRule>
  </conditionalFormatting>
  <conditionalFormatting sqref="P100">
    <cfRule type="cellIs" dxfId="0" priority="2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O16:O24 O30:O38 O59 O96:S96 O101:O109 O60:O68 O87:O88 O113 O15 Q15:S15 Q16:S24 O29 Q29:S29 Q30:S38 Q59:S59 O86 Q86:S86 Q87:S88 O100 Q100:S100 Q101:S109 Q113:S11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X52"/>
  <sheetViews>
    <sheetView zoomScaleNormal="100" workbookViewId="0" xr3:uid="{842E5F09-E766-5B8D-85AF-A39847EA96FD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87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68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149999999999999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168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19.149999999999999" customHeight="1">
      <c r="A13" s="14"/>
      <c r="B13" s="22">
        <v>1</v>
      </c>
      <c r="C13" s="43" t="s">
        <v>67</v>
      </c>
      <c r="D13" s="44">
        <v>530</v>
      </c>
      <c r="E13" s="45">
        <v>15</v>
      </c>
      <c r="F13" s="45">
        <v>11</v>
      </c>
      <c r="G13" s="57">
        <v>0</v>
      </c>
      <c r="H13" s="45">
        <v>13</v>
      </c>
      <c r="I13" s="45">
        <v>14</v>
      </c>
      <c r="J13" s="45">
        <v>15</v>
      </c>
      <c r="K13" s="45"/>
      <c r="L13" s="45"/>
      <c r="M13" s="45"/>
      <c r="N13" s="45"/>
      <c r="O13" s="49">
        <f t="shared" ref="O13:O52" si="0">SUM(E13:N13)</f>
        <v>68</v>
      </c>
      <c r="P13" s="43">
        <f>IF(COUNTIF($E13:$N13,"&gt;1")&lt;5,"NA",(SUM($E13:$N13)-SUM(SMALL($E13:$N13,{1,2,3}))))</f>
        <v>44</v>
      </c>
      <c r="Q13" s="49">
        <f>COUNTIF('A Open'!E13:N13,15)</f>
        <v>2</v>
      </c>
      <c r="R13" s="49">
        <f>COUNTIF('A Open'!E13:N13,14)</f>
        <v>1</v>
      </c>
      <c r="S13" s="50">
        <f>COUNTIF('A Open'!E13:N13,13)</f>
        <v>1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19.149999999999999" customHeight="1">
      <c r="A14" s="14"/>
      <c r="B14" s="22">
        <v>2</v>
      </c>
      <c r="C14" s="46" t="s">
        <v>73</v>
      </c>
      <c r="D14" s="47">
        <v>842</v>
      </c>
      <c r="E14" s="48">
        <v>0</v>
      </c>
      <c r="F14" s="48">
        <v>15</v>
      </c>
      <c r="G14" s="58">
        <v>0</v>
      </c>
      <c r="H14" s="48">
        <v>12</v>
      </c>
      <c r="I14" s="48">
        <v>15</v>
      </c>
      <c r="J14" s="48">
        <v>14</v>
      </c>
      <c r="K14" s="48"/>
      <c r="L14" s="48"/>
      <c r="M14" s="48"/>
      <c r="N14" s="48"/>
      <c r="O14" s="51">
        <f t="shared" si="0"/>
        <v>56</v>
      </c>
      <c r="P14" s="131" t="str">
        <f>IF(COUNTIF($E14:$N14,"&gt;1")&lt;5,"NA",(SUM($E14:$N14)-SUM(SMALL($E14:$N14,{1,2,3}))))</f>
        <v>NA</v>
      </c>
      <c r="Q14" s="52">
        <f>COUNTIF('A Open'!E14:N14,15)</f>
        <v>2</v>
      </c>
      <c r="R14" s="52">
        <f>COUNTIF('A Open'!E14:N14,14)</f>
        <v>1</v>
      </c>
      <c r="S14" s="53">
        <f>COUNTIF('A Open'!E14:N14,13)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19.149999999999999" customHeight="1">
      <c r="A15" s="14"/>
      <c r="B15" s="22">
        <v>3</v>
      </c>
      <c r="C15" s="46" t="s">
        <v>76</v>
      </c>
      <c r="D15" s="47">
        <v>90</v>
      </c>
      <c r="E15" s="48">
        <v>13</v>
      </c>
      <c r="F15" s="48">
        <v>20</v>
      </c>
      <c r="G15" s="58">
        <v>15</v>
      </c>
      <c r="H15" s="48">
        <v>0</v>
      </c>
      <c r="I15" s="48">
        <v>0</v>
      </c>
      <c r="J15" s="48">
        <v>0</v>
      </c>
      <c r="K15" s="48"/>
      <c r="L15" s="48"/>
      <c r="M15" s="48"/>
      <c r="N15" s="48"/>
      <c r="O15" s="51">
        <f t="shared" si="0"/>
        <v>48</v>
      </c>
      <c r="P15" s="131" t="str">
        <f>IF(COUNTIF($E15:$N15,"&gt;1")&lt;5,"NA",(SUM($E15:$N15)-SUM(SMALL($E15:$N15,{1,2,3}))))</f>
        <v>NA</v>
      </c>
      <c r="Q15" s="52">
        <f>COUNTIF('A Open'!E15:N15,15)</f>
        <v>1</v>
      </c>
      <c r="R15" s="52">
        <f>COUNTIF('A Open'!E15:N15,14)</f>
        <v>0</v>
      </c>
      <c r="S15" s="53">
        <f>COUNTIF('A Open'!E15:N15,13)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19.149999999999999" customHeight="1">
      <c r="A16" s="14"/>
      <c r="B16" s="22">
        <v>4</v>
      </c>
      <c r="C16" s="46" t="s">
        <v>94</v>
      </c>
      <c r="D16" s="47">
        <v>873</v>
      </c>
      <c r="E16" s="48">
        <v>0</v>
      </c>
      <c r="F16" s="48">
        <v>14</v>
      </c>
      <c r="G16" s="58">
        <v>0</v>
      </c>
      <c r="H16" s="48">
        <v>15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29</v>
      </c>
      <c r="P16" s="131" t="str">
        <f>IF(COUNTIF($E16:$N16,"&gt;1")&lt;5,"NA",(SUM($E16:$N16)-SUM(SMALL($E16:$N16,{1,2,3}))))</f>
        <v>NA</v>
      </c>
      <c r="Q16" s="52">
        <f>COUNTIF('A Open'!E16:N16,15)</f>
        <v>1</v>
      </c>
      <c r="R16" s="52">
        <f>COUNTIF('A Open'!E16:N16,14)</f>
        <v>1</v>
      </c>
      <c r="S16" s="53">
        <f>COUNTIF('A Open'!E16:N16,13)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19.899999999999999" customHeight="1">
      <c r="A17" s="14"/>
      <c r="B17" s="22">
        <v>5</v>
      </c>
      <c r="C17" s="46" t="s">
        <v>99</v>
      </c>
      <c r="D17" s="47">
        <v>1728</v>
      </c>
      <c r="E17" s="48">
        <v>0</v>
      </c>
      <c r="F17" s="48">
        <v>13</v>
      </c>
      <c r="G17" s="58">
        <v>0</v>
      </c>
      <c r="H17" s="48">
        <v>0</v>
      </c>
      <c r="I17" s="48">
        <v>0</v>
      </c>
      <c r="J17" s="48">
        <v>13</v>
      </c>
      <c r="K17" s="48"/>
      <c r="L17" s="48"/>
      <c r="M17" s="48"/>
      <c r="N17" s="48"/>
      <c r="O17" s="51">
        <f t="shared" si="0"/>
        <v>26</v>
      </c>
      <c r="P17" s="131" t="str">
        <f>IF(COUNTIF($E17:$N17,"&gt;1")&lt;5,"NA",(SUM($E17:$N17)-SUM(SMALL($E17:$N17,{1,2,3}))))</f>
        <v>NA</v>
      </c>
      <c r="Q17" s="52">
        <f>COUNTIF('A Open'!E17:N17,15)</f>
        <v>0</v>
      </c>
      <c r="R17" s="52">
        <f>COUNTIF('A Open'!E17:N17,14)</f>
        <v>0</v>
      </c>
      <c r="S17" s="53">
        <f>COUNTIF('A Open'!E17:N17,13)</f>
        <v>2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221</v>
      </c>
      <c r="D18" s="47">
        <v>1161</v>
      </c>
      <c r="E18" s="48">
        <v>12</v>
      </c>
      <c r="F18" s="48">
        <v>0</v>
      </c>
      <c r="G18" s="58">
        <v>0</v>
      </c>
      <c r="H18" s="48">
        <v>0</v>
      </c>
      <c r="I18" s="48">
        <v>12</v>
      </c>
      <c r="J18" s="48">
        <v>0</v>
      </c>
      <c r="K18" s="48"/>
      <c r="L18" s="48"/>
      <c r="M18" s="48"/>
      <c r="N18" s="48"/>
      <c r="O18" s="51">
        <f t="shared" si="0"/>
        <v>24</v>
      </c>
      <c r="P18" s="131" t="str">
        <f>IF(COUNTIF($E18:$N18,"&gt;1")&lt;5,"NA",(SUM($E18:$N18)-SUM(SMALL($E18:$N18,{1,2,3}))))</f>
        <v>NA</v>
      </c>
      <c r="Q18" s="52">
        <f>COUNTIF('A Open'!E18:N18,15)</f>
        <v>0</v>
      </c>
      <c r="R18" s="52">
        <f>COUNTIF('A Open'!E18:N18,14)</f>
        <v>0</v>
      </c>
      <c r="S18" s="53">
        <f>COUNTIF('A Open'!E18:N18,13)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223</v>
      </c>
      <c r="D19" s="47">
        <v>372</v>
      </c>
      <c r="E19" s="48">
        <v>11</v>
      </c>
      <c r="F19" s="48">
        <v>0</v>
      </c>
      <c r="G19" s="58">
        <v>0</v>
      </c>
      <c r="H19" s="48">
        <v>0</v>
      </c>
      <c r="I19" s="48">
        <v>13</v>
      </c>
      <c r="J19" s="48">
        <v>0</v>
      </c>
      <c r="K19" s="48"/>
      <c r="L19" s="48"/>
      <c r="M19" s="48"/>
      <c r="N19" s="48"/>
      <c r="O19" s="51">
        <f t="shared" si="0"/>
        <v>24</v>
      </c>
      <c r="P19" s="131" t="str">
        <f>IF(COUNTIF($E19:$N19,"&gt;1")&lt;5,"NA",(SUM($E19:$N19)-SUM(SMALL($E19:$N19,{1,2,3}))))</f>
        <v>NA</v>
      </c>
      <c r="Q19" s="52">
        <f>COUNTIF('A Open'!E19:N19,15)</f>
        <v>0</v>
      </c>
      <c r="R19" s="52">
        <f>COUNTIF('A Open'!E19:N19,14)</f>
        <v>0</v>
      </c>
      <c r="S19" s="53">
        <f>COUNTIF('A Open'!E19:N19,13)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155</v>
      </c>
      <c r="D20" s="47">
        <v>236</v>
      </c>
      <c r="E20" s="48">
        <v>14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14</v>
      </c>
      <c r="P20" s="131" t="str">
        <f>IF(COUNTIF($E20:$N20,"&gt;1")&lt;5,"NA",(SUM($E20:$N20)-SUM(SMALL($E20:$N20,{1,2,3}))))</f>
        <v>NA</v>
      </c>
      <c r="Q20" s="52">
        <f>COUNTIF('A Open'!E20:N20,15)</f>
        <v>0</v>
      </c>
      <c r="R20" s="52">
        <f>COUNTIF('A Open'!E20:N20,14)</f>
        <v>1</v>
      </c>
      <c r="S20" s="53">
        <f>COUNTIF('A Open'!E20:N20,13)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244</v>
      </c>
      <c r="D21" s="47">
        <v>1218</v>
      </c>
      <c r="E21" s="48">
        <v>0</v>
      </c>
      <c r="F21" s="48">
        <v>0</v>
      </c>
      <c r="G21" s="58">
        <v>0</v>
      </c>
      <c r="H21" s="48">
        <v>14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14</v>
      </c>
      <c r="P21" s="131" t="str">
        <f>IF(COUNTIF($E21:$N21,"&gt;1")&lt;5,"NA",(SUM($E21:$N21)-SUM(SMALL($E21:$N21,{1,2,3}))))</f>
        <v>NA</v>
      </c>
      <c r="Q21" s="52">
        <f>COUNTIF('A Open'!E21:N21,15)</f>
        <v>0</v>
      </c>
      <c r="R21" s="52">
        <f>COUNTIF('A Open'!E21:N21,14)</f>
        <v>1</v>
      </c>
      <c r="S21" s="53">
        <f>COUNTIF('A Open'!E21:N21,13)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 t="s">
        <v>170</v>
      </c>
      <c r="D22" s="47">
        <v>101</v>
      </c>
      <c r="E22" s="48">
        <v>0</v>
      </c>
      <c r="F22" s="48">
        <v>12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12</v>
      </c>
      <c r="P22" s="131" t="str">
        <f>IF(COUNTIF($E22:$N22,"&gt;1")&lt;5,"NA",(SUM($E22:$N22)-SUM(SMALL($E22:$N22,{1,2,3}))))</f>
        <v>NA</v>
      </c>
      <c r="Q22" s="52">
        <f>COUNTIF('A Open'!E22:N22,15)</f>
        <v>0</v>
      </c>
      <c r="R22" s="52">
        <f>COUNTIF('A Open'!E22:N22,14)</f>
        <v>0</v>
      </c>
      <c r="S22" s="53">
        <f>COUNTIF('A Open'!E22:N22,13)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131" t="str">
        <f>IF(COUNTIF($E23:$N23,"&gt;1")&lt;5,"NA",(SUM($E23:$N23)-SUM(SMALL($E23:$N23,{1,2,3}))))</f>
        <v>NA</v>
      </c>
      <c r="Q23" s="52">
        <f>COUNTIF('A Open'!E23:N23,15)</f>
        <v>0</v>
      </c>
      <c r="R23" s="52">
        <f>COUNTIF('A Open'!E23:N23,14)</f>
        <v>0</v>
      </c>
      <c r="S23" s="53">
        <f>COUNTIF('A Open'!E23:N23,13)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131" t="str">
        <f>IF(COUNTIF($E24:$N24,"&gt;1")&lt;5,"NA",(SUM($E24:$N24)-SUM(SMALL($E24:$N24,{1,2,3}))))</f>
        <v>NA</v>
      </c>
      <c r="Q24" s="52">
        <f>COUNTIF('A Open'!E24:N24,15)</f>
        <v>0</v>
      </c>
      <c r="R24" s="52">
        <f>COUNTIF('A Open'!E24:N24,14)</f>
        <v>0</v>
      </c>
      <c r="S24" s="53">
        <f>COUNTIF('A Open'!E24:N24,13)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131" t="str">
        <f>IF(COUNTIF($E25:$N25,"&gt;1")&lt;5,"NA",(SUM($E25:$N25)-SUM(SMALL($E25:$N25,{1,2,3}))))</f>
        <v>NA</v>
      </c>
      <c r="Q25" s="52">
        <f>COUNTIF('A Open'!E25:N25,15)</f>
        <v>0</v>
      </c>
      <c r="R25" s="52">
        <f>COUNTIF('A Open'!E25:N25,14)</f>
        <v>0</v>
      </c>
      <c r="S25" s="53">
        <f>COUNTIF('A Open'!E25:N25,13)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131" t="str">
        <f>IF(COUNTIF($E26:$N26,"&gt;1")&lt;5,"NA",(SUM($E26:$N26)-SUM(SMALL($E26:$N26,{1,2,3}))))</f>
        <v>NA</v>
      </c>
      <c r="Q26" s="52">
        <f>COUNTIF('A Open'!E26:N26,15)</f>
        <v>0</v>
      </c>
      <c r="R26" s="52">
        <f>COUNTIF('A Open'!E26:N26,14)</f>
        <v>0</v>
      </c>
      <c r="S26" s="53">
        <f>COUNTIF('A Open'!E26:N26,13)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131" t="str">
        <f>IF(COUNTIF($E27:$N27,"&gt;1")&lt;5,"NA",(SUM($E27:$N27)-SUM(SMALL($E27:$N27,{1,2,3}))))</f>
        <v>NA</v>
      </c>
      <c r="Q27" s="52">
        <f>COUNTIF('A Open'!E27:N27,15)</f>
        <v>0</v>
      </c>
      <c r="R27" s="52">
        <f>COUNTIF('A Open'!E27:N27,14)</f>
        <v>0</v>
      </c>
      <c r="S27" s="53">
        <f>COUNTIF('A Open'!E27:N27,13)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131" t="str">
        <f>IF(COUNTIF($E28:$N28,"&gt;1")&lt;5,"NA",(SUM($E28:$N28)-SUM(SMALL($E28:$N28,{1,2,3}))))</f>
        <v>NA</v>
      </c>
      <c r="Q28" s="52">
        <f>COUNTIF('A Open'!E28:N28,15)</f>
        <v>0</v>
      </c>
      <c r="R28" s="52">
        <f>COUNTIF('A Open'!E28:N28,14)</f>
        <v>0</v>
      </c>
      <c r="S28" s="53">
        <f>COUNTIF('A Open'!E28:N28,13)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131" t="str">
        <f>IF(COUNTIF($E29:$N29,"&gt;1")&lt;5,"NA",(SUM($E29:$N29)-SUM(SMALL($E29:$N29,{1,2,3}))))</f>
        <v>NA</v>
      </c>
      <c r="Q29" s="52">
        <f>COUNTIF('A Open'!E29:N29,15)</f>
        <v>0</v>
      </c>
      <c r="R29" s="52">
        <f>COUNTIF('A Open'!E29:N29,14)</f>
        <v>0</v>
      </c>
      <c r="S29" s="53">
        <f>COUNTIF('A Open'!E29:N29,13)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131" t="str">
        <f>IF(COUNTIF($E30:$N30,"&gt;1")&lt;5,"NA",(SUM($E30:$N30)-SUM(SMALL($E30:$N30,{1,2,3}))))</f>
        <v>NA</v>
      </c>
      <c r="Q30" s="52">
        <f>COUNTIF('A Open'!E30:N30,15)</f>
        <v>0</v>
      </c>
      <c r="R30" s="52">
        <f>COUNTIF('A Open'!E30:N30,14)</f>
        <v>0</v>
      </c>
      <c r="S30" s="53">
        <f>COUNTIF('A Open'!E30:N30,13)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131" t="str">
        <f>IF(COUNTIF($E31:$N31,"&gt;1")&lt;5,"NA",(SUM($E31:$N31)-SUM(SMALL($E31:$N31,{1,2,3}))))</f>
        <v>NA</v>
      </c>
      <c r="Q31" s="52">
        <f>COUNTIF('A Open'!E31:N31,15)</f>
        <v>0</v>
      </c>
      <c r="R31" s="52">
        <f>COUNTIF('A Open'!E31:N31,14)</f>
        <v>0</v>
      </c>
      <c r="S31" s="53">
        <f>COUNTIF('A Open'!E31:N31,13)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131" t="str">
        <f>IF(COUNTIF($E32:$N32,"&gt;1")&lt;5,"NA",(SUM($E32:$N32)-SUM(SMALL($E32:$N32,{1,2,3}))))</f>
        <v>NA</v>
      </c>
      <c r="Q32" s="52">
        <f>COUNTIF('A Open'!E32:N32,15)</f>
        <v>0</v>
      </c>
      <c r="R32" s="52">
        <f>COUNTIF('A Open'!E32:N32,14)</f>
        <v>0</v>
      </c>
      <c r="S32" s="53">
        <f>COUNTIF('A Open'!E32:N32,13)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131" t="str">
        <f>IF(COUNTIF($E33:$N33,"&gt;1")&lt;5,"NA",(SUM($E33:$N33)-SUM(SMALL($E33:$N33,{1,2,3}))))</f>
        <v>NA</v>
      </c>
      <c r="Q33" s="52">
        <f>COUNTIF('A Open'!E33:N33,15)</f>
        <v>0</v>
      </c>
      <c r="R33" s="52">
        <f>COUNTIF('A Open'!E33:N33,14)</f>
        <v>0</v>
      </c>
      <c r="S33" s="53">
        <f>COUNTIF('A Open'!E33:N33,13)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131" t="str">
        <f>IF(COUNTIF($E34:$N34,"&gt;1")&lt;5,"NA",(SUM($E34:$N34)-SUM(SMALL($E34:$N34,{1,2,3}))))</f>
        <v>NA</v>
      </c>
      <c r="Q34" s="52">
        <f>COUNTIF('A Open'!E34:N34,15)</f>
        <v>0</v>
      </c>
      <c r="R34" s="52">
        <f>COUNTIF('A Open'!E34:N34,14)</f>
        <v>0</v>
      </c>
      <c r="S34" s="53">
        <f>COUNTIF('A Open'!E34:N34,13)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131" t="str">
        <f>IF(COUNTIF($E35:$N35,"&gt;1")&lt;5,"NA",(SUM($E35:$N35)-SUM(SMALL($E35:$N35,{1,2,3}))))</f>
        <v>NA</v>
      </c>
      <c r="Q35" s="52">
        <f>COUNTIF('A Open'!E35:N35,15)</f>
        <v>0</v>
      </c>
      <c r="R35" s="52">
        <f>COUNTIF('A Open'!E35:N35,14)</f>
        <v>0</v>
      </c>
      <c r="S35" s="53">
        <f>COUNTIF('A Open'!E35:N35,13)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131" t="str">
        <f>IF(COUNTIF($E36:$N36,"&gt;1")&lt;5,"NA",(SUM($E36:$N36)-SUM(SMALL($E36:$N36,{1,2,3}))))</f>
        <v>NA</v>
      </c>
      <c r="Q36" s="52">
        <f>COUNTIF('A Open'!E36:N36,15)</f>
        <v>0</v>
      </c>
      <c r="R36" s="52">
        <f>COUNTIF('A Open'!E36:N36,14)</f>
        <v>0</v>
      </c>
      <c r="S36" s="53">
        <f>COUNTIF('A Open'!E36:N36,13)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131" t="str">
        <f>IF(COUNTIF($E37:$N37,"&gt;1")&lt;5,"NA",(SUM($E37:$N37)-SUM(SMALL($E37:$N37,{1,2,3}))))</f>
        <v>NA</v>
      </c>
      <c r="Q37" s="52">
        <f>COUNTIF('A Open'!E37:N37,15)</f>
        <v>0</v>
      </c>
      <c r="R37" s="52">
        <f>COUNTIF('A Open'!E37:N37,14)</f>
        <v>0</v>
      </c>
      <c r="S37" s="53">
        <f>COUNTIF('A Open'!E37:N37,13)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131" t="str">
        <f>IF(COUNTIF($E38:$N38,"&gt;1")&lt;5,"NA",(SUM($E38:$N38)-SUM(SMALL($E38:$N38,{1,2,3}))))</f>
        <v>NA</v>
      </c>
      <c r="Q38" s="52">
        <f>COUNTIF('A Open'!E38:N38,15)</f>
        <v>0</v>
      </c>
      <c r="R38" s="52">
        <f>COUNTIF('A Open'!E38:N38,14)</f>
        <v>0</v>
      </c>
      <c r="S38" s="53">
        <f>COUNTIF('A Open'!E38:N38,13)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131" t="str">
        <f>IF(COUNTIF($E39:$N39,"&gt;1")&lt;5,"NA",(SUM($E39:$N39)-SUM(SMALL($E39:$N39,{1,2,3}))))</f>
        <v>NA</v>
      </c>
      <c r="Q39" s="52">
        <f>COUNTIF('A Open'!E39:N39,15)</f>
        <v>0</v>
      </c>
      <c r="R39" s="52">
        <f>COUNTIF('A Open'!E39:N39,14)</f>
        <v>0</v>
      </c>
      <c r="S39" s="53">
        <f>COUNTIF('A Open'!E39:N39,13)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131" t="str">
        <f>IF(COUNTIF($E40:$N40,"&gt;1")&lt;5,"NA",(SUM($E40:$N40)-SUM(SMALL($E40:$N40,{1,2,3}))))</f>
        <v>NA</v>
      </c>
      <c r="Q40" s="52">
        <f>COUNTIF('A Open'!E40:N40,15)</f>
        <v>0</v>
      </c>
      <c r="R40" s="52">
        <f>COUNTIF('A Open'!E40:N40,14)</f>
        <v>0</v>
      </c>
      <c r="S40" s="53">
        <f>COUNTIF('A Open'!E40:N40,13)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131" t="str">
        <f>IF(COUNTIF($E41:$N41,"&gt;1")&lt;5,"NA",(SUM($E41:$N41)-SUM(SMALL($E41:$N41,{1,2,3}))))</f>
        <v>NA</v>
      </c>
      <c r="Q41" s="52">
        <f>COUNTIF('A Open'!E41:N41,15)</f>
        <v>0</v>
      </c>
      <c r="R41" s="52">
        <f>COUNTIF('A Open'!E41:N41,14)</f>
        <v>0</v>
      </c>
      <c r="S41" s="53">
        <f>COUNTIF('A Open'!E41:N41,13)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131" t="str">
        <f>IF(COUNTIF($E42:$N42,"&gt;1")&lt;5,"NA",(SUM($E42:$N42)-SUM(SMALL($E42:$N42,{1,2,3}))))</f>
        <v>NA</v>
      </c>
      <c r="Q42" s="52">
        <f>COUNTIF('A Open'!E42:N42,15)</f>
        <v>0</v>
      </c>
      <c r="R42" s="52">
        <f>COUNTIF('A Open'!E42:N42,14)</f>
        <v>0</v>
      </c>
      <c r="S42" s="53">
        <f>COUNTIF('A Open'!E42:N42,13)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131" t="str">
        <f>IF(COUNTIF($E43:$N43,"&gt;1")&lt;5,"NA",(SUM($E43:$N43)-SUM(SMALL($E43:$N43,{1,2,3}))))</f>
        <v>NA</v>
      </c>
      <c r="Q43" s="52">
        <f>COUNTIF('A Open'!E43:N43,15)</f>
        <v>0</v>
      </c>
      <c r="R43" s="52">
        <f>COUNTIF('A Open'!E43:N43,14)</f>
        <v>0</v>
      </c>
      <c r="S43" s="53">
        <f>COUNTIF('A Open'!E43:N43,13)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131" t="str">
        <f>IF(COUNTIF($E44:$N44,"&gt;1")&lt;5,"NA",(SUM($E44:$N44)-SUM(SMALL($E44:$N44,{1,2,3}))))</f>
        <v>NA</v>
      </c>
      <c r="Q44" s="52">
        <f>COUNTIF('A Open'!E44:N44,15)</f>
        <v>0</v>
      </c>
      <c r="R44" s="52">
        <f>COUNTIF('A Open'!E44:N44,14)</f>
        <v>0</v>
      </c>
      <c r="S44" s="53">
        <f>COUNTIF('A Open'!E44:N44,13)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131" t="str">
        <f>IF(COUNTIF($E45:$N45,"&gt;1")&lt;5,"NA",(SUM($E45:$N45)-SUM(SMALL($E45:$N45,{1,2,3}))))</f>
        <v>NA</v>
      </c>
      <c r="Q45" s="52">
        <f>COUNTIF('A Open'!E45:N45,15)</f>
        <v>0</v>
      </c>
      <c r="R45" s="52">
        <f>COUNTIF('A Open'!E45:N45,14)</f>
        <v>0</v>
      </c>
      <c r="S45" s="53">
        <f>COUNTIF('A Open'!E45:N45,13)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131" t="str">
        <f>IF(COUNTIF($E46:$N46,"&gt;1")&lt;5,"NA",(SUM($E46:$N46)-SUM(SMALL($E46:$N46,{1,2,3}))))</f>
        <v>NA</v>
      </c>
      <c r="Q46" s="52">
        <f>COUNTIF('A Open'!E46:N46,15)</f>
        <v>0</v>
      </c>
      <c r="R46" s="52">
        <f>COUNTIF('A Open'!E46:N46,14)</f>
        <v>0</v>
      </c>
      <c r="S46" s="53">
        <f>COUNTIF('A Open'!E46:N46,13)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131" t="str">
        <f>IF(COUNTIF($E47:$N47,"&gt;1")&lt;5,"NA",(SUM($E47:$N47)-SUM(SMALL($E47:$N47,{1,2,3}))))</f>
        <v>NA</v>
      </c>
      <c r="Q47" s="52">
        <f>COUNTIF('A Open'!E47:N47,15)</f>
        <v>0</v>
      </c>
      <c r="R47" s="52">
        <f>COUNTIF('A Open'!E47:N47,14)</f>
        <v>0</v>
      </c>
      <c r="S47" s="53">
        <f>COUNTIF('A Open'!E47:N47,13)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131" t="str">
        <f>IF(COUNTIF($E48:$N48,"&gt;1")&lt;5,"NA",(SUM($E48:$N48)-SUM(SMALL($E48:$N48,{1,2,3}))))</f>
        <v>NA</v>
      </c>
      <c r="Q48" s="52">
        <f>COUNTIF('A Open'!E48:N48,15)</f>
        <v>0</v>
      </c>
      <c r="R48" s="52">
        <f>COUNTIF('A Open'!E48:N48,14)</f>
        <v>0</v>
      </c>
      <c r="S48" s="53">
        <f>COUNTIF('A Open'!E48:N48,13)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131" t="str">
        <f>IF(COUNTIF($E49:$N49,"&gt;1")&lt;5,"NA",(SUM($E49:$N49)-SUM(SMALL($E49:$N49,{1,2,3}))))</f>
        <v>NA</v>
      </c>
      <c r="Q49" s="52">
        <f>COUNTIF('A Open'!E49:N49,15)</f>
        <v>0</v>
      </c>
      <c r="R49" s="52">
        <f>COUNTIF('A Open'!E49:N49,14)</f>
        <v>0</v>
      </c>
      <c r="S49" s="53">
        <f>COUNTIF('A Open'!E49:N49,13)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131" t="str">
        <f>IF(COUNTIF($E50:$N50,"&gt;1")&lt;5,"NA",(SUM($E50:$N50)-SUM(SMALL($E50:$N50,{1,2,3}))))</f>
        <v>NA</v>
      </c>
      <c r="Q50" s="52">
        <f>COUNTIF('A Open'!E50:N50,15)</f>
        <v>0</v>
      </c>
      <c r="R50" s="52">
        <f>COUNTIF('A Open'!E50:N50,14)</f>
        <v>0</v>
      </c>
      <c r="S50" s="53">
        <f>COUNTIF('A Open'!E50:N50,13)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131" t="str">
        <f>IF(COUNTIF($E51:$N51,"&gt;1")&lt;5,"NA",(SUM($E51:$N51)-SUM(SMALL($E51:$N51,{1,2,3}))))</f>
        <v>NA</v>
      </c>
      <c r="Q51" s="52">
        <f>COUNTIF('A Open'!E51:N51,15)</f>
        <v>0</v>
      </c>
      <c r="R51" s="52">
        <f>COUNTIF('A Open'!E51:N51,14)</f>
        <v>0</v>
      </c>
      <c r="S51" s="53">
        <f>COUNTIF('A Open'!E51:N51,13)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132" t="str">
        <f>IF(COUNTIF($E52:$N52,"&gt;1")&lt;5,"NA",(SUM($E52:$N52)-SUM(SMALL($E52:$N52,{1,2,3}))))</f>
        <v>NA</v>
      </c>
      <c r="Q52" s="55">
        <f>COUNTIF('A Open'!E52:N52,15)</f>
        <v>0</v>
      </c>
      <c r="R52" s="55">
        <f>COUNTIF('A Open'!E52:N52,14)</f>
        <v>0</v>
      </c>
      <c r="S52" s="56">
        <f>COUNTIF('A Open'!E52:N52,13)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33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X52"/>
  <sheetViews>
    <sheetView zoomScaleNormal="100" workbookViewId="0" xr3:uid="{51F8DEE0-4D01-5F28-A812-FC0BD7CAC4A5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125" style="4" customWidth="1"/>
    <col min="4" max="4" width="7" style="25" customWidth="1"/>
    <col min="5" max="5" width="8" style="25" bestFit="1" customWidth="1"/>
    <col min="6" max="8" width="8.25" style="25" bestFit="1" customWidth="1"/>
    <col min="9" max="9" width="8.75" style="25" customWidth="1"/>
    <col min="10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245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149999999999999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169" t="s">
        <v>29</v>
      </c>
      <c r="Q12" s="163" t="s">
        <v>30</v>
      </c>
      <c r="R12" s="163" t="s">
        <v>31</v>
      </c>
      <c r="S12" s="163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4" t="s">
        <v>59</v>
      </c>
      <c r="D13" s="44">
        <v>1631</v>
      </c>
      <c r="E13" s="57">
        <v>14</v>
      </c>
      <c r="F13" s="45">
        <v>7</v>
      </c>
      <c r="G13" s="57">
        <v>14</v>
      </c>
      <c r="H13" s="45">
        <v>12</v>
      </c>
      <c r="I13" s="45">
        <v>20</v>
      </c>
      <c r="J13" s="45">
        <v>12</v>
      </c>
      <c r="K13" s="45"/>
      <c r="L13" s="45"/>
      <c r="M13" s="45"/>
      <c r="N13" s="45"/>
      <c r="O13" s="44">
        <f t="shared" ref="O13:O52" si="0">SUM(E13:N13)</f>
        <v>79</v>
      </c>
      <c r="P13" s="44">
        <f>IF(COUNTIF($E13:$N13,"&gt;1")&lt;5,"NA",(SUM($E13:$N13)-SUM(SMALL($E13:$N13,{1,2,3}))))</f>
        <v>48</v>
      </c>
      <c r="Q13" s="52">
        <f>COUNTIF('A Lite'!E13:N13,15)</f>
        <v>0</v>
      </c>
      <c r="R13" s="52">
        <f>COUNTIF('A Lite'!E13:N13,14)</f>
        <v>2</v>
      </c>
      <c r="S13" s="52">
        <f>COUNTIF('A Lite'!E13:N13,13)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7" t="s">
        <v>43</v>
      </c>
      <c r="D14" s="47">
        <v>671</v>
      </c>
      <c r="E14" s="47">
        <v>20</v>
      </c>
      <c r="F14" s="48">
        <v>14</v>
      </c>
      <c r="G14" s="170">
        <f>AVERAGE(F14,H14,I14)</f>
        <v>14.333333333333334</v>
      </c>
      <c r="H14" s="48">
        <v>14</v>
      </c>
      <c r="I14" s="48">
        <v>15</v>
      </c>
      <c r="J14" s="48">
        <v>0</v>
      </c>
      <c r="K14" s="48"/>
      <c r="L14" s="48"/>
      <c r="M14" s="48"/>
      <c r="N14" s="48"/>
      <c r="O14" s="146">
        <f t="shared" si="0"/>
        <v>77.333333333333343</v>
      </c>
      <c r="P14" s="47">
        <f>IF(COUNTIF($E14:$N14,"&gt;1")&lt;5,"NA",(SUM($E14:$N14)-SUM(SMALL($E14:$N14,{1,2,3}))))</f>
        <v>49.333333333333343</v>
      </c>
      <c r="Q14" s="52">
        <f>COUNTIF('A Lite'!E14:N14,15)</f>
        <v>1</v>
      </c>
      <c r="R14" s="52">
        <f>COUNTIF('A Lite'!E14:N14,14)</f>
        <v>2</v>
      </c>
      <c r="S14" s="52">
        <f>COUNTIF('A Lite'!E14:N14,13)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7" t="s">
        <v>58</v>
      </c>
      <c r="D15" s="47">
        <v>284</v>
      </c>
      <c r="E15" s="47">
        <v>20</v>
      </c>
      <c r="F15" s="48">
        <v>13</v>
      </c>
      <c r="G15" s="170">
        <f>AVERAGE(F15,I15,J15)</f>
        <v>12.666666666666666</v>
      </c>
      <c r="H15" s="48">
        <v>0</v>
      </c>
      <c r="I15" s="48">
        <v>14</v>
      </c>
      <c r="J15" s="48">
        <v>11</v>
      </c>
      <c r="K15" s="48"/>
      <c r="L15" s="48"/>
      <c r="M15" s="48"/>
      <c r="N15" s="48"/>
      <c r="O15" s="146">
        <f t="shared" si="0"/>
        <v>70.666666666666657</v>
      </c>
      <c r="P15" s="47">
        <f>IF(COUNTIF($E15:$N15,"&gt;1")&lt;5,"NA",(SUM($E15:$N15)-SUM(SMALL($E15:$N15,{1,2,3}))))</f>
        <v>46.999999999999993</v>
      </c>
      <c r="Q15" s="52">
        <f>COUNTIF('A Lite'!E15:N15,15)</f>
        <v>0</v>
      </c>
      <c r="R15" s="52">
        <f>COUNTIF('A Lite'!E15:N15,14)</f>
        <v>1</v>
      </c>
      <c r="S15" s="52">
        <f>COUNTIF('A Lite'!E15:N15,13)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62</v>
      </c>
      <c r="D16" s="47">
        <v>185</v>
      </c>
      <c r="E16" s="48">
        <v>12</v>
      </c>
      <c r="F16" s="48">
        <v>10</v>
      </c>
      <c r="G16" s="170">
        <f>AVERAGE(F16,H16,I16)</f>
        <v>14.333333333333334</v>
      </c>
      <c r="H16" s="48">
        <v>20</v>
      </c>
      <c r="I16" s="48">
        <v>13</v>
      </c>
      <c r="J16" s="48">
        <v>0</v>
      </c>
      <c r="K16" s="48"/>
      <c r="L16" s="48"/>
      <c r="M16" s="48"/>
      <c r="N16" s="48"/>
      <c r="O16" s="146">
        <f t="shared" si="0"/>
        <v>69.333333333333343</v>
      </c>
      <c r="P16" s="47">
        <f>IF(COUNTIF($E16:$N16,"&gt;1")&lt;5,"NA",(SUM($E16:$N16)-SUM(SMALL($E16:$N16,{1,2,3}))))</f>
        <v>47.333333333333343</v>
      </c>
      <c r="Q16" s="52">
        <f>COUNTIF('A Lite'!E16:N16,15)</f>
        <v>0</v>
      </c>
      <c r="R16" s="52">
        <f>COUNTIF('A Lite'!E16:N16,14)</f>
        <v>0</v>
      </c>
      <c r="S16" s="52">
        <f>COUNTIF('A Lite'!E16:N16,13)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74</v>
      </c>
      <c r="D17" s="47">
        <v>645</v>
      </c>
      <c r="E17" s="48">
        <v>13</v>
      </c>
      <c r="F17" s="48">
        <v>8</v>
      </c>
      <c r="G17" s="58">
        <v>11</v>
      </c>
      <c r="H17" s="48">
        <v>20</v>
      </c>
      <c r="I17" s="48" t="s">
        <v>246</v>
      </c>
      <c r="J17" s="48">
        <v>10</v>
      </c>
      <c r="K17" s="48"/>
      <c r="L17" s="48"/>
      <c r="M17" s="48"/>
      <c r="N17" s="48"/>
      <c r="O17" s="146">
        <f t="shared" si="0"/>
        <v>62</v>
      </c>
      <c r="P17" s="47">
        <f>IF(COUNTIF($E17:$N17,"&gt;1")&lt;5,"NA",(SUM($E17:$N17)-SUM(SMALL($E17:$N17,{1,2,3}))))</f>
        <v>33</v>
      </c>
      <c r="Q17" s="52">
        <f>COUNTIF('A Lite'!E17:N17,15)</f>
        <v>0</v>
      </c>
      <c r="R17" s="52">
        <f>COUNTIF('A Lite'!E17:N17,14)</f>
        <v>0</v>
      </c>
      <c r="S17" s="52">
        <f>COUNTIF('A Lite'!E17:N17,13)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137</v>
      </c>
      <c r="D18" s="47">
        <v>1629</v>
      </c>
      <c r="E18" s="48">
        <v>11</v>
      </c>
      <c r="F18" s="48">
        <v>6</v>
      </c>
      <c r="G18" s="58">
        <v>12</v>
      </c>
      <c r="H18" s="48">
        <v>11</v>
      </c>
      <c r="I18" s="48">
        <v>12</v>
      </c>
      <c r="J18" s="48">
        <v>9</v>
      </c>
      <c r="K18" s="48"/>
      <c r="L18" s="48"/>
      <c r="M18" s="48"/>
      <c r="N18" s="48"/>
      <c r="O18" s="146">
        <f t="shared" si="0"/>
        <v>61</v>
      </c>
      <c r="P18" s="47">
        <f>IF(COUNTIF($E18:$N18,"&gt;1")&lt;5,"NA",(SUM($E18:$N18)-SUM(SMALL($E18:$N18,{1,2,3}))))</f>
        <v>35</v>
      </c>
      <c r="Q18" s="52">
        <f>COUNTIF('A Lite'!E18:N18,15)</f>
        <v>0</v>
      </c>
      <c r="R18" s="52">
        <f>COUNTIF('A Lite'!E18:N18,14)</f>
        <v>0</v>
      </c>
      <c r="S18" s="52">
        <f>COUNTIF('A Lite'!E18:N18,13)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54</v>
      </c>
      <c r="D19" s="47">
        <v>1804</v>
      </c>
      <c r="E19" s="48">
        <v>15</v>
      </c>
      <c r="F19" s="48">
        <v>15</v>
      </c>
      <c r="G19" s="58">
        <v>0</v>
      </c>
      <c r="H19" s="48">
        <v>15</v>
      </c>
      <c r="I19" s="48">
        <v>0</v>
      </c>
      <c r="J19" s="48">
        <v>15</v>
      </c>
      <c r="K19" s="48"/>
      <c r="L19" s="48"/>
      <c r="M19" s="48"/>
      <c r="N19" s="48"/>
      <c r="O19" s="146">
        <f t="shared" si="0"/>
        <v>60</v>
      </c>
      <c r="P19" s="47" t="str">
        <f>IF(COUNTIF($E19:$N19,"&gt;1")&lt;5,"NA",(SUM($E19:$N19)-SUM(SMALL($E19:$N19,{1,2,3}))))</f>
        <v>NA</v>
      </c>
      <c r="Q19" s="52">
        <f>COUNTIF('A Lite'!E19:N19,15)</f>
        <v>4</v>
      </c>
      <c r="R19" s="52">
        <f>COUNTIF('A Lite'!E19:N19,14)</f>
        <v>0</v>
      </c>
      <c r="S19" s="52">
        <f>COUNTIF('A Lite'!E19:N19,13)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 t="s">
        <v>91</v>
      </c>
      <c r="D20" s="47">
        <v>1277</v>
      </c>
      <c r="E20" s="48">
        <v>0</v>
      </c>
      <c r="F20" s="48">
        <v>11</v>
      </c>
      <c r="G20" s="58">
        <v>15</v>
      </c>
      <c r="H20" s="48">
        <v>0</v>
      </c>
      <c r="I20" s="48">
        <v>0</v>
      </c>
      <c r="J20" s="48">
        <v>13</v>
      </c>
      <c r="K20" s="48"/>
      <c r="L20" s="48"/>
      <c r="M20" s="48"/>
      <c r="N20" s="48"/>
      <c r="O20" s="146">
        <f t="shared" si="0"/>
        <v>39</v>
      </c>
      <c r="P20" s="47" t="str">
        <f>IF(COUNTIF($E20:$N20,"&gt;1")&lt;5,"NA",(SUM($E20:$N20)-SUM(SMALL($E20:$N20,{1,2,3}))))</f>
        <v>NA</v>
      </c>
      <c r="Q20" s="52">
        <f>COUNTIF('A Lite'!E20:N20,15)</f>
        <v>1</v>
      </c>
      <c r="R20" s="52">
        <f>COUNTIF('A Lite'!E20:N20,14)</f>
        <v>0</v>
      </c>
      <c r="S20" s="52">
        <f>COUNTIF('A Lite'!E20:N20,13)</f>
        <v>1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 t="s">
        <v>83</v>
      </c>
      <c r="D21" s="47">
        <v>1679</v>
      </c>
      <c r="E21" s="52">
        <v>20</v>
      </c>
      <c r="F21" s="48">
        <v>9</v>
      </c>
      <c r="G21" s="58">
        <v>9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146">
        <f t="shared" si="0"/>
        <v>38</v>
      </c>
      <c r="P21" s="47" t="str">
        <f>IF(COUNTIF($E21:$N21,"&gt;1")&lt;5,"NA",(SUM($E21:$N21)-SUM(SMALL($E21:$N21,{1,2,3}))))</f>
        <v>NA</v>
      </c>
      <c r="Q21" s="52">
        <f>COUNTIF('A Lite'!E21:N21,15)</f>
        <v>0</v>
      </c>
      <c r="R21" s="52">
        <f>COUNTIF('A Lite'!E21:N21,14)</f>
        <v>0</v>
      </c>
      <c r="S21" s="52">
        <f>COUNTIF('A Lite'!E21:N21,13)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 t="s">
        <v>87</v>
      </c>
      <c r="D22" s="47">
        <v>323</v>
      </c>
      <c r="E22" s="48">
        <v>0</v>
      </c>
      <c r="F22" s="48">
        <v>0</v>
      </c>
      <c r="G22" s="58">
        <v>0</v>
      </c>
      <c r="H22" s="48">
        <v>13</v>
      </c>
      <c r="I22" s="48">
        <v>20</v>
      </c>
      <c r="J22" s="48">
        <v>0</v>
      </c>
      <c r="K22" s="48"/>
      <c r="L22" s="48"/>
      <c r="M22" s="48"/>
      <c r="N22" s="48"/>
      <c r="O22" s="146">
        <f t="shared" si="0"/>
        <v>33</v>
      </c>
      <c r="P22" s="47" t="str">
        <f>IF(COUNTIF($E22:$N22,"&gt;1")&lt;5,"NA",(SUM($E22:$N22)-SUM(SMALL($E22:$N22,{1,2,3}))))</f>
        <v>NA</v>
      </c>
      <c r="Q22" s="52">
        <f>COUNTIF('A Lite'!E22:N22,15)</f>
        <v>0</v>
      </c>
      <c r="R22" s="52">
        <f>COUNTIF('A Lite'!E22:N22,14)</f>
        <v>0</v>
      </c>
      <c r="S22" s="52">
        <f>COUNTIF('A Lite'!E22:N22,13)</f>
        <v>1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 t="s">
        <v>141</v>
      </c>
      <c r="D23" s="47">
        <v>71</v>
      </c>
      <c r="E23" s="48">
        <v>0</v>
      </c>
      <c r="F23" s="48">
        <v>5</v>
      </c>
      <c r="G23" s="58">
        <v>0</v>
      </c>
      <c r="H23" s="48">
        <v>0</v>
      </c>
      <c r="I23" s="48">
        <v>0</v>
      </c>
      <c r="J23" s="48">
        <v>14</v>
      </c>
      <c r="K23" s="48"/>
      <c r="L23" s="48"/>
      <c r="M23" s="48"/>
      <c r="N23" s="48"/>
      <c r="O23" s="146">
        <f t="shared" si="0"/>
        <v>19</v>
      </c>
      <c r="P23" s="47" t="str">
        <f>IF(COUNTIF($E23:$N23,"&gt;1")&lt;5,"NA",(SUM($E23:$N23)-SUM(SMALL($E23:$N23,{1,2,3}))))</f>
        <v>NA</v>
      </c>
      <c r="Q23" s="52">
        <f>COUNTIF('A Lite'!E23:N23,15)</f>
        <v>0</v>
      </c>
      <c r="R23" s="52">
        <f>COUNTIF('A Lite'!E23:N23,14)</f>
        <v>1</v>
      </c>
      <c r="S23" s="52">
        <f>COUNTIF('A Lite'!E23:N23,13)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 t="s">
        <v>160</v>
      </c>
      <c r="D24" s="47">
        <v>346</v>
      </c>
      <c r="E24" s="48">
        <v>0</v>
      </c>
      <c r="F24" s="48">
        <v>12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146">
        <f t="shared" si="0"/>
        <v>12</v>
      </c>
      <c r="P24" s="47" t="str">
        <f>IF(COUNTIF($E24:$N24,"&gt;1")&lt;5,"NA",(SUM($E24:$N24)-SUM(SMALL($E24:$N24,{1,2,3}))))</f>
        <v>NA</v>
      </c>
      <c r="Q24" s="52">
        <f>COUNTIF('A Lite'!E24:N24,15)</f>
        <v>0</v>
      </c>
      <c r="R24" s="52">
        <f>COUNTIF('A Lite'!E24:N24,14)</f>
        <v>0</v>
      </c>
      <c r="S24" s="52">
        <f>COUNTIF('A Lite'!E24:N24,13)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146">
        <f t="shared" si="0"/>
        <v>0</v>
      </c>
      <c r="P25" s="47" t="str">
        <f>IF(COUNTIF($E25:$N25,"&gt;1")&lt;5,"NA",(SUM($E25:$N25)-SUM(SMALL($E25:$N25,{1,2,3}))))</f>
        <v>NA</v>
      </c>
      <c r="Q25" s="52">
        <f>COUNTIF('A Lite'!E25:N25,15)</f>
        <v>0</v>
      </c>
      <c r="R25" s="52">
        <f>COUNTIF('A Lite'!E25:N25,14)</f>
        <v>0</v>
      </c>
      <c r="S25" s="52">
        <f>COUNTIF('A Lite'!E25:N25,13)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146">
        <f t="shared" si="0"/>
        <v>0</v>
      </c>
      <c r="P26" s="47" t="str">
        <f>IF(COUNTIF($E26:$N26,"&gt;1")&lt;5,"NA",(SUM($E26:$N26)-SUM(SMALL($E26:$N26,{1,2,3}))))</f>
        <v>NA</v>
      </c>
      <c r="Q26" s="52">
        <f>COUNTIF('A Lite'!E26:N26,15)</f>
        <v>0</v>
      </c>
      <c r="R26" s="52">
        <f>COUNTIF('A Lite'!E26:N26,14)</f>
        <v>0</v>
      </c>
      <c r="S26" s="52">
        <f>COUNTIF('A Lite'!E26:N26,13)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146">
        <f t="shared" si="0"/>
        <v>0</v>
      </c>
      <c r="P27" s="47" t="str">
        <f>IF(COUNTIF($E27:$N27,"&gt;1")&lt;5,"NA",(SUM($E27:$N27)-SUM(SMALL($E27:$N27,{1,2,3}))))</f>
        <v>NA</v>
      </c>
      <c r="Q27" s="52">
        <f>COUNTIF('A Lite'!E27:N27,15)</f>
        <v>0</v>
      </c>
      <c r="R27" s="52">
        <f>COUNTIF('A Lite'!E27:N27,14)</f>
        <v>0</v>
      </c>
      <c r="S27" s="52">
        <f>COUNTIF('A Lite'!E27:N27,13)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146">
        <f t="shared" si="0"/>
        <v>0</v>
      </c>
      <c r="P28" s="47" t="str">
        <f>IF(COUNTIF($E28:$N28,"&gt;1")&lt;5,"NA",(SUM($E28:$N28)-SUM(SMALL($E28:$N28,{1,2,3}))))</f>
        <v>NA</v>
      </c>
      <c r="Q28" s="52">
        <f>COUNTIF('A Lite'!E28:N28,15)</f>
        <v>0</v>
      </c>
      <c r="R28" s="52">
        <f>COUNTIF('A Lite'!E28:N28,14)</f>
        <v>0</v>
      </c>
      <c r="S28" s="52">
        <f>COUNTIF('A Lite'!E28:N28,13)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146">
        <f t="shared" si="0"/>
        <v>0</v>
      </c>
      <c r="P29" s="47" t="str">
        <f>IF(COUNTIF($E29:$N29,"&gt;1")&lt;5,"NA",(SUM($E29:$N29)-SUM(SMALL($E29:$N29,{1,2,3}))))</f>
        <v>NA</v>
      </c>
      <c r="Q29" s="52">
        <f>COUNTIF('A Lite'!E29:N29,15)</f>
        <v>0</v>
      </c>
      <c r="R29" s="52">
        <f>COUNTIF('A Lite'!E29:N29,14)</f>
        <v>0</v>
      </c>
      <c r="S29" s="52">
        <f>COUNTIF('A Lite'!E29:N29,13)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146">
        <f t="shared" si="0"/>
        <v>0</v>
      </c>
      <c r="P30" s="47" t="str">
        <f>IF(COUNTIF($E30:$N30,"&gt;1")&lt;5,"NA",(SUM($E30:$N30)-SUM(SMALL($E30:$N30,{1,2,3}))))</f>
        <v>NA</v>
      </c>
      <c r="Q30" s="52">
        <f>COUNTIF('A Lite'!E30:N30,15)</f>
        <v>0</v>
      </c>
      <c r="R30" s="52">
        <f>COUNTIF('A Lite'!E30:N30,14)</f>
        <v>0</v>
      </c>
      <c r="S30" s="52">
        <f>COUNTIF('A Lite'!E30:N30,13)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146">
        <f t="shared" si="0"/>
        <v>0</v>
      </c>
      <c r="P31" s="47" t="str">
        <f>IF(COUNTIF($E31:$N31,"&gt;1")&lt;5,"NA",(SUM($E31:$N31)-SUM(SMALL($E31:$N31,{1,2,3}))))</f>
        <v>NA</v>
      </c>
      <c r="Q31" s="52">
        <f>COUNTIF('A Lite'!E31:N31,15)</f>
        <v>0</v>
      </c>
      <c r="R31" s="52">
        <f>COUNTIF('A Lite'!E31:N31,14)</f>
        <v>0</v>
      </c>
      <c r="S31" s="52">
        <f>COUNTIF('A Lite'!E31:N31,13)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146">
        <f t="shared" si="0"/>
        <v>0</v>
      </c>
      <c r="P32" s="47" t="str">
        <f>IF(COUNTIF($E32:$N32,"&gt;1")&lt;5,"NA",(SUM($E32:$N32)-SUM(SMALL($E32:$N32,{1,2,3}))))</f>
        <v>NA</v>
      </c>
      <c r="Q32" s="52">
        <f>COUNTIF('A Lite'!E32:N32,15)</f>
        <v>0</v>
      </c>
      <c r="R32" s="52">
        <f>COUNTIF('A Lite'!E32:N32,14)</f>
        <v>0</v>
      </c>
      <c r="S32" s="52">
        <f>COUNTIF('A Lite'!E32:N32,13)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146">
        <f t="shared" si="0"/>
        <v>0</v>
      </c>
      <c r="P33" s="47" t="str">
        <f>IF(COUNTIF($E33:$N33,"&gt;1")&lt;5,"NA",(SUM($E33:$N33)-SUM(SMALL($E33:$N33,{1,2,3}))))</f>
        <v>NA</v>
      </c>
      <c r="Q33" s="52">
        <f>COUNTIF('A Lite'!E33:N33,15)</f>
        <v>0</v>
      </c>
      <c r="R33" s="52">
        <f>COUNTIF('A Lite'!E33:N33,14)</f>
        <v>0</v>
      </c>
      <c r="S33" s="52">
        <f>COUNTIF('A Lite'!E33:N33,13)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146">
        <f t="shared" si="0"/>
        <v>0</v>
      </c>
      <c r="P34" s="47" t="str">
        <f>IF(COUNTIF($E34:$N34,"&gt;1")&lt;5,"NA",(SUM($E34:$N34)-SUM(SMALL($E34:$N34,{1,2,3}))))</f>
        <v>NA</v>
      </c>
      <c r="Q34" s="52">
        <f>COUNTIF('A Lite'!E34:N34,15)</f>
        <v>0</v>
      </c>
      <c r="R34" s="52">
        <f>COUNTIF('A Lite'!E34:N34,14)</f>
        <v>0</v>
      </c>
      <c r="S34" s="52">
        <f>COUNTIF('A Lite'!E34:N34,13)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146">
        <f t="shared" si="0"/>
        <v>0</v>
      </c>
      <c r="P35" s="47" t="str">
        <f>IF(COUNTIF($E35:$N35,"&gt;1")&lt;5,"NA",(SUM($E35:$N35)-SUM(SMALL($E35:$N35,{1,2,3}))))</f>
        <v>NA</v>
      </c>
      <c r="Q35" s="52">
        <f>COUNTIF('A Lite'!E35:N35,15)</f>
        <v>0</v>
      </c>
      <c r="R35" s="52">
        <f>COUNTIF('A Lite'!E35:N35,14)</f>
        <v>0</v>
      </c>
      <c r="S35" s="52">
        <f>COUNTIF('A Lite'!E35:N35,13)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146">
        <f t="shared" si="0"/>
        <v>0</v>
      </c>
      <c r="P36" s="47" t="str">
        <f>IF(COUNTIF($E36:$N36,"&gt;1")&lt;5,"NA",(SUM($E36:$N36)-SUM(SMALL($E36:$N36,{1,2,3}))))</f>
        <v>NA</v>
      </c>
      <c r="Q36" s="52">
        <f>COUNTIF('A Lite'!E36:N36,15)</f>
        <v>0</v>
      </c>
      <c r="R36" s="52">
        <f>COUNTIF('A Lite'!E36:N36,14)</f>
        <v>0</v>
      </c>
      <c r="S36" s="52">
        <f>COUNTIF('A Lite'!E36:N36,13)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146">
        <f t="shared" si="0"/>
        <v>0</v>
      </c>
      <c r="P37" s="47" t="str">
        <f>IF(COUNTIF($E37:$N37,"&gt;1")&lt;5,"NA",(SUM($E37:$N37)-SUM(SMALL($E37:$N37,{1,2,3}))))</f>
        <v>NA</v>
      </c>
      <c r="Q37" s="52">
        <f>COUNTIF('A Lite'!E37:N37,15)</f>
        <v>0</v>
      </c>
      <c r="R37" s="52">
        <f>COUNTIF('A Lite'!E37:N37,14)</f>
        <v>0</v>
      </c>
      <c r="S37" s="52">
        <f>COUNTIF('A Lite'!E37:N37,13)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146">
        <f t="shared" si="0"/>
        <v>0</v>
      </c>
      <c r="P38" s="47" t="str">
        <f>IF(COUNTIF($E38:$N38,"&gt;1")&lt;5,"NA",(SUM($E38:$N38)-SUM(SMALL($E38:$N38,{1,2,3}))))</f>
        <v>NA</v>
      </c>
      <c r="Q38" s="52">
        <f>COUNTIF('A Lite'!E38:N38,15)</f>
        <v>0</v>
      </c>
      <c r="R38" s="52">
        <f>COUNTIF('A Lite'!E38:N38,14)</f>
        <v>0</v>
      </c>
      <c r="S38" s="52">
        <f>COUNTIF('A Lite'!E38:N38,13)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146">
        <f t="shared" si="0"/>
        <v>0</v>
      </c>
      <c r="P39" s="47" t="str">
        <f>IF(COUNTIF($E39:$N39,"&gt;1")&lt;5,"NA",(SUM($E39:$N39)-SUM(SMALL($E39:$N39,{1,2,3}))))</f>
        <v>NA</v>
      </c>
      <c r="Q39" s="52">
        <f>COUNTIF('A Lite'!E39:N39,15)</f>
        <v>0</v>
      </c>
      <c r="R39" s="52">
        <f>COUNTIF('A Lite'!E39:N39,14)</f>
        <v>0</v>
      </c>
      <c r="S39" s="52">
        <f>COUNTIF('A Lite'!E39:N39,13)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146">
        <f t="shared" si="0"/>
        <v>0</v>
      </c>
      <c r="P40" s="47" t="str">
        <f>IF(COUNTIF($E40:$N40,"&gt;1")&lt;5,"NA",(SUM($E40:$N40)-SUM(SMALL($E40:$N40,{1,2,3}))))</f>
        <v>NA</v>
      </c>
      <c r="Q40" s="52">
        <f>COUNTIF('A Lite'!E40:N40,15)</f>
        <v>0</v>
      </c>
      <c r="R40" s="52">
        <f>COUNTIF('A Lite'!E40:N40,14)</f>
        <v>0</v>
      </c>
      <c r="S40" s="52">
        <f>COUNTIF('A Lite'!E40:N40,13)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146">
        <f t="shared" si="0"/>
        <v>0</v>
      </c>
      <c r="P41" s="47" t="str">
        <f>IF(COUNTIF($E41:$N41,"&gt;1")&lt;5,"NA",(SUM($E41:$N41)-SUM(SMALL($E41:$N41,{1,2,3}))))</f>
        <v>NA</v>
      </c>
      <c r="Q41" s="52">
        <f>COUNTIF('A Lite'!E41:N41,15)</f>
        <v>0</v>
      </c>
      <c r="R41" s="52">
        <f>COUNTIF('A Lite'!E41:N41,14)</f>
        <v>0</v>
      </c>
      <c r="S41" s="52">
        <f>COUNTIF('A Lite'!E41:N41,13)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146">
        <f t="shared" si="0"/>
        <v>0</v>
      </c>
      <c r="P42" s="47" t="str">
        <f>IF(COUNTIF($E42:$N42,"&gt;1")&lt;5,"NA",(SUM($E42:$N42)-SUM(SMALL($E42:$N42,{1,2,3}))))</f>
        <v>NA</v>
      </c>
      <c r="Q42" s="52">
        <f>COUNTIF('A Lite'!E42:N42,15)</f>
        <v>0</v>
      </c>
      <c r="R42" s="52">
        <f>COUNTIF('A Lite'!E42:N42,14)</f>
        <v>0</v>
      </c>
      <c r="S42" s="52">
        <f>COUNTIF('A Lite'!E42:N42,13)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146">
        <f t="shared" si="0"/>
        <v>0</v>
      </c>
      <c r="P43" s="47" t="str">
        <f>IF(COUNTIF($E43:$N43,"&gt;1")&lt;5,"NA",(SUM($E43:$N43)-SUM(SMALL($E43:$N43,{1,2,3}))))</f>
        <v>NA</v>
      </c>
      <c r="Q43" s="52">
        <f>COUNTIF('A Lite'!E43:N43,15)</f>
        <v>0</v>
      </c>
      <c r="R43" s="52">
        <f>COUNTIF('A Lite'!E43:N43,14)</f>
        <v>0</v>
      </c>
      <c r="S43" s="52">
        <f>COUNTIF('A Lite'!E43:N43,13)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146">
        <f t="shared" si="0"/>
        <v>0</v>
      </c>
      <c r="P44" s="47" t="str">
        <f>IF(COUNTIF($E44:$N44,"&gt;1")&lt;5,"NA",(SUM($E44:$N44)-SUM(SMALL($E44:$N44,{1,2,3}))))</f>
        <v>NA</v>
      </c>
      <c r="Q44" s="52">
        <f>COUNTIF('A Lite'!E44:N44,15)</f>
        <v>0</v>
      </c>
      <c r="R44" s="52">
        <f>COUNTIF('A Lite'!E44:N44,14)</f>
        <v>0</v>
      </c>
      <c r="S44" s="52">
        <f>COUNTIF('A Lite'!E44:N44,13)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146">
        <f t="shared" si="0"/>
        <v>0</v>
      </c>
      <c r="P45" s="47" t="str">
        <f>IF(COUNTIF($E45:$N45,"&gt;1")&lt;5,"NA",(SUM($E45:$N45)-SUM(SMALL($E45:$N45,{1,2,3}))))</f>
        <v>NA</v>
      </c>
      <c r="Q45" s="52">
        <f>COUNTIF('A Lite'!E45:N45,15)</f>
        <v>0</v>
      </c>
      <c r="R45" s="52">
        <f>COUNTIF('A Lite'!E45:N45,14)</f>
        <v>0</v>
      </c>
      <c r="S45" s="52">
        <f>COUNTIF('A Lite'!E45:N45,13)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146">
        <f t="shared" si="0"/>
        <v>0</v>
      </c>
      <c r="P46" s="47" t="str">
        <f>IF(COUNTIF($E46:$N46,"&gt;1")&lt;5,"NA",(SUM($E46:$N46)-SUM(SMALL($E46:$N46,{1,2,3}))))</f>
        <v>NA</v>
      </c>
      <c r="Q46" s="52">
        <f>COUNTIF('A Lite'!E46:N46,15)</f>
        <v>0</v>
      </c>
      <c r="R46" s="52">
        <f>COUNTIF('A Lite'!E46:N46,14)</f>
        <v>0</v>
      </c>
      <c r="S46" s="52">
        <f>COUNTIF('A Lite'!E46:N46,13)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146">
        <f t="shared" si="0"/>
        <v>0</v>
      </c>
      <c r="P47" s="47" t="str">
        <f>IF(COUNTIF($E47:$N47,"&gt;1")&lt;5,"NA",(SUM($E47:$N47)-SUM(SMALL($E47:$N47,{1,2,3}))))</f>
        <v>NA</v>
      </c>
      <c r="Q47" s="52">
        <f>COUNTIF('A Lite'!E47:N47,15)</f>
        <v>0</v>
      </c>
      <c r="R47" s="52">
        <f>COUNTIF('A Lite'!E47:N47,14)</f>
        <v>0</v>
      </c>
      <c r="S47" s="52">
        <f>COUNTIF('A Lite'!E47:N47,13)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146">
        <f t="shared" si="0"/>
        <v>0</v>
      </c>
      <c r="P48" s="47" t="str">
        <f>IF(COUNTIF($E48:$N48,"&gt;1")&lt;5,"NA",(SUM($E48:$N48)-SUM(SMALL($E48:$N48,{1,2,3}))))</f>
        <v>NA</v>
      </c>
      <c r="Q48" s="52">
        <f>COUNTIF('A Lite'!E48:N48,15)</f>
        <v>0</v>
      </c>
      <c r="R48" s="52">
        <f>COUNTIF('A Lite'!E48:N48,14)</f>
        <v>0</v>
      </c>
      <c r="S48" s="52">
        <f>COUNTIF('A Lite'!E48:N48,13)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146">
        <f t="shared" si="0"/>
        <v>0</v>
      </c>
      <c r="P49" s="47" t="str">
        <f>IF(COUNTIF($E49:$N49,"&gt;1")&lt;5,"NA",(SUM($E49:$N49)-SUM(SMALL($E49:$N49,{1,2,3}))))</f>
        <v>NA</v>
      </c>
      <c r="Q49" s="52">
        <f>COUNTIF('A Lite'!E49:N49,15)</f>
        <v>0</v>
      </c>
      <c r="R49" s="52">
        <f>COUNTIF('A Lite'!E49:N49,14)</f>
        <v>0</v>
      </c>
      <c r="S49" s="52">
        <f>COUNTIF('A Lite'!E49:N49,13)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146">
        <f t="shared" si="0"/>
        <v>0</v>
      </c>
      <c r="P50" s="47" t="str">
        <f>IF(COUNTIF($E50:$N50,"&gt;1")&lt;5,"NA",(SUM($E50:$N50)-SUM(SMALL($E50:$N50,{1,2,3}))))</f>
        <v>NA</v>
      </c>
      <c r="Q50" s="52">
        <f>COUNTIF('A Lite'!E50:N50,15)</f>
        <v>0</v>
      </c>
      <c r="R50" s="52">
        <f>COUNTIF('A Lite'!E50:N50,14)</f>
        <v>0</v>
      </c>
      <c r="S50" s="52">
        <f>COUNTIF('A Lite'!E50:N50,13)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146">
        <f t="shared" si="0"/>
        <v>0</v>
      </c>
      <c r="P51" s="47" t="str">
        <f>IF(COUNTIF($E51:$N51,"&gt;1")&lt;5,"NA",(SUM($E51:$N51)-SUM(SMALL($E51:$N51,{1,2,3}))))</f>
        <v>NA</v>
      </c>
      <c r="Q51" s="52">
        <f>COUNTIF('A Lite'!E51:N51,15)</f>
        <v>0</v>
      </c>
      <c r="R51" s="52">
        <f>COUNTIF('A Lite'!E51:N51,14)</f>
        <v>0</v>
      </c>
      <c r="S51" s="52">
        <f>COUNTIF('A Lite'!E51:N51,13)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147">
        <f t="shared" si="0"/>
        <v>0</v>
      </c>
      <c r="P52" s="62" t="str">
        <f>IF(COUNTIF($E52:$N52,"&gt;1")&lt;5,"NA",(SUM($E52:$N52)-SUM(SMALL($E52:$N52,{1,2,3}))))</f>
        <v>NA</v>
      </c>
      <c r="Q52" s="55">
        <f>COUNTIF('A Lite'!E52:N52,15)</f>
        <v>0</v>
      </c>
      <c r="R52" s="55">
        <f>COUNTIF('A Lite'!E52:N52,14)</f>
        <v>0</v>
      </c>
      <c r="S52" s="55">
        <f>COUNTIF('A Lite'!E52:N52,13)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32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X52"/>
  <sheetViews>
    <sheetView zoomScaleNormal="100" workbookViewId="0" xr3:uid="{F9CF3CF3-643B-5BE6-8B46-32C596A47465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10.25" style="25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52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0.6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45">
      <c r="A13" s="14"/>
      <c r="B13" s="22">
        <v>1</v>
      </c>
      <c r="C13" s="43" t="s">
        <v>51</v>
      </c>
      <c r="D13" s="44">
        <v>211</v>
      </c>
      <c r="E13" s="45">
        <v>15</v>
      </c>
      <c r="F13" s="45">
        <v>0</v>
      </c>
      <c r="G13" s="57">
        <v>15</v>
      </c>
      <c r="H13" s="45">
        <v>14</v>
      </c>
      <c r="I13" s="45">
        <v>0</v>
      </c>
      <c r="J13" s="45">
        <v>15</v>
      </c>
      <c r="K13" s="45"/>
      <c r="L13" s="45"/>
      <c r="M13" s="45"/>
      <c r="N13" s="45"/>
      <c r="O13" s="49">
        <f t="shared" ref="O13:O52" si="0">SUM(E13:N13)</f>
        <v>59</v>
      </c>
      <c r="P13" s="49" t="str">
        <f>IF(COUNTIF($E13:$N13,"&gt;1")&lt;5,"NA",(SUM($E13:$N13)-SUM(SMALL($E13:$N13,{1,2,3}))))</f>
        <v>NA</v>
      </c>
      <c r="Q13" s="49">
        <f>COUNTIF('A 40+'!E13:N13,15)</f>
        <v>3</v>
      </c>
      <c r="R13" s="49">
        <f>COUNTIF('A 40+'!E13:N13,14)</f>
        <v>1</v>
      </c>
      <c r="S13" s="50">
        <f>COUNTIF('A 40+'!E13:N13,13)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45">
      <c r="A14" s="14"/>
      <c r="B14" s="22">
        <v>2</v>
      </c>
      <c r="C14" s="46" t="s">
        <v>75</v>
      </c>
      <c r="D14" s="47">
        <v>548</v>
      </c>
      <c r="E14" s="48">
        <v>0</v>
      </c>
      <c r="F14" s="48">
        <v>0</v>
      </c>
      <c r="G14" s="58">
        <v>14</v>
      </c>
      <c r="H14" s="48">
        <v>15</v>
      </c>
      <c r="I14" s="48">
        <v>0</v>
      </c>
      <c r="J14" s="48">
        <v>14</v>
      </c>
      <c r="K14" s="48"/>
      <c r="L14" s="48"/>
      <c r="M14" s="48"/>
      <c r="N14" s="48"/>
      <c r="O14" s="51">
        <f t="shared" si="0"/>
        <v>43</v>
      </c>
      <c r="P14" s="52" t="str">
        <f>IF(COUNTIF($E14:$N14,"&gt;1")&lt;5,"NA",(SUM($E14:$N14)-SUM(SMALL($E14:$N14,{1,2,3}))))</f>
        <v>NA</v>
      </c>
      <c r="Q14" s="52">
        <f>COUNTIF('A 40+'!E14:N14,15)</f>
        <v>1</v>
      </c>
      <c r="R14" s="52">
        <f>COUNTIF('A 40+'!E14:N14,14)</f>
        <v>2</v>
      </c>
      <c r="S14" s="53">
        <f>COUNTIF('A 40+'!E14:N14,13)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45">
      <c r="A15" s="14"/>
      <c r="B15" s="22">
        <v>3</v>
      </c>
      <c r="C15" s="46" t="s">
        <v>164</v>
      </c>
      <c r="D15" s="47">
        <v>556</v>
      </c>
      <c r="E15" s="48">
        <v>0</v>
      </c>
      <c r="F15" s="48">
        <v>15</v>
      </c>
      <c r="G15" s="58">
        <v>0</v>
      </c>
      <c r="H15" s="48">
        <v>0</v>
      </c>
      <c r="I15" s="48">
        <v>0</v>
      </c>
      <c r="J15" s="48">
        <v>0</v>
      </c>
      <c r="K15" s="48"/>
      <c r="L15" s="48"/>
      <c r="M15" s="48"/>
      <c r="N15" s="48"/>
      <c r="O15" s="51">
        <f t="shared" si="0"/>
        <v>15</v>
      </c>
      <c r="P15" s="52" t="str">
        <f>IF(COUNTIF($E15:$N15,"&gt;1")&lt;5,"NA",(SUM($E15:$N15)-SUM(SMALL($E15:$N15,{1,2,3}))))</f>
        <v>NA</v>
      </c>
      <c r="Q15" s="52">
        <f>COUNTIF('A 40+'!E15:N15,15)</f>
        <v>1</v>
      </c>
      <c r="R15" s="52">
        <f>COUNTIF('A 40+'!E15:N15,14)</f>
        <v>0</v>
      </c>
      <c r="S15" s="53">
        <f>COUNTIF('A 40+'!E15:N15,13)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45">
      <c r="A16" s="14"/>
      <c r="B16" s="22">
        <v>4</v>
      </c>
      <c r="C16" s="46" t="s">
        <v>187</v>
      </c>
      <c r="D16" s="47">
        <v>494</v>
      </c>
      <c r="E16" s="48">
        <v>14</v>
      </c>
      <c r="F16" s="48">
        <v>0</v>
      </c>
      <c r="G16" s="58">
        <v>0</v>
      </c>
      <c r="H16" s="48">
        <v>0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14</v>
      </c>
      <c r="P16" s="52" t="str">
        <f>IF(COUNTIF($E16:$N16,"&gt;1")&lt;5,"NA",(SUM($E16:$N16)-SUM(SMALL($E16:$N16,{1,2,3}))))</f>
        <v>NA</v>
      </c>
      <c r="Q16" s="52">
        <f>COUNTIF('A 40+'!E16:N16,15)</f>
        <v>0</v>
      </c>
      <c r="R16" s="52">
        <f>COUNTIF('A 40+'!E16:N16,14)</f>
        <v>1</v>
      </c>
      <c r="S16" s="53">
        <f>COUNTIF('A 40+'!E16:N16,13)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45">
      <c r="A17" s="14"/>
      <c r="B17" s="22">
        <v>5</v>
      </c>
      <c r="C17" s="46" t="s">
        <v>212</v>
      </c>
      <c r="D17" s="47">
        <v>1964</v>
      </c>
      <c r="E17" s="48">
        <v>0</v>
      </c>
      <c r="F17" s="48">
        <v>14</v>
      </c>
      <c r="G17" s="58">
        <v>0</v>
      </c>
      <c r="H17" s="48">
        <v>0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14</v>
      </c>
      <c r="P17" s="52" t="str">
        <f>IF(COUNTIF($E17:$N17,"&gt;1")&lt;5,"NA",(SUM($E17:$N17)-SUM(SMALL($E17:$N17,{1,2,3}))))</f>
        <v>NA</v>
      </c>
      <c r="Q17" s="52">
        <f>COUNTIF('A 40+'!E17:N17,15)</f>
        <v>0</v>
      </c>
      <c r="R17" s="52">
        <f>COUNTIF('A 40+'!E17:N17,14)</f>
        <v>1</v>
      </c>
      <c r="S17" s="53">
        <f>COUNTIF('A 40+'!E17:N17,13)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45">
      <c r="A18" s="14"/>
      <c r="B18" s="22">
        <v>6</v>
      </c>
      <c r="C18" s="46" t="s">
        <v>191</v>
      </c>
      <c r="D18" s="47">
        <v>241</v>
      </c>
      <c r="E18" s="48">
        <v>0</v>
      </c>
      <c r="F18" s="48">
        <v>13</v>
      </c>
      <c r="G18" s="58">
        <v>0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13</v>
      </c>
      <c r="P18" s="52" t="str">
        <f>IF(COUNTIF($E18:$N18,"&gt;1")&lt;5,"NA",(SUM($E18:$N18)-SUM(SMALL($E18:$N18,{1,2,3}))))</f>
        <v>NA</v>
      </c>
      <c r="Q18" s="52">
        <f>COUNTIF('A 40+'!E18:N18,15)</f>
        <v>0</v>
      </c>
      <c r="R18" s="52">
        <f>COUNTIF('A 40+'!E18:N18,14)</f>
        <v>0</v>
      </c>
      <c r="S18" s="53">
        <f>COUNTIF('A 40+'!E18:N18,13)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45">
      <c r="A19" s="14"/>
      <c r="B19" s="22">
        <v>7</v>
      </c>
      <c r="C19" s="46" t="s">
        <v>83</v>
      </c>
      <c r="D19" s="47">
        <v>1679</v>
      </c>
      <c r="E19" s="48">
        <v>0</v>
      </c>
      <c r="F19" s="48">
        <v>0</v>
      </c>
      <c r="G19" s="58">
        <v>0</v>
      </c>
      <c r="H19" s="48">
        <v>0</v>
      </c>
      <c r="I19" s="48">
        <v>0</v>
      </c>
      <c r="J19" s="48">
        <v>13</v>
      </c>
      <c r="K19" s="48"/>
      <c r="L19" s="48"/>
      <c r="M19" s="48"/>
      <c r="N19" s="48"/>
      <c r="O19" s="51">
        <f t="shared" si="0"/>
        <v>13</v>
      </c>
      <c r="P19" s="52" t="str">
        <f>IF(COUNTIF($E19:$N19,"&gt;1")&lt;5,"NA",(SUM($E19:$N19)-SUM(SMALL($E19:$N19,{1,2,3}))))</f>
        <v>NA</v>
      </c>
      <c r="Q19" s="52">
        <f>COUNTIF('A 40+'!E19:N19,15)</f>
        <v>0</v>
      </c>
      <c r="R19" s="52">
        <f>COUNTIF('A 40+'!E19:N19,14)</f>
        <v>0</v>
      </c>
      <c r="S19" s="53">
        <f>COUNTIF('A 40+'!E19:N19,13)</f>
        <v>1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45">
      <c r="A20" s="14"/>
      <c r="B20" s="22">
        <v>8</v>
      </c>
      <c r="C20" s="46"/>
      <c r="D20" s="47"/>
      <c r="E20" s="48">
        <v>0</v>
      </c>
      <c r="F20" s="48">
        <v>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0</v>
      </c>
      <c r="P20" s="52" t="str">
        <f>IF(COUNTIF($E20:$N20,"&gt;1")&lt;5,"NA",(SUM($E20:$N20)-SUM(SMALL($E20:$N20,{1,2,3}))))</f>
        <v>NA</v>
      </c>
      <c r="Q20" s="52">
        <f>COUNTIF('A 40+'!E20:N20,15)</f>
        <v>0</v>
      </c>
      <c r="R20" s="52">
        <f>COUNTIF('A 40+'!E20:N20,14)</f>
        <v>0</v>
      </c>
      <c r="S20" s="53">
        <f>COUNTIF('A 40+'!E20:N20,13)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45">
      <c r="A21" s="14"/>
      <c r="B21" s="22">
        <v>9</v>
      </c>
      <c r="C21" s="46"/>
      <c r="D21" s="47"/>
      <c r="E21" s="48">
        <v>0</v>
      </c>
      <c r="F21" s="48">
        <v>0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0</v>
      </c>
      <c r="P21" s="52" t="str">
        <f>IF(COUNTIF($E21:$N21,"&gt;1")&lt;5,"NA",(SUM($E21:$N21)-SUM(SMALL($E21:$N21,{1,2,3}))))</f>
        <v>NA</v>
      </c>
      <c r="Q21" s="52">
        <f>COUNTIF('A 40+'!E21:N21,15)</f>
        <v>0</v>
      </c>
      <c r="R21" s="52">
        <f>COUNTIF('A 40+'!E21:N21,14)</f>
        <v>0</v>
      </c>
      <c r="S21" s="53">
        <f>COUNTIF('A 40+'!E21:N21,13)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45">
      <c r="A22" s="14"/>
      <c r="B22" s="22">
        <v>10</v>
      </c>
      <c r="C22" s="46"/>
      <c r="D22" s="47"/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0</v>
      </c>
      <c r="P22" s="52" t="str">
        <f>IF(COUNTIF($E22:$N22,"&gt;1")&lt;5,"NA",(SUM($E22:$N22)-SUM(SMALL($E22:$N22,{1,2,3}))))</f>
        <v>NA</v>
      </c>
      <c r="Q22" s="52">
        <f>COUNTIF('A 40+'!E22:N22,15)</f>
        <v>0</v>
      </c>
      <c r="R22" s="52">
        <f>COUNTIF('A 40+'!E22:N22,14)</f>
        <v>0</v>
      </c>
      <c r="S22" s="53">
        <f>COUNTIF('A 40+'!E22:N22,13)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45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52">
        <f>COUNTIF('A 40+'!E23:N23,15)</f>
        <v>0</v>
      </c>
      <c r="R23" s="52">
        <f>COUNTIF('A 40+'!E23:N23,14)</f>
        <v>0</v>
      </c>
      <c r="S23" s="53">
        <f>COUNTIF('A 40+'!E23:N23,13)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45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52">
        <f>COUNTIF('A 40+'!E24:N24,15)</f>
        <v>0</v>
      </c>
      <c r="R24" s="52">
        <f>COUNTIF('A 40+'!E24:N24,14)</f>
        <v>0</v>
      </c>
      <c r="S24" s="53">
        <f>COUNTIF('A 40+'!E24:N24,13)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4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52">
        <f>COUNTIF('A 40+'!E25:N25,15)</f>
        <v>0</v>
      </c>
      <c r="R25" s="52">
        <f>COUNTIF('A 40+'!E25:N25,14)</f>
        <v>0</v>
      </c>
      <c r="S25" s="53">
        <f>COUNTIF('A 40+'!E25:N25,13)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4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52">
        <f>COUNTIF('A 40+'!E26:N26,15)</f>
        <v>0</v>
      </c>
      <c r="R26" s="52">
        <f>COUNTIF('A 40+'!E26:N26,14)</f>
        <v>0</v>
      </c>
      <c r="S26" s="53">
        <f>COUNTIF('A 40+'!E26:N26,13)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4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52">
        <f>COUNTIF('A 40+'!E27:N27,15)</f>
        <v>0</v>
      </c>
      <c r="R27" s="52">
        <f>COUNTIF('A 40+'!E27:N27,14)</f>
        <v>0</v>
      </c>
      <c r="S27" s="53">
        <f>COUNTIF('A 40+'!E27:N27,13)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4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52">
        <f>COUNTIF('A 40+'!E28:N28,15)</f>
        <v>0</v>
      </c>
      <c r="R28" s="52">
        <f>COUNTIF('A 40+'!E28:N28,14)</f>
        <v>0</v>
      </c>
      <c r="S28" s="53">
        <f>COUNTIF('A 40+'!E28:N28,13)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4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52">
        <f>COUNTIF('A 40+'!E29:N29,15)</f>
        <v>0</v>
      </c>
      <c r="R29" s="52">
        <f>COUNTIF('A 40+'!E29:N29,14)</f>
        <v>0</v>
      </c>
      <c r="S29" s="53">
        <f>COUNTIF('A 40+'!E29:N29,13)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52">
        <f>COUNTIF('A 40+'!E30:N30,15)</f>
        <v>0</v>
      </c>
      <c r="R30" s="52">
        <f>COUNTIF('A 40+'!E30:N30,14)</f>
        <v>0</v>
      </c>
      <c r="S30" s="53">
        <f>COUNTIF('A 40+'!E30:N30,13)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52">
        <f>COUNTIF('A 40+'!E31:N31,15)</f>
        <v>0</v>
      </c>
      <c r="R31" s="52">
        <f>COUNTIF('A 40+'!E31:N31,14)</f>
        <v>0</v>
      </c>
      <c r="S31" s="53">
        <f>COUNTIF('A 40+'!E31:N31,13)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4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52">
        <f>COUNTIF('A 40+'!E32:N32,15)</f>
        <v>0</v>
      </c>
      <c r="R32" s="52">
        <f>COUNTIF('A 40+'!E32:N32,14)</f>
        <v>0</v>
      </c>
      <c r="S32" s="53">
        <f>COUNTIF('A 40+'!E32:N32,13)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4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52">
        <f>COUNTIF('A 40+'!E33:N33,15)</f>
        <v>0</v>
      </c>
      <c r="R33" s="52">
        <f>COUNTIF('A 40+'!E33:N33,14)</f>
        <v>0</v>
      </c>
      <c r="S33" s="53">
        <f>COUNTIF('A 40+'!E33:N33,13)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4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52">
        <f>COUNTIF('A 40+'!E34:N34,15)</f>
        <v>0</v>
      </c>
      <c r="R34" s="52">
        <f>COUNTIF('A 40+'!E34:N34,14)</f>
        <v>0</v>
      </c>
      <c r="S34" s="53">
        <f>COUNTIF('A 40+'!E34:N34,13)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52">
        <f>COUNTIF('A 40+'!E35:N35,15)</f>
        <v>0</v>
      </c>
      <c r="R35" s="52">
        <f>COUNTIF('A 40+'!E35:N35,14)</f>
        <v>0</v>
      </c>
      <c r="S35" s="53">
        <f>COUNTIF('A 40+'!E35:N35,13)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4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52">
        <f>COUNTIF('A 40+'!E36:N36,15)</f>
        <v>0</v>
      </c>
      <c r="R36" s="52">
        <f>COUNTIF('A 40+'!E36:N36,14)</f>
        <v>0</v>
      </c>
      <c r="S36" s="53">
        <f>COUNTIF('A 40+'!E36:N36,13)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4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52">
        <f>COUNTIF('A 40+'!E37:N37,15)</f>
        <v>0</v>
      </c>
      <c r="R37" s="52">
        <f>COUNTIF('A 40+'!E37:N37,14)</f>
        <v>0</v>
      </c>
      <c r="S37" s="53">
        <f>COUNTIF('A 40+'!E37:N37,13)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52">
        <f>COUNTIF('A 40+'!E38:N38,15)</f>
        <v>0</v>
      </c>
      <c r="R38" s="52">
        <f>COUNTIF('A 40+'!E38:N38,14)</f>
        <v>0</v>
      </c>
      <c r="S38" s="53">
        <f>COUNTIF('A 40+'!E38:N38,13)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4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52">
        <f>COUNTIF('A 40+'!E39:N39,15)</f>
        <v>0</v>
      </c>
      <c r="R39" s="52">
        <f>COUNTIF('A 40+'!E39:N39,14)</f>
        <v>0</v>
      </c>
      <c r="S39" s="53">
        <f>COUNTIF('A 40+'!E39:N39,13)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4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52">
        <f>COUNTIF('A 40+'!E40:N40,15)</f>
        <v>0</v>
      </c>
      <c r="R40" s="52">
        <f>COUNTIF('A 40+'!E40:N40,14)</f>
        <v>0</v>
      </c>
      <c r="S40" s="53">
        <f>COUNTIF('A 40+'!E40:N40,13)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4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52">
        <f>COUNTIF('A 40+'!E41:N41,15)</f>
        <v>0</v>
      </c>
      <c r="R41" s="52">
        <f>COUNTIF('A 40+'!E41:N41,14)</f>
        <v>0</v>
      </c>
      <c r="S41" s="53">
        <f>COUNTIF('A 40+'!E41:N41,13)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4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52">
        <f>COUNTIF('A 40+'!E42:N42,15)</f>
        <v>0</v>
      </c>
      <c r="R42" s="52">
        <f>COUNTIF('A 40+'!E42:N42,14)</f>
        <v>0</v>
      </c>
      <c r="S42" s="53">
        <f>COUNTIF('A 40+'!E42:N42,13)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4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52">
        <f>COUNTIF('A 40+'!E43:N43,15)</f>
        <v>0</v>
      </c>
      <c r="R43" s="52">
        <f>COUNTIF('A 40+'!E43:N43,14)</f>
        <v>0</v>
      </c>
      <c r="S43" s="53">
        <f>COUNTIF('A 40+'!E43:N43,13)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52">
        <f>COUNTIF('A 40+'!E44:N44,15)</f>
        <v>0</v>
      </c>
      <c r="R44" s="52">
        <f>COUNTIF('A 40+'!E44:N44,14)</f>
        <v>0</v>
      </c>
      <c r="S44" s="53">
        <f>COUNTIF('A 40+'!E44:N44,13)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4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52">
        <f>COUNTIF('A 40+'!E45:N45,15)</f>
        <v>0</v>
      </c>
      <c r="R45" s="52">
        <f>COUNTIF('A 40+'!E45:N45,14)</f>
        <v>0</v>
      </c>
      <c r="S45" s="53">
        <f>COUNTIF('A 40+'!E45:N45,13)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4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52">
        <f>COUNTIF('A 40+'!E46:N46,15)</f>
        <v>0</v>
      </c>
      <c r="R46" s="52">
        <f>COUNTIF('A 40+'!E46:N46,14)</f>
        <v>0</v>
      </c>
      <c r="S46" s="53">
        <f>COUNTIF('A 40+'!E46:N46,13)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4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52">
        <f>COUNTIF('A 40+'!E47:N47,15)</f>
        <v>0</v>
      </c>
      <c r="R47" s="52">
        <f>COUNTIF('A 40+'!E47:N47,14)</f>
        <v>0</v>
      </c>
      <c r="S47" s="53">
        <f>COUNTIF('A 40+'!E47:N47,13)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4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52">
        <f>COUNTIF('A 40+'!E48:N48,15)</f>
        <v>0</v>
      </c>
      <c r="R48" s="52">
        <f>COUNTIF('A 40+'!E48:N48,14)</f>
        <v>0</v>
      </c>
      <c r="S48" s="53">
        <f>COUNTIF('A 40+'!E48:N48,13)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4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52">
        <f>COUNTIF('A 40+'!E49:N49,15)</f>
        <v>0</v>
      </c>
      <c r="R49" s="52">
        <f>COUNTIF('A 40+'!E49:N49,14)</f>
        <v>0</v>
      </c>
      <c r="S49" s="53">
        <f>COUNTIF('A 40+'!E49:N49,13)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4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52">
        <f>COUNTIF('A 40+'!E50:N50,15)</f>
        <v>0</v>
      </c>
      <c r="R50" s="52">
        <f>COUNTIF('A 40+'!E50:N50,14)</f>
        <v>0</v>
      </c>
      <c r="S50" s="53">
        <f>COUNTIF('A 40+'!E50:N50,13)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4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52">
        <f>COUNTIF('A 40+'!E51:N51,15)</f>
        <v>0</v>
      </c>
      <c r="R51" s="52">
        <f>COUNTIF('A 40+'!E51:N51,14)</f>
        <v>0</v>
      </c>
      <c r="S51" s="53">
        <f>COUNTIF('A 40+'!E51:N51,13)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55">
        <f>COUNTIF('A 40+'!E52:N52,15)</f>
        <v>0</v>
      </c>
      <c r="R52" s="55">
        <f>COUNTIF('A 40+'!E52:N52,14)</f>
        <v>0</v>
      </c>
      <c r="S52" s="56">
        <f>COUNTIF('A 40+'!E52:N52,13)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31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X52"/>
  <sheetViews>
    <sheetView zoomScaleNormal="100" workbookViewId="0" xr3:uid="{78B4E459-6924-5F8B-B7BA-2DD04133E49E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6.375" style="4" customWidth="1"/>
    <col min="4" max="4" width="7" style="25" customWidth="1"/>
    <col min="5" max="5" width="9.125" style="25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42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6.899999999999999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.9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s="25" customFormat="1" ht="34.15" thickBot="1">
      <c r="A12" s="156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60"/>
      <c r="AF12" s="160"/>
      <c r="AG12" s="161"/>
      <c r="AH12" s="161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</row>
    <row r="13" spans="1:50" ht="21" thickBot="1">
      <c r="A13" s="14"/>
      <c r="B13" s="22">
        <v>1</v>
      </c>
      <c r="C13" s="47" t="s">
        <v>41</v>
      </c>
      <c r="D13" s="47">
        <v>569</v>
      </c>
      <c r="E13" s="47">
        <v>20</v>
      </c>
      <c r="F13" s="45">
        <v>14</v>
      </c>
      <c r="G13" s="57">
        <v>15</v>
      </c>
      <c r="H13" s="45">
        <v>15</v>
      </c>
      <c r="I13" s="45">
        <v>14</v>
      </c>
      <c r="J13" s="45">
        <v>15</v>
      </c>
      <c r="K13" s="45"/>
      <c r="L13" s="45"/>
      <c r="M13" s="45"/>
      <c r="N13" s="45"/>
      <c r="O13" s="49">
        <f t="shared" ref="O13:O52" si="0">SUM(E13:N13)</f>
        <v>93</v>
      </c>
      <c r="P13" s="49">
        <f>IF(COUNTIF($E13:$N13,"&gt;1")&lt;5,"NA",(SUM($E13:$N13)-SUM(SMALL($E13:$N13,{1,2,3}))))</f>
        <v>50</v>
      </c>
      <c r="Q13" s="49">
        <f>COUNTIF('A 45+'!E13:N13,15)</f>
        <v>3</v>
      </c>
      <c r="R13" s="49">
        <f>COUNTIF('A 45+'!E13:N13,14)</f>
        <v>2</v>
      </c>
      <c r="S13" s="50">
        <f>COUNTIF('A 45+'!E13:N13,13)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22">
        <v>2</v>
      </c>
      <c r="C14" s="46" t="s">
        <v>129</v>
      </c>
      <c r="D14" s="47">
        <v>652</v>
      </c>
      <c r="E14" s="48">
        <v>0</v>
      </c>
      <c r="F14" s="48">
        <v>10</v>
      </c>
      <c r="G14" s="58">
        <v>0</v>
      </c>
      <c r="H14" s="48">
        <v>12</v>
      </c>
      <c r="I14" s="48">
        <v>20</v>
      </c>
      <c r="J14" s="48">
        <v>14</v>
      </c>
      <c r="K14" s="48"/>
      <c r="L14" s="48"/>
      <c r="M14" s="48"/>
      <c r="N14" s="48"/>
      <c r="O14" s="51">
        <f t="shared" si="0"/>
        <v>56</v>
      </c>
      <c r="P14" s="52" t="str">
        <f>IF(COUNTIF($E14:$N14,"&gt;1")&lt;5,"NA",(SUM($E14:$N14)-SUM(SMALL($E14:$N14,{1,2,3}))))</f>
        <v>NA</v>
      </c>
      <c r="Q14" s="49">
        <f>COUNTIF('A 45+'!E14:N14,15)</f>
        <v>0</v>
      </c>
      <c r="R14" s="49">
        <f>COUNTIF('A 45+'!E14:N14,14)</f>
        <v>1</v>
      </c>
      <c r="S14" s="50">
        <f>COUNTIF('A 45+'!E14:N14,13)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22">
        <v>3</v>
      </c>
      <c r="C15" s="46" t="s">
        <v>145</v>
      </c>
      <c r="D15" s="47">
        <v>516</v>
      </c>
      <c r="E15" s="48">
        <v>0</v>
      </c>
      <c r="F15" s="48">
        <v>11</v>
      </c>
      <c r="G15" s="58">
        <v>0</v>
      </c>
      <c r="H15" s="48">
        <v>13</v>
      </c>
      <c r="I15" s="48">
        <v>12</v>
      </c>
      <c r="J15" s="48">
        <v>0</v>
      </c>
      <c r="K15" s="48"/>
      <c r="L15" s="48"/>
      <c r="M15" s="48"/>
      <c r="N15" s="48"/>
      <c r="O15" s="51">
        <f t="shared" si="0"/>
        <v>36</v>
      </c>
      <c r="P15" s="52" t="str">
        <f>IF(COUNTIF($E15:$N15,"&gt;1")&lt;5,"NA",(SUM($E15:$N15)-SUM(SMALL($E15:$N15,{1,2,3}))))</f>
        <v>NA</v>
      </c>
      <c r="Q15" s="49">
        <f>COUNTIF('A 45+'!E15:N15,15)</f>
        <v>0</v>
      </c>
      <c r="R15" s="49">
        <f>COUNTIF('A 45+'!E15:N15,14)</f>
        <v>0</v>
      </c>
      <c r="S15" s="50">
        <f>COUNTIF('A 45+'!E15:N15,13)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1" thickBot="1">
      <c r="A16" s="14"/>
      <c r="B16" s="22">
        <v>4</v>
      </c>
      <c r="C16" s="46" t="s">
        <v>106</v>
      </c>
      <c r="D16" s="47">
        <v>1023</v>
      </c>
      <c r="E16" s="48">
        <v>15</v>
      </c>
      <c r="F16" s="48">
        <v>20</v>
      </c>
      <c r="G16" s="58">
        <v>0</v>
      </c>
      <c r="H16" s="48">
        <v>0</v>
      </c>
      <c r="I16" s="48">
        <v>0</v>
      </c>
      <c r="J16" s="48">
        <v>0</v>
      </c>
      <c r="K16" s="48"/>
      <c r="L16" s="48"/>
      <c r="M16" s="48"/>
      <c r="N16" s="48"/>
      <c r="O16" s="51">
        <f t="shared" si="0"/>
        <v>35</v>
      </c>
      <c r="P16" s="52" t="str">
        <f>IF(COUNTIF($E16:$N16,"&gt;1")&lt;5,"NA",(SUM($E16:$N16)-SUM(SMALL($E16:$N16,{1,2,3}))))</f>
        <v>NA</v>
      </c>
      <c r="Q16" s="49">
        <f>COUNTIF('A 45+'!E16:N16,15)</f>
        <v>1</v>
      </c>
      <c r="R16" s="49">
        <f>COUNTIF('A 45+'!E16:N16,14)</f>
        <v>0</v>
      </c>
      <c r="S16" s="50">
        <f>COUNTIF('A 45+'!E16:N16,13)</f>
        <v>0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1" thickBot="1">
      <c r="A17" s="14"/>
      <c r="B17" s="22">
        <v>5</v>
      </c>
      <c r="C17" s="46" t="s">
        <v>247</v>
      </c>
      <c r="D17" s="47">
        <v>135</v>
      </c>
      <c r="E17" s="48">
        <v>0</v>
      </c>
      <c r="F17" s="48">
        <v>15</v>
      </c>
      <c r="G17" s="58">
        <v>0</v>
      </c>
      <c r="H17" s="48">
        <v>0</v>
      </c>
      <c r="I17" s="48">
        <v>15</v>
      </c>
      <c r="J17" s="48">
        <v>20</v>
      </c>
      <c r="K17" s="48"/>
      <c r="L17" s="48"/>
      <c r="M17" s="48"/>
      <c r="N17" s="48"/>
      <c r="O17" s="51">
        <f t="shared" si="0"/>
        <v>50</v>
      </c>
      <c r="P17" s="52" t="str">
        <f>IF(COUNTIF($E17:$N17,"&gt;1")&lt;5,"NA",(SUM($E17:$N17)-SUM(SMALL($E17:$N17,{1,2,3}))))</f>
        <v>NA</v>
      </c>
      <c r="Q17" s="49">
        <f>COUNTIF('A 45+'!E17:N17,15)</f>
        <v>2</v>
      </c>
      <c r="R17" s="49">
        <f>COUNTIF('A 45+'!E17:N17,14)</f>
        <v>0</v>
      </c>
      <c r="S17" s="50">
        <f>COUNTIF('A 45+'!E17:N17,13)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1" thickBot="1">
      <c r="A18" s="14"/>
      <c r="B18" s="22">
        <v>6</v>
      </c>
      <c r="C18" s="46" t="s">
        <v>162</v>
      </c>
      <c r="D18" s="47">
        <v>1461</v>
      </c>
      <c r="E18" s="48">
        <v>0</v>
      </c>
      <c r="F18" s="48">
        <v>0</v>
      </c>
      <c r="G18" s="58">
        <v>14</v>
      </c>
      <c r="H18" s="48">
        <v>0</v>
      </c>
      <c r="I18" s="48">
        <v>0</v>
      </c>
      <c r="J18" s="48">
        <v>0</v>
      </c>
      <c r="K18" s="48"/>
      <c r="L18" s="48"/>
      <c r="M18" s="48"/>
      <c r="N18" s="48"/>
      <c r="O18" s="51">
        <f t="shared" si="0"/>
        <v>14</v>
      </c>
      <c r="P18" s="52" t="str">
        <f>IF(COUNTIF($E18:$N18,"&gt;1")&lt;5,"NA",(SUM($E18:$N18)-SUM(SMALL($E18:$N18,{1,2,3}))))</f>
        <v>NA</v>
      </c>
      <c r="Q18" s="49">
        <f>COUNTIF('A 45+'!E18:N18,15)</f>
        <v>0</v>
      </c>
      <c r="R18" s="49">
        <f>COUNTIF('A 45+'!E18:N18,14)</f>
        <v>1</v>
      </c>
      <c r="S18" s="50">
        <f>COUNTIF('A 45+'!E18:N18,13)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1" thickBot="1">
      <c r="A19" s="14"/>
      <c r="B19" s="22">
        <v>7</v>
      </c>
      <c r="C19" s="46" t="s">
        <v>168</v>
      </c>
      <c r="D19" s="47">
        <v>178</v>
      </c>
      <c r="E19" s="48">
        <v>0</v>
      </c>
      <c r="F19" s="48">
        <v>0</v>
      </c>
      <c r="G19" s="58">
        <v>0</v>
      </c>
      <c r="H19" s="48">
        <v>14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14</v>
      </c>
      <c r="P19" s="52" t="str">
        <f>IF(COUNTIF($E19:$N19,"&gt;1")&lt;5,"NA",(SUM($E19:$N19)-SUM(SMALL($E19:$N19,{1,2,3}))))</f>
        <v>NA</v>
      </c>
      <c r="Q19" s="49">
        <f>COUNTIF('A 45+'!E19:N19,15)</f>
        <v>0</v>
      </c>
      <c r="R19" s="49">
        <f>COUNTIF('A 45+'!E19:N19,14)</f>
        <v>1</v>
      </c>
      <c r="S19" s="50">
        <f>COUNTIF('A 45+'!E19:N19,13)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1" thickBot="1">
      <c r="A20" s="14"/>
      <c r="B20" s="22">
        <v>8</v>
      </c>
      <c r="C20" s="46" t="s">
        <v>156</v>
      </c>
      <c r="D20" s="47">
        <v>549</v>
      </c>
      <c r="E20" s="48">
        <v>0</v>
      </c>
      <c r="F20" s="48">
        <v>13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13</v>
      </c>
      <c r="P20" s="52" t="str">
        <f>IF(COUNTIF($E20:$N20,"&gt;1")&lt;5,"NA",(SUM($E20:$N20)-SUM(SMALL($E20:$N20,{1,2,3}))))</f>
        <v>NA</v>
      </c>
      <c r="Q20" s="49">
        <f>COUNTIF('A 45+'!E20:N20,15)</f>
        <v>0</v>
      </c>
      <c r="R20" s="49">
        <f>COUNTIF('A 45+'!E20:N20,14)</f>
        <v>0</v>
      </c>
      <c r="S20" s="50">
        <f>COUNTIF('A 45+'!E20:N20,13)</f>
        <v>1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22">
        <v>9</v>
      </c>
      <c r="C21" s="46" t="s">
        <v>151</v>
      </c>
      <c r="D21" s="47">
        <v>1008</v>
      </c>
      <c r="E21" s="48">
        <v>0</v>
      </c>
      <c r="F21" s="48">
        <v>0</v>
      </c>
      <c r="G21" s="58">
        <v>0</v>
      </c>
      <c r="H21" s="48">
        <v>0</v>
      </c>
      <c r="I21" s="48">
        <v>13</v>
      </c>
      <c r="J21" s="48">
        <v>0</v>
      </c>
      <c r="K21" s="48"/>
      <c r="L21" s="48"/>
      <c r="M21" s="48"/>
      <c r="N21" s="48"/>
      <c r="O21" s="51">
        <f t="shared" si="0"/>
        <v>13</v>
      </c>
      <c r="P21" s="52" t="str">
        <f>IF(COUNTIF($E21:$N21,"&gt;1")&lt;5,"NA",(SUM($E21:$N21)-SUM(SMALL($E21:$N21,{1,2,3}))))</f>
        <v>NA</v>
      </c>
      <c r="Q21" s="49">
        <f>COUNTIF('A 45+'!E21:N21,15)</f>
        <v>0</v>
      </c>
      <c r="R21" s="49">
        <f>COUNTIF('A 45+'!E21:N21,14)</f>
        <v>0</v>
      </c>
      <c r="S21" s="50">
        <f>COUNTIF('A 45+'!E21:N21,13)</f>
        <v>1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22">
        <v>10</v>
      </c>
      <c r="C22" s="46" t="s">
        <v>158</v>
      </c>
      <c r="D22" s="47">
        <v>1017</v>
      </c>
      <c r="E22" s="48">
        <v>0</v>
      </c>
      <c r="F22" s="48">
        <v>12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 t="shared" si="0"/>
        <v>12</v>
      </c>
      <c r="P22" s="52" t="str">
        <f>IF(COUNTIF($E22:$N22,"&gt;1")&lt;5,"NA",(SUM($E22:$N22)-SUM(SMALL($E22:$N22,{1,2,3}))))</f>
        <v>NA</v>
      </c>
      <c r="Q22" s="49">
        <f>COUNTIF('A 45+'!E22:N22,15)</f>
        <v>0</v>
      </c>
      <c r="R22" s="49">
        <f>COUNTIF('A 45+'!E22:N22,14)</f>
        <v>0</v>
      </c>
      <c r="S22" s="50">
        <f>COUNTIF('A 45+'!E22:N22,13)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22">
        <v>11</v>
      </c>
      <c r="C23" s="46"/>
      <c r="D23" s="47"/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0</v>
      </c>
      <c r="P23" s="52" t="str">
        <f>IF(COUNTIF($E23:$N23,"&gt;1")&lt;5,"NA",(SUM($E23:$N23)-SUM(SMALL($E23:$N23,{1,2,3}))))</f>
        <v>NA</v>
      </c>
      <c r="Q23" s="49">
        <f>COUNTIF('A 45+'!E23:N23,15)</f>
        <v>0</v>
      </c>
      <c r="R23" s="49">
        <f>COUNTIF('A 45+'!E23:N23,14)</f>
        <v>0</v>
      </c>
      <c r="S23" s="50">
        <f>COUNTIF('A 45+'!E23:N23,13)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22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49">
        <f>COUNTIF('A 45+'!E24:N24,15)</f>
        <v>0</v>
      </c>
      <c r="R24" s="49">
        <f>COUNTIF('A 45+'!E24:N24,14)</f>
        <v>0</v>
      </c>
      <c r="S24" s="50">
        <f>COUNTIF('A 45+'!E24:N24,13)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49">
        <f>COUNTIF('A 45+'!E25:N25,15)</f>
        <v>0</v>
      </c>
      <c r="R25" s="49">
        <f>COUNTIF('A 45+'!E25:N25,14)</f>
        <v>0</v>
      </c>
      <c r="S25" s="50">
        <f>COUNTIF('A 45+'!E25:N25,13)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49">
        <f>COUNTIF('A 45+'!E26:N26,15)</f>
        <v>0</v>
      </c>
      <c r="R26" s="49">
        <f>COUNTIF('A 45+'!E26:N26,14)</f>
        <v>0</v>
      </c>
      <c r="S26" s="50">
        <f>COUNTIF('A 45+'!E26:N26,13)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49">
        <f>COUNTIF('A 45+'!E27:N27,15)</f>
        <v>0</v>
      </c>
      <c r="R27" s="49">
        <f>COUNTIF('A 45+'!E27:N27,14)</f>
        <v>0</v>
      </c>
      <c r="S27" s="50">
        <f>COUNTIF('A 45+'!E27:N27,13)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49">
        <f>COUNTIF('A 45+'!E28:N28,15)</f>
        <v>0</v>
      </c>
      <c r="R28" s="49">
        <f>COUNTIF('A 45+'!E28:N28,14)</f>
        <v>0</v>
      </c>
      <c r="S28" s="50">
        <f>COUNTIF('A 45+'!E28:N28,13)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49">
        <f>COUNTIF('A 45+'!E29:N29,15)</f>
        <v>0</v>
      </c>
      <c r="R29" s="49">
        <f>COUNTIF('A 45+'!E29:N29,14)</f>
        <v>0</v>
      </c>
      <c r="S29" s="50">
        <f>COUNTIF('A 45+'!E29:N29,13)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49">
        <f>COUNTIF('A 45+'!E30:N30,15)</f>
        <v>0</v>
      </c>
      <c r="R30" s="49">
        <f>COUNTIF('A 45+'!E30:N30,14)</f>
        <v>0</v>
      </c>
      <c r="S30" s="50">
        <f>COUNTIF('A 45+'!E30:N30,13)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49">
        <f>COUNTIF('A 45+'!E31:N31,15)</f>
        <v>0</v>
      </c>
      <c r="R31" s="49">
        <f>COUNTIF('A 45+'!E31:N31,14)</f>
        <v>0</v>
      </c>
      <c r="S31" s="50">
        <f>COUNTIF('A 45+'!E31:N31,13)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49">
        <f>COUNTIF('A 45+'!E32:N32,15)</f>
        <v>0</v>
      </c>
      <c r="R32" s="49">
        <f>COUNTIF('A 45+'!E32:N32,14)</f>
        <v>0</v>
      </c>
      <c r="S32" s="50">
        <f>COUNTIF('A 45+'!E32:N32,13)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49">
        <f>COUNTIF('A 45+'!E33:N33,15)</f>
        <v>0</v>
      </c>
      <c r="R33" s="49">
        <f>COUNTIF('A 45+'!E33:N33,14)</f>
        <v>0</v>
      </c>
      <c r="S33" s="50">
        <f>COUNTIF('A 45+'!E33:N33,13)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49">
        <f>COUNTIF('A 45+'!E34:N34,15)</f>
        <v>0</v>
      </c>
      <c r="R34" s="49">
        <f>COUNTIF('A 45+'!E34:N34,14)</f>
        <v>0</v>
      </c>
      <c r="S34" s="50">
        <f>COUNTIF('A 45+'!E34:N34,13)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49">
        <f>COUNTIF('A 45+'!E35:N35,15)</f>
        <v>0</v>
      </c>
      <c r="R35" s="49">
        <f>COUNTIF('A 45+'!E35:N35,14)</f>
        <v>0</v>
      </c>
      <c r="S35" s="50">
        <f>COUNTIF('A 45+'!E35:N35,13)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49">
        <f>COUNTIF('A 45+'!E36:N36,15)</f>
        <v>0</v>
      </c>
      <c r="R36" s="49">
        <f>COUNTIF('A 45+'!E36:N36,14)</f>
        <v>0</v>
      </c>
      <c r="S36" s="50">
        <f>COUNTIF('A 45+'!E36:N36,13)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49">
        <f>COUNTIF('A 45+'!E37:N37,15)</f>
        <v>0</v>
      </c>
      <c r="R37" s="49">
        <f>COUNTIF('A 45+'!E37:N37,14)</f>
        <v>0</v>
      </c>
      <c r="S37" s="50">
        <f>COUNTIF('A 45+'!E37:N37,13)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49">
        <f>COUNTIF('A 45+'!E38:N38,15)</f>
        <v>0</v>
      </c>
      <c r="R38" s="49">
        <f>COUNTIF('A 45+'!E38:N38,14)</f>
        <v>0</v>
      </c>
      <c r="S38" s="50">
        <f>COUNTIF('A 45+'!E38:N38,13)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49">
        <f>COUNTIF('A 45+'!E39:N39,15)</f>
        <v>0</v>
      </c>
      <c r="R39" s="49">
        <f>COUNTIF('A 45+'!E39:N39,14)</f>
        <v>0</v>
      </c>
      <c r="S39" s="50">
        <f>COUNTIF('A 45+'!E39:N39,13)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49">
        <f>COUNTIF('A 45+'!E40:N40,15)</f>
        <v>0</v>
      </c>
      <c r="R40" s="49">
        <f>COUNTIF('A 45+'!E40:N40,14)</f>
        <v>0</v>
      </c>
      <c r="S40" s="50">
        <f>COUNTIF('A 45+'!E40:N40,13)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49">
        <f>COUNTIF('A 45+'!E41:N41,15)</f>
        <v>0</v>
      </c>
      <c r="R41" s="49">
        <f>COUNTIF('A 45+'!E41:N41,14)</f>
        <v>0</v>
      </c>
      <c r="S41" s="50">
        <f>COUNTIF('A 45+'!E41:N41,13)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49">
        <f>COUNTIF('A 45+'!E42:N42,15)</f>
        <v>0</v>
      </c>
      <c r="R42" s="49">
        <f>COUNTIF('A 45+'!E42:N42,14)</f>
        <v>0</v>
      </c>
      <c r="S42" s="50">
        <f>COUNTIF('A 45+'!E42:N42,13)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49">
        <f>COUNTIF('A 45+'!E43:N43,15)</f>
        <v>0</v>
      </c>
      <c r="R43" s="49">
        <f>COUNTIF('A 45+'!E43:N43,14)</f>
        <v>0</v>
      </c>
      <c r="S43" s="50">
        <f>COUNTIF('A 45+'!E43:N43,13)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49">
        <f>COUNTIF('A 45+'!E44:N44,15)</f>
        <v>0</v>
      </c>
      <c r="R44" s="49">
        <f>COUNTIF('A 45+'!E44:N44,14)</f>
        <v>0</v>
      </c>
      <c r="S44" s="50">
        <f>COUNTIF('A 45+'!E44:N44,13)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49">
        <f>COUNTIF('A 45+'!E45:N45,15)</f>
        <v>0</v>
      </c>
      <c r="R45" s="49">
        <f>COUNTIF('A 45+'!E45:N45,14)</f>
        <v>0</v>
      </c>
      <c r="S45" s="50">
        <f>COUNTIF('A 45+'!E45:N45,13)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49">
        <f>COUNTIF('A 45+'!E46:N46,15)</f>
        <v>0</v>
      </c>
      <c r="R46" s="49">
        <f>COUNTIF('A 45+'!E46:N46,14)</f>
        <v>0</v>
      </c>
      <c r="S46" s="50">
        <f>COUNTIF('A 45+'!E46:N46,13)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49">
        <f>COUNTIF('A 45+'!E47:N47,15)</f>
        <v>0</v>
      </c>
      <c r="R47" s="49">
        <f>COUNTIF('A 45+'!E47:N47,14)</f>
        <v>0</v>
      </c>
      <c r="S47" s="50">
        <f>COUNTIF('A 45+'!E47:N47,13)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49">
        <f>COUNTIF('A 45+'!E48:N48,15)</f>
        <v>0</v>
      </c>
      <c r="R48" s="49">
        <f>COUNTIF('A 45+'!E48:N48,14)</f>
        <v>0</v>
      </c>
      <c r="S48" s="50">
        <f>COUNTIF('A 45+'!E48:N48,13)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49">
        <f>COUNTIF('A 45+'!E49:N49,15)</f>
        <v>0</v>
      </c>
      <c r="R49" s="49">
        <f>COUNTIF('A 45+'!E49:N49,14)</f>
        <v>0</v>
      </c>
      <c r="S49" s="50">
        <f>COUNTIF('A 45+'!E49:N49,13)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49">
        <f>COUNTIF('A 45+'!E50:N50,15)</f>
        <v>0</v>
      </c>
      <c r="R50" s="49">
        <f>COUNTIF('A 45+'!E50:N50,14)</f>
        <v>0</v>
      </c>
      <c r="S50" s="50">
        <f>COUNTIF('A 45+'!E50:N50,13)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49">
        <f>COUNTIF('A 45+'!E51:N51,15)</f>
        <v>0</v>
      </c>
      <c r="R51" s="49">
        <f>COUNTIF('A 45+'!E51:N51,14)</f>
        <v>0</v>
      </c>
      <c r="S51" s="50">
        <f>COUNTIF('A 45+'!E51:N51,13)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49">
        <f>COUNTIF('A 45+'!E52:N52,15)</f>
        <v>0</v>
      </c>
      <c r="R52" s="49">
        <f>COUNTIF('A 45+'!E52:N52,14)</f>
        <v>0</v>
      </c>
      <c r="S52" s="50">
        <f>COUNTIF('A 45+'!E52:N52,13)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30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ignoredErrors>
    <ignoredError sqref="Q14:S22 O14:O22 O13 R13:S13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X53"/>
  <sheetViews>
    <sheetView topLeftCell="I51" zoomScaleNormal="100" workbookViewId="0" xr3:uid="{9B253EF2-77E0-53E3-AE26-4D66ECD923F3}">
      <selection activeCell="Q13" sqref="Q13:S52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57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3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0.25">
      <c r="A13" s="14"/>
      <c r="B13" s="22">
        <v>1</v>
      </c>
      <c r="C13" s="43" t="s">
        <v>56</v>
      </c>
      <c r="D13" s="44">
        <v>750</v>
      </c>
      <c r="E13" s="45">
        <v>14</v>
      </c>
      <c r="F13" s="45">
        <v>12</v>
      </c>
      <c r="G13" s="57">
        <v>13</v>
      </c>
      <c r="H13" s="45">
        <v>12</v>
      </c>
      <c r="I13" s="45">
        <v>13</v>
      </c>
      <c r="J13" s="45">
        <v>20</v>
      </c>
      <c r="K13" s="45"/>
      <c r="L13" s="45"/>
      <c r="M13" s="45"/>
      <c r="N13" s="45"/>
      <c r="O13" s="49">
        <f>SUM(E13:N13)</f>
        <v>84</v>
      </c>
      <c r="P13" s="49">
        <f>IF(COUNTIF($E13:$N13,"&gt;1")&lt;5,"NA",(SUM($E13:$N13)-SUM(SMALL($E13:$N13,{1,2,3}))))</f>
        <v>47</v>
      </c>
      <c r="Q13" s="49">
        <f>COUNTIF('A 50+'!E13:N13,15)</f>
        <v>0</v>
      </c>
      <c r="R13" s="49">
        <f>COUNTIF('A 50+'!E13:N13,14)</f>
        <v>1</v>
      </c>
      <c r="S13" s="50">
        <f>COUNTIF('A 50+'!E13:N13,13)</f>
        <v>2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0.25">
      <c r="A14" s="14"/>
      <c r="B14" s="22">
        <v>2</v>
      </c>
      <c r="C14" s="46" t="s">
        <v>60</v>
      </c>
      <c r="D14" s="47">
        <v>1099</v>
      </c>
      <c r="E14" s="48">
        <v>0</v>
      </c>
      <c r="F14" s="48">
        <v>15</v>
      </c>
      <c r="G14" s="58">
        <v>15</v>
      </c>
      <c r="H14" s="48">
        <v>14</v>
      </c>
      <c r="I14" s="48">
        <v>15</v>
      </c>
      <c r="J14" s="48">
        <v>15</v>
      </c>
      <c r="K14" s="48"/>
      <c r="L14" s="48"/>
      <c r="M14" s="48"/>
      <c r="N14" s="48"/>
      <c r="O14" s="51">
        <f>SUM(E14:N14)</f>
        <v>74</v>
      </c>
      <c r="P14" s="52">
        <f>IF(COUNTIF($E14:$N14,"&gt;1")&lt;5,"NA",(SUM($E14:$N14)-SUM(SMALL($E14:$N14,{1,2,3}))))</f>
        <v>45</v>
      </c>
      <c r="Q14" s="49">
        <f>COUNTIF('A 50+'!E14:N14,15)</f>
        <v>4</v>
      </c>
      <c r="R14" s="49">
        <f>COUNTIF('A 50+'!E14:N14,14)</f>
        <v>1</v>
      </c>
      <c r="S14" s="50">
        <f>COUNTIF('A 50+'!E14:N14,13)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0.25">
      <c r="A15" s="14"/>
      <c r="B15" s="22">
        <v>3</v>
      </c>
      <c r="C15" s="46" t="s">
        <v>140</v>
      </c>
      <c r="D15" s="47">
        <v>1000</v>
      </c>
      <c r="E15" s="48">
        <v>11</v>
      </c>
      <c r="F15" s="48">
        <v>11</v>
      </c>
      <c r="G15" s="58">
        <v>11</v>
      </c>
      <c r="H15" s="48">
        <v>11</v>
      </c>
      <c r="I15" s="48">
        <v>12</v>
      </c>
      <c r="J15" s="48">
        <v>13</v>
      </c>
      <c r="K15" s="48"/>
      <c r="L15" s="48"/>
      <c r="M15" s="48"/>
      <c r="N15" s="48"/>
      <c r="O15" s="51">
        <f>SUM(E15:N15)</f>
        <v>69</v>
      </c>
      <c r="P15" s="52">
        <f>IF(COUNTIF($E15:$N15,"&gt;1")&lt;5,"NA",(SUM($E15:$N15)-SUM(SMALL($E15:$N15,{1,2,3}))))</f>
        <v>36</v>
      </c>
      <c r="Q15" s="49">
        <f>COUNTIF('A 50+'!E15:N15,15)</f>
        <v>0</v>
      </c>
      <c r="R15" s="49">
        <f>COUNTIF('A 50+'!E15:N15,14)</f>
        <v>0</v>
      </c>
      <c r="S15" s="50">
        <f>COUNTIF('A 50+'!E15:N15,13)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0.25">
      <c r="A16" s="14"/>
      <c r="B16" s="22">
        <v>4</v>
      </c>
      <c r="C16" s="46" t="s">
        <v>138</v>
      </c>
      <c r="D16" s="47">
        <v>1439</v>
      </c>
      <c r="E16" s="48">
        <v>13</v>
      </c>
      <c r="F16" s="48">
        <v>10</v>
      </c>
      <c r="G16" s="58">
        <v>12</v>
      </c>
      <c r="H16" s="48">
        <v>13</v>
      </c>
      <c r="I16" s="48">
        <v>0</v>
      </c>
      <c r="J16" s="48">
        <v>0</v>
      </c>
      <c r="K16" s="48"/>
      <c r="L16" s="48"/>
      <c r="M16" s="48"/>
      <c r="N16" s="48"/>
      <c r="O16" s="51">
        <f>SUM(E16:N16)</f>
        <v>48</v>
      </c>
      <c r="P16" s="52" t="str">
        <f>IF(COUNTIF($E16:$N16,"&gt;1")&lt;5,"NA",(SUM($E16:$N16)-SUM(SMALL($E16:$N16,{1,2,3}))))</f>
        <v>NA</v>
      </c>
      <c r="Q16" s="49">
        <f>COUNTIF('A 50+'!E16:N16,15)</f>
        <v>0</v>
      </c>
      <c r="R16" s="49">
        <f>COUNTIF('A 50+'!E16:N16,14)</f>
        <v>0</v>
      </c>
      <c r="S16" s="50">
        <f>COUNTIF('A 50+'!E16:N16,13)</f>
        <v>2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0.25">
      <c r="A17" s="14"/>
      <c r="B17" s="22">
        <v>5</v>
      </c>
      <c r="C17" s="46" t="s">
        <v>100</v>
      </c>
      <c r="D17" s="47">
        <v>601</v>
      </c>
      <c r="E17" s="48">
        <v>0</v>
      </c>
      <c r="F17" s="48">
        <v>7</v>
      </c>
      <c r="G17" s="58">
        <v>10</v>
      </c>
      <c r="H17" s="48">
        <v>15</v>
      </c>
      <c r="I17" s="48">
        <v>14</v>
      </c>
      <c r="J17" s="48">
        <v>0</v>
      </c>
      <c r="K17" s="48"/>
      <c r="L17" s="48"/>
      <c r="M17" s="48"/>
      <c r="N17" s="48"/>
      <c r="O17" s="51">
        <f>SUM(E17:N17)</f>
        <v>46</v>
      </c>
      <c r="P17" s="52" t="str">
        <f>IF(COUNTIF($E17:$N17,"&gt;1")&lt;5,"NA",(SUM($E17:$N17)-SUM(SMALL($E17:$N17,{1,2,3}))))</f>
        <v>NA</v>
      </c>
      <c r="Q17" s="49">
        <f>COUNTIF('A 50+'!E17:N17,15)</f>
        <v>1</v>
      </c>
      <c r="R17" s="49">
        <f>COUNTIF('A 50+'!E17:N17,14)</f>
        <v>1</v>
      </c>
      <c r="S17" s="50">
        <f>COUNTIF('A 50+'!E17:N17,13)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0.25">
      <c r="A18" s="14"/>
      <c r="B18" s="22">
        <v>6</v>
      </c>
      <c r="C18" s="46" t="s">
        <v>152</v>
      </c>
      <c r="D18" s="47">
        <v>218</v>
      </c>
      <c r="E18" s="48">
        <v>0</v>
      </c>
      <c r="F18" s="48">
        <v>14</v>
      </c>
      <c r="G18" s="58">
        <v>0</v>
      </c>
      <c r="H18" s="48">
        <v>0</v>
      </c>
      <c r="I18" s="48">
        <v>10</v>
      </c>
      <c r="J18" s="48">
        <v>13</v>
      </c>
      <c r="K18" s="48"/>
      <c r="L18" s="48"/>
      <c r="M18" s="48"/>
      <c r="N18" s="48"/>
      <c r="O18" s="51">
        <f>SUM(E18:N18)</f>
        <v>37</v>
      </c>
      <c r="P18" s="52" t="str">
        <f>IF(COUNTIF($E18:$N18,"&gt;1")&lt;5,"NA",(SUM($E18:$N18)-SUM(SMALL($E18:$N18,{1,2,3}))))</f>
        <v>NA</v>
      </c>
      <c r="Q18" s="49">
        <f>COUNTIF('A 50+'!E18:N18,15)</f>
        <v>0</v>
      </c>
      <c r="R18" s="49">
        <f>COUNTIF('A 50+'!E18:N18,14)</f>
        <v>1</v>
      </c>
      <c r="S18" s="50">
        <f>COUNTIF('A 50+'!E18:N18,13)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0.25">
      <c r="A19" s="14"/>
      <c r="B19" s="22">
        <v>7</v>
      </c>
      <c r="C19" s="46" t="s">
        <v>171</v>
      </c>
      <c r="D19" s="47">
        <v>1091</v>
      </c>
      <c r="E19" s="48">
        <v>0</v>
      </c>
      <c r="F19" s="48">
        <v>9</v>
      </c>
      <c r="G19" s="58">
        <v>0</v>
      </c>
      <c r="H19" s="48">
        <v>0</v>
      </c>
      <c r="I19" s="48">
        <v>11</v>
      </c>
      <c r="J19" s="48">
        <v>14</v>
      </c>
      <c r="K19" s="48"/>
      <c r="L19" s="48"/>
      <c r="M19" s="48"/>
      <c r="N19" s="48"/>
      <c r="O19" s="51">
        <f>SUM(E19:N19)</f>
        <v>34</v>
      </c>
      <c r="P19" s="52" t="str">
        <f>IF(COUNTIF($E19:$N19,"&gt;1")&lt;5,"NA",(SUM($E19:$N19)-SUM(SMALL($E19:$N19,{1,2,3}))))</f>
        <v>NA</v>
      </c>
      <c r="Q19" s="49">
        <f>COUNTIF('A 50+'!E19:N19,15)</f>
        <v>0</v>
      </c>
      <c r="R19" s="49">
        <f>COUNTIF('A 50+'!E19:N19,14)</f>
        <v>1</v>
      </c>
      <c r="S19" s="50">
        <f>COUNTIF('A 50+'!E19:N19,13)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0.25">
      <c r="A20" s="14"/>
      <c r="B20" s="22">
        <v>8</v>
      </c>
      <c r="C20" s="46" t="s">
        <v>248</v>
      </c>
      <c r="D20" s="47">
        <v>1512</v>
      </c>
      <c r="E20" s="48">
        <v>0</v>
      </c>
      <c r="F20" s="48">
        <v>13</v>
      </c>
      <c r="G20" s="58">
        <v>14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>SUM(E20:N20)</f>
        <v>27</v>
      </c>
      <c r="P20" s="52" t="str">
        <f>IF(COUNTIF($E20:$N20,"&gt;1")&lt;5,"NA",(SUM($E20:$N20)-SUM(SMALL($E20:$N20,{1,2,3}))))</f>
        <v>NA</v>
      </c>
      <c r="Q20" s="49">
        <f>COUNTIF('A 50+'!E20:N20,15)</f>
        <v>0</v>
      </c>
      <c r="R20" s="49">
        <f>COUNTIF('A 50+'!E20:N20,14)</f>
        <v>1</v>
      </c>
      <c r="S20" s="50">
        <f>COUNTIF('A 50+'!E20:N20,13)</f>
        <v>1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0.25">
      <c r="A21" s="14"/>
      <c r="B21" s="22">
        <v>9</v>
      </c>
      <c r="C21" s="46" t="s">
        <v>109</v>
      </c>
      <c r="D21" s="47">
        <v>237</v>
      </c>
      <c r="E21" s="48">
        <v>0</v>
      </c>
      <c r="F21" s="48">
        <v>20</v>
      </c>
      <c r="G21" s="58">
        <v>0</v>
      </c>
      <c r="H21" s="48">
        <v>0</v>
      </c>
      <c r="I21" s="144">
        <v>0</v>
      </c>
      <c r="J21" s="48">
        <v>0</v>
      </c>
      <c r="K21" s="48"/>
      <c r="L21" s="48"/>
      <c r="M21" s="48"/>
      <c r="N21" s="48"/>
      <c r="O21" s="51">
        <f>SUM(E21:N21)</f>
        <v>20</v>
      </c>
      <c r="P21" s="52" t="str">
        <f>IF(COUNTIF($E21:$N21,"&gt;1")&lt;5,"NA",(SUM($E21:$N21)-SUM(SMALL($E21:$N21,{1,2,3}))))</f>
        <v>NA</v>
      </c>
      <c r="Q21" s="49">
        <f>COUNTIF('A 50+'!E21:N21,15)</f>
        <v>0</v>
      </c>
      <c r="R21" s="49">
        <f>COUNTIF('A 50+'!E21:N21,14)</f>
        <v>0</v>
      </c>
      <c r="S21" s="50">
        <f>COUNTIF('A 50+'!E21:N21,13)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0.25">
      <c r="A22" s="14"/>
      <c r="B22" s="22">
        <v>10</v>
      </c>
      <c r="C22" s="46" t="s">
        <v>136</v>
      </c>
      <c r="D22" s="47">
        <v>795</v>
      </c>
      <c r="E22" s="48">
        <v>15</v>
      </c>
      <c r="F22" s="48">
        <v>0</v>
      </c>
      <c r="G22" s="58">
        <v>0</v>
      </c>
      <c r="H22" s="48">
        <v>0</v>
      </c>
      <c r="I22" s="48">
        <v>0</v>
      </c>
      <c r="J22" s="48">
        <v>0</v>
      </c>
      <c r="K22" s="48"/>
      <c r="L22" s="48"/>
      <c r="M22" s="48"/>
      <c r="N22" s="48"/>
      <c r="O22" s="51">
        <f>SUM(E22:N22)</f>
        <v>15</v>
      </c>
      <c r="P22" s="52" t="str">
        <f>IF(COUNTIF($E22:$N22,"&gt;1")&lt;5,"NA",(SUM($E22:$N22)-SUM(SMALL($E22:$N22,{1,2,3}))))</f>
        <v>NA</v>
      </c>
      <c r="Q22" s="49">
        <f>COUNTIF('A 50+'!E22:N22,15)</f>
        <v>1</v>
      </c>
      <c r="R22" s="49">
        <f>COUNTIF('A 50+'!E22:N22,14)</f>
        <v>0</v>
      </c>
      <c r="S22" s="50">
        <f>COUNTIF('A 50+'!E22:N22,13)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0.25">
      <c r="B23" s="22">
        <v>11</v>
      </c>
      <c r="C23" s="46" t="s">
        <v>214</v>
      </c>
      <c r="D23" s="47">
        <v>719</v>
      </c>
      <c r="E23" s="48">
        <v>12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>SUM(E23:N23)</f>
        <v>12</v>
      </c>
      <c r="P23" s="52" t="str">
        <f>IF(COUNTIF($E23:$N23,"&gt;1")&lt;5,"NA",(SUM($E23:$N23)-SUM(SMALL($E23:$N23,{1,2,3}))))</f>
        <v>NA</v>
      </c>
      <c r="Q23" s="49">
        <f>COUNTIF('A 50+'!E23:N23,15)</f>
        <v>0</v>
      </c>
      <c r="R23" s="49">
        <f>COUNTIF('A 50+'!E23:N23,14)</f>
        <v>0</v>
      </c>
      <c r="S23" s="50">
        <f>COUNTIF('A 50+'!E23:N23,13)</f>
        <v>0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0.25">
      <c r="A24" s="14"/>
      <c r="B24" s="22">
        <v>12</v>
      </c>
      <c r="C24" s="46" t="s">
        <v>249</v>
      </c>
      <c r="D24" s="47">
        <v>362</v>
      </c>
      <c r="E24" s="48">
        <v>0</v>
      </c>
      <c r="F24" s="48">
        <v>8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>SUM(E24:N24)</f>
        <v>8</v>
      </c>
      <c r="P24" s="52" t="str">
        <f>IF(COUNTIF($E24:$N24,"&gt;1")&lt;5,"NA",(SUM($E24:$N24)-SUM(SMALL($E24:$N24,{1,2,3}))))</f>
        <v>NA</v>
      </c>
      <c r="Q24" s="49">
        <f>COUNTIF('A 50+'!E24:N24,15)</f>
        <v>0</v>
      </c>
      <c r="R24" s="49">
        <f>COUNTIF('A 50+'!E24:N24,14)</f>
        <v>0</v>
      </c>
      <c r="S24" s="50">
        <f>COUNTIF('A 50+'!E24:N24,13)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0.25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>SUM(E25:N25)</f>
        <v>0</v>
      </c>
      <c r="P25" s="52" t="str">
        <f>IF(COUNTIF($E25:$N25,"&gt;1")&lt;5,"NA",(SUM($E25:$N25)-SUM(SMALL($E25:$N25,{1,2,3}))))</f>
        <v>NA</v>
      </c>
      <c r="Q25" s="49">
        <f>COUNTIF('A 50+'!E25:N25,15)</f>
        <v>0</v>
      </c>
      <c r="R25" s="49">
        <f>COUNTIF('A 50+'!E25:N25,14)</f>
        <v>0</v>
      </c>
      <c r="S25" s="50">
        <f>COUNTIF('A 50+'!E25:N25,13)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0.25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>SUM(E26:N26)</f>
        <v>0</v>
      </c>
      <c r="P26" s="52" t="str">
        <f>IF(COUNTIF($E26:$N26,"&gt;1")&lt;5,"NA",(SUM($E26:$N26)-SUM(SMALL($E26:$N26,{1,2,3}))))</f>
        <v>NA</v>
      </c>
      <c r="Q26" s="49">
        <f>COUNTIF('A 50+'!E26:N26,15)</f>
        <v>0</v>
      </c>
      <c r="R26" s="49">
        <f>COUNTIF('A 50+'!E26:N26,14)</f>
        <v>0</v>
      </c>
      <c r="S26" s="50">
        <f>COUNTIF('A 50+'!E26:N26,13)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0.25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>SUM(E27:N27)</f>
        <v>0</v>
      </c>
      <c r="P27" s="52" t="str">
        <f>IF(COUNTIF($E27:$N27,"&gt;1")&lt;5,"NA",(SUM($E27:$N27)-SUM(SMALL($E27:$N27,{1,2,3}))))</f>
        <v>NA</v>
      </c>
      <c r="Q27" s="49">
        <f>COUNTIF('A 50+'!E27:N27,15)</f>
        <v>0</v>
      </c>
      <c r="R27" s="49">
        <f>COUNTIF('A 50+'!E27:N27,14)</f>
        <v>0</v>
      </c>
      <c r="S27" s="50">
        <f>COUNTIF('A 50+'!E27:N27,13)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0.25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>SUM(E28:N28)</f>
        <v>0</v>
      </c>
      <c r="P28" s="52" t="str">
        <f>IF(COUNTIF($E28:$N28,"&gt;1")&lt;5,"NA",(SUM($E28:$N28)-SUM(SMALL($E28:$N28,{1,2,3}))))</f>
        <v>NA</v>
      </c>
      <c r="Q28" s="49">
        <f>COUNTIF('A 50+'!E28:N28,15)</f>
        <v>0</v>
      </c>
      <c r="R28" s="49">
        <f>COUNTIF('A 50+'!E28:N28,14)</f>
        <v>0</v>
      </c>
      <c r="S28" s="50">
        <f>COUNTIF('A 50+'!E28:N28,13)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0.25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>SUM(E29:N29)</f>
        <v>0</v>
      </c>
      <c r="P29" s="52" t="str">
        <f>IF(COUNTIF($E29:$N29,"&gt;1")&lt;5,"NA",(SUM($E29:$N29)-SUM(SMALL($E29:$N29,{1,2,3}))))</f>
        <v>NA</v>
      </c>
      <c r="Q29" s="49">
        <f>COUNTIF('A 50+'!E29:N29,15)</f>
        <v>0</v>
      </c>
      <c r="R29" s="49">
        <f>COUNTIF('A 50+'!E29:N29,14)</f>
        <v>0</v>
      </c>
      <c r="S29" s="50">
        <f>COUNTIF('A 50+'!E29:N29,13)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>SUM(E30:N30)</f>
        <v>0</v>
      </c>
      <c r="P30" s="52" t="str">
        <f>IF(COUNTIF($E30:$N30,"&gt;1")&lt;5,"NA",(SUM($E30:$N30)-SUM(SMALL($E30:$N30,{1,2,3}))))</f>
        <v>NA</v>
      </c>
      <c r="Q30" s="49">
        <f>COUNTIF('A 50+'!E30:N30,15)</f>
        <v>0</v>
      </c>
      <c r="R30" s="49">
        <f>COUNTIF('A 50+'!E30:N30,14)</f>
        <v>0</v>
      </c>
      <c r="S30" s="50">
        <f>COUNTIF('A 50+'!E30:N30,13)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>SUM(E31:N31)</f>
        <v>0</v>
      </c>
      <c r="P31" s="52" t="str">
        <f>IF(COUNTIF($E31:$N31,"&gt;1")&lt;5,"NA",(SUM($E31:$N31)-SUM(SMALL($E31:$N31,{1,2,3}))))</f>
        <v>NA</v>
      </c>
      <c r="Q31" s="49">
        <f>COUNTIF('A 50+'!E31:N31,15)</f>
        <v>0</v>
      </c>
      <c r="R31" s="49">
        <f>COUNTIF('A 50+'!E31:N31,14)</f>
        <v>0</v>
      </c>
      <c r="S31" s="50">
        <f>COUNTIF('A 50+'!E31:N31,13)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0.25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>SUM(E32:N32)</f>
        <v>0</v>
      </c>
      <c r="P32" s="52" t="str">
        <f>IF(COUNTIF($E32:$N32,"&gt;1")&lt;5,"NA",(SUM($E32:$N32)-SUM(SMALL($E32:$N32,{1,2,3}))))</f>
        <v>NA</v>
      </c>
      <c r="Q32" s="49">
        <f>COUNTIF('A 50+'!E32:N32,15)</f>
        <v>0</v>
      </c>
      <c r="R32" s="49">
        <f>COUNTIF('A 50+'!E32:N32,14)</f>
        <v>0</v>
      </c>
      <c r="S32" s="50">
        <f>COUNTIF('A 50+'!E32:N32,13)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0.25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>SUM(E33:N33)</f>
        <v>0</v>
      </c>
      <c r="P33" s="52" t="str">
        <f>IF(COUNTIF($E33:$N33,"&gt;1")&lt;5,"NA",(SUM($E33:$N33)-SUM(SMALL($E33:$N33,{1,2,3}))))</f>
        <v>NA</v>
      </c>
      <c r="Q33" s="49">
        <f>COUNTIF('A 50+'!E33:N33,15)</f>
        <v>0</v>
      </c>
      <c r="R33" s="49">
        <f>COUNTIF('A 50+'!E33:N33,14)</f>
        <v>0</v>
      </c>
      <c r="S33" s="50">
        <f>COUNTIF('A 50+'!E33:N33,13)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0.25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>SUM(E34:N34)</f>
        <v>0</v>
      </c>
      <c r="P34" s="52" t="str">
        <f>IF(COUNTIF($E34:$N34,"&gt;1")&lt;5,"NA",(SUM($E34:$N34)-SUM(SMALL($E34:$N34,{1,2,3}))))</f>
        <v>NA</v>
      </c>
      <c r="Q34" s="49">
        <f>COUNTIF('A 50+'!E34:N34,15)</f>
        <v>0</v>
      </c>
      <c r="R34" s="49">
        <f>COUNTIF('A 50+'!E34:N34,14)</f>
        <v>0</v>
      </c>
      <c r="S34" s="50">
        <f>COUNTIF('A 50+'!E34:N34,13)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>SUM(E35:N35)</f>
        <v>0</v>
      </c>
      <c r="P35" s="52" t="str">
        <f>IF(COUNTIF($E35:$N35,"&gt;1")&lt;5,"NA",(SUM($E35:$N35)-SUM(SMALL($E35:$N35,{1,2,3}))))</f>
        <v>NA</v>
      </c>
      <c r="Q35" s="49">
        <f>COUNTIF('A 50+'!E35:N35,15)</f>
        <v>0</v>
      </c>
      <c r="R35" s="49">
        <f>COUNTIF('A 50+'!E35:N35,14)</f>
        <v>0</v>
      </c>
      <c r="S35" s="50">
        <f>COUNTIF('A 50+'!E35:N35,13)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0.25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>SUM(E36:N36)</f>
        <v>0</v>
      </c>
      <c r="P36" s="52" t="str">
        <f>IF(COUNTIF($E36:$N36,"&gt;1")&lt;5,"NA",(SUM($E36:$N36)-SUM(SMALL($E36:$N36,{1,2,3}))))</f>
        <v>NA</v>
      </c>
      <c r="Q36" s="49">
        <f>COUNTIF('A 50+'!E36:N36,15)</f>
        <v>0</v>
      </c>
      <c r="R36" s="49">
        <f>COUNTIF('A 50+'!E36:N36,14)</f>
        <v>0</v>
      </c>
      <c r="S36" s="50">
        <f>COUNTIF('A 50+'!E36:N36,13)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0.25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>SUM(E37:N37)</f>
        <v>0</v>
      </c>
      <c r="P37" s="52" t="str">
        <f>IF(COUNTIF($E37:$N37,"&gt;1")&lt;5,"NA",(SUM($E37:$N37)-SUM(SMALL($E37:$N37,{1,2,3}))))</f>
        <v>NA</v>
      </c>
      <c r="Q37" s="49">
        <f>COUNTIF('A 50+'!E37:N37,15)</f>
        <v>0</v>
      </c>
      <c r="R37" s="49">
        <f>COUNTIF('A 50+'!E37:N37,14)</f>
        <v>0</v>
      </c>
      <c r="S37" s="50">
        <f>COUNTIF('A 50+'!E37:N37,13)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>SUM(E38:N38)</f>
        <v>0</v>
      </c>
      <c r="P38" s="52" t="str">
        <f>IF(COUNTIF($E38:$N38,"&gt;1")&lt;5,"NA",(SUM($E38:$N38)-SUM(SMALL($E38:$N38,{1,2,3}))))</f>
        <v>NA</v>
      </c>
      <c r="Q38" s="49">
        <f>COUNTIF('A 50+'!E38:N38,15)</f>
        <v>0</v>
      </c>
      <c r="R38" s="49">
        <f>COUNTIF('A 50+'!E38:N38,14)</f>
        <v>0</v>
      </c>
      <c r="S38" s="50">
        <f>COUNTIF('A 50+'!E38:N38,13)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0.25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>SUM(E39:N39)</f>
        <v>0</v>
      </c>
      <c r="P39" s="52" t="str">
        <f>IF(COUNTIF($E39:$N39,"&gt;1")&lt;5,"NA",(SUM($E39:$N39)-SUM(SMALL($E39:$N39,{1,2,3}))))</f>
        <v>NA</v>
      </c>
      <c r="Q39" s="49">
        <f>COUNTIF('A 50+'!E39:N39,15)</f>
        <v>0</v>
      </c>
      <c r="R39" s="49">
        <f>COUNTIF('A 50+'!E39:N39,14)</f>
        <v>0</v>
      </c>
      <c r="S39" s="50">
        <f>COUNTIF('A 50+'!E39:N39,13)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0.25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>SUM(E40:N40)</f>
        <v>0</v>
      </c>
      <c r="P40" s="52" t="str">
        <f>IF(COUNTIF($E40:$N40,"&gt;1")&lt;5,"NA",(SUM($E40:$N40)-SUM(SMALL($E40:$N40,{1,2,3}))))</f>
        <v>NA</v>
      </c>
      <c r="Q40" s="49">
        <f>COUNTIF('A 50+'!E40:N40,15)</f>
        <v>0</v>
      </c>
      <c r="R40" s="49">
        <f>COUNTIF('A 50+'!E40:N40,14)</f>
        <v>0</v>
      </c>
      <c r="S40" s="50">
        <f>COUNTIF('A 50+'!E40:N40,13)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0.25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>SUM(E41:N41)</f>
        <v>0</v>
      </c>
      <c r="P41" s="52" t="str">
        <f>IF(COUNTIF($E41:$N41,"&gt;1")&lt;5,"NA",(SUM($E41:$N41)-SUM(SMALL($E41:$N41,{1,2,3}))))</f>
        <v>NA</v>
      </c>
      <c r="Q41" s="49">
        <f>COUNTIF('A 50+'!E41:N41,15)</f>
        <v>0</v>
      </c>
      <c r="R41" s="49">
        <f>COUNTIF('A 50+'!E41:N41,14)</f>
        <v>0</v>
      </c>
      <c r="S41" s="50">
        <f>COUNTIF('A 50+'!E41:N41,13)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0.25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>SUM(E42:N42)</f>
        <v>0</v>
      </c>
      <c r="P42" s="52" t="str">
        <f>IF(COUNTIF($E42:$N42,"&gt;1")&lt;5,"NA",(SUM($E42:$N42)-SUM(SMALL($E42:$N42,{1,2,3}))))</f>
        <v>NA</v>
      </c>
      <c r="Q42" s="49">
        <f>COUNTIF('A 50+'!E42:N42,15)</f>
        <v>0</v>
      </c>
      <c r="R42" s="49">
        <f>COUNTIF('A 50+'!E42:N42,14)</f>
        <v>0</v>
      </c>
      <c r="S42" s="50">
        <f>COUNTIF('A 50+'!E42:N42,13)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0.25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>SUM(E43:N43)</f>
        <v>0</v>
      </c>
      <c r="P43" s="52" t="str">
        <f>IF(COUNTIF($E43:$N43,"&gt;1")&lt;5,"NA",(SUM($E43:$N43)-SUM(SMALL($E43:$N43,{1,2,3}))))</f>
        <v>NA</v>
      </c>
      <c r="Q43" s="49">
        <f>COUNTIF('A 50+'!E43:N43,15)</f>
        <v>0</v>
      </c>
      <c r="R43" s="49">
        <f>COUNTIF('A 50+'!E43:N43,14)</f>
        <v>0</v>
      </c>
      <c r="S43" s="50">
        <f>COUNTIF('A 50+'!E43:N43,13)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>SUM(E44:N44)</f>
        <v>0</v>
      </c>
      <c r="P44" s="52" t="str">
        <f>IF(COUNTIF($E44:$N44,"&gt;1")&lt;5,"NA",(SUM($E44:$N44)-SUM(SMALL($E44:$N44,{1,2,3}))))</f>
        <v>NA</v>
      </c>
      <c r="Q44" s="49">
        <f>COUNTIF('A 50+'!E44:N44,15)</f>
        <v>0</v>
      </c>
      <c r="R44" s="49">
        <f>COUNTIF('A 50+'!E44:N44,14)</f>
        <v>0</v>
      </c>
      <c r="S44" s="50">
        <f>COUNTIF('A 50+'!E44:N44,13)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0.25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>SUM(E45:N45)</f>
        <v>0</v>
      </c>
      <c r="P45" s="52" t="str">
        <f>IF(COUNTIF($E45:$N45,"&gt;1")&lt;5,"NA",(SUM($E45:$N45)-SUM(SMALL($E45:$N45,{1,2,3}))))</f>
        <v>NA</v>
      </c>
      <c r="Q45" s="49">
        <f>COUNTIF('A 50+'!E45:N45,15)</f>
        <v>0</v>
      </c>
      <c r="R45" s="49">
        <f>COUNTIF('A 50+'!E45:N45,14)</f>
        <v>0</v>
      </c>
      <c r="S45" s="50">
        <f>COUNTIF('A 50+'!E45:N45,13)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0.25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>SUM(E46:N46)</f>
        <v>0</v>
      </c>
      <c r="P46" s="52" t="str">
        <f>IF(COUNTIF($E46:$N46,"&gt;1")&lt;5,"NA",(SUM($E46:$N46)-SUM(SMALL($E46:$N46,{1,2,3}))))</f>
        <v>NA</v>
      </c>
      <c r="Q46" s="49">
        <f>COUNTIF('A 50+'!E46:N46,15)</f>
        <v>0</v>
      </c>
      <c r="R46" s="49">
        <f>COUNTIF('A 50+'!E46:N46,14)</f>
        <v>0</v>
      </c>
      <c r="S46" s="50">
        <f>COUNTIF('A 50+'!E46:N46,13)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0.25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>SUM(E47:N47)</f>
        <v>0</v>
      </c>
      <c r="P47" s="52" t="str">
        <f>IF(COUNTIF($E47:$N47,"&gt;1")&lt;5,"NA",(SUM($E47:$N47)-SUM(SMALL($E47:$N47,{1,2,3}))))</f>
        <v>NA</v>
      </c>
      <c r="Q47" s="49">
        <f>COUNTIF('A 50+'!E47:N47,15)</f>
        <v>0</v>
      </c>
      <c r="R47" s="49">
        <f>COUNTIF('A 50+'!E47:N47,14)</f>
        <v>0</v>
      </c>
      <c r="S47" s="50">
        <f>COUNTIF('A 50+'!E47:N47,13)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0.25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>SUM(E48:N48)</f>
        <v>0</v>
      </c>
      <c r="P48" s="52" t="str">
        <f>IF(COUNTIF($E48:$N48,"&gt;1")&lt;5,"NA",(SUM($E48:$N48)-SUM(SMALL($E48:$N48,{1,2,3}))))</f>
        <v>NA</v>
      </c>
      <c r="Q48" s="49">
        <f>COUNTIF('A 50+'!E48:N48,15)</f>
        <v>0</v>
      </c>
      <c r="R48" s="49">
        <f>COUNTIF('A 50+'!E48:N48,14)</f>
        <v>0</v>
      </c>
      <c r="S48" s="50">
        <f>COUNTIF('A 50+'!E48:N48,13)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0.25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>SUM(E49:N49)</f>
        <v>0</v>
      </c>
      <c r="P49" s="52" t="str">
        <f>IF(COUNTIF($E49:$N49,"&gt;1")&lt;5,"NA",(SUM($E49:$N49)-SUM(SMALL($E49:$N49,{1,2,3}))))</f>
        <v>NA</v>
      </c>
      <c r="Q49" s="49">
        <f>COUNTIF('A 50+'!E49:N49,15)</f>
        <v>0</v>
      </c>
      <c r="R49" s="49">
        <f>COUNTIF('A 50+'!E49:N49,14)</f>
        <v>0</v>
      </c>
      <c r="S49" s="50">
        <f>COUNTIF('A 50+'!E49:N49,13)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0.25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>SUM(E50:N50)</f>
        <v>0</v>
      </c>
      <c r="P50" s="52" t="str">
        <f>IF(COUNTIF($E50:$N50,"&gt;1")&lt;5,"NA",(SUM($E50:$N50)-SUM(SMALL($E50:$N50,{1,2,3}))))</f>
        <v>NA</v>
      </c>
      <c r="Q50" s="49">
        <f>COUNTIF('A 50+'!E50:N50,15)</f>
        <v>0</v>
      </c>
      <c r="R50" s="49">
        <f>COUNTIF('A 50+'!E50:N50,14)</f>
        <v>0</v>
      </c>
      <c r="S50" s="50">
        <f>COUNTIF('A 50+'!E50:N50,13)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0.25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>SUM(E51:N51)</f>
        <v>0</v>
      </c>
      <c r="P51" s="52" t="str">
        <f>IF(COUNTIF($E51:$N51,"&gt;1")&lt;5,"NA",(SUM($E51:$N51)-SUM(SMALL($E51:$N51,{1,2,3}))))</f>
        <v>NA</v>
      </c>
      <c r="Q51" s="49">
        <f>COUNTIF('A 50+'!E51:N51,15)</f>
        <v>0</v>
      </c>
      <c r="R51" s="49">
        <f>COUNTIF('A 50+'!E51:N51,14)</f>
        <v>0</v>
      </c>
      <c r="S51" s="50">
        <f>COUNTIF('A 50+'!E51:N51,13)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>
      <c r="A52" s="14"/>
      <c r="B52" s="22">
        <v>40</v>
      </c>
      <c r="C52" s="61"/>
      <c r="D52" s="62"/>
      <c r="E52" s="59"/>
      <c r="F52" s="59"/>
      <c r="G52" s="60"/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/>
      <c r="P52" s="55"/>
      <c r="Q52" s="49">
        <f>COUNTIF('A 50+'!E52:N52,15)</f>
        <v>0</v>
      </c>
      <c r="R52" s="49">
        <f>COUNTIF('A 50+'!E52:N52,14)</f>
        <v>0</v>
      </c>
      <c r="S52" s="50">
        <f>COUNTIF('A 50+'!E52:N52,13)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ht="14.25"/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9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7"/>
  <dimension ref="A1:AX52"/>
  <sheetViews>
    <sheetView zoomScaleNormal="100" workbookViewId="0" xr3:uid="{85D5C41F-068E-5C55-9968-509E7C2A5619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62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72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7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0.6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1" thickBot="1">
      <c r="A13" s="14"/>
      <c r="B13" s="22">
        <v>1</v>
      </c>
      <c r="C13" s="47" t="s">
        <v>71</v>
      </c>
      <c r="D13" s="47">
        <v>474</v>
      </c>
      <c r="E13" s="45">
        <v>14</v>
      </c>
      <c r="F13" s="45">
        <v>15</v>
      </c>
      <c r="G13" s="57">
        <v>15</v>
      </c>
      <c r="H13" s="45">
        <v>15</v>
      </c>
      <c r="I13" s="45">
        <v>20</v>
      </c>
      <c r="J13" s="45">
        <v>15</v>
      </c>
      <c r="K13" s="45"/>
      <c r="L13" s="45"/>
      <c r="M13" s="45"/>
      <c r="N13" s="45"/>
      <c r="O13" s="49">
        <f t="shared" ref="O13:O52" si="0">SUM(E13:N13)</f>
        <v>94</v>
      </c>
      <c r="P13" s="49">
        <f>IF(COUNTIF($E13:$N13,"&gt;1")&lt;5,"NA",(SUM($E13:$N13)-SUM(SMALL($E13:$N13,{1,2,3}))))</f>
        <v>50</v>
      </c>
      <c r="Q13" s="49">
        <f>COUNTIF('A 55+'!E13:N13,15)</f>
        <v>4</v>
      </c>
      <c r="R13" s="49">
        <f>COUNTIF('A 55+'!E13:N13,14)</f>
        <v>1</v>
      </c>
      <c r="S13" s="50">
        <f>COUNTIF('A 55+'!E13:N13,13)</f>
        <v>0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22">
        <v>2</v>
      </c>
      <c r="C14" s="46" t="s">
        <v>107</v>
      </c>
      <c r="D14" s="47">
        <v>426</v>
      </c>
      <c r="E14" s="48">
        <v>20</v>
      </c>
      <c r="F14" s="48">
        <v>11</v>
      </c>
      <c r="G14" s="58">
        <v>14</v>
      </c>
      <c r="H14" s="48">
        <v>12</v>
      </c>
      <c r="I14" s="48">
        <v>14</v>
      </c>
      <c r="J14" s="144">
        <f>AVERAGE(E14:I14)</f>
        <v>14.2</v>
      </c>
      <c r="K14" s="48"/>
      <c r="L14" s="48"/>
      <c r="M14" s="48"/>
      <c r="N14" s="48"/>
      <c r="O14" s="51">
        <f t="shared" si="0"/>
        <v>85.2</v>
      </c>
      <c r="P14" s="52">
        <f>IF(COUNTIF($E14:$N14,"&gt;1")&lt;5,"NA",(SUM($E14:$N14)-SUM(SMALL($E14:$N14,{1,2,3}))))</f>
        <v>48.2</v>
      </c>
      <c r="Q14" s="49">
        <f>COUNTIF('A 55+'!E14:N14,15)</f>
        <v>0</v>
      </c>
      <c r="R14" s="49">
        <f>COUNTIF('A 55+'!E14:N14,14)</f>
        <v>2</v>
      </c>
      <c r="S14" s="50">
        <f>COUNTIF('A 55+'!E14:N14,13)</f>
        <v>0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22">
        <v>3</v>
      </c>
      <c r="C15" s="46" t="s">
        <v>114</v>
      </c>
      <c r="D15" s="47">
        <v>996</v>
      </c>
      <c r="E15" s="48">
        <v>0</v>
      </c>
      <c r="F15" s="48">
        <v>20</v>
      </c>
      <c r="G15" s="58">
        <v>0</v>
      </c>
      <c r="H15" s="48">
        <v>11</v>
      </c>
      <c r="I15" s="48">
        <v>13</v>
      </c>
      <c r="J15" s="48">
        <v>11</v>
      </c>
      <c r="K15" s="48"/>
      <c r="L15" s="48"/>
      <c r="M15" s="48"/>
      <c r="N15" s="48"/>
      <c r="O15" s="51">
        <f t="shared" si="0"/>
        <v>55</v>
      </c>
      <c r="P15" s="52" t="str">
        <f>IF(COUNTIF($E15:$N15,"&gt;1")&lt;5,"NA",(SUM($E15:$N15)-SUM(SMALL($E15:$N15,{1,2,3}))))</f>
        <v>NA</v>
      </c>
      <c r="Q15" s="49">
        <f>COUNTIF('A 55+'!E15:N15,15)</f>
        <v>0</v>
      </c>
      <c r="R15" s="49">
        <f>COUNTIF('A 55+'!E15:N15,14)</f>
        <v>0</v>
      </c>
      <c r="S15" s="50">
        <f>COUNTIF('A 55+'!E15:N15,13)</f>
        <v>1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21" thickBot="1">
      <c r="A16" s="14"/>
      <c r="B16" s="22">
        <v>4</v>
      </c>
      <c r="C16" s="46" t="s">
        <v>249</v>
      </c>
      <c r="D16" s="47">
        <v>362</v>
      </c>
      <c r="E16" s="48">
        <v>0</v>
      </c>
      <c r="F16" s="48">
        <v>0</v>
      </c>
      <c r="G16" s="58">
        <v>0</v>
      </c>
      <c r="H16" s="48">
        <v>13</v>
      </c>
      <c r="I16" s="48">
        <v>15</v>
      </c>
      <c r="J16" s="48">
        <v>20</v>
      </c>
      <c r="K16" s="48"/>
      <c r="L16" s="48"/>
      <c r="M16" s="48"/>
      <c r="N16" s="48"/>
      <c r="O16" s="51">
        <f t="shared" si="0"/>
        <v>48</v>
      </c>
      <c r="P16" s="52" t="str">
        <f>IF(COUNTIF($E16:$N16,"&gt;1")&lt;5,"NA",(SUM($E16:$N16)-SUM(SMALL($E16:$N16,{1,2,3}))))</f>
        <v>NA</v>
      </c>
      <c r="Q16" s="49">
        <f>COUNTIF('A 55+'!E16:N16,15)</f>
        <v>1</v>
      </c>
      <c r="R16" s="49">
        <f>COUNTIF('A 55+'!E16:N16,14)</f>
        <v>0</v>
      </c>
      <c r="S16" s="50">
        <f>COUNTIF('A 55+'!E16:N16,13)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21" thickBot="1">
      <c r="A17" s="14"/>
      <c r="B17" s="22">
        <v>5</v>
      </c>
      <c r="C17" s="46" t="s">
        <v>182</v>
      </c>
      <c r="D17" s="47">
        <v>1062</v>
      </c>
      <c r="E17" s="48">
        <v>0</v>
      </c>
      <c r="F17" s="48">
        <v>13</v>
      </c>
      <c r="G17" s="58">
        <v>0</v>
      </c>
      <c r="H17" s="48">
        <v>14</v>
      </c>
      <c r="I17" s="48">
        <v>0</v>
      </c>
      <c r="J17" s="48">
        <v>0</v>
      </c>
      <c r="K17" s="48"/>
      <c r="L17" s="48"/>
      <c r="M17" s="48"/>
      <c r="N17" s="48"/>
      <c r="O17" s="51">
        <f t="shared" si="0"/>
        <v>27</v>
      </c>
      <c r="P17" s="52" t="str">
        <f>IF(COUNTIF($E17:$N17,"&gt;1")&lt;5,"NA",(SUM($E17:$N17)-SUM(SMALL($E17:$N17,{1,2,3}))))</f>
        <v>NA</v>
      </c>
      <c r="Q17" s="49">
        <f>COUNTIF('A 55+'!E17:N17,15)</f>
        <v>0</v>
      </c>
      <c r="R17" s="49">
        <f>COUNTIF('A 55+'!E17:N17,14)</f>
        <v>1</v>
      </c>
      <c r="S17" s="50">
        <f>COUNTIF('A 55+'!E17:N17,13)</f>
        <v>1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21" thickBot="1">
      <c r="A18" s="14"/>
      <c r="B18" s="22">
        <v>6</v>
      </c>
      <c r="C18" s="46" t="s">
        <v>179</v>
      </c>
      <c r="D18" s="47">
        <v>596</v>
      </c>
      <c r="E18" s="48">
        <v>0</v>
      </c>
      <c r="F18" s="48">
        <v>14</v>
      </c>
      <c r="G18" s="58">
        <v>0</v>
      </c>
      <c r="H18" s="48">
        <v>0</v>
      </c>
      <c r="I18" s="48">
        <v>0</v>
      </c>
      <c r="J18" s="48">
        <v>13</v>
      </c>
      <c r="K18" s="48"/>
      <c r="L18" s="48"/>
      <c r="M18" s="48"/>
      <c r="N18" s="48"/>
      <c r="O18" s="51">
        <f t="shared" si="0"/>
        <v>27</v>
      </c>
      <c r="P18" s="52" t="str">
        <f>IF(COUNTIF($E18:$N18,"&gt;1")&lt;5,"NA",(SUM($E18:$N18)-SUM(SMALL($E18:$N18,{1,2,3}))))</f>
        <v>NA</v>
      </c>
      <c r="Q18" s="49">
        <f>COUNTIF('A 55+'!E18:N18,15)</f>
        <v>0</v>
      </c>
      <c r="R18" s="49">
        <f>COUNTIF('A 55+'!E18:N18,14)</f>
        <v>1</v>
      </c>
      <c r="S18" s="50">
        <f>COUNTIF('A 55+'!E18:N18,13)</f>
        <v>1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21" thickBot="1">
      <c r="A19" s="14"/>
      <c r="B19" s="22">
        <v>7</v>
      </c>
      <c r="C19" s="46" t="s">
        <v>181</v>
      </c>
      <c r="D19" s="47">
        <v>1854</v>
      </c>
      <c r="E19" s="48">
        <v>15</v>
      </c>
      <c r="F19" s="48">
        <v>9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24</v>
      </c>
      <c r="P19" s="52" t="str">
        <f>IF(COUNTIF($E19:$N19,"&gt;1")&lt;5,"NA",(SUM($E19:$N19)-SUM(SMALL($E19:$N19,{1,2,3}))))</f>
        <v>NA</v>
      </c>
      <c r="Q19" s="49">
        <f>COUNTIF('A 55+'!E19:N19,15)</f>
        <v>1</v>
      </c>
      <c r="R19" s="49">
        <f>COUNTIF('A 55+'!E19:N19,14)</f>
        <v>0</v>
      </c>
      <c r="S19" s="50">
        <f>COUNTIF('A 55+'!E19:N19,13)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21" thickBot="1">
      <c r="A20" s="14"/>
      <c r="B20" s="22">
        <v>8</v>
      </c>
      <c r="C20" s="46" t="s">
        <v>201</v>
      </c>
      <c r="D20" s="47">
        <v>740</v>
      </c>
      <c r="E20" s="48">
        <v>0</v>
      </c>
      <c r="F20" s="48">
        <v>12</v>
      </c>
      <c r="G20" s="58">
        <v>0</v>
      </c>
      <c r="H20" s="48">
        <v>0</v>
      </c>
      <c r="I20" s="48">
        <v>0</v>
      </c>
      <c r="J20" s="48">
        <v>12</v>
      </c>
      <c r="K20" s="48"/>
      <c r="L20" s="48"/>
      <c r="M20" s="48"/>
      <c r="N20" s="48"/>
      <c r="O20" s="51">
        <f t="shared" si="0"/>
        <v>24</v>
      </c>
      <c r="P20" s="52" t="str">
        <f>IF(COUNTIF($E20:$N20,"&gt;1")&lt;5,"NA",(SUM($E20:$N20)-SUM(SMALL($E20:$N20,{1,2,3}))))</f>
        <v>NA</v>
      </c>
      <c r="Q20" s="49">
        <f>COUNTIF('A 55+'!E20:N20,15)</f>
        <v>0</v>
      </c>
      <c r="R20" s="49">
        <f>COUNTIF('A 55+'!E20:N20,14)</f>
        <v>0</v>
      </c>
      <c r="S20" s="50">
        <f>COUNTIF('A 55+'!E20:N20,13)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22">
        <v>9</v>
      </c>
      <c r="C21" s="46" t="s">
        <v>187</v>
      </c>
      <c r="D21" s="47">
        <v>494</v>
      </c>
      <c r="E21" s="48">
        <v>0</v>
      </c>
      <c r="F21" s="48">
        <v>8</v>
      </c>
      <c r="G21" s="58">
        <v>0</v>
      </c>
      <c r="H21" s="48">
        <v>0</v>
      </c>
      <c r="I21" s="48">
        <v>0</v>
      </c>
      <c r="J21" s="48">
        <v>10</v>
      </c>
      <c r="K21" s="48"/>
      <c r="L21" s="48"/>
      <c r="M21" s="48"/>
      <c r="N21" s="48"/>
      <c r="O21" s="51">
        <f t="shared" si="0"/>
        <v>18</v>
      </c>
      <c r="P21" s="52" t="str">
        <f>IF(COUNTIF($E21:$N21,"&gt;1")&lt;5,"NA",(SUM($E21:$N21)-SUM(SMALL($E21:$N21,{1,2,3}))))</f>
        <v>NA</v>
      </c>
      <c r="Q21" s="49">
        <f>COUNTIF('A 55+'!E21:N21,15)</f>
        <v>0</v>
      </c>
      <c r="R21" s="49">
        <f>COUNTIF('A 55+'!E21:N21,14)</f>
        <v>0</v>
      </c>
      <c r="S21" s="50">
        <f>COUNTIF('A 55+'!E21:N21,13)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22">
        <v>10</v>
      </c>
      <c r="C22" s="46" t="s">
        <v>136</v>
      </c>
      <c r="D22" s="47">
        <v>795</v>
      </c>
      <c r="E22" s="48">
        <v>0</v>
      </c>
      <c r="F22" s="48">
        <v>0</v>
      </c>
      <c r="G22" s="58">
        <v>0</v>
      </c>
      <c r="H22" s="48">
        <v>0</v>
      </c>
      <c r="I22" s="48">
        <v>0</v>
      </c>
      <c r="J22" s="48">
        <v>14</v>
      </c>
      <c r="K22" s="48"/>
      <c r="L22" s="48"/>
      <c r="M22" s="48"/>
      <c r="N22" s="48"/>
      <c r="O22" s="51">
        <f t="shared" si="0"/>
        <v>14</v>
      </c>
      <c r="P22" s="52" t="str">
        <f>IF(COUNTIF($E22:$N22,"&gt;1")&lt;5,"NA",(SUM($E22:$N22)-SUM(SMALL($E22:$N22,{1,2,3}))))</f>
        <v>NA</v>
      </c>
      <c r="Q22" s="49">
        <f>COUNTIF('A 55+'!E22:N22,15)</f>
        <v>0</v>
      </c>
      <c r="R22" s="49">
        <f>COUNTIF('A 55+'!E22:N22,14)</f>
        <v>1</v>
      </c>
      <c r="S22" s="50">
        <f>COUNTIF('A 55+'!E22:N22,13)</f>
        <v>0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22">
        <v>11</v>
      </c>
      <c r="C23" s="46" t="s">
        <v>218</v>
      </c>
      <c r="D23" s="47">
        <v>207</v>
      </c>
      <c r="E23" s="48">
        <v>13</v>
      </c>
      <c r="F23" s="48">
        <v>0</v>
      </c>
      <c r="G23" s="58">
        <v>0</v>
      </c>
      <c r="H23" s="48">
        <v>0</v>
      </c>
      <c r="I23" s="48">
        <v>0</v>
      </c>
      <c r="J23" s="48">
        <v>0</v>
      </c>
      <c r="K23" s="48"/>
      <c r="L23" s="48"/>
      <c r="M23" s="48"/>
      <c r="N23" s="48"/>
      <c r="O23" s="51">
        <f t="shared" si="0"/>
        <v>13</v>
      </c>
      <c r="P23" s="52" t="str">
        <f>IF(COUNTIF($E23:$N23,"&gt;1")&lt;5,"NA",(SUM($E23:$N23)-SUM(SMALL($E23:$N23,{1,2,3}))))</f>
        <v>NA</v>
      </c>
      <c r="Q23" s="49">
        <f>COUNTIF('A 55+'!E23:N23,15)</f>
        <v>0</v>
      </c>
      <c r="R23" s="49">
        <f>COUNTIF('A 55+'!E23:N23,14)</f>
        <v>0</v>
      </c>
      <c r="S23" s="50">
        <f>COUNTIF('A 55+'!E23:N23,13)</f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22">
        <v>12</v>
      </c>
      <c r="C24" s="46" t="s">
        <v>196</v>
      </c>
      <c r="D24" s="47">
        <v>421</v>
      </c>
      <c r="E24" s="48">
        <v>0</v>
      </c>
      <c r="F24" s="48">
        <v>10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10</v>
      </c>
      <c r="P24" s="52" t="str">
        <f>IF(COUNTIF($E24:$N24,"&gt;1")&lt;5,"NA",(SUM($E24:$N24)-SUM(SMALL($E24:$N24,{1,2,3}))))</f>
        <v>NA</v>
      </c>
      <c r="Q24" s="49">
        <f>COUNTIF('A 55+'!E24:N24,15)</f>
        <v>0</v>
      </c>
      <c r="R24" s="49">
        <f>COUNTIF('A 55+'!E24:N24,14)</f>
        <v>0</v>
      </c>
      <c r="S24" s="50">
        <f>COUNTIF('A 55+'!E24:N24,13)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22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49">
        <f>COUNTIF('A 55+'!E25:N25,15)</f>
        <v>0</v>
      </c>
      <c r="R25" s="49">
        <f>COUNTIF('A 55+'!E25:N25,14)</f>
        <v>0</v>
      </c>
      <c r="S25" s="50">
        <f>COUNTIF('A 55+'!E25:N25,13)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22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49">
        <f>COUNTIF('A 55+'!E26:N26,15)</f>
        <v>0</v>
      </c>
      <c r="R26" s="49">
        <f>COUNTIF('A 55+'!E26:N26,14)</f>
        <v>0</v>
      </c>
      <c r="S26" s="50">
        <f>COUNTIF('A 55+'!E26:N26,13)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22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49">
        <f>COUNTIF('A 55+'!E27:N27,15)</f>
        <v>0</v>
      </c>
      <c r="R27" s="49">
        <f>COUNTIF('A 55+'!E27:N27,14)</f>
        <v>0</v>
      </c>
      <c r="S27" s="50">
        <f>COUNTIF('A 55+'!E27:N27,13)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22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49">
        <f>COUNTIF('A 55+'!E28:N28,15)</f>
        <v>0</v>
      </c>
      <c r="R28" s="49">
        <f>COUNTIF('A 55+'!E28:N28,14)</f>
        <v>0</v>
      </c>
      <c r="S28" s="50">
        <f>COUNTIF('A 55+'!E28:N28,13)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22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49">
        <f>COUNTIF('A 55+'!E29:N29,15)</f>
        <v>0</v>
      </c>
      <c r="R29" s="49">
        <f>COUNTIF('A 55+'!E29:N29,14)</f>
        <v>0</v>
      </c>
      <c r="S29" s="50">
        <f>COUNTIF('A 55+'!E29:N29,13)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22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49">
        <f>COUNTIF('A 55+'!E30:N30,15)</f>
        <v>0</v>
      </c>
      <c r="R30" s="49">
        <f>COUNTIF('A 55+'!E30:N30,14)</f>
        <v>0</v>
      </c>
      <c r="S30" s="50">
        <f>COUNTIF('A 55+'!E30:N30,13)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22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49">
        <f>COUNTIF('A 55+'!E31:N31,15)</f>
        <v>0</v>
      </c>
      <c r="R31" s="49">
        <f>COUNTIF('A 55+'!E31:N31,14)</f>
        <v>0</v>
      </c>
      <c r="S31" s="50">
        <f>COUNTIF('A 55+'!E31:N31,13)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22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49">
        <f>COUNTIF('A 55+'!E32:N32,15)</f>
        <v>0</v>
      </c>
      <c r="R32" s="49">
        <f>COUNTIF('A 55+'!E32:N32,14)</f>
        <v>0</v>
      </c>
      <c r="S32" s="50">
        <f>COUNTIF('A 55+'!E32:N32,13)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22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49">
        <f>COUNTIF('A 55+'!E33:N33,15)</f>
        <v>0</v>
      </c>
      <c r="R33" s="49">
        <f>COUNTIF('A 55+'!E33:N33,14)</f>
        <v>0</v>
      </c>
      <c r="S33" s="50">
        <f>COUNTIF('A 55+'!E33:N33,13)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22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49">
        <f>COUNTIF('A 55+'!E34:N34,15)</f>
        <v>0</v>
      </c>
      <c r="R34" s="49">
        <f>COUNTIF('A 55+'!E34:N34,14)</f>
        <v>0</v>
      </c>
      <c r="S34" s="50">
        <f>COUNTIF('A 55+'!E34:N34,13)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22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49">
        <f>COUNTIF('A 55+'!E35:N35,15)</f>
        <v>0</v>
      </c>
      <c r="R35" s="49">
        <f>COUNTIF('A 55+'!E35:N35,14)</f>
        <v>0</v>
      </c>
      <c r="S35" s="50">
        <f>COUNTIF('A 55+'!E35:N35,13)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22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49">
        <f>COUNTIF('A 55+'!E36:N36,15)</f>
        <v>0</v>
      </c>
      <c r="R36" s="49">
        <f>COUNTIF('A 55+'!E36:N36,14)</f>
        <v>0</v>
      </c>
      <c r="S36" s="50">
        <f>COUNTIF('A 55+'!E36:N36,13)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22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49">
        <f>COUNTIF('A 55+'!E37:N37,15)</f>
        <v>0</v>
      </c>
      <c r="R37" s="49">
        <f>COUNTIF('A 55+'!E37:N37,14)</f>
        <v>0</v>
      </c>
      <c r="S37" s="50">
        <f>COUNTIF('A 55+'!E37:N37,13)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22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49">
        <f>COUNTIF('A 55+'!E38:N38,15)</f>
        <v>0</v>
      </c>
      <c r="R38" s="49">
        <f>COUNTIF('A 55+'!E38:N38,14)</f>
        <v>0</v>
      </c>
      <c r="S38" s="50">
        <f>COUNTIF('A 55+'!E38:N38,13)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22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49">
        <f>COUNTIF('A 55+'!E39:N39,15)</f>
        <v>0</v>
      </c>
      <c r="R39" s="49">
        <f>COUNTIF('A 55+'!E39:N39,14)</f>
        <v>0</v>
      </c>
      <c r="S39" s="50">
        <f>COUNTIF('A 55+'!E39:N39,13)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22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49">
        <f>COUNTIF('A 55+'!E40:N40,15)</f>
        <v>0</v>
      </c>
      <c r="R40" s="49">
        <f>COUNTIF('A 55+'!E40:N40,14)</f>
        <v>0</v>
      </c>
      <c r="S40" s="50">
        <f>COUNTIF('A 55+'!E40:N40,13)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22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49">
        <f>COUNTIF('A 55+'!E41:N41,15)</f>
        <v>0</v>
      </c>
      <c r="R41" s="49">
        <f>COUNTIF('A 55+'!E41:N41,14)</f>
        <v>0</v>
      </c>
      <c r="S41" s="50">
        <f>COUNTIF('A 55+'!E41:N41,13)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22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49">
        <f>COUNTIF('A 55+'!E42:N42,15)</f>
        <v>0</v>
      </c>
      <c r="R42" s="49">
        <f>COUNTIF('A 55+'!E42:N42,14)</f>
        <v>0</v>
      </c>
      <c r="S42" s="50">
        <f>COUNTIF('A 55+'!E42:N42,13)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22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49">
        <f>COUNTIF('A 55+'!E43:N43,15)</f>
        <v>0</v>
      </c>
      <c r="R43" s="49">
        <f>COUNTIF('A 55+'!E43:N43,14)</f>
        <v>0</v>
      </c>
      <c r="S43" s="50">
        <f>COUNTIF('A 55+'!E43:N43,13)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22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49">
        <f>COUNTIF('A 55+'!E44:N44,15)</f>
        <v>0</v>
      </c>
      <c r="R44" s="49">
        <f>COUNTIF('A 55+'!E44:N44,14)</f>
        <v>0</v>
      </c>
      <c r="S44" s="50">
        <f>COUNTIF('A 55+'!E44:N44,13)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22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49">
        <f>COUNTIF('A 55+'!E45:N45,15)</f>
        <v>0</v>
      </c>
      <c r="R45" s="49">
        <f>COUNTIF('A 55+'!E45:N45,14)</f>
        <v>0</v>
      </c>
      <c r="S45" s="50">
        <f>COUNTIF('A 55+'!E45:N45,13)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22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49">
        <f>COUNTIF('A 55+'!E46:N46,15)</f>
        <v>0</v>
      </c>
      <c r="R46" s="49">
        <f>COUNTIF('A 55+'!E46:N46,14)</f>
        <v>0</v>
      </c>
      <c r="S46" s="50">
        <f>COUNTIF('A 55+'!E46:N46,13)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22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49">
        <f>COUNTIF('A 55+'!E47:N47,15)</f>
        <v>0</v>
      </c>
      <c r="R47" s="49">
        <f>COUNTIF('A 55+'!E47:N47,14)</f>
        <v>0</v>
      </c>
      <c r="S47" s="50">
        <f>COUNTIF('A 55+'!E47:N47,13)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22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49">
        <f>COUNTIF('A 55+'!E48:N48,15)</f>
        <v>0</v>
      </c>
      <c r="R48" s="49">
        <f>COUNTIF('A 55+'!E48:N48,14)</f>
        <v>0</v>
      </c>
      <c r="S48" s="50">
        <f>COUNTIF('A 55+'!E48:N48,13)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22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49">
        <f>COUNTIF('A 55+'!E49:N49,15)</f>
        <v>0</v>
      </c>
      <c r="R49" s="49">
        <f>COUNTIF('A 55+'!E49:N49,14)</f>
        <v>0</v>
      </c>
      <c r="S49" s="50">
        <f>COUNTIF('A 55+'!E49:N49,13)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22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49">
        <f>COUNTIF('A 55+'!E50:N50,15)</f>
        <v>0</v>
      </c>
      <c r="R50" s="49">
        <f>COUNTIF('A 55+'!E50:N50,14)</f>
        <v>0</v>
      </c>
      <c r="S50" s="50">
        <f>COUNTIF('A 55+'!E50:N50,13)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22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49">
        <f>COUNTIF('A 55+'!E51:N51,15)</f>
        <v>0</v>
      </c>
      <c r="R51" s="49">
        <f>COUNTIF('A 55+'!E51:N51,14)</f>
        <v>0</v>
      </c>
      <c r="S51" s="50">
        <f>COUNTIF('A 55+'!E51:N51,13)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2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49">
        <f>COUNTIF('A 55+'!E52:N52,15)</f>
        <v>0</v>
      </c>
      <c r="R52" s="49">
        <f>COUNTIF('A 55+'!E52:N52,14)</f>
        <v>0</v>
      </c>
      <c r="S52" s="50">
        <f>COUNTIF('A 55+'!E52:N52,13)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8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"/>
  <dimension ref="A1:AX52"/>
  <sheetViews>
    <sheetView zoomScaleNormal="100" workbookViewId="0" xr3:uid="{44B22561-5205-5C8A-B808-2C70100D228F}">
      <selection activeCell="B7" sqref="B7:D10"/>
    </sheetView>
  </sheetViews>
  <sheetFormatPr defaultColWidth="8.75" defaultRowHeight="13.9"/>
  <cols>
    <col min="1" max="1" width="0.75" style="4" customWidth="1"/>
    <col min="2" max="2" width="4.75" style="25" customWidth="1"/>
    <col min="3" max="3" width="27.375" style="4" customWidth="1"/>
    <col min="4" max="4" width="7" style="25" customWidth="1"/>
    <col min="5" max="5" width="8" style="25" bestFit="1" customWidth="1"/>
    <col min="6" max="13" width="8.25" style="25" bestFit="1" customWidth="1"/>
    <col min="14" max="14" width="9.125" style="25" bestFit="1" customWidth="1"/>
    <col min="15" max="15" width="7.25" style="25" customWidth="1"/>
    <col min="16" max="16" width="6.875" style="25" customWidth="1"/>
    <col min="17" max="17" width="5" style="4" customWidth="1"/>
    <col min="18" max="18" width="5.75" style="4" customWidth="1"/>
    <col min="19" max="19" width="5.5" style="4" customWidth="1"/>
    <col min="20" max="34" width="10.625" style="4" hidden="1" customWidth="1"/>
    <col min="35" max="35" width="8.125" style="4" customWidth="1"/>
    <col min="36" max="36" width="5.25" style="4" customWidth="1"/>
    <col min="37" max="37" width="9.375" style="4" customWidth="1"/>
    <col min="38" max="38" width="6.375" style="4" customWidth="1"/>
    <col min="39" max="39" width="10.25" style="4" customWidth="1"/>
    <col min="40" max="40" width="16.375" style="4" customWidth="1"/>
    <col min="41" max="41" width="22.125" style="4" customWidth="1"/>
    <col min="42" max="42" width="30.875" style="4" customWidth="1"/>
    <col min="43" max="1025" width="8.125" style="4" customWidth="1"/>
    <col min="1026" max="1026" width="9" style="4" customWidth="1"/>
    <col min="1027" max="16384" width="8.75" style="4"/>
  </cols>
  <sheetData>
    <row r="1" spans="1:50" ht="32.25" customHeight="1">
      <c r="A1" s="19"/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50" ht="13.5" customHeight="1">
      <c r="A2" s="19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50" ht="13.5" customHeight="1">
      <c r="A3" s="19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50" ht="13.5" customHeight="1">
      <c r="A4" s="19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50" ht="36.75" customHeight="1" thickBot="1">
      <c r="A5" s="19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1"/>
      <c r="U5" s="2"/>
      <c r="V5"/>
      <c r="W5"/>
      <c r="X5"/>
      <c r="Y5"/>
      <c r="Z5"/>
      <c r="AA5"/>
      <c r="AB5"/>
      <c r="AC5"/>
      <c r="AD5"/>
      <c r="AE5" s="1"/>
      <c r="AF5" s="1"/>
      <c r="AG5" s="1"/>
      <c r="AH5" s="1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50" ht="3.6" customHeight="1" thickBot="1">
      <c r="A6" s="14"/>
      <c r="B6" s="15"/>
      <c r="C6" s="14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4"/>
      <c r="U6" s="18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50" ht="19.899999999999999" customHeight="1">
      <c r="A7" s="14"/>
      <c r="B7" s="191" t="s">
        <v>39</v>
      </c>
      <c r="C7" s="192"/>
      <c r="D7" s="192"/>
      <c r="E7" s="209" t="s">
        <v>2</v>
      </c>
      <c r="F7" s="209" t="s">
        <v>3</v>
      </c>
      <c r="G7" s="209" t="s">
        <v>4</v>
      </c>
      <c r="H7" s="209" t="s">
        <v>5</v>
      </c>
      <c r="I7" s="212" t="s">
        <v>6</v>
      </c>
      <c r="J7" s="209" t="s">
        <v>250</v>
      </c>
      <c r="K7" s="209" t="s">
        <v>8</v>
      </c>
      <c r="L7" s="209" t="s">
        <v>9</v>
      </c>
      <c r="M7" s="209" t="s">
        <v>241</v>
      </c>
      <c r="N7" s="209" t="s">
        <v>242</v>
      </c>
      <c r="O7" s="188" t="s">
        <v>12</v>
      </c>
      <c r="P7" s="188" t="s">
        <v>13</v>
      </c>
      <c r="Q7" s="200" t="s">
        <v>14</v>
      </c>
      <c r="R7" s="201"/>
      <c r="S7" s="2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1"/>
      <c r="AH7" s="1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0" ht="17.100000000000001" customHeight="1">
      <c r="A8" s="14"/>
      <c r="B8" s="194"/>
      <c r="C8" s="195"/>
      <c r="D8" s="195"/>
      <c r="E8" s="210"/>
      <c r="F8" s="210"/>
      <c r="G8" s="210"/>
      <c r="H8" s="210"/>
      <c r="I8" s="213"/>
      <c r="J8" s="210"/>
      <c r="K8" s="210"/>
      <c r="L8" s="210"/>
      <c r="M8" s="210"/>
      <c r="N8" s="210"/>
      <c r="O8" s="189"/>
      <c r="P8" s="189"/>
      <c r="Q8" s="203"/>
      <c r="R8" s="204"/>
      <c r="S8" s="20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  <c r="AF8" s="2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0" ht="20.25" customHeight="1">
      <c r="A9" s="14"/>
      <c r="B9" s="194"/>
      <c r="C9" s="195"/>
      <c r="D9" s="195"/>
      <c r="E9" s="210"/>
      <c r="F9" s="210"/>
      <c r="G9" s="210"/>
      <c r="H9" s="210"/>
      <c r="I9" s="213"/>
      <c r="J9" s="210"/>
      <c r="K9" s="210"/>
      <c r="L9" s="210"/>
      <c r="M9" s="210"/>
      <c r="N9" s="210"/>
      <c r="O9" s="189"/>
      <c r="P9" s="189"/>
      <c r="Q9" s="203"/>
      <c r="R9" s="204"/>
      <c r="S9" s="205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  <c r="AF9" s="2"/>
      <c r="AG9" s="1"/>
      <c r="AH9" s="1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50" ht="17.45" customHeight="1" thickBot="1">
      <c r="A10" s="14"/>
      <c r="B10" s="197"/>
      <c r="C10" s="198"/>
      <c r="D10" s="198"/>
      <c r="E10" s="211"/>
      <c r="F10" s="211"/>
      <c r="G10" s="211"/>
      <c r="H10" s="211"/>
      <c r="I10" s="214"/>
      <c r="J10" s="211"/>
      <c r="K10" s="211"/>
      <c r="L10" s="211"/>
      <c r="M10" s="211"/>
      <c r="N10" s="211"/>
      <c r="O10" s="190"/>
      <c r="P10" s="190"/>
      <c r="Q10" s="206"/>
      <c r="R10" s="207"/>
      <c r="S10" s="20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  <c r="AF10" s="2"/>
      <c r="AG10" s="1"/>
      <c r="AH10" s="1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50" ht="17.45" hidden="1" customHeight="1" thickBot="1">
      <c r="A11" s="14"/>
      <c r="B11" s="149"/>
      <c r="C11" s="150"/>
      <c r="D11" s="150"/>
      <c r="E11" s="116"/>
      <c r="F11" s="116"/>
      <c r="G11" s="116"/>
      <c r="H11" s="116"/>
      <c r="I11" s="117"/>
      <c r="J11" s="116"/>
      <c r="K11" s="116"/>
      <c r="L11" s="116"/>
      <c r="M11" s="116"/>
      <c r="N11" s="116"/>
      <c r="O11" s="153"/>
      <c r="P11" s="153"/>
      <c r="Q11" s="151"/>
      <c r="R11" s="152"/>
      <c r="S11" s="15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  <c r="AF11" s="2"/>
      <c r="AG11" s="1"/>
      <c r="AH11" s="1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50" ht="34.15" thickBot="1">
      <c r="A12" s="162"/>
      <c r="B12" s="28" t="s">
        <v>15</v>
      </c>
      <c r="C12" s="29" t="s">
        <v>16</v>
      </c>
      <c r="D12" s="32" t="s">
        <v>17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28" t="s">
        <v>29</v>
      </c>
      <c r="P12" s="29" t="s">
        <v>29</v>
      </c>
      <c r="Q12" s="163" t="s">
        <v>30</v>
      </c>
      <c r="R12" s="163" t="s">
        <v>31</v>
      </c>
      <c r="S12" s="164" t="s">
        <v>32</v>
      </c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6"/>
      <c r="AF12" s="166"/>
      <c r="AG12" s="167"/>
      <c r="AH12" s="167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</row>
    <row r="13" spans="1:50" ht="21" thickBot="1">
      <c r="A13" s="14"/>
      <c r="B13" s="20">
        <v>1</v>
      </c>
      <c r="C13" s="43" t="s">
        <v>63</v>
      </c>
      <c r="D13" s="44">
        <v>317</v>
      </c>
      <c r="E13" s="45">
        <v>11</v>
      </c>
      <c r="F13" s="45">
        <v>13</v>
      </c>
      <c r="G13" s="57">
        <v>14</v>
      </c>
      <c r="H13" s="45">
        <v>14</v>
      </c>
      <c r="I13" s="45">
        <v>20</v>
      </c>
      <c r="J13" s="45">
        <v>12</v>
      </c>
      <c r="K13" s="45"/>
      <c r="L13" s="45"/>
      <c r="M13" s="45"/>
      <c r="N13" s="45"/>
      <c r="O13" s="49">
        <f t="shared" ref="O13:O52" si="0">SUM(E13:N13)</f>
        <v>84</v>
      </c>
      <c r="P13" s="49">
        <f>IF(COUNTIF($E13:$N13,"&gt;1")&lt;5,"NA",(SUM($E13:$N13)-SUM(SMALL($E13:$N13,{1,2,3}))))</f>
        <v>48</v>
      </c>
      <c r="Q13" s="49">
        <f>COUNTIF('B Lite'!E13:N13,15)</f>
        <v>0</v>
      </c>
      <c r="R13" s="49">
        <f>COUNTIF('B Lite'!E13:N13,14)</f>
        <v>2</v>
      </c>
      <c r="S13" s="50">
        <f>COUNTIF('B Lite'!E13:N13,13)</f>
        <v>1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26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21" thickBot="1">
      <c r="A14" s="14"/>
      <c r="B14" s="20">
        <v>2</v>
      </c>
      <c r="C14" s="46" t="s">
        <v>85</v>
      </c>
      <c r="D14" s="47">
        <v>161</v>
      </c>
      <c r="E14" s="48">
        <v>12</v>
      </c>
      <c r="F14" s="48">
        <v>12</v>
      </c>
      <c r="G14" s="58">
        <v>13</v>
      </c>
      <c r="H14" s="48">
        <v>13</v>
      </c>
      <c r="I14" s="48">
        <v>20</v>
      </c>
      <c r="J14" s="48">
        <v>10</v>
      </c>
      <c r="K14" s="48"/>
      <c r="L14" s="48"/>
      <c r="M14" s="48"/>
      <c r="N14" s="48"/>
      <c r="O14" s="51">
        <f t="shared" si="0"/>
        <v>80</v>
      </c>
      <c r="P14" s="52">
        <f>IF(COUNTIF($E14:$N14,"&gt;1")&lt;5,"NA",(SUM($E14:$N14)-SUM(SMALL($E14:$N14,{1,2,3}))))</f>
        <v>46</v>
      </c>
      <c r="Q14" s="49">
        <f>COUNTIF('B Lite'!E14:N14,15)</f>
        <v>0</v>
      </c>
      <c r="R14" s="49">
        <f>COUNTIF('B Lite'!E14:N14,14)</f>
        <v>0</v>
      </c>
      <c r="S14" s="50">
        <f>COUNTIF('B Lite'!E14:N14,13)</f>
        <v>2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7"/>
      <c r="AI14" s="26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21" thickBot="1">
      <c r="A15" s="14"/>
      <c r="B15" s="20">
        <v>3</v>
      </c>
      <c r="C15" s="46" t="s">
        <v>53</v>
      </c>
      <c r="D15" s="47">
        <v>475</v>
      </c>
      <c r="E15" s="48">
        <v>14</v>
      </c>
      <c r="F15" s="48">
        <v>15</v>
      </c>
      <c r="G15" s="58">
        <v>0</v>
      </c>
      <c r="H15" s="48">
        <v>20</v>
      </c>
      <c r="I15" s="48">
        <v>0</v>
      </c>
      <c r="J15" s="48">
        <v>15</v>
      </c>
      <c r="K15" s="48"/>
      <c r="L15" s="48"/>
      <c r="M15" s="48"/>
      <c r="N15" s="48"/>
      <c r="O15" s="51">
        <f t="shared" si="0"/>
        <v>64</v>
      </c>
      <c r="P15" s="52" t="str">
        <f>IF(COUNTIF($E15:$N15,"&gt;1")&lt;5,"NA",(SUM($E15:$N15)-SUM(SMALL($E15:$N15,{1,2,3}))))</f>
        <v>NA</v>
      </c>
      <c r="Q15" s="49">
        <f>COUNTIF('B Lite'!E15:N15,15)</f>
        <v>2</v>
      </c>
      <c r="R15" s="49">
        <f>COUNTIF('B Lite'!E15:N15,14)</f>
        <v>1</v>
      </c>
      <c r="S15" s="50">
        <f>COUNTIF('B Lite'!E15:N15,13)</f>
        <v>0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  <c r="AH15" s="7"/>
      <c r="AI15" s="26"/>
      <c r="AJ15" s="14"/>
      <c r="AK15" s="14"/>
      <c r="AL15" s="14"/>
      <c r="AM15" s="23"/>
      <c r="AN15" s="2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19.149999999999999" customHeight="1" thickBot="1">
      <c r="A16" s="14"/>
      <c r="B16" s="20">
        <v>4</v>
      </c>
      <c r="C16" s="46" t="s">
        <v>38</v>
      </c>
      <c r="D16" s="47">
        <v>491</v>
      </c>
      <c r="E16" s="48">
        <v>13</v>
      </c>
      <c r="F16" s="48">
        <v>0</v>
      </c>
      <c r="G16" s="58">
        <v>0</v>
      </c>
      <c r="H16" s="48">
        <v>15</v>
      </c>
      <c r="I16" s="48">
        <v>15</v>
      </c>
      <c r="J16" s="48">
        <v>14</v>
      </c>
      <c r="K16" s="48"/>
      <c r="L16" s="48"/>
      <c r="M16" s="48"/>
      <c r="N16" s="48"/>
      <c r="O16" s="51">
        <f t="shared" si="0"/>
        <v>57</v>
      </c>
      <c r="P16" s="52" t="str">
        <f>IF(COUNTIF($E16:$N16,"&gt;1")&lt;5,"NA",(SUM($E16:$N16)-SUM(SMALL($E16:$N16,{1,2,3}))))</f>
        <v>NA</v>
      </c>
      <c r="Q16" s="49">
        <f>COUNTIF('B Lite'!E16:N16,15)</f>
        <v>2</v>
      </c>
      <c r="R16" s="49">
        <f>COUNTIF('B Lite'!E16:N16,14)</f>
        <v>1</v>
      </c>
      <c r="S16" s="50">
        <f>COUNTIF('B Lite'!E16:N16,13)</f>
        <v>1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  <c r="AH16" s="7"/>
      <c r="AI16" s="26"/>
      <c r="AJ16" s="14"/>
      <c r="AK16" s="14"/>
      <c r="AL16" s="14"/>
      <c r="AM16" s="23"/>
      <c r="AN16" s="2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19.149999999999999" customHeight="1" thickBot="1">
      <c r="A17" s="14"/>
      <c r="B17" s="20">
        <v>5</v>
      </c>
      <c r="C17" s="46" t="s">
        <v>50</v>
      </c>
      <c r="D17" s="47">
        <v>1678</v>
      </c>
      <c r="E17" s="48">
        <v>15</v>
      </c>
      <c r="F17" s="48">
        <v>0</v>
      </c>
      <c r="G17" s="58">
        <v>15</v>
      </c>
      <c r="H17" s="48">
        <v>0</v>
      </c>
      <c r="I17" s="48">
        <v>14</v>
      </c>
      <c r="J17" s="48">
        <v>11</v>
      </c>
      <c r="K17" s="48"/>
      <c r="L17" s="48"/>
      <c r="M17" s="48"/>
      <c r="N17" s="48"/>
      <c r="O17" s="51">
        <f t="shared" si="0"/>
        <v>55</v>
      </c>
      <c r="P17" s="52" t="str">
        <f>IF(COUNTIF($E17:$N17,"&gt;1")&lt;5,"NA",(SUM($E17:$N17)-SUM(SMALL($E17:$N17,{1,2,3}))))</f>
        <v>NA</v>
      </c>
      <c r="Q17" s="49">
        <f>COUNTIF('B Lite'!E17:N17,15)</f>
        <v>2</v>
      </c>
      <c r="R17" s="49">
        <f>COUNTIF('B Lite'!E17:N17,14)</f>
        <v>1</v>
      </c>
      <c r="S17" s="50">
        <f>COUNTIF('B Lite'!E17:N17,13)</f>
        <v>0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  <c r="AH17" s="7"/>
      <c r="AI17" s="26"/>
      <c r="AJ17" s="14"/>
      <c r="AK17" s="14"/>
      <c r="AL17" s="14"/>
      <c r="AM17" s="23"/>
      <c r="AN17" s="2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9.149999999999999" customHeight="1" thickBot="1">
      <c r="A18" s="14"/>
      <c r="B18" s="20">
        <v>6</v>
      </c>
      <c r="C18" s="46" t="s">
        <v>101</v>
      </c>
      <c r="D18" s="47">
        <v>1687</v>
      </c>
      <c r="E18" s="48">
        <v>10</v>
      </c>
      <c r="F18" s="48">
        <v>0</v>
      </c>
      <c r="G18" s="58">
        <v>0</v>
      </c>
      <c r="H18" s="48">
        <v>12</v>
      </c>
      <c r="I18" s="48">
        <v>0</v>
      </c>
      <c r="J18" s="48">
        <v>9</v>
      </c>
      <c r="K18" s="48"/>
      <c r="L18" s="48"/>
      <c r="M18" s="48"/>
      <c r="N18" s="48"/>
      <c r="O18" s="51">
        <f t="shared" si="0"/>
        <v>31</v>
      </c>
      <c r="P18" s="52" t="str">
        <f>IF(COUNTIF($E18:$N18,"&gt;1")&lt;5,"NA",(SUM($E18:$N18)-SUM(SMALL($E18:$N18,{1,2,3}))))</f>
        <v>NA</v>
      </c>
      <c r="Q18" s="49">
        <f>COUNTIF('B Lite'!E18:N18,15)</f>
        <v>0</v>
      </c>
      <c r="R18" s="49">
        <f>COUNTIF('B Lite'!E18:N18,14)</f>
        <v>0</v>
      </c>
      <c r="S18" s="50">
        <f>COUNTIF('B Lite'!E18:N18,13)</f>
        <v>0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7"/>
      <c r="AI18" s="26"/>
      <c r="AJ18" s="14"/>
      <c r="AK18" s="14"/>
      <c r="AL18" s="14"/>
      <c r="AM18" s="23"/>
      <c r="AN18" s="2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19.149999999999999" customHeight="1" thickBot="1">
      <c r="A19" s="14"/>
      <c r="B19" s="20">
        <v>7</v>
      </c>
      <c r="C19" s="46" t="s">
        <v>113</v>
      </c>
      <c r="D19" s="47">
        <v>621</v>
      </c>
      <c r="E19" s="48">
        <v>9</v>
      </c>
      <c r="F19" s="48">
        <v>20</v>
      </c>
      <c r="G19" s="58">
        <v>0</v>
      </c>
      <c r="H19" s="48">
        <v>0</v>
      </c>
      <c r="I19" s="48">
        <v>0</v>
      </c>
      <c r="J19" s="48">
        <v>0</v>
      </c>
      <c r="K19" s="48"/>
      <c r="L19" s="48"/>
      <c r="M19" s="48"/>
      <c r="N19" s="48"/>
      <c r="O19" s="51">
        <f t="shared" si="0"/>
        <v>29</v>
      </c>
      <c r="P19" s="52" t="str">
        <f>IF(COUNTIF($E19:$N19,"&gt;1")&lt;5,"NA",(SUM($E19:$N19)-SUM(SMALL($E19:$N19,{1,2,3}))))</f>
        <v>NA</v>
      </c>
      <c r="Q19" s="49">
        <f>COUNTIF('B Lite'!E19:N19,15)</f>
        <v>0</v>
      </c>
      <c r="R19" s="49">
        <f>COUNTIF('B Lite'!E19:N19,14)</f>
        <v>0</v>
      </c>
      <c r="S19" s="50">
        <f>COUNTIF('B Lite'!E19:N19,13)</f>
        <v>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26"/>
      <c r="AJ19" s="14"/>
      <c r="AK19" s="14"/>
      <c r="AL19" s="14"/>
      <c r="AM19" s="23"/>
      <c r="AN19" s="2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19.899999999999999" customHeight="1" thickBot="1">
      <c r="A20" s="14"/>
      <c r="B20" s="20">
        <v>8</v>
      </c>
      <c r="C20" s="46" t="s">
        <v>251</v>
      </c>
      <c r="D20" s="47">
        <v>889</v>
      </c>
      <c r="E20" s="48">
        <v>0</v>
      </c>
      <c r="F20" s="48">
        <v>20</v>
      </c>
      <c r="G20" s="58">
        <v>0</v>
      </c>
      <c r="H20" s="48">
        <v>0</v>
      </c>
      <c r="I20" s="48">
        <v>0</v>
      </c>
      <c r="J20" s="48">
        <v>0</v>
      </c>
      <c r="K20" s="48"/>
      <c r="L20" s="48"/>
      <c r="M20" s="48"/>
      <c r="N20" s="48"/>
      <c r="O20" s="51">
        <f t="shared" si="0"/>
        <v>20</v>
      </c>
      <c r="P20" s="52" t="str">
        <f>IF(COUNTIF($E20:$N20,"&gt;1")&lt;5,"NA",(SUM($E20:$N20)-SUM(SMALL($E20:$N20,{1,2,3}))))</f>
        <v>NA</v>
      </c>
      <c r="Q20" s="49">
        <f>COUNTIF('B Lite'!E20:N20,15)</f>
        <v>0</v>
      </c>
      <c r="R20" s="49">
        <f>COUNTIF('B Lite'!E20:N20,14)</f>
        <v>0</v>
      </c>
      <c r="S20" s="50">
        <f>COUNTIF('B Lite'!E20:N20,13)</f>
        <v>0</v>
      </c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26"/>
      <c r="AJ20" s="14"/>
      <c r="AK20" s="14"/>
      <c r="AL20" s="14"/>
      <c r="AM20" s="23"/>
      <c r="AN20" s="2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21" thickBot="1">
      <c r="A21" s="14"/>
      <c r="B21" s="20">
        <v>9</v>
      </c>
      <c r="C21" s="46" t="s">
        <v>252</v>
      </c>
      <c r="D21" s="47">
        <v>1373</v>
      </c>
      <c r="E21" s="48">
        <v>0</v>
      </c>
      <c r="F21" s="48">
        <v>14</v>
      </c>
      <c r="G21" s="58">
        <v>0</v>
      </c>
      <c r="H21" s="48">
        <v>0</v>
      </c>
      <c r="I21" s="48">
        <v>0</v>
      </c>
      <c r="J21" s="48">
        <v>0</v>
      </c>
      <c r="K21" s="48"/>
      <c r="L21" s="48"/>
      <c r="M21" s="48"/>
      <c r="N21" s="48"/>
      <c r="O21" s="51">
        <f t="shared" si="0"/>
        <v>14</v>
      </c>
      <c r="P21" s="52" t="str">
        <f>IF(COUNTIF($E21:$N21,"&gt;1")&lt;5,"NA",(SUM($E21:$N21)-SUM(SMALL($E21:$N21,{1,2,3}))))</f>
        <v>NA</v>
      </c>
      <c r="Q21" s="49">
        <f>COUNTIF('B Lite'!E21:N21,15)</f>
        <v>0</v>
      </c>
      <c r="R21" s="49">
        <f>COUNTIF('B Lite'!E21:N21,14)</f>
        <v>1</v>
      </c>
      <c r="S21" s="50">
        <f>COUNTIF('B Lite'!E21:N21,13)</f>
        <v>0</v>
      </c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  <c r="AH21" s="7"/>
      <c r="AI21" s="26"/>
      <c r="AJ21" s="14"/>
      <c r="AK21" s="14"/>
      <c r="AL21" s="14"/>
      <c r="AM21" s="23"/>
      <c r="AN21" s="2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21" thickBot="1">
      <c r="A22" s="14"/>
      <c r="B22" s="20">
        <v>10</v>
      </c>
      <c r="C22" s="46" t="s">
        <v>177</v>
      </c>
      <c r="D22" s="47">
        <v>413</v>
      </c>
      <c r="E22" s="48">
        <v>0</v>
      </c>
      <c r="F22" s="48">
        <v>0</v>
      </c>
      <c r="G22" s="58">
        <v>0</v>
      </c>
      <c r="H22" s="48">
        <v>0</v>
      </c>
      <c r="I22" s="48">
        <v>13</v>
      </c>
      <c r="J22" s="48">
        <v>0</v>
      </c>
      <c r="K22" s="48"/>
      <c r="L22" s="48"/>
      <c r="M22" s="48"/>
      <c r="N22" s="48"/>
      <c r="O22" s="51">
        <f t="shared" si="0"/>
        <v>13</v>
      </c>
      <c r="P22" s="52" t="str">
        <f>IF(COUNTIF($E22:$N22,"&gt;1")&lt;5,"NA",(SUM($E22:$N22)-SUM(SMALL($E22:$N22,{1,2,3}))))</f>
        <v>NA</v>
      </c>
      <c r="Q22" s="49">
        <f>COUNTIF('B Lite'!E22:N22,15)</f>
        <v>0</v>
      </c>
      <c r="R22" s="49">
        <f>COUNTIF('B Lite'!E22:N22,14)</f>
        <v>0</v>
      </c>
      <c r="S22" s="50">
        <f>COUNTIF('B Lite'!E22:N22,13)</f>
        <v>1</v>
      </c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26"/>
      <c r="AJ22" s="14"/>
      <c r="AK22" s="14"/>
      <c r="AL22" s="14"/>
      <c r="AM22" s="23"/>
      <c r="AN22" s="2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ht="21" thickBot="1">
      <c r="B23" s="20">
        <v>11</v>
      </c>
      <c r="C23" s="46" t="s">
        <v>142</v>
      </c>
      <c r="D23" s="47">
        <v>982</v>
      </c>
      <c r="E23" s="48">
        <v>0</v>
      </c>
      <c r="F23" s="48">
        <v>0</v>
      </c>
      <c r="G23" s="58">
        <v>0</v>
      </c>
      <c r="H23" s="48">
        <v>0</v>
      </c>
      <c r="I23" s="48">
        <v>0</v>
      </c>
      <c r="J23" s="48">
        <v>13</v>
      </c>
      <c r="K23" s="48"/>
      <c r="L23" s="48"/>
      <c r="M23" s="48"/>
      <c r="N23" s="48"/>
      <c r="O23" s="51">
        <f t="shared" si="0"/>
        <v>13</v>
      </c>
      <c r="P23" s="52" t="str">
        <f>IF(COUNTIF($E23:$N23,"&gt;1")&lt;5,"NA",(SUM($E23:$N23)-SUM(SMALL($E23:$N23,{1,2,3}))))</f>
        <v>NA</v>
      </c>
      <c r="Q23" s="49">
        <f>COUNTIF('B Lite'!E23:N23,15)</f>
        <v>0</v>
      </c>
      <c r="R23" s="49">
        <f>COUNTIF('B Lite'!E23:N23,14)</f>
        <v>0</v>
      </c>
      <c r="S23" s="50">
        <f>COUNTIF('B Lite'!E23:N23,13)</f>
        <v>1</v>
      </c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  <c r="AH23" s="11"/>
      <c r="AI23" s="27"/>
    </row>
    <row r="24" spans="1:50" ht="21" thickBot="1">
      <c r="A24" s="14"/>
      <c r="B24" s="20">
        <v>12</v>
      </c>
      <c r="C24" s="46"/>
      <c r="D24" s="47"/>
      <c r="E24" s="48">
        <v>0</v>
      </c>
      <c r="F24" s="48">
        <v>0</v>
      </c>
      <c r="G24" s="58">
        <v>0</v>
      </c>
      <c r="H24" s="48">
        <v>0</v>
      </c>
      <c r="I24" s="48">
        <v>0</v>
      </c>
      <c r="J24" s="48">
        <v>0</v>
      </c>
      <c r="K24" s="48"/>
      <c r="L24" s="48"/>
      <c r="M24" s="48"/>
      <c r="N24" s="48"/>
      <c r="O24" s="51">
        <f t="shared" si="0"/>
        <v>0</v>
      </c>
      <c r="P24" s="52" t="str">
        <f>IF(COUNTIF($E24:$N24,"&gt;1")&lt;5,"NA",(SUM($E24:$N24)-SUM(SMALL($E24:$N24,{1,2,3}))))</f>
        <v>NA</v>
      </c>
      <c r="Q24" s="49">
        <f>COUNTIF('B Lite'!E24:N24,15)</f>
        <v>0</v>
      </c>
      <c r="R24" s="49">
        <f>COUNTIF('B Lite'!E24:N24,14)</f>
        <v>0</v>
      </c>
      <c r="S24" s="50">
        <f>COUNTIF('B Lite'!E24:N24,13)</f>
        <v>0</v>
      </c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26"/>
      <c r="AJ24" s="14"/>
      <c r="AK24" s="14"/>
      <c r="AL24" s="14"/>
      <c r="AM24" s="23"/>
      <c r="AN24" s="2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ht="21" thickBot="1">
      <c r="A25" s="14"/>
      <c r="B25" s="20">
        <v>13</v>
      </c>
      <c r="C25" s="46"/>
      <c r="D25" s="47"/>
      <c r="E25" s="48">
        <v>0</v>
      </c>
      <c r="F25" s="48">
        <v>0</v>
      </c>
      <c r="G25" s="58">
        <v>0</v>
      </c>
      <c r="H25" s="48">
        <v>0</v>
      </c>
      <c r="I25" s="48">
        <v>0</v>
      </c>
      <c r="J25" s="48">
        <v>0</v>
      </c>
      <c r="K25" s="48"/>
      <c r="L25" s="48"/>
      <c r="M25" s="48"/>
      <c r="N25" s="48"/>
      <c r="O25" s="51">
        <f t="shared" si="0"/>
        <v>0</v>
      </c>
      <c r="P25" s="52" t="str">
        <f>IF(COUNTIF($E25:$N25,"&gt;1")&lt;5,"NA",(SUM($E25:$N25)-SUM(SMALL($E25:$N25,{1,2,3}))))</f>
        <v>NA</v>
      </c>
      <c r="Q25" s="49">
        <f>COUNTIF('B Lite'!E25:N25,15)</f>
        <v>0</v>
      </c>
      <c r="R25" s="49">
        <f>COUNTIF('B Lite'!E25:N25,14)</f>
        <v>0</v>
      </c>
      <c r="S25" s="50">
        <f>COUNTIF('B Lite'!E25:N25,13)</f>
        <v>0</v>
      </c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  <c r="AH25" s="7"/>
      <c r="AI25" s="26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21" thickBot="1">
      <c r="A26" s="14"/>
      <c r="B26" s="20">
        <v>14</v>
      </c>
      <c r="C26" s="46"/>
      <c r="D26" s="47"/>
      <c r="E26" s="48">
        <v>0</v>
      </c>
      <c r="F26" s="48">
        <v>0</v>
      </c>
      <c r="G26" s="58">
        <v>0</v>
      </c>
      <c r="H26" s="48">
        <v>0</v>
      </c>
      <c r="I26" s="48">
        <v>0</v>
      </c>
      <c r="J26" s="48">
        <v>0</v>
      </c>
      <c r="K26" s="48"/>
      <c r="L26" s="48"/>
      <c r="M26" s="48"/>
      <c r="N26" s="48"/>
      <c r="O26" s="51">
        <f t="shared" si="0"/>
        <v>0</v>
      </c>
      <c r="P26" s="52" t="str">
        <f>IF(COUNTIF($E26:$N26,"&gt;1")&lt;5,"NA",(SUM($E26:$N26)-SUM(SMALL($E26:$N26,{1,2,3}))))</f>
        <v>NA</v>
      </c>
      <c r="Q26" s="49">
        <f>COUNTIF('B Lite'!E26:N26,15)</f>
        <v>0</v>
      </c>
      <c r="R26" s="49">
        <f>COUNTIF('B Lite'!E26:N26,14)</f>
        <v>0</v>
      </c>
      <c r="S26" s="50">
        <f>COUNTIF('B Lite'!E26:N26,13)</f>
        <v>0</v>
      </c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  <c r="AH26" s="7"/>
      <c r="AI26" s="26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21" thickBot="1">
      <c r="A27" s="14"/>
      <c r="B27" s="20">
        <v>15</v>
      </c>
      <c r="C27" s="46"/>
      <c r="D27" s="47"/>
      <c r="E27" s="48">
        <v>0</v>
      </c>
      <c r="F27" s="48">
        <v>0</v>
      </c>
      <c r="G27" s="58">
        <v>0</v>
      </c>
      <c r="H27" s="48">
        <v>0</v>
      </c>
      <c r="I27" s="48">
        <v>0</v>
      </c>
      <c r="J27" s="48">
        <v>0</v>
      </c>
      <c r="K27" s="48"/>
      <c r="L27" s="48"/>
      <c r="M27" s="48"/>
      <c r="N27" s="48"/>
      <c r="O27" s="51">
        <f t="shared" si="0"/>
        <v>0</v>
      </c>
      <c r="P27" s="52" t="str">
        <f>IF(COUNTIF($E27:$N27,"&gt;1")&lt;5,"NA",(SUM($E27:$N27)-SUM(SMALL($E27:$N27,{1,2,3}))))</f>
        <v>NA</v>
      </c>
      <c r="Q27" s="49">
        <f>COUNTIF('B Lite'!E27:N27,15)</f>
        <v>0</v>
      </c>
      <c r="R27" s="49">
        <f>COUNTIF('B Lite'!E27:N27,14)</f>
        <v>0</v>
      </c>
      <c r="S27" s="50">
        <f>COUNTIF('B Lite'!E27:N27,13)</f>
        <v>0</v>
      </c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7"/>
      <c r="AI27" s="26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21" thickBot="1">
      <c r="A28" s="14"/>
      <c r="B28" s="20">
        <v>16</v>
      </c>
      <c r="C28" s="46"/>
      <c r="D28" s="47"/>
      <c r="E28" s="48">
        <v>0</v>
      </c>
      <c r="F28" s="48">
        <v>0</v>
      </c>
      <c r="G28" s="58">
        <v>0</v>
      </c>
      <c r="H28" s="48">
        <v>0</v>
      </c>
      <c r="I28" s="48">
        <v>0</v>
      </c>
      <c r="J28" s="48">
        <v>0</v>
      </c>
      <c r="K28" s="48"/>
      <c r="L28" s="48"/>
      <c r="M28" s="48"/>
      <c r="N28" s="48"/>
      <c r="O28" s="51">
        <f t="shared" si="0"/>
        <v>0</v>
      </c>
      <c r="P28" s="52" t="str">
        <f>IF(COUNTIF($E28:$N28,"&gt;1")&lt;5,"NA",(SUM($E28:$N28)-SUM(SMALL($E28:$N28,{1,2,3}))))</f>
        <v>NA</v>
      </c>
      <c r="Q28" s="49">
        <f>COUNTIF('B Lite'!E28:N28,15)</f>
        <v>0</v>
      </c>
      <c r="R28" s="49">
        <f>COUNTIF('B Lite'!E28:N28,14)</f>
        <v>0</v>
      </c>
      <c r="S28" s="50">
        <f>COUNTIF('B Lite'!E28:N28,13)</f>
        <v>0</v>
      </c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  <c r="AH28" s="7"/>
      <c r="AI28" s="26"/>
      <c r="AJ28" s="14"/>
      <c r="AK28" s="14"/>
      <c r="AL28" s="14"/>
      <c r="AM28" s="23"/>
      <c r="AN28" s="2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21" thickBot="1">
      <c r="A29" s="14"/>
      <c r="B29" s="20">
        <v>17</v>
      </c>
      <c r="C29" s="46"/>
      <c r="D29" s="47"/>
      <c r="E29" s="48">
        <v>0</v>
      </c>
      <c r="F29" s="48">
        <v>0</v>
      </c>
      <c r="G29" s="58">
        <v>0</v>
      </c>
      <c r="H29" s="48">
        <v>0</v>
      </c>
      <c r="I29" s="48">
        <v>0</v>
      </c>
      <c r="J29" s="48">
        <v>0</v>
      </c>
      <c r="K29" s="48"/>
      <c r="L29" s="48"/>
      <c r="M29" s="48"/>
      <c r="N29" s="48"/>
      <c r="O29" s="51">
        <f t="shared" si="0"/>
        <v>0</v>
      </c>
      <c r="P29" s="52" t="str">
        <f>IF(COUNTIF($E29:$N29,"&gt;1")&lt;5,"NA",(SUM($E29:$N29)-SUM(SMALL($E29:$N29,{1,2,3}))))</f>
        <v>NA</v>
      </c>
      <c r="Q29" s="49">
        <f>COUNTIF('B Lite'!E29:N29,15)</f>
        <v>0</v>
      </c>
      <c r="R29" s="49">
        <f>COUNTIF('B Lite'!E29:N29,14)</f>
        <v>0</v>
      </c>
      <c r="S29" s="50">
        <f>COUNTIF('B Lite'!E29:N29,13)</f>
        <v>0</v>
      </c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26"/>
      <c r="AJ29" s="14"/>
      <c r="AK29" s="14"/>
      <c r="AL29" s="14"/>
      <c r="AM29" s="23"/>
      <c r="AN29" s="2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20.45" customHeight="1" thickBot="1">
      <c r="A30" s="14"/>
      <c r="B30" s="20">
        <v>18</v>
      </c>
      <c r="C30" s="46"/>
      <c r="D30" s="47"/>
      <c r="E30" s="48">
        <v>0</v>
      </c>
      <c r="F30" s="48">
        <v>0</v>
      </c>
      <c r="G30" s="58">
        <v>0</v>
      </c>
      <c r="H30" s="48">
        <v>0</v>
      </c>
      <c r="I30" s="48">
        <v>0</v>
      </c>
      <c r="J30" s="48">
        <v>0</v>
      </c>
      <c r="K30" s="48"/>
      <c r="L30" s="48"/>
      <c r="M30" s="48"/>
      <c r="N30" s="48"/>
      <c r="O30" s="51">
        <f t="shared" si="0"/>
        <v>0</v>
      </c>
      <c r="P30" s="52" t="str">
        <f>IF(COUNTIF($E30:$N30,"&gt;1")&lt;5,"NA",(SUM($E30:$N30)-SUM(SMALL($E30:$N30,{1,2,3}))))</f>
        <v>NA</v>
      </c>
      <c r="Q30" s="49">
        <f>COUNTIF('B Lite'!E30:N30,15)</f>
        <v>0</v>
      </c>
      <c r="R30" s="49">
        <f>COUNTIF('B Lite'!E30:N30,14)</f>
        <v>0</v>
      </c>
      <c r="S30" s="50">
        <f>COUNTIF('B Lite'!E30:N30,13)</f>
        <v>0</v>
      </c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26"/>
      <c r="AJ30" s="14"/>
      <c r="AK30" s="14"/>
      <c r="AL30" s="14"/>
      <c r="AM30" s="23"/>
      <c r="AN30" s="2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ht="20.45" customHeight="1" thickBot="1">
      <c r="A31" s="14"/>
      <c r="B31" s="20">
        <v>19</v>
      </c>
      <c r="C31" s="46"/>
      <c r="D31" s="47"/>
      <c r="E31" s="48">
        <v>0</v>
      </c>
      <c r="F31" s="48">
        <v>0</v>
      </c>
      <c r="G31" s="58">
        <v>0</v>
      </c>
      <c r="H31" s="48">
        <v>0</v>
      </c>
      <c r="I31" s="48">
        <v>0</v>
      </c>
      <c r="J31" s="48">
        <v>0</v>
      </c>
      <c r="K31" s="48"/>
      <c r="L31" s="48"/>
      <c r="M31" s="48"/>
      <c r="N31" s="48"/>
      <c r="O31" s="51">
        <f t="shared" si="0"/>
        <v>0</v>
      </c>
      <c r="P31" s="52" t="str">
        <f>IF(COUNTIF($E31:$N31,"&gt;1")&lt;5,"NA",(SUM($E31:$N31)-SUM(SMALL($E31:$N31,{1,2,3}))))</f>
        <v>NA</v>
      </c>
      <c r="Q31" s="49">
        <f>COUNTIF('B Lite'!E31:N31,15)</f>
        <v>0</v>
      </c>
      <c r="R31" s="49">
        <f>COUNTIF('B Lite'!E31:N31,14)</f>
        <v>0</v>
      </c>
      <c r="S31" s="50">
        <f>COUNTIF('B Lite'!E31:N31,13)</f>
        <v>0</v>
      </c>
      <c r="T31" s="5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26"/>
      <c r="AJ31" s="14"/>
      <c r="AK31" s="14"/>
      <c r="AL31" s="14"/>
      <c r="AM31" s="23"/>
      <c r="AN31" s="2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ht="21" thickBot="1">
      <c r="B32" s="20">
        <v>20</v>
      </c>
      <c r="C32" s="46"/>
      <c r="D32" s="47"/>
      <c r="E32" s="48">
        <v>0</v>
      </c>
      <c r="F32" s="48">
        <v>0</v>
      </c>
      <c r="G32" s="58">
        <v>0</v>
      </c>
      <c r="H32" s="48">
        <v>0</v>
      </c>
      <c r="I32" s="48">
        <v>0</v>
      </c>
      <c r="J32" s="48">
        <v>0</v>
      </c>
      <c r="K32" s="48"/>
      <c r="L32" s="48"/>
      <c r="M32" s="48"/>
      <c r="N32" s="48"/>
      <c r="O32" s="51">
        <f t="shared" si="0"/>
        <v>0</v>
      </c>
      <c r="P32" s="52" t="str">
        <f>IF(COUNTIF($E32:$N32,"&gt;1")&lt;5,"NA",(SUM($E32:$N32)-SUM(SMALL($E32:$N32,{1,2,3}))))</f>
        <v>NA</v>
      </c>
      <c r="Q32" s="49">
        <f>COUNTIF('B Lite'!E32:N32,15)</f>
        <v>0</v>
      </c>
      <c r="R32" s="49">
        <f>COUNTIF('B Lite'!E32:N32,14)</f>
        <v>0</v>
      </c>
      <c r="S32" s="50">
        <f>COUNTIF('B Lite'!E32:N32,13)</f>
        <v>0</v>
      </c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  <c r="AH32" s="11"/>
      <c r="AI32" s="27"/>
    </row>
    <row r="33" spans="1:50" ht="21" thickBot="1">
      <c r="B33" s="20">
        <v>21</v>
      </c>
      <c r="C33" s="46"/>
      <c r="D33" s="47"/>
      <c r="E33" s="48">
        <v>0</v>
      </c>
      <c r="F33" s="48">
        <v>0</v>
      </c>
      <c r="G33" s="58">
        <v>0</v>
      </c>
      <c r="H33" s="48">
        <v>0</v>
      </c>
      <c r="I33" s="48">
        <v>0</v>
      </c>
      <c r="J33" s="48">
        <v>0</v>
      </c>
      <c r="K33" s="48"/>
      <c r="L33" s="48"/>
      <c r="M33" s="48"/>
      <c r="N33" s="48"/>
      <c r="O33" s="51">
        <f t="shared" si="0"/>
        <v>0</v>
      </c>
      <c r="P33" s="52" t="str">
        <f>IF(COUNTIF($E33:$N33,"&gt;1")&lt;5,"NA",(SUM($E33:$N33)-SUM(SMALL($E33:$N33,{1,2,3}))))</f>
        <v>NA</v>
      </c>
      <c r="Q33" s="49">
        <f>COUNTIF('B Lite'!E33:N33,15)</f>
        <v>0</v>
      </c>
      <c r="R33" s="49">
        <f>COUNTIF('B Lite'!E33:N33,14)</f>
        <v>0</v>
      </c>
      <c r="S33" s="50">
        <f>COUNTIF('B Lite'!E33:N33,13)</f>
        <v>0</v>
      </c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/>
      <c r="AH33" s="11"/>
      <c r="AI33" s="27"/>
    </row>
    <row r="34" spans="1:50" ht="21" thickBot="1">
      <c r="B34" s="20">
        <v>22</v>
      </c>
      <c r="C34" s="46"/>
      <c r="D34" s="47"/>
      <c r="E34" s="48">
        <v>0</v>
      </c>
      <c r="F34" s="48">
        <v>0</v>
      </c>
      <c r="G34" s="5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51">
        <f t="shared" si="0"/>
        <v>0</v>
      </c>
      <c r="P34" s="52" t="str">
        <f>IF(COUNTIF($E34:$N34,"&gt;1")&lt;5,"NA",(SUM($E34:$N34)-SUM(SMALL($E34:$N34,{1,2,3}))))</f>
        <v>NA</v>
      </c>
      <c r="Q34" s="49">
        <f>COUNTIF('B Lite'!E34:N34,15)</f>
        <v>0</v>
      </c>
      <c r="R34" s="49">
        <f>COUNTIF('B Lite'!E34:N34,14)</f>
        <v>0</v>
      </c>
      <c r="S34" s="50">
        <f>COUNTIF('B Lite'!E34:N34,13)</f>
        <v>0</v>
      </c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  <c r="AH34" s="11"/>
      <c r="AI34" s="27"/>
    </row>
    <row r="35" spans="1:50" ht="20.45" customHeight="1" thickBot="1">
      <c r="B35" s="20">
        <v>23</v>
      </c>
      <c r="C35" s="46"/>
      <c r="D35" s="47"/>
      <c r="E35" s="48">
        <v>0</v>
      </c>
      <c r="F35" s="48">
        <v>0</v>
      </c>
      <c r="G35" s="58">
        <v>0</v>
      </c>
      <c r="H35" s="48">
        <v>0</v>
      </c>
      <c r="I35" s="48">
        <v>0</v>
      </c>
      <c r="J35" s="48">
        <v>0</v>
      </c>
      <c r="K35" s="48"/>
      <c r="L35" s="48"/>
      <c r="M35" s="48"/>
      <c r="N35" s="48"/>
      <c r="O35" s="51">
        <f t="shared" si="0"/>
        <v>0</v>
      </c>
      <c r="P35" s="52" t="str">
        <f>IF(COUNTIF($E35:$N35,"&gt;1")&lt;5,"NA",(SUM($E35:$N35)-SUM(SMALL($E35:$N35,{1,2,3}))))</f>
        <v>NA</v>
      </c>
      <c r="Q35" s="49">
        <f>COUNTIF('B Lite'!E35:N35,15)</f>
        <v>0</v>
      </c>
      <c r="R35" s="49">
        <f>COUNTIF('B Lite'!E35:N35,14)</f>
        <v>0</v>
      </c>
      <c r="S35" s="50">
        <f>COUNTIF('B Lite'!E35:N35,13)</f>
        <v>0</v>
      </c>
      <c r="T35" s="12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1"/>
      <c r="AH35" s="11"/>
      <c r="AI35" s="27"/>
    </row>
    <row r="36" spans="1:50" ht="21" thickBot="1">
      <c r="B36" s="20">
        <v>24</v>
      </c>
      <c r="C36" s="46"/>
      <c r="D36" s="47"/>
      <c r="E36" s="48">
        <v>0</v>
      </c>
      <c r="F36" s="48">
        <v>0</v>
      </c>
      <c r="G36" s="5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51">
        <f t="shared" si="0"/>
        <v>0</v>
      </c>
      <c r="P36" s="52" t="str">
        <f>IF(COUNTIF($E36:$N36,"&gt;1")&lt;5,"NA",(SUM($E36:$N36)-SUM(SMALL($E36:$N36,{1,2,3}))))</f>
        <v>NA</v>
      </c>
      <c r="Q36" s="49">
        <f>COUNTIF('B Lite'!E36:N36,15)</f>
        <v>0</v>
      </c>
      <c r="R36" s="49">
        <f>COUNTIF('B Lite'!E36:N36,14)</f>
        <v>0</v>
      </c>
      <c r="S36" s="50">
        <f>COUNTIF('B Lite'!E36:N36,13)</f>
        <v>0</v>
      </c>
      <c r="T36" s="12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1"/>
      <c r="AH36" s="11"/>
      <c r="AI36" s="27"/>
    </row>
    <row r="37" spans="1:50" ht="21" thickBot="1">
      <c r="A37" s="14"/>
      <c r="B37" s="20">
        <v>25</v>
      </c>
      <c r="C37" s="46"/>
      <c r="D37" s="47"/>
      <c r="E37" s="48">
        <v>0</v>
      </c>
      <c r="F37" s="48">
        <v>0</v>
      </c>
      <c r="G37" s="58">
        <v>0</v>
      </c>
      <c r="H37" s="48">
        <v>0</v>
      </c>
      <c r="I37" s="48">
        <v>0</v>
      </c>
      <c r="J37" s="48">
        <v>0</v>
      </c>
      <c r="K37" s="48"/>
      <c r="L37" s="48"/>
      <c r="M37" s="48"/>
      <c r="N37" s="48"/>
      <c r="O37" s="51">
        <f t="shared" si="0"/>
        <v>0</v>
      </c>
      <c r="P37" s="52" t="str">
        <f>IF(COUNTIF($E37:$N37,"&gt;1")&lt;5,"NA",(SUM($E37:$N37)-SUM(SMALL($E37:$N37,{1,2,3}))))</f>
        <v>NA</v>
      </c>
      <c r="Q37" s="49">
        <f>COUNTIF('B Lite'!E37:N37,15)</f>
        <v>0</v>
      </c>
      <c r="R37" s="49">
        <f>COUNTIF('B Lite'!E37:N37,14)</f>
        <v>0</v>
      </c>
      <c r="S37" s="50">
        <f>COUNTIF('B Lite'!E37:N37,13)</f>
        <v>0</v>
      </c>
      <c r="T37" s="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7"/>
      <c r="AI37" s="26"/>
      <c r="AJ37" s="14"/>
      <c r="AK37" s="14"/>
      <c r="AL37" s="14"/>
      <c r="AM37" s="23"/>
      <c r="AN37" s="2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ht="20.45" customHeight="1" thickBot="1">
      <c r="A38" s="14"/>
      <c r="B38" s="20">
        <v>26</v>
      </c>
      <c r="C38" s="46"/>
      <c r="D38" s="47"/>
      <c r="E38" s="48">
        <v>0</v>
      </c>
      <c r="F38" s="48">
        <v>0</v>
      </c>
      <c r="G38" s="58">
        <v>0</v>
      </c>
      <c r="H38" s="48">
        <v>0</v>
      </c>
      <c r="I38" s="48">
        <v>0</v>
      </c>
      <c r="J38" s="48">
        <v>0</v>
      </c>
      <c r="K38" s="48"/>
      <c r="L38" s="48"/>
      <c r="M38" s="48"/>
      <c r="N38" s="48"/>
      <c r="O38" s="51">
        <f t="shared" si="0"/>
        <v>0</v>
      </c>
      <c r="P38" s="52" t="str">
        <f>IF(COUNTIF($E38:$N38,"&gt;1")&lt;5,"NA",(SUM($E38:$N38)-SUM(SMALL($E38:$N38,{1,2,3}))))</f>
        <v>NA</v>
      </c>
      <c r="Q38" s="49">
        <f>COUNTIF('B Lite'!E38:N38,15)</f>
        <v>0</v>
      </c>
      <c r="R38" s="49">
        <f>COUNTIF('B Lite'!E38:N38,14)</f>
        <v>0</v>
      </c>
      <c r="S38" s="50">
        <f>COUNTIF('B Lite'!E38:N38,13)</f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26"/>
      <c r="AJ38" s="14"/>
      <c r="AK38" s="14"/>
      <c r="AL38" s="14"/>
      <c r="AM38" s="23"/>
      <c r="AN38" s="2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ht="21" thickBot="1">
      <c r="A39" s="14"/>
      <c r="B39" s="20">
        <v>27</v>
      </c>
      <c r="C39" s="46"/>
      <c r="D39" s="47"/>
      <c r="E39" s="48">
        <v>0</v>
      </c>
      <c r="F39" s="48">
        <v>0</v>
      </c>
      <c r="G39" s="58">
        <v>0</v>
      </c>
      <c r="H39" s="48">
        <v>0</v>
      </c>
      <c r="I39" s="48">
        <v>0</v>
      </c>
      <c r="J39" s="48">
        <v>0</v>
      </c>
      <c r="K39" s="48"/>
      <c r="L39" s="48"/>
      <c r="M39" s="48"/>
      <c r="N39" s="48"/>
      <c r="O39" s="51">
        <f t="shared" si="0"/>
        <v>0</v>
      </c>
      <c r="P39" s="52" t="str">
        <f>IF(COUNTIF($E39:$N39,"&gt;1")&lt;5,"NA",(SUM($E39:$N39)-SUM(SMALL($E39:$N39,{1,2,3}))))</f>
        <v>NA</v>
      </c>
      <c r="Q39" s="49">
        <f>COUNTIF('B Lite'!E39:N39,15)</f>
        <v>0</v>
      </c>
      <c r="R39" s="49">
        <f>COUNTIF('B Lite'!E39:N39,14)</f>
        <v>0</v>
      </c>
      <c r="S39" s="50">
        <f>COUNTIF('B Lite'!E39:N39,13)</f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7"/>
      <c r="AI39" s="26"/>
      <c r="AJ39" s="14"/>
      <c r="AK39" s="14"/>
      <c r="AL39" s="14"/>
      <c r="AM39" s="23"/>
      <c r="AN39" s="2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ht="21" thickBot="1">
      <c r="A40" s="14"/>
      <c r="B40" s="20">
        <v>28</v>
      </c>
      <c r="C40" s="46"/>
      <c r="D40" s="47"/>
      <c r="E40" s="48">
        <v>0</v>
      </c>
      <c r="F40" s="48">
        <v>0</v>
      </c>
      <c r="G40" s="58">
        <v>0</v>
      </c>
      <c r="H40" s="48">
        <v>0</v>
      </c>
      <c r="I40" s="48">
        <v>0</v>
      </c>
      <c r="J40" s="48">
        <v>0</v>
      </c>
      <c r="K40" s="48"/>
      <c r="L40" s="48"/>
      <c r="M40" s="48"/>
      <c r="N40" s="48"/>
      <c r="O40" s="51">
        <f t="shared" si="0"/>
        <v>0</v>
      </c>
      <c r="P40" s="52" t="str">
        <f>IF(COUNTIF($E40:$N40,"&gt;1")&lt;5,"NA",(SUM($E40:$N40)-SUM(SMALL($E40:$N40,{1,2,3}))))</f>
        <v>NA</v>
      </c>
      <c r="Q40" s="49">
        <f>COUNTIF('B Lite'!E40:N40,15)</f>
        <v>0</v>
      </c>
      <c r="R40" s="49">
        <f>COUNTIF('B Lite'!E40:N40,14)</f>
        <v>0</v>
      </c>
      <c r="S40" s="50">
        <f>COUNTIF('B Lite'!E40:N40,13)</f>
        <v>0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26"/>
      <c r="AJ40" s="14"/>
      <c r="AK40" s="14"/>
      <c r="AL40" s="14"/>
      <c r="AM40" s="23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ht="21" thickBot="1">
      <c r="A41" s="14"/>
      <c r="B41" s="20">
        <v>29</v>
      </c>
      <c r="C41" s="46"/>
      <c r="D41" s="47"/>
      <c r="E41" s="48">
        <v>0</v>
      </c>
      <c r="F41" s="48">
        <v>0</v>
      </c>
      <c r="G41" s="58">
        <v>0</v>
      </c>
      <c r="H41" s="48">
        <v>0</v>
      </c>
      <c r="I41" s="48">
        <v>0</v>
      </c>
      <c r="J41" s="48">
        <v>0</v>
      </c>
      <c r="K41" s="48"/>
      <c r="L41" s="48"/>
      <c r="M41" s="48"/>
      <c r="N41" s="48"/>
      <c r="O41" s="51">
        <f t="shared" si="0"/>
        <v>0</v>
      </c>
      <c r="P41" s="52" t="str">
        <f>IF(COUNTIF($E41:$N41,"&gt;1")&lt;5,"NA",(SUM($E41:$N41)-SUM(SMALL($E41:$N41,{1,2,3}))))</f>
        <v>NA</v>
      </c>
      <c r="Q41" s="49">
        <f>COUNTIF('B Lite'!E41:N41,15)</f>
        <v>0</v>
      </c>
      <c r="R41" s="49">
        <f>COUNTIF('B Lite'!E41:N41,14)</f>
        <v>0</v>
      </c>
      <c r="S41" s="50">
        <f>COUNTIF('B Lite'!E41:N41,13)</f>
        <v>0</v>
      </c>
      <c r="T41" s="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7"/>
      <c r="AI41" s="26"/>
      <c r="AJ41" s="14"/>
      <c r="AK41" s="14"/>
      <c r="AL41" s="14"/>
      <c r="AM41" s="23"/>
      <c r="AN41" s="2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ht="21" thickBot="1">
      <c r="A42" s="14"/>
      <c r="B42" s="20">
        <v>30</v>
      </c>
      <c r="C42" s="46"/>
      <c r="D42" s="47"/>
      <c r="E42" s="48">
        <v>0</v>
      </c>
      <c r="F42" s="48">
        <v>0</v>
      </c>
      <c r="G42" s="58">
        <v>0</v>
      </c>
      <c r="H42" s="48">
        <v>0</v>
      </c>
      <c r="I42" s="48">
        <v>0</v>
      </c>
      <c r="J42" s="48">
        <v>0</v>
      </c>
      <c r="K42" s="48"/>
      <c r="L42" s="48"/>
      <c r="M42" s="48"/>
      <c r="N42" s="48"/>
      <c r="O42" s="51">
        <f t="shared" si="0"/>
        <v>0</v>
      </c>
      <c r="P42" s="52" t="str">
        <f>IF(COUNTIF($E42:$N42,"&gt;1")&lt;5,"NA",(SUM($E42:$N42)-SUM(SMALL($E42:$N42,{1,2,3}))))</f>
        <v>NA</v>
      </c>
      <c r="Q42" s="49">
        <f>COUNTIF('B Lite'!E42:N42,15)</f>
        <v>0</v>
      </c>
      <c r="R42" s="49">
        <f>COUNTIF('B Lite'!E42:N42,14)</f>
        <v>0</v>
      </c>
      <c r="S42" s="50">
        <f>COUNTIF('B Lite'!E42:N42,13)</f>
        <v>0</v>
      </c>
      <c r="T42" s="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7"/>
      <c r="AF42" s="7"/>
      <c r="AG42" s="8"/>
      <c r="AH42" s="1"/>
      <c r="AI42" s="14"/>
      <c r="AJ42" s="14"/>
      <c r="AK42" s="23"/>
      <c r="AL42" s="2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spans="1:50" ht="21" thickBot="1">
      <c r="A43" s="14"/>
      <c r="B43" s="20">
        <v>31</v>
      </c>
      <c r="C43" s="46"/>
      <c r="D43" s="47"/>
      <c r="E43" s="48">
        <v>0</v>
      </c>
      <c r="F43" s="48">
        <v>0</v>
      </c>
      <c r="G43" s="58">
        <v>0</v>
      </c>
      <c r="H43" s="48">
        <v>0</v>
      </c>
      <c r="I43" s="48">
        <v>0</v>
      </c>
      <c r="J43" s="48">
        <v>0</v>
      </c>
      <c r="K43" s="48"/>
      <c r="L43" s="48"/>
      <c r="M43" s="48"/>
      <c r="N43" s="48"/>
      <c r="O43" s="51">
        <f t="shared" si="0"/>
        <v>0</v>
      </c>
      <c r="P43" s="52" t="str">
        <f>IF(COUNTIF($E43:$N43,"&gt;1")&lt;5,"NA",(SUM($E43:$N43)-SUM(SMALL($E43:$N43,{1,2,3}))))</f>
        <v>NA</v>
      </c>
      <c r="Q43" s="49">
        <f>COUNTIF('B Lite'!E43:N43,15)</f>
        <v>0</v>
      </c>
      <c r="R43" s="49">
        <f>COUNTIF('B Lite'!E43:N43,14)</f>
        <v>0</v>
      </c>
      <c r="S43" s="50">
        <f>COUNTIF('B Lite'!E43:N43,13)</f>
        <v>0</v>
      </c>
      <c r="T43" s="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7"/>
      <c r="AI43" s="26"/>
      <c r="AJ43" s="14"/>
      <c r="AK43" s="14"/>
      <c r="AL43" s="14"/>
      <c r="AM43" s="23"/>
      <c r="AN43" s="2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ht="20.45" customHeight="1" thickBot="1">
      <c r="A44" s="14"/>
      <c r="B44" s="20">
        <v>32</v>
      </c>
      <c r="C44" s="46"/>
      <c r="D44" s="47"/>
      <c r="E44" s="48">
        <v>0</v>
      </c>
      <c r="F44" s="48">
        <v>0</v>
      </c>
      <c r="G44" s="5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51">
        <f t="shared" si="0"/>
        <v>0</v>
      </c>
      <c r="P44" s="52" t="str">
        <f>IF(COUNTIF($E44:$N44,"&gt;1")&lt;5,"NA",(SUM($E44:$N44)-SUM(SMALL($E44:$N44,{1,2,3}))))</f>
        <v>NA</v>
      </c>
      <c r="Q44" s="49">
        <f>COUNTIF('B Lite'!E44:N44,15)</f>
        <v>0</v>
      </c>
      <c r="R44" s="49">
        <f>COUNTIF('B Lite'!E44:N44,14)</f>
        <v>0</v>
      </c>
      <c r="S44" s="50">
        <f>COUNTIF('B Lite'!E44:N44,13)</f>
        <v>0</v>
      </c>
      <c r="T44" s="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26"/>
      <c r="AJ44" s="14"/>
      <c r="AK44" s="14"/>
      <c r="AL44" s="14"/>
      <c r="AM44" s="23"/>
      <c r="AN44" s="2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21" thickBot="1">
      <c r="A45" s="14"/>
      <c r="B45" s="20">
        <v>33</v>
      </c>
      <c r="C45" s="46"/>
      <c r="D45" s="47"/>
      <c r="E45" s="48">
        <v>0</v>
      </c>
      <c r="F45" s="48">
        <v>0</v>
      </c>
      <c r="G45" s="58">
        <v>0</v>
      </c>
      <c r="H45" s="48">
        <v>0</v>
      </c>
      <c r="I45" s="48">
        <v>0</v>
      </c>
      <c r="J45" s="48">
        <v>0</v>
      </c>
      <c r="K45" s="48"/>
      <c r="L45" s="48"/>
      <c r="M45" s="48"/>
      <c r="N45" s="48"/>
      <c r="O45" s="51">
        <f t="shared" si="0"/>
        <v>0</v>
      </c>
      <c r="P45" s="52" t="str">
        <f>IF(COUNTIF($E45:$N45,"&gt;1")&lt;5,"NA",(SUM($E45:$N45)-SUM(SMALL($E45:$N45,{1,2,3}))))</f>
        <v>NA</v>
      </c>
      <c r="Q45" s="49">
        <f>COUNTIF('B Lite'!E45:N45,15)</f>
        <v>0</v>
      </c>
      <c r="R45" s="49">
        <f>COUNTIF('B Lite'!E45:N45,14)</f>
        <v>0</v>
      </c>
      <c r="S45" s="50">
        <f>COUNTIF('B Lite'!E45:N45,13)</f>
        <v>0</v>
      </c>
      <c r="T45" s="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7"/>
      <c r="AI45" s="26"/>
      <c r="AJ45" s="14"/>
      <c r="AK45" s="14"/>
      <c r="AL45" s="14"/>
      <c r="AM45" s="23"/>
      <c r="AN45" s="2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21" thickBot="1">
      <c r="A46" s="14"/>
      <c r="B46" s="20">
        <v>34</v>
      </c>
      <c r="C46" s="46"/>
      <c r="D46" s="47"/>
      <c r="E46" s="48">
        <v>0</v>
      </c>
      <c r="F46" s="48">
        <v>0</v>
      </c>
      <c r="G46" s="58">
        <v>0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51">
        <f t="shared" si="0"/>
        <v>0</v>
      </c>
      <c r="P46" s="52" t="str">
        <f>IF(COUNTIF($E46:$N46,"&gt;1")&lt;5,"NA",(SUM($E46:$N46)-SUM(SMALL($E46:$N46,{1,2,3}))))</f>
        <v>NA</v>
      </c>
      <c r="Q46" s="49">
        <f>COUNTIF('B Lite'!E46:N46,15)</f>
        <v>0</v>
      </c>
      <c r="R46" s="49">
        <f>COUNTIF('B Lite'!E46:N46,14)</f>
        <v>0</v>
      </c>
      <c r="S46" s="50">
        <f>COUNTIF('B Lite'!E46:N46,13)</f>
        <v>0</v>
      </c>
      <c r="T46" s="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26"/>
      <c r="AJ46" s="14"/>
      <c r="AK46" s="14"/>
      <c r="AL46" s="14"/>
      <c r="AM46" s="23"/>
      <c r="AN46" s="2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ht="21" thickBot="1">
      <c r="A47" s="14"/>
      <c r="B47" s="20">
        <v>35</v>
      </c>
      <c r="C47" s="46"/>
      <c r="D47" s="47"/>
      <c r="E47" s="48">
        <v>0</v>
      </c>
      <c r="F47" s="48">
        <v>0</v>
      </c>
      <c r="G47" s="58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51">
        <f t="shared" si="0"/>
        <v>0</v>
      </c>
      <c r="P47" s="52" t="str">
        <f>IF(COUNTIF($E47:$N47,"&gt;1")&lt;5,"NA",(SUM($E47:$N47)-SUM(SMALL($E47:$N47,{1,2,3}))))</f>
        <v>NA</v>
      </c>
      <c r="Q47" s="49">
        <f>COUNTIF('B Lite'!E47:N47,15)</f>
        <v>0</v>
      </c>
      <c r="R47" s="49">
        <f>COUNTIF('B Lite'!E47:N47,14)</f>
        <v>0</v>
      </c>
      <c r="S47" s="50">
        <f>COUNTIF('B Lite'!E47:N47,13)</f>
        <v>0</v>
      </c>
      <c r="T47" s="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7"/>
      <c r="AI47" s="26"/>
      <c r="AJ47" s="14"/>
      <c r="AK47" s="14"/>
      <c r="AL47" s="14"/>
      <c r="AM47" s="23"/>
      <c r="AN47" s="2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ht="21" thickBot="1">
      <c r="A48" s="14"/>
      <c r="B48" s="20">
        <v>36</v>
      </c>
      <c r="C48" s="46"/>
      <c r="D48" s="47"/>
      <c r="E48" s="48">
        <v>0</v>
      </c>
      <c r="F48" s="48">
        <v>0</v>
      </c>
      <c r="G48" s="58">
        <v>0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51">
        <f t="shared" si="0"/>
        <v>0</v>
      </c>
      <c r="P48" s="52" t="str">
        <f>IF(COUNTIF($E48:$N48,"&gt;1")&lt;5,"NA",(SUM($E48:$N48)-SUM(SMALL($E48:$N48,{1,2,3}))))</f>
        <v>NA</v>
      </c>
      <c r="Q48" s="49">
        <f>COUNTIF('B Lite'!E48:N48,15)</f>
        <v>0</v>
      </c>
      <c r="R48" s="49">
        <f>COUNTIF('B Lite'!E48:N48,14)</f>
        <v>0</v>
      </c>
      <c r="S48" s="50">
        <f>COUNTIF('B Lite'!E48:N48,13)</f>
        <v>0</v>
      </c>
      <c r="T48" s="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26"/>
      <c r="AJ48" s="14"/>
      <c r="AK48" s="14"/>
      <c r="AL48" s="14"/>
      <c r="AM48" s="23"/>
      <c r="AN48" s="2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ht="21" thickBot="1">
      <c r="A49" s="14"/>
      <c r="B49" s="20">
        <v>37</v>
      </c>
      <c r="C49" s="46"/>
      <c r="D49" s="47"/>
      <c r="E49" s="48">
        <v>0</v>
      </c>
      <c r="F49" s="48">
        <v>0</v>
      </c>
      <c r="G49" s="58">
        <v>0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51">
        <f t="shared" si="0"/>
        <v>0</v>
      </c>
      <c r="P49" s="52" t="str">
        <f>IF(COUNTIF($E49:$N49,"&gt;1")&lt;5,"NA",(SUM($E49:$N49)-SUM(SMALL($E49:$N49,{1,2,3}))))</f>
        <v>NA</v>
      </c>
      <c r="Q49" s="49">
        <f>COUNTIF('B Lite'!E49:N49,15)</f>
        <v>0</v>
      </c>
      <c r="R49" s="49">
        <f>COUNTIF('B Lite'!E49:N49,14)</f>
        <v>0</v>
      </c>
      <c r="S49" s="50">
        <f>COUNTIF('B Lite'!E49:N49,13)</f>
        <v>0</v>
      </c>
      <c r="T49" s="5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26"/>
      <c r="AJ49" s="14"/>
      <c r="AK49" s="14"/>
      <c r="AL49" s="14"/>
      <c r="AM49" s="23"/>
      <c r="AN49" s="2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ht="21" thickBot="1">
      <c r="A50" s="14"/>
      <c r="B50" s="20">
        <v>38</v>
      </c>
      <c r="C50" s="46"/>
      <c r="D50" s="47"/>
      <c r="E50" s="48">
        <v>0</v>
      </c>
      <c r="F50" s="48">
        <v>0</v>
      </c>
      <c r="G50" s="58">
        <v>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51">
        <f t="shared" si="0"/>
        <v>0</v>
      </c>
      <c r="P50" s="52" t="str">
        <f>IF(COUNTIF($E50:$N50,"&gt;1")&lt;5,"NA",(SUM($E50:$N50)-SUM(SMALL($E50:$N50,{1,2,3}))))</f>
        <v>NA</v>
      </c>
      <c r="Q50" s="49">
        <f>COUNTIF('B Lite'!E50:N50,15)</f>
        <v>0</v>
      </c>
      <c r="R50" s="49">
        <f>COUNTIF('B Lite'!E50:N50,14)</f>
        <v>0</v>
      </c>
      <c r="S50" s="50">
        <f>COUNTIF('B Lite'!E50:N50,13)</f>
        <v>0</v>
      </c>
      <c r="T50" s="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26"/>
      <c r="AJ50" s="14"/>
      <c r="AK50" s="14"/>
      <c r="AL50" s="14"/>
      <c r="AM50" s="23"/>
      <c r="AN50" s="2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ht="21" thickBot="1">
      <c r="A51" s="14"/>
      <c r="B51" s="20">
        <v>39</v>
      </c>
      <c r="C51" s="46"/>
      <c r="D51" s="47"/>
      <c r="E51" s="48">
        <v>0</v>
      </c>
      <c r="F51" s="48">
        <v>0</v>
      </c>
      <c r="G51" s="58">
        <v>0</v>
      </c>
      <c r="H51" s="48">
        <v>0</v>
      </c>
      <c r="I51" s="48">
        <v>0</v>
      </c>
      <c r="J51" s="48">
        <v>0</v>
      </c>
      <c r="K51" s="48"/>
      <c r="L51" s="48"/>
      <c r="M51" s="48"/>
      <c r="N51" s="48"/>
      <c r="O51" s="51">
        <f t="shared" si="0"/>
        <v>0</v>
      </c>
      <c r="P51" s="52" t="str">
        <f>IF(COUNTIF($E51:$N51,"&gt;1")&lt;5,"NA",(SUM($E51:$N51)-SUM(SMALL($E51:$N51,{1,2,3}))))</f>
        <v>NA</v>
      </c>
      <c r="Q51" s="49">
        <f>COUNTIF('B Lite'!E51:N51,15)</f>
        <v>0</v>
      </c>
      <c r="R51" s="49">
        <f>COUNTIF('B Lite'!E51:N51,14)</f>
        <v>0</v>
      </c>
      <c r="S51" s="50">
        <f>COUNTIF('B Lite'!E51:N51,13)</f>
        <v>0</v>
      </c>
      <c r="T51" s="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26"/>
      <c r="AJ51" s="14"/>
      <c r="AK51" s="14"/>
      <c r="AL51" s="14"/>
      <c r="AM51" s="23"/>
      <c r="AN51" s="2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ht="21" customHeight="1" thickBot="1">
      <c r="A52" s="14"/>
      <c r="B52" s="20">
        <v>40</v>
      </c>
      <c r="C52" s="61"/>
      <c r="D52" s="62"/>
      <c r="E52" s="59">
        <v>0</v>
      </c>
      <c r="F52" s="59">
        <v>0</v>
      </c>
      <c r="G52" s="60">
        <v>0</v>
      </c>
      <c r="H52" s="59">
        <v>0</v>
      </c>
      <c r="I52" s="59">
        <v>0</v>
      </c>
      <c r="J52" s="59">
        <v>0</v>
      </c>
      <c r="K52" s="59"/>
      <c r="L52" s="59"/>
      <c r="M52" s="59"/>
      <c r="N52" s="59"/>
      <c r="O52" s="54">
        <f t="shared" si="0"/>
        <v>0</v>
      </c>
      <c r="P52" s="55" t="str">
        <f>IF(COUNTIF($E52:$N52,"&gt;1")&lt;5,"NA",(SUM($E52:$N52)-SUM(SMALL($E52:$N52,{1,2,3}))))</f>
        <v>NA</v>
      </c>
      <c r="Q52" s="49">
        <f>COUNTIF('B Lite'!E52:N52,15)</f>
        <v>0</v>
      </c>
      <c r="R52" s="49">
        <f>COUNTIF('B Lite'!E52:N52,14)</f>
        <v>0</v>
      </c>
      <c r="S52" s="50">
        <f>COUNTIF('B Lite'!E52:N52,13)</f>
        <v>0</v>
      </c>
      <c r="T52" s="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26"/>
      <c r="AJ52" s="14"/>
      <c r="AK52" s="14"/>
      <c r="AL52" s="14"/>
      <c r="AM52" s="23"/>
      <c r="AN52" s="2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</sheetData>
  <mergeCells count="15">
    <mergeCell ref="B1:S5"/>
    <mergeCell ref="B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S10"/>
  </mergeCells>
  <conditionalFormatting sqref="P13:P52">
    <cfRule type="cellIs" dxfId="27" priority="1" operator="equal">
      <formula>"NA"</formula>
    </cfRule>
  </conditionalFormatting>
  <pageMargins left="0.75000000000000011" right="0.75000000000000011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Dalton Pigg</dc:creator>
  <cp:keywords/>
  <dc:description/>
  <cp:lastModifiedBy>SERA RACING</cp:lastModifiedBy>
  <cp:revision>7</cp:revision>
  <dcterms:created xsi:type="dcterms:W3CDTF">2012-09-03T23:32:40Z</dcterms:created>
  <dcterms:modified xsi:type="dcterms:W3CDTF">2018-07-21T20:51:42Z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