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Camp Agape\Desktop\BLANK FORMS\"/>
    </mc:Choice>
  </mc:AlternateContent>
  <workbookProtection workbookAlgorithmName="SHA-512" workbookHashValue="G0/nK+pEu6acuU+HAH1EBBMPOFqazAqn3tVJN4YMZTyDJfxXQhZKYYwKTMtx/Flvjcrm541Uiyx/4/uyRktwMQ==" workbookSaltValue="BS+rAimmEItiQHcZN/pvTw==" workbookSpinCount="100000" lockStructure="1"/>
  <bookViews>
    <workbookView xWindow="0" yWindow="0" windowWidth="20736" windowHeight="11760" tabRatio="592"/>
  </bookViews>
  <sheets>
    <sheet name="Reservation Form" sheetId="1" r:id="rId1"/>
    <sheet name="Check In Sheet" sheetId="2" r:id="rId2"/>
    <sheet name="Office Review" sheetId="6" r:id="rId3"/>
  </sheets>
  <definedNames>
    <definedName name="_xlnm.Print_Area" localSheetId="1">'Check In Sheet'!$A$1:$M$31</definedName>
    <definedName name="_xlnm.Print_Area" localSheetId="0">'Reservation Form'!$A$1:$AP$83</definedName>
    <definedName name="Print_Area_0" localSheetId="0">'Reservation Form'!$A$1:$AP$83</definedName>
    <definedName name="Print_Area_0_0" localSheetId="0">'Reservation Form'!$A$1:$AP$83</definedName>
    <definedName name="Print_Area_0_0_0" localSheetId="0">'Reservation Form'!$A$1:$AP$83</definedName>
    <definedName name="Print_Area_0_0_0_0" localSheetId="0">'Reservation Form'!$A$1:$AP$83</definedName>
    <definedName name="Print_Area_0_0_0_0_0" localSheetId="0">'Reservation Form'!$A$1:$AP$83</definedName>
    <definedName name="Print_Area_0_0_0_0_0_0" localSheetId="0">'Reservation Form'!$A$1:$AP$83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P15" i="1" l="1"/>
  <c r="F6" i="2"/>
  <c r="AP1" i="1"/>
  <c r="D24" i="2" l="1"/>
  <c r="AP17" i="1"/>
  <c r="AP16" i="1"/>
  <c r="B3" i="2" l="1"/>
  <c r="AO61" i="1"/>
  <c r="AO62" i="1"/>
  <c r="AO63" i="1"/>
  <c r="AO60" i="1"/>
  <c r="X64" i="1"/>
  <c r="J4" i="2" l="1"/>
  <c r="AP5" i="1" l="1"/>
  <c r="D27" i="2"/>
  <c r="D26" i="2"/>
  <c r="D25" i="2"/>
  <c r="F27" i="2"/>
  <c r="F26" i="2"/>
  <c r="F25" i="2"/>
  <c r="AP3" i="1" l="1"/>
  <c r="AP4" i="1"/>
  <c r="AP6" i="1"/>
  <c r="AP7" i="1"/>
  <c r="AP8" i="1"/>
  <c r="AP9" i="1"/>
  <c r="AP10" i="1"/>
  <c r="AP11" i="1"/>
  <c r="AP12" i="1"/>
  <c r="AP13" i="1"/>
  <c r="AP27" i="1"/>
  <c r="AP28" i="1"/>
  <c r="AP29" i="1"/>
  <c r="AP32" i="1"/>
  <c r="AP33" i="1"/>
  <c r="AP36" i="1"/>
  <c r="AP37" i="1"/>
  <c r="AP47" i="1"/>
  <c r="AP48" i="1"/>
  <c r="AP50" i="1"/>
  <c r="AP51" i="1"/>
  <c r="AP53" i="1"/>
  <c r="AP60" i="1"/>
  <c r="AP61" i="1"/>
  <c r="AP63" i="1"/>
  <c r="F24" i="2"/>
  <c r="F29" i="2" s="1"/>
  <c r="F7" i="2"/>
  <c r="B7" i="2"/>
  <c r="K1" i="2"/>
  <c r="B6" i="2"/>
  <c r="B5" i="2"/>
  <c r="B4" i="2"/>
  <c r="B8" i="2"/>
  <c r="M11" i="2"/>
  <c r="I17" i="2"/>
  <c r="I16" i="2"/>
  <c r="I15" i="2"/>
  <c r="D5" i="2"/>
  <c r="N17" i="2"/>
  <c r="N16" i="2"/>
  <c r="N15" i="2"/>
  <c r="J7" i="2"/>
  <c r="A28" i="2" s="1"/>
  <c r="J6" i="2"/>
  <c r="A27" i="2" s="1"/>
  <c r="J5" i="2"/>
  <c r="A26" i="2" s="1"/>
  <c r="A24" i="2"/>
  <c r="J3" i="2"/>
  <c r="A23" i="2" s="1"/>
  <c r="M19" i="2"/>
  <c r="AB73" i="1"/>
  <c r="T73" i="1"/>
  <c r="N18" i="2" l="1"/>
  <c r="AP54" i="1"/>
  <c r="M6" i="2" s="1"/>
  <c r="B27" i="2" s="1"/>
  <c r="AP39" i="1"/>
  <c r="M5" i="2" s="1"/>
  <c r="B26" i="2" s="1"/>
  <c r="AO64" i="1"/>
  <c r="AP62" i="1"/>
  <c r="AP64" i="1" s="1"/>
  <c r="M7" i="2" s="1"/>
  <c r="B28" i="2" s="1"/>
  <c r="AP18" i="1"/>
  <c r="M3" i="2" s="1"/>
  <c r="B23" i="2" s="1"/>
  <c r="AP19" i="1" l="1"/>
  <c r="AO65" i="1" l="1"/>
  <c r="AH71" i="1" s="1"/>
  <c r="M4" i="2"/>
  <c r="N71" i="1" l="1"/>
  <c r="B24" i="2"/>
  <c r="M10" i="2"/>
  <c r="V71" i="1"/>
  <c r="AO71" i="1"/>
  <c r="B29" i="2" l="1"/>
  <c r="M13" i="2"/>
  <c r="M20" i="2" s="1"/>
  <c r="D30" i="2" s="1"/>
</calcChain>
</file>

<file path=xl/sharedStrings.xml><?xml version="1.0" encoding="utf-8"?>
<sst xmlns="http://schemas.openxmlformats.org/spreadsheetml/2006/main" count="208" uniqueCount="185">
  <si>
    <t>LODGING</t>
  </si>
  <si>
    <t># PEOPLE</t>
  </si>
  <si>
    <t># NIGHTS</t>
  </si>
  <si>
    <t>RATES</t>
  </si>
  <si>
    <t>COST</t>
  </si>
  <si>
    <t>Dorms:</t>
  </si>
  <si>
    <r>
      <t>Faithful</t>
    </r>
    <r>
      <rPr>
        <sz val="14"/>
        <rFont val="Arial"/>
        <family val="2"/>
        <charset val="1"/>
      </rPr>
      <t xml:space="preserve">     </t>
    </r>
    <r>
      <rPr>
        <sz val="11"/>
        <rFont val="Arial"/>
        <family val="2"/>
        <charset val="1"/>
      </rPr>
      <t>(male)</t>
    </r>
  </si>
  <si>
    <t>(roadside)</t>
  </si>
  <si>
    <r>
      <t>Humility</t>
    </r>
    <r>
      <rPr>
        <sz val="14"/>
        <rFont val="Arial"/>
        <family val="2"/>
        <charset val="1"/>
      </rPr>
      <t xml:space="preserve">    </t>
    </r>
    <r>
      <rPr>
        <sz val="11"/>
        <rFont val="Arial"/>
        <family val="2"/>
        <charset val="1"/>
      </rPr>
      <t>(female)</t>
    </r>
  </si>
  <si>
    <t>(lakeside)</t>
  </si>
  <si>
    <r>
      <t>Kindness</t>
    </r>
    <r>
      <rPr>
        <sz val="14"/>
        <rFont val="Arial"/>
        <family val="2"/>
        <charset val="1"/>
      </rPr>
      <t xml:space="preserve">  </t>
    </r>
    <r>
      <rPr>
        <sz val="11"/>
        <rFont val="Arial"/>
        <family val="2"/>
        <charset val="1"/>
      </rPr>
      <t>(female)</t>
    </r>
  </si>
  <si>
    <r>
      <t>EVENT:</t>
    </r>
    <r>
      <rPr>
        <b/>
        <sz val="14"/>
        <rFont val="Arial"/>
        <family val="2"/>
        <charset val="1"/>
      </rPr>
      <t xml:space="preserve">     </t>
    </r>
  </si>
  <si>
    <r>
      <t>Joyful</t>
    </r>
    <r>
      <rPr>
        <sz val="14"/>
        <rFont val="Arial"/>
        <family val="2"/>
        <charset val="1"/>
      </rPr>
      <t xml:space="preserve">        </t>
    </r>
    <r>
      <rPr>
        <sz val="11"/>
        <rFont val="Arial"/>
        <family val="2"/>
        <charset val="1"/>
      </rPr>
      <t>(male)</t>
    </r>
  </si>
  <si>
    <r>
      <t>TITLE:</t>
    </r>
    <r>
      <rPr>
        <b/>
        <sz val="14"/>
        <rFont val="Arial"/>
        <family val="2"/>
        <charset val="1"/>
      </rPr>
      <t xml:space="preserve">  </t>
    </r>
  </si>
  <si>
    <t>Merciful</t>
  </si>
  <si>
    <t>Peaceful</t>
  </si>
  <si>
    <r>
      <t>STATE:</t>
    </r>
    <r>
      <rPr>
        <b/>
        <sz val="14"/>
        <rFont val="Arial"/>
        <family val="2"/>
        <charset val="1"/>
      </rPr>
      <t xml:space="preserve">   </t>
    </r>
  </si>
  <si>
    <r>
      <t>ZIP:</t>
    </r>
    <r>
      <rPr>
        <b/>
        <sz val="14"/>
        <rFont val="Arial"/>
        <family val="2"/>
        <charset val="1"/>
      </rPr>
      <t xml:space="preserve">     </t>
    </r>
  </si>
  <si>
    <t>Cabins:</t>
  </si>
  <si>
    <t>Cedar Springs</t>
  </si>
  <si>
    <r>
      <t>W PHONE:</t>
    </r>
    <r>
      <rPr>
        <b/>
        <sz val="14"/>
        <rFont val="Arial"/>
        <family val="2"/>
        <charset val="1"/>
      </rPr>
      <t xml:space="preserve">    </t>
    </r>
  </si>
  <si>
    <r>
      <t>H PHONE:</t>
    </r>
    <r>
      <rPr>
        <b/>
        <sz val="14"/>
        <rFont val="Arial"/>
        <family val="2"/>
        <charset val="1"/>
      </rPr>
      <t xml:space="preserve">  </t>
    </r>
  </si>
  <si>
    <t>Oak Grove</t>
  </si>
  <si>
    <r>
      <t>FAX:</t>
    </r>
    <r>
      <rPr>
        <b/>
        <sz val="14"/>
        <rFont val="Arial"/>
        <family val="2"/>
        <charset val="1"/>
      </rPr>
      <t xml:space="preserve">    </t>
    </r>
  </si>
  <si>
    <r>
      <t>EMAIL:</t>
    </r>
    <r>
      <rPr>
        <b/>
        <sz val="14"/>
        <rFont val="Arial"/>
        <family val="2"/>
        <charset val="1"/>
      </rPr>
      <t xml:space="preserve">      </t>
    </r>
  </si>
  <si>
    <t>(8m + 6f)</t>
  </si>
  <si>
    <r>
      <t>First Baptist</t>
    </r>
    <r>
      <rPr>
        <sz val="14"/>
        <rFont val="Arial"/>
        <family val="2"/>
        <charset val="1"/>
      </rPr>
      <t xml:space="preserve"> </t>
    </r>
    <r>
      <rPr>
        <sz val="11"/>
        <rFont val="Arial"/>
        <family val="2"/>
        <charset val="1"/>
      </rPr>
      <t>(dual facilities,den)</t>
    </r>
  </si>
  <si>
    <r>
      <t>ARRIVAL TIME:</t>
    </r>
    <r>
      <rPr>
        <b/>
        <sz val="14"/>
        <rFont val="Arial"/>
        <family val="2"/>
        <charset val="1"/>
      </rPr>
      <t xml:space="preserve">   </t>
    </r>
  </si>
  <si>
    <r>
      <t>Zion</t>
    </r>
    <r>
      <rPr>
        <sz val="14"/>
        <rFont val="Arial"/>
        <family val="2"/>
        <charset val="1"/>
      </rPr>
      <t xml:space="preserve">    </t>
    </r>
    <r>
      <rPr>
        <sz val="11"/>
        <rFont val="Arial"/>
        <family val="2"/>
        <charset val="1"/>
      </rPr>
      <t>(use bathhouse)</t>
    </r>
  </si>
  <si>
    <r>
      <t># CAMPERS:</t>
    </r>
    <r>
      <rPr>
        <b/>
        <sz val="14"/>
        <rFont val="Arial"/>
        <family val="2"/>
        <charset val="1"/>
      </rPr>
      <t xml:space="preserve"> </t>
    </r>
  </si>
  <si>
    <t># MALE:</t>
  </si>
  <si>
    <t>CHECK-IN TIME DURING WEEK: 2 - 4 PM or special permission</t>
  </si>
  <si>
    <t>CHECK-OUT TIME DURING WEEK: 10 AM or special permission CHECK-OUT TIME ON SUNDAY: 9 AM - NO EXCEPTIONS</t>
  </si>
  <si>
    <r>
      <t>Shiloh</t>
    </r>
    <r>
      <rPr>
        <sz val="14"/>
        <rFont val="Arial"/>
        <family val="2"/>
        <charset val="1"/>
      </rPr>
      <t xml:space="preserve"> </t>
    </r>
    <r>
      <rPr>
        <sz val="11"/>
        <rFont val="Arial"/>
        <family val="2"/>
        <charset val="1"/>
      </rPr>
      <t>(use bathhouse)</t>
    </r>
  </si>
  <si>
    <t>SCHEDULED RECREATION AND WORSHIP AREAS/ACTIVITIES</t>
  </si>
  <si>
    <r>
      <t>*</t>
    </r>
    <r>
      <rPr>
        <b/>
        <sz val="12"/>
        <rFont val="Arial"/>
        <family val="2"/>
        <charset val="1"/>
      </rPr>
      <t>PLEASE NOTE:</t>
    </r>
    <r>
      <rPr>
        <sz val="12"/>
        <rFont val="Arial"/>
        <family val="2"/>
        <charset val="1"/>
      </rPr>
      <t xml:space="preserve"> Arrival before 12 PM or Departure after 3 PM will result in a  25% surcharge on lodging and facilities.</t>
    </r>
  </si>
  <si>
    <t>Lodging Total</t>
  </si>
  <si>
    <t>Worship areas may also be booked during early morning, lunch or evening hours.</t>
  </si>
  <si>
    <t>OTHER FACILITIES</t>
  </si>
  <si>
    <t># DAYS</t>
  </si>
  <si>
    <t>Rafting on the Ocoee River is scheduled through Cherokee Rafting, per TVA regulations.</t>
  </si>
  <si>
    <r>
      <t>The Rock</t>
    </r>
    <r>
      <rPr>
        <sz val="12"/>
        <rFont val="Arial"/>
        <family val="2"/>
        <charset val="1"/>
      </rPr>
      <t xml:space="preserve">  (10 PM Shutdown)</t>
    </r>
  </si>
  <si>
    <t>Please refer to the schedule below.  Indicate your time of day preferences for each site in the appropriate column(s) by day.  Times will be scheduled BY OUR STAFF in order to accommodate the needs of all groups on site.</t>
  </si>
  <si>
    <t>Hammond's Hall</t>
  </si>
  <si>
    <t>*Dining Hall &amp; Kitchen</t>
  </si>
  <si>
    <r>
      <t>*Dining Hall</t>
    </r>
    <r>
      <rPr>
        <sz val="12"/>
        <rFont val="Arial"/>
        <family val="2"/>
        <charset val="1"/>
      </rPr>
      <t xml:space="preserve"> (meetings only)</t>
    </r>
  </si>
  <si>
    <t>(* fees apply)</t>
  </si>
  <si>
    <r>
      <t>Worship Areas</t>
    </r>
    <r>
      <rPr>
        <sz val="12"/>
        <rFont val="Arial"/>
        <family val="2"/>
        <charset val="1"/>
      </rPr>
      <t xml:space="preserve"> (#areas*#meetings)</t>
    </r>
  </si>
  <si>
    <r>
      <t>Campfire/Bonfire</t>
    </r>
    <r>
      <rPr>
        <sz val="12"/>
        <rFont val="Arial"/>
        <family val="2"/>
        <charset val="1"/>
      </rPr>
      <t xml:space="preserve"> (8 - 10 PM) </t>
    </r>
  </si>
  <si>
    <t>Calvary's Hill</t>
  </si>
  <si>
    <r>
      <t>Bathhouse</t>
    </r>
    <r>
      <rPr>
        <sz val="12"/>
        <rFont val="Arial"/>
        <family val="2"/>
        <charset val="1"/>
      </rPr>
      <t xml:space="preserve"> (for activities)</t>
    </r>
  </si>
  <si>
    <t>Facilities Total</t>
  </si>
  <si>
    <r>
      <t>Faith Pointe</t>
    </r>
    <r>
      <rPr>
        <sz val="12"/>
        <rFont val="Arial"/>
        <family val="2"/>
        <charset val="1"/>
      </rPr>
      <t xml:space="preserve"> (baptism)</t>
    </r>
  </si>
  <si>
    <r>
      <t>Faith Pointe*</t>
    </r>
    <r>
      <rPr>
        <sz val="12"/>
        <rFont val="Arial"/>
        <family val="2"/>
        <charset val="1"/>
      </rPr>
      <t>(worship/meeting/picnic)</t>
    </r>
  </si>
  <si>
    <t>RECREATION</t>
  </si>
  <si>
    <t>Team Building Activities</t>
  </si>
  <si>
    <t>Jericho's Chapel</t>
  </si>
  <si>
    <t>Dock</t>
  </si>
  <si>
    <t>Charcoal Grills</t>
  </si>
  <si>
    <t>Recreation Total</t>
  </si>
  <si>
    <r>
      <t>Fishing</t>
    </r>
    <r>
      <rPr>
        <sz val="12"/>
        <rFont val="Arial"/>
        <family val="2"/>
        <charset val="1"/>
      </rPr>
      <t xml:space="preserve"> (catch &amp; release)</t>
    </r>
  </si>
  <si>
    <t>Frisbee Golf</t>
  </si>
  <si>
    <t>MEAL</t>
  </si>
  <si>
    <t>MEAL TIMES</t>
  </si>
  <si>
    <t>MEALS to be provided by Camp Agape</t>
  </si>
  <si>
    <t>Jubilee Field</t>
  </si>
  <si>
    <t>Sun</t>
  </si>
  <si>
    <t>Mon</t>
  </si>
  <si>
    <t>Tues</t>
  </si>
  <si>
    <t>Wed</t>
  </si>
  <si>
    <t>Thur</t>
  </si>
  <si>
    <t>Fri</t>
  </si>
  <si>
    <t>Sat</t>
  </si>
  <si>
    <t># Meals</t>
  </si>
  <si>
    <t>Breakfast</t>
  </si>
  <si>
    <t>8:00 AM</t>
  </si>
  <si>
    <t>Large Recreation Field</t>
  </si>
  <si>
    <t>Lunch</t>
  </si>
  <si>
    <t>12:00 PM</t>
  </si>
  <si>
    <t>Rafting</t>
  </si>
  <si>
    <t>Dinner</t>
  </si>
  <si>
    <t>5:30 PM</t>
  </si>
  <si>
    <t>Daily Total</t>
  </si>
  <si>
    <t>*Prices are based on groups of 20 or larger.</t>
  </si>
  <si>
    <t>Meals Total</t>
  </si>
  <si>
    <t>Volleyball</t>
  </si>
  <si>
    <t>DEPOSIT SCHEDULE:</t>
  </si>
  <si>
    <t>10% Non-Refundable Deposit</t>
  </si>
  <si>
    <t>2nd Deposit 15%</t>
  </si>
  <si>
    <t>3nd Deposit 25%</t>
  </si>
  <si>
    <t>BALANCE DUE</t>
  </si>
  <si>
    <t>(due within 2 weeks of reservation)</t>
  </si>
  <si>
    <t>90 days prior to arrival</t>
  </si>
  <si>
    <t>30 days prior to arrival</t>
  </si>
  <si>
    <r>
      <t xml:space="preserve">**All Deposits are </t>
    </r>
    <r>
      <rPr>
        <b/>
        <u/>
        <sz val="14"/>
        <rFont val="Arial"/>
        <family val="2"/>
        <charset val="1"/>
      </rPr>
      <t>Non-Refundable</t>
    </r>
    <r>
      <rPr>
        <b/>
        <sz val="14"/>
        <rFont val="Arial"/>
        <family val="2"/>
        <charset val="1"/>
      </rPr>
      <t xml:space="preserve">.  Final Balance will be adjusted for additional campers, meals, facilities use, and recreation before group departure.  Availability is on a first come, first serve basis. Space will be made available to other groups if deposits are not received per the schedule.  Reservations are 'locked in' 30 days prior to group's arrival. After this date, a reduction in number is not permitted. Additional bookings may be allowed, up to 10 days prior to arrival, subject to availability.  </t>
    </r>
    <r>
      <rPr>
        <b/>
        <u/>
        <sz val="14"/>
        <rFont val="Arial"/>
        <family val="2"/>
        <charset val="1"/>
      </rPr>
      <t>A cleaning/damage deposit of $50.00</t>
    </r>
    <r>
      <rPr>
        <b/>
        <sz val="14"/>
        <rFont val="Arial"/>
        <family val="2"/>
        <charset val="1"/>
      </rPr>
      <t xml:space="preserve"> is required of all groups when they arrive at Camp Agape and is refundable if not needed.   </t>
    </r>
    <r>
      <rPr>
        <b/>
        <sz val="14"/>
        <color rgb="FFDD0806"/>
        <rFont val="Arial"/>
        <family val="2"/>
        <charset val="1"/>
      </rPr>
      <t>PLEASE NOTE:</t>
    </r>
    <r>
      <rPr>
        <b/>
        <sz val="14"/>
        <rFont val="Arial"/>
        <family val="2"/>
        <charset val="1"/>
      </rPr>
      <t xml:space="preserve">  Due to fire code spacing regulations, beds are NOT to be moved.  Doing so will result in immediate forfeiture of cleaning deposit.  </t>
    </r>
    <r>
      <rPr>
        <b/>
        <sz val="14"/>
        <color rgb="FFDD0806"/>
        <rFont val="Arial"/>
        <family val="2"/>
        <charset val="1"/>
      </rPr>
      <t>PLEASE NOTE:</t>
    </r>
    <r>
      <rPr>
        <b/>
        <sz val="14"/>
        <rFont val="Arial"/>
        <family val="2"/>
        <charset val="1"/>
      </rPr>
      <t xml:space="preserve"> Prices are subject to change without prior notice.  Please call for most current pricing.</t>
    </r>
  </si>
  <si>
    <r>
      <t>PLEASE NOTE:</t>
    </r>
    <r>
      <rPr>
        <b/>
        <sz val="14"/>
        <rFont val="Arial"/>
        <family val="2"/>
        <charset val="1"/>
      </rPr>
      <t xml:space="preserve">  In the event of an accident or injury, the camper's personal insurance and the church's insurance are primary. Camp Agape's insurance is secondary.   </t>
    </r>
  </si>
  <si>
    <t>A CERTIFICATE OF INSURANCE listing Camp Agape and the dates of your stay here must accompany the second deposit.</t>
  </si>
  <si>
    <t>PLEASE RETURN A SIGNED &amp; DATED COPY OF THIS FORM WITH THE FIRST DEPOSIT TO:  CAMP AGAPE - PO BOX 466, BENTON, TN 37307</t>
  </si>
  <si>
    <r>
      <t>We understand and agree to abide by the above conditions.</t>
    </r>
    <r>
      <rPr>
        <b/>
        <sz val="15"/>
        <rFont val="Arial"/>
        <family val="2"/>
        <charset val="1"/>
      </rPr>
      <t xml:space="preserve">  </t>
    </r>
  </si>
  <si>
    <t>For more information please contact us at 1-888-528-CAMP or e-mail: praiseGod@campagape.net</t>
  </si>
  <si>
    <t>GUEST COPY</t>
  </si>
  <si>
    <t>Church/Group Name</t>
  </si>
  <si>
    <t>Contact Name</t>
  </si>
  <si>
    <t>Phone Number</t>
  </si>
  <si>
    <t>Arrival Date</t>
  </si>
  <si>
    <t>Departure Date</t>
  </si>
  <si>
    <t>Arrival Time</t>
  </si>
  <si>
    <t>Departure Time</t>
  </si>
  <si>
    <t>Expected # Campers</t>
  </si>
  <si>
    <t>Actual #</t>
  </si>
  <si>
    <t>Total Balance</t>
  </si>
  <si>
    <t>Where they are staying</t>
  </si>
  <si>
    <t>Deposits Paid</t>
  </si>
  <si>
    <t>Total Deposits Paid</t>
  </si>
  <si>
    <t>Total Due</t>
  </si>
  <si>
    <t>Cleaning Deposit</t>
  </si>
  <si>
    <t>Notes</t>
  </si>
  <si>
    <t>(separate check or cash)</t>
  </si>
  <si>
    <t>DUE BY:</t>
  </si>
  <si>
    <t>TODAY'S DATE:</t>
  </si>
  <si>
    <t>DEPT TIME</t>
  </si>
  <si>
    <t xml:space="preserve">Camp Agape Guest Check - In Sheet      </t>
  </si>
  <si>
    <t>CLEANING DEPOSIT CHECK #:</t>
  </si>
  <si>
    <t>AMT:</t>
  </si>
  <si>
    <t>RETURNED:</t>
  </si>
  <si>
    <t xml:space="preserve">CUT HERE    </t>
  </si>
  <si>
    <t>TOTAL
BALANCE
DUE</t>
  </si>
  <si>
    <t>NOTE:
DUE TO FIRE CODE REGULATIONS, BEDS ARE NOT TO BE MOVED. EVIDENCE THAT BEDS HAVE BEEN MOVED WILL RESULT IN  IMMEDIATE FORFEITURE OF CLEANING DEPOSIT.</t>
  </si>
  <si>
    <t>10% ADDED FOR NON-PAYMENT OF DEPOSITS</t>
  </si>
  <si>
    <t>X</t>
  </si>
  <si>
    <r>
      <t xml:space="preserve">BALANCE PLUS 10% FEE
</t>
    </r>
    <r>
      <rPr>
        <b/>
        <sz val="9"/>
        <rFont val="Arial"/>
        <family val="2"/>
      </rPr>
      <t>(REMOVED AFTER DEPOSITS PAID)</t>
    </r>
  </si>
  <si>
    <t>BALANCE DUE UPON ARRIVAL</t>
  </si>
  <si>
    <t>Contential Breakfast</t>
  </si>
  <si>
    <r>
      <t xml:space="preserve">Recreation and worship areas must be booked </t>
    </r>
    <r>
      <rPr>
        <b/>
        <u/>
        <sz val="14"/>
        <rFont val="Arial"/>
        <family val="2"/>
        <charset val="1"/>
      </rPr>
      <t>2 weeks prior to arrival</t>
    </r>
    <r>
      <rPr>
        <b/>
        <sz val="14"/>
        <rFont val="Arial"/>
        <family val="2"/>
        <charset val="1"/>
      </rPr>
      <t xml:space="preserve"> to ensure availability to all groups on site.  Camp-supervised recreational activities may be booked at 3 times daily, Monday - Saturday:  10 AM - 12 PM, 1 - 3 PM, 3 - 5 PM.</t>
    </r>
  </si>
  <si>
    <t>NON PAYMENT OF DEPOSITS
BY THE DUE DATES
WILL RESULT IN AN ADDITIONAL 10% FEE UPON ARRIVAL.</t>
  </si>
  <si>
    <t>CHURCH / ORGANIZATION:</t>
  </si>
  <si>
    <t>CONTACT PERSON:</t>
  </si>
  <si>
    <t>ADDRESS:</t>
  </si>
  <si>
    <t>CITY:</t>
  </si>
  <si>
    <t>ARRIVAL DATE:</t>
  </si>
  <si>
    <t xml:space="preserve"> </t>
  </si>
  <si>
    <t>Lodging Tax 3%</t>
  </si>
  <si>
    <r>
      <rPr>
        <u val="double"/>
        <sz val="18"/>
        <color rgb="FFDD0806"/>
        <rFont val="Arial"/>
        <family val="2"/>
      </rPr>
      <t>WATERFRONT REGULATIONS</t>
    </r>
    <r>
      <rPr>
        <u/>
        <sz val="18"/>
        <color rgb="FFDD0806"/>
        <rFont val="Arial"/>
        <family val="2"/>
      </rPr>
      <t xml:space="preserve">
</t>
    </r>
    <r>
      <rPr>
        <sz val="18"/>
        <color rgb="FFDD0806"/>
        <rFont val="Arial"/>
        <family val="2"/>
      </rPr>
      <t>Absolutely NO swimming or waterfront activities when lifeguard is not on duty. Based on availability and upon request 2 weeks in advance, a lifeguard will be provided by Camp Agape from June 1 to mid-August. Each group MUST provide adequate adult supervision whenever group members are using the lake.  A maximum of 25 persons are allowed in the water at any one time. Tests to determine swimming ability are required.</t>
    </r>
  </si>
  <si>
    <r>
      <rPr>
        <u val="double"/>
        <sz val="18"/>
        <color rgb="FFDD0806"/>
        <rFont val="Arial"/>
        <family val="2"/>
      </rPr>
      <t xml:space="preserve">DRESS CODE </t>
    </r>
    <r>
      <rPr>
        <sz val="18"/>
        <color rgb="FFDD0806"/>
        <rFont val="Arial"/>
        <family val="2"/>
      </rPr>
      <t xml:space="preserve">
NO inappropriate messages or images on clothing.   NO midriffs, halter tops, sleeveless shirts, spaghetti straps, muscle shirts or short shorts. NO swimsuits that reveal one’s abdomen or are cut excessively low in the front or high in the hips. Top garments must MEET or EXCEED lower garments with arms extended above the head. Lower garments must MEET or EXCEED the mid-thigh.</t>
    </r>
  </si>
  <si>
    <t>RV Sites (# sites X # nights)</t>
  </si>
  <si>
    <t>Tent Sites (# people X # nights X $3.75)</t>
  </si>
  <si>
    <t>*Rates vary /</t>
  </si>
  <si>
    <t>Please Call for Pricing</t>
  </si>
  <si>
    <t>Additional Lodging</t>
  </si>
  <si>
    <t>person per day</t>
  </si>
  <si>
    <t>COST /</t>
  </si>
  <si>
    <t>Thurs</t>
  </si>
  <si>
    <t>LODGING AND FACILITIES                NIGHTS NEEDED:</t>
  </si>
  <si>
    <t>Dining Hall (meetings only)</t>
  </si>
  <si>
    <t>Hammons Hall</t>
  </si>
  <si>
    <t xml:space="preserve">Each group coming to Camp Agape is solely responsible for exercising a high degree of care in insuring the selection of appropriate chaperones for the group and for providing adequate supervision during all activities, especially those involving minors.  In addition, each group coming to Camp Agape is solely responsible for compliance with all copyright laws. </t>
  </si>
  <si>
    <t xml:space="preserve">Initials </t>
  </si>
  <si>
    <r>
      <t>Amphitheater</t>
    </r>
    <r>
      <rPr>
        <b/>
        <sz val="14"/>
        <color rgb="FFFF0000"/>
        <rFont val="Arial"/>
        <family val="2"/>
      </rPr>
      <t>*</t>
    </r>
  </si>
  <si>
    <r>
      <t>Campfire/Bonfire</t>
    </r>
    <r>
      <rPr>
        <b/>
        <sz val="14"/>
        <color rgb="FFFF0000"/>
        <rFont val="Arial"/>
        <family val="2"/>
      </rPr>
      <t>*</t>
    </r>
  </si>
  <si>
    <r>
      <t>Hammon's Hall</t>
    </r>
    <r>
      <rPr>
        <b/>
        <sz val="14"/>
        <color rgb="FFFF0000"/>
        <rFont val="Arial"/>
        <family val="2"/>
      </rPr>
      <t>*</t>
    </r>
  </si>
  <si>
    <r>
      <t>Jubilee's Stage</t>
    </r>
    <r>
      <rPr>
        <b/>
        <sz val="14"/>
        <color rgb="FFFF0000"/>
        <rFont val="Arial"/>
        <family val="2"/>
      </rPr>
      <t>*</t>
    </r>
  </si>
  <si>
    <r>
      <t>The Rock Theatre</t>
    </r>
    <r>
      <rPr>
        <b/>
        <sz val="14"/>
        <color rgb="FFFF0000"/>
        <rFont val="Arial"/>
        <family val="2"/>
      </rPr>
      <t>*</t>
    </r>
  </si>
  <si>
    <r>
      <t>Jubilee Field &amp; (water games)</t>
    </r>
    <r>
      <rPr>
        <b/>
        <sz val="14"/>
        <color rgb="FFFF0000"/>
        <rFont val="Arial"/>
        <family val="2"/>
      </rPr>
      <t>*</t>
    </r>
  </si>
  <si>
    <r>
      <t>Swimming / Lake</t>
    </r>
    <r>
      <rPr>
        <b/>
        <sz val="14"/>
        <color rgb="FFFF0000"/>
        <rFont val="Arial"/>
        <family val="2"/>
      </rPr>
      <t>*</t>
    </r>
  </si>
  <si>
    <r>
      <t>Team Building Activities</t>
    </r>
    <r>
      <rPr>
        <b/>
        <sz val="14"/>
        <color rgb="FFFF0000"/>
        <rFont val="Arial"/>
        <family val="2"/>
      </rPr>
      <t>*</t>
    </r>
  </si>
  <si>
    <t>Sites #s:</t>
  </si>
  <si>
    <t>Group Leader</t>
  </si>
  <si>
    <t>__________________________________________________________</t>
  </si>
  <si>
    <r>
      <t>Treasurer</t>
    </r>
    <r>
      <rPr>
        <b/>
        <sz val="12"/>
        <rFont val="Arial"/>
        <family val="2"/>
        <charset val="1"/>
      </rPr>
      <t xml:space="preserve"> </t>
    </r>
  </si>
  <si>
    <t>_______________________________</t>
  </si>
  <si>
    <t>Date:</t>
  </si>
  <si>
    <t>DEPARTURE DATE:</t>
  </si>
  <si>
    <t xml:space="preserve">    ______________________________</t>
  </si>
  <si>
    <t xml:space="preserve">CELL:   </t>
  </si>
  <si>
    <t>#FEMALE:</t>
  </si>
  <si>
    <t>Keys Returned</t>
  </si>
  <si>
    <t>Paid In Full</t>
  </si>
  <si>
    <t>Thank You Sent</t>
  </si>
  <si>
    <t>Survey Complete</t>
  </si>
  <si>
    <t xml:space="preserve">Audit Complete </t>
  </si>
  <si>
    <t>Yes/No</t>
  </si>
  <si>
    <t>Date</t>
  </si>
  <si>
    <t xml:space="preserve">Release Forms Scanned &amp; Filed </t>
  </si>
  <si>
    <t>Action Needed</t>
  </si>
  <si>
    <t>2020  Retreat Reservation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</si>
</sst>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0_);_(\$* \(#,##0.00\);_(\$* \-??_);_(@_)"/>
    <numFmt numFmtId="165" formatCode="\$#,##0.00_);[Red]&quot;($&quot;#,##0.00\)"/>
    <numFmt numFmtId="166" formatCode="\$#,##0.00"/>
    <numFmt numFmtId="167" formatCode="mm/dd/yy;@"/>
    <numFmt numFmtId="168" formatCode="&quot; $&quot;#,##0.00&quot; &quot;;&quot; $&quot;&quot;(&quot;#,##0.00&quot;)&quot;;&quot; $&quot;&quot;-&quot;#&quot; &quot;;@&quot; &quot;"/>
    <numFmt numFmtId="169" formatCode="[&lt;=9999999]###\-####;\(###\)\ ###\-####"/>
    <numFmt numFmtId="170" formatCode="&quot;$&quot;#,##0.00"/>
    <numFmt numFmtId="171" formatCode="m/d/yy;@"/>
  </numFmts>
  <fonts count="68">
    <font>
      <sz val="10"/>
      <name val="Arial"/>
      <family val="2"/>
      <charset val="1"/>
    </font>
    <font>
      <sz val="12"/>
      <color theme="1"/>
      <name val="Arial"/>
      <family val="2"/>
    </font>
    <font>
      <b/>
      <sz val="11"/>
      <name val="Arial"/>
      <family val="2"/>
      <charset val="1"/>
    </font>
    <font>
      <sz val="36"/>
      <color rgb="FF0000D4"/>
      <name val="Freestyle Script"/>
      <family val="4"/>
      <charset val="1"/>
    </font>
    <font>
      <b/>
      <sz val="16"/>
      <name val="Arial"/>
      <family val="2"/>
      <charset val="1"/>
    </font>
    <font>
      <b/>
      <sz val="24"/>
      <name val="Arial"/>
      <family val="2"/>
      <charset val="1"/>
    </font>
    <font>
      <b/>
      <sz val="14"/>
      <color rgb="FFDD0806"/>
      <name val="Arial"/>
      <family val="2"/>
      <charset val="1"/>
    </font>
    <font>
      <b/>
      <sz val="13"/>
      <name val="Arial"/>
      <family val="2"/>
      <charset val="1"/>
    </font>
    <font>
      <b/>
      <sz val="14"/>
      <name val="Arial"/>
      <family val="2"/>
      <charset val="1"/>
    </font>
    <font>
      <sz val="14"/>
      <name val="Arial"/>
      <family val="2"/>
      <charset val="1"/>
    </font>
    <font>
      <sz val="11"/>
      <name val="Arial"/>
      <family val="2"/>
      <charset val="1"/>
    </font>
    <font>
      <b/>
      <sz val="12"/>
      <name val="Arial"/>
      <family val="2"/>
      <charset val="1"/>
    </font>
    <font>
      <b/>
      <sz val="16"/>
      <color rgb="FF0066FF"/>
      <name val="Arial"/>
      <family val="2"/>
      <charset val="1"/>
    </font>
    <font>
      <b/>
      <sz val="16"/>
      <color rgb="FF0070C0"/>
      <name val="Arial"/>
      <family val="2"/>
      <charset val="1"/>
    </font>
    <font>
      <u/>
      <sz val="10"/>
      <color rgb="FF0000FF"/>
      <name val="Arial"/>
      <family val="2"/>
      <charset val="1"/>
    </font>
    <font>
      <sz val="12"/>
      <name val="Arial"/>
      <family val="2"/>
      <charset val="1"/>
    </font>
    <font>
      <b/>
      <sz val="18"/>
      <name val="Arial"/>
      <family val="2"/>
      <charset val="1"/>
    </font>
    <font>
      <sz val="12"/>
      <color rgb="FFDD0806"/>
      <name val="Arial"/>
      <family val="2"/>
      <charset val="1"/>
    </font>
    <font>
      <b/>
      <u/>
      <sz val="14"/>
      <name val="Arial"/>
      <family val="2"/>
      <charset val="1"/>
    </font>
    <font>
      <i/>
      <sz val="14"/>
      <name val="Arial"/>
      <family val="2"/>
      <charset val="1"/>
    </font>
    <font>
      <b/>
      <sz val="18"/>
      <color rgb="FFDD0806"/>
      <name val="Arial"/>
      <family val="2"/>
      <charset val="1"/>
    </font>
    <font>
      <b/>
      <sz val="15"/>
      <name val="Arial"/>
      <family val="2"/>
      <charset val="1"/>
    </font>
    <font>
      <b/>
      <sz val="10"/>
      <name val="Arial"/>
      <family val="2"/>
      <charset val="1"/>
    </font>
    <font>
      <sz val="10"/>
      <name val="Arial"/>
      <family val="2"/>
      <charset val="1"/>
    </font>
    <font>
      <sz val="12"/>
      <name val="Arial"/>
      <family val="2"/>
    </font>
    <font>
      <b/>
      <sz val="16"/>
      <color rgb="FFFF0000"/>
      <name val="Arial"/>
      <family val="2"/>
      <charset val="1"/>
    </font>
    <font>
      <b/>
      <sz val="14"/>
      <name val="Arial"/>
      <family val="2"/>
    </font>
    <font>
      <b/>
      <sz val="16"/>
      <color theme="1"/>
      <name val="Arial"/>
      <family val="2"/>
    </font>
    <font>
      <b/>
      <sz val="12"/>
      <color theme="1"/>
      <name val="Arial1"/>
    </font>
    <font>
      <b/>
      <sz val="10"/>
      <color theme="1"/>
      <name val="Arial"/>
      <family val="2"/>
    </font>
    <font>
      <sz val="10"/>
      <color theme="1"/>
      <name val="Arial"/>
      <family val="2"/>
    </font>
    <font>
      <sz val="11"/>
      <color theme="1"/>
      <name val="Arial"/>
      <family val="2"/>
    </font>
    <font>
      <sz val="10"/>
      <color theme="1"/>
      <name val="Arial1"/>
    </font>
    <font>
      <b/>
      <sz val="11"/>
      <color theme="1"/>
      <name val="Arial"/>
      <family val="2"/>
    </font>
    <font>
      <b/>
      <u/>
      <sz val="12"/>
      <color theme="1"/>
      <name val="Arial"/>
      <family val="2"/>
    </font>
    <font>
      <b/>
      <sz val="9"/>
      <color theme="1"/>
      <name val="Arial"/>
      <family val="2"/>
    </font>
    <font>
      <b/>
      <sz val="11"/>
      <color theme="1"/>
      <name val="Arial1"/>
    </font>
    <font>
      <b/>
      <sz val="8"/>
      <color theme="1"/>
      <name val="Arial1"/>
    </font>
    <font>
      <b/>
      <u/>
      <sz val="10"/>
      <color rgb="FFDD0806"/>
      <name val="Arial"/>
      <family val="2"/>
    </font>
    <font>
      <b/>
      <sz val="14"/>
      <color rgb="FFFF0000"/>
      <name val="Arial"/>
      <family val="2"/>
    </font>
    <font>
      <b/>
      <sz val="16"/>
      <color rgb="FFFF0000"/>
      <name val="Arial"/>
      <family val="2"/>
    </font>
    <font>
      <b/>
      <u/>
      <sz val="12"/>
      <color rgb="FFDD0806"/>
      <name val="Arial"/>
      <family val="2"/>
    </font>
    <font>
      <sz val="8"/>
      <color rgb="FFFF0000"/>
      <name val="Arial"/>
      <family val="2"/>
      <charset val="1"/>
    </font>
    <font>
      <b/>
      <sz val="26"/>
      <name val="Arial"/>
      <family val="2"/>
      <charset val="1"/>
    </font>
    <font>
      <b/>
      <sz val="24"/>
      <color rgb="FFFF0000"/>
      <name val="Arial"/>
      <family val="2"/>
    </font>
    <font>
      <b/>
      <sz val="21"/>
      <color rgb="FFDD0806"/>
      <name val="Arial"/>
      <family val="2"/>
    </font>
    <font>
      <u/>
      <sz val="16"/>
      <color rgb="FFDD0806"/>
      <name val="Arial"/>
      <family val="2"/>
    </font>
    <font>
      <sz val="16"/>
      <color rgb="FFDD0806"/>
      <name val="Arial"/>
      <family val="2"/>
    </font>
    <font>
      <b/>
      <sz val="12"/>
      <color theme="1"/>
      <name val="Arial"/>
      <family val="2"/>
    </font>
    <font>
      <b/>
      <sz val="12"/>
      <name val="Arial"/>
      <family val="2"/>
    </font>
    <font>
      <b/>
      <sz val="11"/>
      <name val="Arial"/>
      <family val="2"/>
    </font>
    <font>
      <b/>
      <sz val="16"/>
      <name val="Arial"/>
      <family val="2"/>
    </font>
    <font>
      <b/>
      <sz val="9"/>
      <name val="Arial"/>
      <family val="2"/>
    </font>
    <font>
      <sz val="10"/>
      <color theme="0"/>
      <name val="Arial"/>
      <family val="2"/>
      <charset val="1"/>
    </font>
    <font>
      <sz val="12"/>
      <color theme="1"/>
      <name val="Arial"/>
      <family val="2"/>
    </font>
    <font>
      <u val="double"/>
      <sz val="18"/>
      <color rgb="FFDD0806"/>
      <name val="Arial"/>
      <family val="2"/>
    </font>
    <font>
      <u/>
      <sz val="18"/>
      <color rgb="FFDD0806"/>
      <name val="Arial"/>
      <family val="2"/>
    </font>
    <font>
      <sz val="18"/>
      <color rgb="FFDD0806"/>
      <name val="Arial"/>
      <family val="2"/>
    </font>
    <font>
      <b/>
      <sz val="16"/>
      <color rgb="FFDD0806"/>
      <name val="Arial"/>
      <family val="2"/>
    </font>
    <font>
      <b/>
      <sz val="16"/>
      <color rgb="FFFF3333"/>
      <name val="Arial"/>
      <family val="2"/>
      <charset val="1"/>
    </font>
    <font>
      <b/>
      <sz val="16"/>
      <color theme="4" tint="-0.24994659260841701"/>
      <name val="Arial"/>
      <family val="2"/>
      <charset val="1"/>
    </font>
    <font>
      <b/>
      <sz val="14"/>
      <color theme="4" tint="-0.24994659260841701"/>
      <name val="Arial"/>
      <family val="2"/>
      <charset val="1"/>
    </font>
    <font>
      <b/>
      <sz val="14"/>
      <color theme="4" tint="-0.24994659260841701"/>
      <name val="Arial"/>
      <family val="2"/>
    </font>
    <font>
      <b/>
      <sz val="18"/>
      <color rgb="FFFF0000"/>
      <name val="Arial"/>
      <family val="2"/>
    </font>
    <font>
      <u/>
      <sz val="18"/>
      <color theme="4" tint="-0.24994659260841701"/>
      <name val="Arial"/>
      <family val="2"/>
      <charset val="1"/>
    </font>
    <font>
      <b/>
      <sz val="14"/>
      <color theme="0"/>
      <name val="Arial"/>
      <family val="2"/>
      <charset val="1"/>
    </font>
    <font>
      <b/>
      <sz val="12"/>
      <color theme="1"/>
      <name val="Arial"/>
      <family val="2"/>
      <charset val="1"/>
    </font>
    <font>
      <sz val="12"/>
      <color rgb="FF9C6500"/>
      <name val="Arial"/>
      <family val="2"/>
    </font>
  </fonts>
  <fills count="11">
    <fill>
      <patternFill patternType="none"/>
    </fill>
    <fill>
      <patternFill patternType="gray125"/>
    </fill>
    <fill>
      <patternFill patternType="solid">
        <fgColor rgb="FFFF9999"/>
        <bgColor rgb="FFFF8080"/>
      </patternFill>
    </fill>
    <fill>
      <patternFill patternType="solid">
        <fgColor rgb="FFFF7C80"/>
        <bgColor indexed="64"/>
      </patternFill>
    </fill>
    <fill>
      <patternFill patternType="solid">
        <fgColor theme="0" tint="-0.14999847407452621"/>
        <bgColor indexed="64"/>
      </patternFill>
    </fill>
    <fill>
      <patternFill patternType="solid">
        <fgColor theme="0" tint="-0.14999847407452621"/>
        <bgColor rgb="FFFCF305"/>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48118533890809E-2"/>
        <bgColor indexed="64"/>
      </patternFill>
    </fill>
    <fill>
      <patternFill patternType="solid">
        <fgColor rgb="FFFFEB9C"/>
      </patternFill>
    </fill>
  </fills>
  <borders count="111">
    <border>
      <left/>
      <right/>
      <top/>
      <bottom/>
      <diagonal/>
    </border>
    <border>
      <left/>
      <right/>
      <top style="thin">
        <color rgb="FFFFFFFF"/>
      </top>
      <bottom/>
      <diagonal/>
    </border>
    <border>
      <left style="thin">
        <color rgb="FFFFFFFF"/>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medium">
        <color auto="1"/>
      </left>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mediumDashed">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mediumDashed">
        <color auto="1"/>
      </right>
      <top/>
      <bottom/>
      <diagonal/>
    </border>
    <border>
      <left style="medium">
        <color auto="1"/>
      </left>
      <right/>
      <top style="thin">
        <color auto="1"/>
      </top>
      <bottom/>
      <diagonal/>
    </border>
    <border>
      <left style="thin">
        <color auto="1"/>
      </left>
      <right style="medium">
        <color auto="1"/>
      </right>
      <top style="medium">
        <color auto="1"/>
      </top>
      <bottom/>
      <diagonal/>
    </border>
    <border>
      <left/>
      <right style="medium">
        <color auto="1"/>
      </right>
      <top style="thin">
        <color rgb="FF000000"/>
      </top>
      <bottom style="thin">
        <color rgb="FF000000"/>
      </bottom>
      <diagonal/>
    </border>
    <border>
      <left/>
      <right style="medium">
        <color auto="1"/>
      </right>
      <top/>
      <bottom style="thin">
        <color rgb="FF000000"/>
      </bottom>
      <diagonal/>
    </border>
    <border>
      <left/>
      <right style="medium">
        <color auto="1"/>
      </right>
      <top style="thin">
        <color rgb="FF00000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thin">
        <color auto="1"/>
      </right>
      <top style="medium">
        <color auto="1"/>
      </top>
      <bottom style="medium">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medium">
        <color auto="1"/>
      </right>
      <top/>
      <bottom/>
      <diagonal/>
    </border>
    <border>
      <left/>
      <right style="thick">
        <color auto="1"/>
      </right>
      <top style="thick">
        <color auto="1"/>
      </top>
      <bottom/>
      <diagonal/>
    </border>
    <border>
      <left/>
      <right style="medium">
        <color auto="1"/>
      </right>
      <top style="thin">
        <color auto="1"/>
      </top>
      <bottom/>
      <diagonal/>
    </border>
    <border>
      <left style="thin">
        <color auto="1"/>
      </left>
      <right style="medium">
        <color auto="1"/>
      </right>
      <top style="thin">
        <color auto="1"/>
      </top>
      <bottom style="thick">
        <color auto="1"/>
      </bottom>
      <diagonal/>
    </border>
    <border>
      <left style="medium">
        <color auto="1"/>
      </left>
      <right/>
      <top style="thin">
        <color auto="1"/>
      </top>
      <bottom style="thick">
        <color rgb="FFFF0000"/>
      </bottom>
      <diagonal/>
    </border>
    <border>
      <left/>
      <right/>
      <top style="thin">
        <color auto="1"/>
      </top>
      <bottom style="thick">
        <color rgb="FFFF0000"/>
      </bottom>
      <diagonal/>
    </border>
    <border>
      <left/>
      <right style="medium">
        <color auto="1"/>
      </right>
      <top style="thin">
        <color auto="1"/>
      </top>
      <bottom style="thick">
        <color rgb="FFFF0000"/>
      </bottom>
      <diagonal/>
    </border>
    <border>
      <left/>
      <right style="thin">
        <color auto="1"/>
      </right>
      <top style="thin">
        <color auto="1"/>
      </top>
      <bottom style="thick">
        <color rgb="FFFF0000"/>
      </bottom>
      <diagonal/>
    </border>
    <border>
      <left style="thin">
        <color auto="1"/>
      </left>
      <right style="thin">
        <color auto="1"/>
      </right>
      <top style="thin">
        <color auto="1"/>
      </top>
      <bottom style="thick">
        <color auto="1"/>
      </bottom>
      <diagonal/>
    </border>
    <border>
      <left/>
      <right style="thick">
        <color rgb="FFFF0000"/>
      </right>
      <top/>
      <bottom style="medium">
        <color auto="1"/>
      </bottom>
      <diagonal/>
    </border>
    <border>
      <left/>
      <right style="thick">
        <color rgb="FFFF0000"/>
      </right>
      <top style="medium">
        <color auto="1"/>
      </top>
      <bottom style="medium">
        <color auto="1"/>
      </bottom>
      <diagonal/>
    </border>
    <border>
      <left/>
      <right style="thin">
        <color auto="1"/>
      </right>
      <top style="thin">
        <color rgb="FF000000"/>
      </top>
      <bottom/>
      <diagonal/>
    </border>
  </borders>
  <cellStyleXfs count="5">
    <xf numFmtId="0" fontId="0" fillId="0" borderId="0"/>
    <xf numFmtId="164" fontId="23" fillId="0" borderId="0" applyBorder="0" applyProtection="0"/>
    <xf numFmtId="9" fontId="23" fillId="0" borderId="0" applyBorder="0" applyProtection="0"/>
    <xf numFmtId="0" fontId="14" fillId="0" borderId="0" applyBorder="0" applyProtection="0"/>
    <xf numFmtId="0" fontId="67" fillId="10" borderId="0" applyNumberFormat="0" applyBorder="0" applyAlignment="0" applyProtection="0"/>
  </cellStyleXfs>
  <cellXfs count="757">
    <xf numFmtId="0" fontId="0" fillId="0" borderId="0" xfId="0"/>
    <xf numFmtId="0" fontId="0" fillId="0" borderId="0" xfId="0" applyAlignment="1" applyProtection="1">
      <alignment horizontal="center"/>
    </xf>
    <xf numFmtId="0" fontId="8" fillId="0" borderId="5" xfId="0" applyFont="1" applyBorder="1" applyAlignment="1" applyProtection="1">
      <alignment horizontal="center"/>
    </xf>
    <xf numFmtId="0" fontId="2" fillId="0" borderId="0" xfId="0" applyFont="1" applyBorder="1" applyAlignment="1" applyProtection="1">
      <alignment horizontal="center"/>
    </xf>
    <xf numFmtId="0" fontId="8" fillId="0" borderId="3" xfId="0" applyFont="1" applyBorder="1" applyAlignment="1" applyProtection="1">
      <alignment horizontal="left"/>
    </xf>
    <xf numFmtId="0" fontId="8" fillId="0" borderId="5" xfId="0" applyFont="1" applyBorder="1" applyProtection="1"/>
    <xf numFmtId="0" fontId="2" fillId="0" borderId="14" xfId="0" applyFont="1" applyBorder="1" applyAlignment="1" applyProtection="1">
      <alignment horizontal="center"/>
    </xf>
    <xf numFmtId="0" fontId="11" fillId="0" borderId="0" xfId="0" applyFont="1" applyBorder="1" applyAlignment="1" applyProtection="1">
      <alignment horizontal="center" wrapText="1"/>
    </xf>
    <xf numFmtId="0" fontId="0" fillId="0" borderId="0" xfId="0" applyBorder="1" applyAlignment="1" applyProtection="1">
      <alignment horizontal="center"/>
    </xf>
    <xf numFmtId="0" fontId="17" fillId="0" borderId="0" xfId="0" applyFont="1" applyBorder="1" applyAlignment="1" applyProtection="1">
      <alignment horizontal="center" wrapText="1"/>
    </xf>
    <xf numFmtId="0" fontId="8" fillId="0" borderId="21" xfId="0" applyFont="1" applyBorder="1" applyAlignment="1" applyProtection="1">
      <alignment horizontal="left"/>
    </xf>
    <xf numFmtId="0" fontId="8" fillId="0" borderId="0" xfId="0" applyFont="1" applyBorder="1" applyAlignment="1" applyProtection="1">
      <alignment horizontal="left"/>
    </xf>
    <xf numFmtId="0" fontId="11" fillId="0" borderId="0" xfId="0" applyFont="1" applyBorder="1" applyAlignment="1" applyProtection="1">
      <alignment horizontal="left"/>
    </xf>
    <xf numFmtId="0" fontId="11" fillId="0" borderId="0" xfId="0" applyFont="1" applyBorder="1" applyAlignment="1" applyProtection="1">
      <alignment horizontal="center"/>
    </xf>
    <xf numFmtId="0" fontId="15" fillId="0" borderId="0" xfId="0" applyFont="1" applyBorder="1" applyProtection="1"/>
    <xf numFmtId="0" fontId="22" fillId="0" borderId="0" xfId="0" applyFont="1" applyBorder="1" applyProtection="1"/>
    <xf numFmtId="0" fontId="6" fillId="0" borderId="0" xfId="0" applyFont="1" applyBorder="1" applyAlignment="1" applyProtection="1">
      <alignment horizontal="center" wrapText="1"/>
    </xf>
    <xf numFmtId="0" fontId="8" fillId="0" borderId="0" xfId="0" applyFont="1" applyBorder="1" applyAlignment="1" applyProtection="1">
      <alignment horizontal="center"/>
    </xf>
    <xf numFmtId="0" fontId="15" fillId="0" borderId="28" xfId="0" applyFont="1" applyBorder="1" applyAlignment="1" applyProtection="1">
      <alignment horizontal="left"/>
    </xf>
    <xf numFmtId="0" fontId="11" fillId="0" borderId="27" xfId="0" applyFont="1" applyBorder="1" applyAlignment="1" applyProtection="1">
      <alignment horizontal="left"/>
    </xf>
    <xf numFmtId="0" fontId="27" fillId="0" borderId="0" xfId="0" applyFont="1" applyFill="1" applyBorder="1" applyAlignment="1"/>
    <xf numFmtId="0" fontId="0" fillId="0" borderId="0" xfId="0" applyFill="1"/>
    <xf numFmtId="0" fontId="0" fillId="0" borderId="66" xfId="0" applyBorder="1"/>
    <xf numFmtId="0" fontId="30" fillId="0" borderId="67" xfId="0" applyFont="1" applyBorder="1"/>
    <xf numFmtId="0" fontId="31" fillId="0" borderId="0" xfId="0" applyFont="1" applyFill="1" applyBorder="1" applyAlignment="1">
      <alignment horizontal="center"/>
    </xf>
    <xf numFmtId="0" fontId="30" fillId="0" borderId="68" xfId="0" applyFont="1" applyBorder="1"/>
    <xf numFmtId="0" fontId="0" fillId="0" borderId="0" xfId="0" applyFill="1" applyBorder="1"/>
    <xf numFmtId="0" fontId="34" fillId="0" borderId="0" xfId="0" applyFont="1"/>
    <xf numFmtId="0" fontId="0" fillId="0" borderId="0" xfId="0" applyFill="1" applyBorder="1" applyAlignment="1">
      <alignment horizontal="left"/>
    </xf>
    <xf numFmtId="168" fontId="33" fillId="4" borderId="18" xfId="0" applyNumberFormat="1" applyFont="1" applyFill="1" applyBorder="1"/>
    <xf numFmtId="0" fontId="0" fillId="4" borderId="17" xfId="0" applyFill="1" applyBorder="1"/>
    <xf numFmtId="0" fontId="37" fillId="4" borderId="17" xfId="0" applyFont="1" applyFill="1" applyBorder="1" applyAlignment="1">
      <alignment horizontal="right" vertical="center"/>
    </xf>
    <xf numFmtId="0" fontId="29" fillId="0" borderId="0" xfId="0" applyFont="1" applyFill="1" applyBorder="1" applyAlignment="1">
      <alignment horizontal="center"/>
    </xf>
    <xf numFmtId="168" fontId="0" fillId="0" borderId="0" xfId="0" applyNumberFormat="1" applyFill="1" applyBorder="1" applyAlignment="1">
      <alignment horizontal="right"/>
    </xf>
    <xf numFmtId="0" fontId="29" fillId="4" borderId="22" xfId="0" applyFont="1" applyFill="1" applyBorder="1" applyAlignment="1">
      <alignment horizontal="center"/>
    </xf>
    <xf numFmtId="168" fontId="36" fillId="0" borderId="0" xfId="0" applyNumberFormat="1" applyFont="1" applyFill="1" applyBorder="1" applyAlignment="1">
      <alignment horizontal="right"/>
    </xf>
    <xf numFmtId="0" fontId="0" fillId="0" borderId="0" xfId="0" applyFill="1" applyBorder="1" applyAlignment="1"/>
    <xf numFmtId="0" fontId="38" fillId="0" borderId="0" xfId="0" applyFont="1" applyFill="1" applyAlignment="1">
      <alignment vertical="center" wrapText="1"/>
    </xf>
    <xf numFmtId="0" fontId="0" fillId="0" borderId="0" xfId="0" applyFill="1" applyBorder="1" applyAlignment="1">
      <alignment horizontal="center"/>
    </xf>
    <xf numFmtId="0" fontId="0" fillId="0" borderId="15" xfId="0" applyFill="1" applyBorder="1"/>
    <xf numFmtId="0" fontId="0" fillId="0" borderId="19" xfId="0" applyFill="1" applyBorder="1"/>
    <xf numFmtId="0" fontId="0" fillId="0" borderId="22" xfId="0" applyFill="1" applyBorder="1"/>
    <xf numFmtId="0" fontId="7" fillId="0" borderId="9" xfId="0" applyFont="1" applyBorder="1" applyAlignment="1" applyProtection="1">
      <alignment horizontal="center"/>
    </xf>
    <xf numFmtId="0" fontId="0" fillId="0" borderId="0" xfId="0" applyBorder="1" applyAlignment="1" applyProtection="1">
      <alignment horizontal="center"/>
    </xf>
    <xf numFmtId="0" fontId="8" fillId="0" borderId="5" xfId="0" applyFont="1" applyBorder="1" applyAlignment="1" applyProtection="1">
      <alignment horizontal="left"/>
    </xf>
    <xf numFmtId="0" fontId="0" fillId="0" borderId="0" xfId="0" applyFill="1" applyBorder="1" applyAlignment="1" applyProtection="1">
      <alignment horizontal="center"/>
    </xf>
    <xf numFmtId="49" fontId="44"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6" fontId="43" fillId="0" borderId="0" xfId="0" applyNumberFormat="1" applyFont="1" applyFill="1" applyBorder="1" applyAlignment="1" applyProtection="1">
      <alignment horizontal="center" vertical="center"/>
    </xf>
    <xf numFmtId="49" fontId="26" fillId="0" borderId="10" xfId="0" applyNumberFormat="1" applyFont="1" applyBorder="1" applyAlignment="1" applyProtection="1">
      <alignment horizontal="center" vertical="center"/>
      <protection locked="0"/>
    </xf>
    <xf numFmtId="49" fontId="26" fillId="0" borderId="21" xfId="0" applyNumberFormat="1" applyFont="1" applyBorder="1" applyAlignment="1" applyProtection="1">
      <alignment horizontal="center" vertical="center"/>
      <protection locked="0"/>
    </xf>
    <xf numFmtId="0" fontId="8" fillId="0" borderId="3" xfId="0" applyFont="1" applyBorder="1" applyAlignment="1" applyProtection="1">
      <alignment horizontal="left"/>
    </xf>
    <xf numFmtId="0" fontId="8" fillId="0" borderId="5" xfId="0" applyFont="1" applyBorder="1" applyAlignment="1" applyProtection="1">
      <alignment horizontal="left"/>
    </xf>
    <xf numFmtId="0" fontId="7" fillId="0" borderId="12" xfId="0" applyFont="1" applyBorder="1" applyAlignment="1" applyProtection="1">
      <alignment horizontal="center"/>
    </xf>
    <xf numFmtId="0" fontId="0" fillId="0" borderId="0" xfId="0" applyBorder="1"/>
    <xf numFmtId="0" fontId="2" fillId="0" borderId="0" xfId="0" applyFont="1" applyFill="1" applyBorder="1" applyAlignment="1" applyProtection="1">
      <alignment horizontal="center"/>
    </xf>
    <xf numFmtId="0" fontId="41" fillId="0" borderId="0" xfId="0" applyFont="1" applyBorder="1" applyAlignment="1">
      <alignment horizontal="center" vertical="center" wrapText="1"/>
    </xf>
    <xf numFmtId="0" fontId="38" fillId="0" borderId="0" xfId="0" applyFont="1" applyFill="1" applyBorder="1" applyAlignment="1">
      <alignment vertical="center" wrapText="1"/>
    </xf>
    <xf numFmtId="0" fontId="0" fillId="4" borderId="23" xfId="0" applyFill="1" applyBorder="1"/>
    <xf numFmtId="43" fontId="0" fillId="0" borderId="79" xfId="0" applyNumberFormat="1" applyBorder="1"/>
    <xf numFmtId="43" fontId="0" fillId="0" borderId="78" xfId="0" applyNumberFormat="1" applyBorder="1"/>
    <xf numFmtId="0" fontId="53" fillId="0" borderId="66" xfId="0" applyFont="1" applyBorder="1" applyAlignment="1">
      <alignment horizontal="center" vertical="center"/>
    </xf>
    <xf numFmtId="4" fontId="9" fillId="0" borderId="8" xfId="1" applyNumberFormat="1" applyFont="1" applyBorder="1" applyAlignment="1" applyProtection="1">
      <alignment horizontal="right" shrinkToFit="1"/>
    </xf>
    <xf numFmtId="4" fontId="9" fillId="0" borderId="9" xfId="1" applyNumberFormat="1" applyFont="1" applyBorder="1" applyAlignment="1" applyProtection="1">
      <alignment horizontal="right" shrinkToFit="1"/>
    </xf>
    <xf numFmtId="43" fontId="0" fillId="0" borderId="78" xfId="0" applyNumberFormat="1" applyBorder="1" applyProtection="1">
      <protection locked="0"/>
    </xf>
    <xf numFmtId="49" fontId="11" fillId="0" borderId="28" xfId="0" applyNumberFormat="1" applyFont="1" applyBorder="1" applyAlignment="1" applyProtection="1">
      <alignment horizontal="left"/>
    </xf>
    <xf numFmtId="14" fontId="11" fillId="0" borderId="92" xfId="0" applyNumberFormat="1" applyFont="1" applyBorder="1" applyAlignment="1" applyProtection="1">
      <alignment horizontal="left"/>
    </xf>
    <xf numFmtId="39" fontId="0" fillId="0" borderId="34" xfId="0" applyNumberFormat="1" applyFill="1" applyBorder="1" applyAlignment="1" applyProtection="1">
      <alignment vertical="center" shrinkToFit="1"/>
      <protection locked="0"/>
    </xf>
    <xf numFmtId="39" fontId="0" fillId="0" borderId="34" xfId="0" applyNumberFormat="1" applyBorder="1" applyAlignment="1" applyProtection="1">
      <alignment vertical="center" shrinkToFit="1"/>
      <protection locked="0"/>
    </xf>
    <xf numFmtId="39" fontId="0" fillId="0" borderId="48" xfId="0" applyNumberFormat="1" applyBorder="1" applyAlignment="1" applyProtection="1">
      <alignment vertical="center" shrinkToFit="1"/>
      <protection locked="0"/>
    </xf>
    <xf numFmtId="170" fontId="49" fillId="8" borderId="53" xfId="0" applyNumberFormat="1" applyFont="1" applyFill="1" applyBorder="1" applyAlignment="1" applyProtection="1">
      <alignment shrinkToFit="1"/>
    </xf>
    <xf numFmtId="43" fontId="0" fillId="0" borderId="80" xfId="0" applyNumberFormat="1" applyBorder="1" applyProtection="1">
      <protection locked="0"/>
    </xf>
    <xf numFmtId="0" fontId="9" fillId="0" borderId="8"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5" fillId="0" borderId="0" xfId="0" applyFont="1" applyBorder="1" applyAlignment="1" applyProtection="1">
      <alignment horizontal="center"/>
    </xf>
    <xf numFmtId="0" fontId="8" fillId="0" borderId="41" xfId="0" applyFont="1" applyBorder="1" applyAlignment="1" applyProtection="1">
      <alignment horizontal="center"/>
    </xf>
    <xf numFmtId="0" fontId="8" fillId="0" borderId="3" xfId="0" applyFont="1" applyBorder="1" applyAlignment="1" applyProtection="1">
      <alignment horizontal="center"/>
    </xf>
    <xf numFmtId="0" fontId="7" fillId="0" borderId="25" xfId="0" applyFont="1" applyBorder="1" applyAlignment="1" applyProtection="1">
      <alignment horizontal="center"/>
    </xf>
    <xf numFmtId="0" fontId="15" fillId="0" borderId="24"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43" xfId="0" applyFont="1" applyBorder="1" applyAlignment="1" applyProtection="1">
      <alignment horizontal="center" vertical="center"/>
    </xf>
    <xf numFmtId="0" fontId="7" fillId="0" borderId="9" xfId="0" applyFont="1" applyBorder="1" applyAlignment="1" applyProtection="1">
      <alignment horizontal="center"/>
    </xf>
    <xf numFmtId="0" fontId="8" fillId="0" borderId="28" xfId="0" applyFont="1" applyBorder="1" applyAlignment="1" applyProtection="1">
      <alignment horizontal="left"/>
    </xf>
    <xf numFmtId="0" fontId="8" fillId="0" borderId="5" xfId="0" applyFont="1" applyBorder="1" applyAlignment="1" applyProtection="1">
      <alignment horizontal="left"/>
    </xf>
    <xf numFmtId="0" fontId="8" fillId="0" borderId="3" xfId="0" applyFont="1" applyBorder="1" applyAlignment="1" applyProtection="1">
      <alignment horizontal="left"/>
    </xf>
    <xf numFmtId="4" fontId="9" fillId="0" borderId="9" xfId="1" applyNumberFormat="1" applyFont="1" applyBorder="1" applyAlignment="1" applyProtection="1">
      <alignment horizontal="right" shrinkToFit="1"/>
    </xf>
    <xf numFmtId="4" fontId="9" fillId="0" borderId="11" xfId="1" applyNumberFormat="1" applyFont="1" applyBorder="1" applyAlignment="1" applyProtection="1">
      <alignment horizontal="right" shrinkToFit="1"/>
    </xf>
    <xf numFmtId="4" fontId="9" fillId="0" borderId="8" xfId="1" applyNumberFormat="1" applyFont="1" applyBorder="1" applyAlignment="1" applyProtection="1">
      <alignment horizontal="right" shrinkToFit="1"/>
    </xf>
    <xf numFmtId="0" fontId="8" fillId="0" borderId="7" xfId="0" applyFont="1" applyBorder="1" applyAlignment="1" applyProtection="1">
      <alignment horizontal="center"/>
    </xf>
    <xf numFmtId="0" fontId="9" fillId="0" borderId="4" xfId="0" applyFont="1" applyBorder="1" applyAlignment="1" applyProtection="1">
      <alignment horizontal="center"/>
    </xf>
    <xf numFmtId="0" fontId="9" fillId="0" borderId="10" xfId="0" applyFont="1" applyBorder="1" applyAlignment="1" applyProtection="1">
      <alignment horizontal="center"/>
    </xf>
    <xf numFmtId="0" fontId="10" fillId="0" borderId="7" xfId="0" applyFont="1" applyBorder="1" applyAlignment="1" applyProtection="1">
      <alignment horizontal="center"/>
    </xf>
    <xf numFmtId="0" fontId="8" fillId="0" borderId="28" xfId="0" applyFont="1" applyBorder="1" applyAlignment="1" applyProtection="1">
      <alignment horizontal="center"/>
    </xf>
    <xf numFmtId="0" fontId="8" fillId="0" borderId="4" xfId="0" applyFont="1" applyBorder="1" applyAlignment="1" applyProtection="1">
      <alignment horizontal="center"/>
    </xf>
    <xf numFmtId="0" fontId="9" fillId="0" borderId="8" xfId="0" applyFont="1" applyBorder="1" applyAlignment="1" applyProtection="1">
      <alignment horizontal="center"/>
    </xf>
    <xf numFmtId="0" fontId="11" fillId="0" borderId="37" xfId="0" applyFont="1" applyBorder="1" applyAlignment="1" applyProtection="1">
      <alignment horizontal="left"/>
    </xf>
    <xf numFmtId="0" fontId="11" fillId="0" borderId="38" xfId="0" applyFont="1" applyBorder="1" applyAlignment="1" applyProtection="1">
      <alignment horizontal="left"/>
    </xf>
    <xf numFmtId="0" fontId="0" fillId="0" borderId="19" xfId="0" applyFill="1" applyBorder="1" applyAlignment="1">
      <alignment vertical="center" wrapText="1"/>
    </xf>
    <xf numFmtId="4" fontId="9" fillId="0" borderId="34" xfId="1" applyNumberFormat="1" applyFont="1" applyBorder="1" applyAlignment="1" applyProtection="1">
      <alignment horizontal="right" shrinkToFit="1"/>
    </xf>
    <xf numFmtId="4" fontId="9" fillId="0" borderId="48" xfId="1" applyNumberFormat="1" applyFont="1" applyBorder="1" applyAlignment="1" applyProtection="1">
      <alignment horizontal="right" shrinkToFit="1"/>
    </xf>
    <xf numFmtId="0" fontId="7" fillId="0" borderId="47" xfId="0" applyFont="1" applyBorder="1" applyAlignment="1" applyProtection="1">
      <alignment horizontal="center"/>
    </xf>
    <xf numFmtId="1" fontId="25" fillId="0" borderId="89" xfId="0" applyNumberFormat="1" applyFont="1" applyFill="1" applyBorder="1" applyAlignment="1" applyProtection="1">
      <alignment horizontal="center"/>
      <protection locked="0"/>
    </xf>
    <xf numFmtId="44" fontId="49" fillId="4" borderId="23" xfId="0" applyNumberFormat="1" applyFont="1" applyFill="1" applyBorder="1" applyAlignment="1">
      <alignment vertical="center" shrinkToFit="1"/>
    </xf>
    <xf numFmtId="170" fontId="48" fillId="0" borderId="80" xfId="0" applyNumberFormat="1" applyFont="1" applyBorder="1" applyAlignment="1">
      <alignment vertical="center" shrinkToFit="1"/>
    </xf>
    <xf numFmtId="0" fontId="0" fillId="0" borderId="41" xfId="0" applyBorder="1" applyAlignment="1" applyProtection="1">
      <alignment horizontal="center"/>
    </xf>
    <xf numFmtId="0" fontId="0" fillId="0" borderId="28" xfId="0" applyBorder="1" applyAlignment="1" applyProtection="1">
      <alignment horizontal="center"/>
    </xf>
    <xf numFmtId="0" fontId="0" fillId="0" borderId="5" xfId="0" applyBorder="1" applyAlignment="1" applyProtection="1">
      <alignment horizontal="center"/>
    </xf>
    <xf numFmtId="4" fontId="9" fillId="0" borderId="56" xfId="0" applyNumberFormat="1" applyFont="1" applyBorder="1" applyAlignment="1" applyProtection="1">
      <alignment horizontal="right"/>
    </xf>
    <xf numFmtId="0" fontId="8" fillId="0" borderId="28" xfId="0" applyFont="1" applyBorder="1" applyAlignment="1" applyProtection="1"/>
    <xf numFmtId="0" fontId="9" fillId="0" borderId="51" xfId="0" applyFont="1" applyBorder="1" applyAlignment="1" applyProtection="1">
      <alignment horizontal="right" shrinkToFit="1"/>
    </xf>
    <xf numFmtId="0" fontId="7" fillId="0" borderId="48" xfId="0" applyFont="1" applyBorder="1" applyAlignment="1" applyProtection="1">
      <alignment horizontal="center"/>
    </xf>
    <xf numFmtId="0" fontId="4" fillId="0" borderId="9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center"/>
    </xf>
    <xf numFmtId="170" fontId="8" fillId="0" borderId="32" xfId="0" applyNumberFormat="1" applyFont="1" applyBorder="1" applyAlignment="1" applyProtection="1">
      <alignment horizontal="right" vertical="center" shrinkToFit="1"/>
    </xf>
    <xf numFmtId="0" fontId="9" fillId="0" borderId="8" xfId="0" applyFont="1" applyBorder="1" applyAlignment="1" applyProtection="1">
      <alignment horizontal="center" vertical="center"/>
      <protection locked="0"/>
    </xf>
    <xf numFmtId="37" fontId="8" fillId="0" borderId="107" xfId="0" applyNumberFormat="1" applyFont="1" applyBorder="1" applyAlignment="1" applyProtection="1">
      <alignment vertical="center"/>
    </xf>
    <xf numFmtId="4" fontId="9" fillId="0" borderId="34" xfId="1" applyNumberFormat="1" applyFont="1" applyBorder="1" applyAlignment="1" applyProtection="1">
      <alignment horizontal="right" vertical="center" shrinkToFit="1"/>
    </xf>
    <xf numFmtId="170" fontId="8" fillId="0" borderId="102" xfId="0" applyNumberFormat="1" applyFont="1" applyBorder="1" applyAlignment="1" applyProtection="1">
      <alignment horizontal="right" vertical="center" shrinkToFit="1"/>
    </xf>
    <xf numFmtId="0" fontId="7" fillId="0" borderId="24" xfId="0" applyFont="1" applyBorder="1" applyAlignment="1" applyProtection="1">
      <alignment horizontal="center"/>
    </xf>
    <xf numFmtId="37" fontId="9" fillId="0" borderId="24" xfId="1" applyNumberFormat="1" applyFont="1" applyBorder="1" applyAlignment="1" applyProtection="1">
      <alignment vertical="center"/>
      <protection locked="0"/>
    </xf>
    <xf numFmtId="37" fontId="9" fillId="0" borderId="7" xfId="1" applyNumberFormat="1" applyFont="1" applyBorder="1" applyAlignment="1" applyProtection="1">
      <alignment vertical="center"/>
      <protection locked="0"/>
    </xf>
    <xf numFmtId="170" fontId="8" fillId="0" borderId="53" xfId="0" applyNumberFormat="1" applyFont="1" applyBorder="1" applyAlignment="1" applyProtection="1">
      <alignment horizontal="right" vertical="center" shrinkToFit="1"/>
    </xf>
    <xf numFmtId="0" fontId="0" fillId="0" borderId="51" xfId="0" applyBorder="1" applyAlignment="1" applyProtection="1">
      <protection locked="0"/>
    </xf>
    <xf numFmtId="0" fontId="6" fillId="0" borderId="0" xfId="0" applyFont="1" applyBorder="1" applyAlignment="1" applyProtection="1">
      <alignment horizontal="center" wrapText="1"/>
      <protection locked="0"/>
    </xf>
    <xf numFmtId="0" fontId="61" fillId="0" borderId="0" xfId="0" applyFont="1" applyBorder="1" applyAlignment="1" applyProtection="1">
      <alignment horizontal="left"/>
    </xf>
    <xf numFmtId="0" fontId="60" fillId="0" borderId="0" xfId="0" applyFont="1" applyBorder="1" applyAlignment="1" applyProtection="1">
      <alignment horizontal="center"/>
    </xf>
    <xf numFmtId="0" fontId="62" fillId="0" borderId="0" xfId="0" applyFont="1" applyAlignment="1" applyProtection="1"/>
    <xf numFmtId="49" fontId="26" fillId="0" borderId="8"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1" fontId="30" fillId="0" borderId="67" xfId="0" applyNumberFormat="1" applyFont="1" applyFill="1" applyBorder="1" applyAlignment="1">
      <alignment horizontal="left"/>
    </xf>
    <xf numFmtId="1" fontId="30" fillId="0" borderId="67" xfId="0" applyNumberFormat="1" applyFont="1" applyFill="1" applyBorder="1" applyAlignment="1" applyProtection="1">
      <alignment horizontal="center" shrinkToFit="1"/>
      <protection locked="0"/>
    </xf>
    <xf numFmtId="3" fontId="15" fillId="0" borderId="16" xfId="0" applyNumberFormat="1" applyFont="1" applyFill="1" applyBorder="1" applyAlignment="1" applyProtection="1">
      <alignment shrinkToFit="1"/>
      <protection locked="0"/>
    </xf>
    <xf numFmtId="170" fontId="15" fillId="0" borderId="17" xfId="0" applyNumberFormat="1" applyFont="1" applyFill="1" applyBorder="1" applyAlignment="1" applyProtection="1">
      <alignment shrinkToFit="1"/>
      <protection locked="0"/>
    </xf>
    <xf numFmtId="49" fontId="15" fillId="0" borderId="64" xfId="0" applyNumberFormat="1" applyFont="1" applyFill="1" applyBorder="1" applyAlignment="1" applyProtection="1">
      <alignment shrinkToFit="1"/>
      <protection locked="0"/>
    </xf>
    <xf numFmtId="0" fontId="26" fillId="0" borderId="0" xfId="0" applyFont="1" applyBorder="1" applyAlignment="1" applyProtection="1">
      <alignment horizontal="left"/>
      <protection locked="0"/>
    </xf>
    <xf numFmtId="3" fontId="9" fillId="0" borderId="7" xfId="0" applyNumberFormat="1" applyFont="1" applyBorder="1" applyAlignment="1" applyProtection="1">
      <alignment horizontal="center" shrinkToFit="1"/>
      <protection locked="0"/>
    </xf>
    <xf numFmtId="4" fontId="9" fillId="0" borderId="8" xfId="1" applyNumberFormat="1" applyFont="1" applyBorder="1" applyAlignment="1" applyProtection="1">
      <alignment horizontal="right" shrinkToFit="1"/>
    </xf>
    <xf numFmtId="4" fontId="9" fillId="0" borderId="34" xfId="1" applyNumberFormat="1" applyFont="1" applyBorder="1" applyAlignment="1" applyProtection="1">
      <alignment horizontal="right" shrinkToFit="1"/>
    </xf>
    <xf numFmtId="4" fontId="9" fillId="0" borderId="48" xfId="1" applyNumberFormat="1" applyFont="1" applyBorder="1" applyAlignment="1" applyProtection="1">
      <alignment horizontal="right" shrinkToFit="1"/>
    </xf>
    <xf numFmtId="0" fontId="9" fillId="0" borderId="0" xfId="0" applyFont="1" applyAlignment="1" applyProtection="1">
      <alignment horizontal="center"/>
      <protection locked="0"/>
    </xf>
    <xf numFmtId="0" fontId="9" fillId="0" borderId="0" xfId="0" applyFont="1"/>
    <xf numFmtId="0" fontId="1" fillId="10" borderId="0" xfId="4" applyFont="1" applyAlignment="1">
      <alignment horizontal="center"/>
    </xf>
    <xf numFmtId="0" fontId="9" fillId="0" borderId="8" xfId="0" applyFont="1" applyBorder="1" applyAlignment="1" applyProtection="1">
      <alignment horizontal="center"/>
      <protection locked="0"/>
    </xf>
    <xf numFmtId="49" fontId="12" fillId="0" borderId="57" xfId="0" applyNumberFormat="1" applyFont="1" applyBorder="1" applyAlignment="1" applyProtection="1">
      <alignment horizontal="center" shrinkToFit="1"/>
      <protection locked="0"/>
    </xf>
    <xf numFmtId="49" fontId="12" fillId="0" borderId="58" xfId="0" applyNumberFormat="1" applyFont="1" applyBorder="1" applyAlignment="1" applyProtection="1">
      <alignment horizontal="center" shrinkToFit="1"/>
      <protection locked="0"/>
    </xf>
    <xf numFmtId="49" fontId="12" fillId="0" borderId="59" xfId="0" applyNumberFormat="1" applyFont="1" applyBorder="1" applyAlignment="1" applyProtection="1">
      <alignment horizontal="center" shrinkToFit="1"/>
      <protection locked="0"/>
    </xf>
    <xf numFmtId="0" fontId="11" fillId="0" borderId="37" xfId="0" applyFont="1" applyBorder="1" applyAlignment="1" applyProtection="1">
      <alignment shrinkToFit="1"/>
    </xf>
    <xf numFmtId="0" fontId="0" fillId="0" borderId="38" xfId="0" applyBorder="1" applyAlignment="1">
      <alignment shrinkToFit="1"/>
    </xf>
    <xf numFmtId="0" fontId="0" fillId="0" borderId="38" xfId="0" applyBorder="1" applyAlignment="1"/>
    <xf numFmtId="171" fontId="4" fillId="0" borderId="37" xfId="0" applyNumberFormat="1" applyFont="1" applyBorder="1" applyAlignment="1" applyProtection="1">
      <alignment horizontal="center"/>
      <protection locked="0"/>
    </xf>
    <xf numFmtId="0" fontId="4" fillId="0" borderId="38"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9" fillId="0" borderId="4" xfId="0" applyFont="1" applyBorder="1" applyAlignment="1" applyProtection="1">
      <alignment horizontal="center"/>
    </xf>
    <xf numFmtId="49" fontId="12" fillId="0" borderId="49" xfId="0" applyNumberFormat="1" applyFont="1" applyBorder="1" applyAlignment="1" applyProtection="1">
      <alignment horizontal="left"/>
      <protection locked="0"/>
    </xf>
    <xf numFmtId="49" fontId="12" fillId="0" borderId="7" xfId="0" applyNumberFormat="1" applyFont="1" applyBorder="1" applyAlignment="1" applyProtection="1">
      <alignment horizontal="left"/>
      <protection locked="0"/>
    </xf>
    <xf numFmtId="49" fontId="11" fillId="0" borderId="4" xfId="0" applyNumberFormat="1" applyFont="1" applyBorder="1" applyAlignment="1" applyProtection="1">
      <alignment horizontal="center"/>
    </xf>
    <xf numFmtId="49" fontId="11" fillId="0" borderId="5" xfId="0" applyNumberFormat="1" applyFont="1" applyBorder="1" applyAlignment="1" applyProtection="1">
      <alignment horizontal="center"/>
    </xf>
    <xf numFmtId="49" fontId="12" fillId="0" borderId="28" xfId="0" applyNumberFormat="1" applyFont="1" applyBorder="1" applyAlignment="1" applyProtection="1">
      <alignment horizontal="center"/>
      <protection locked="0"/>
    </xf>
    <xf numFmtId="49" fontId="12" fillId="0" borderId="5" xfId="0" applyNumberFormat="1" applyFont="1" applyBorder="1" applyAlignment="1" applyProtection="1">
      <alignment horizontal="center"/>
      <protection locked="0"/>
    </xf>
    <xf numFmtId="49" fontId="12" fillId="0" borderId="56" xfId="0" applyNumberFormat="1"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3" fillId="0" borderId="0" xfId="0" applyFont="1" applyBorder="1" applyAlignment="1" applyProtection="1">
      <alignment horizontal="center" vertical="center"/>
    </xf>
    <xf numFmtId="0" fontId="3" fillId="0" borderId="26" xfId="0" applyFont="1" applyBorder="1" applyAlignment="1" applyProtection="1">
      <alignment horizontal="center" vertical="center"/>
    </xf>
    <xf numFmtId="49" fontId="11" fillId="0" borderId="28" xfId="0" applyNumberFormat="1" applyFont="1" applyBorder="1" applyAlignment="1" applyProtection="1">
      <alignment horizontal="left"/>
    </xf>
    <xf numFmtId="49" fontId="11" fillId="0" borderId="4" xfId="0" applyNumberFormat="1" applyFont="1" applyBorder="1" applyAlignment="1" applyProtection="1">
      <alignment horizontal="left"/>
    </xf>
    <xf numFmtId="49" fontId="13" fillId="0" borderId="49" xfId="0" applyNumberFormat="1" applyFont="1" applyBorder="1" applyAlignment="1" applyProtection="1">
      <alignment horizontal="left"/>
      <protection locked="0"/>
    </xf>
    <xf numFmtId="49" fontId="13" fillId="0" borderId="7" xfId="0" applyNumberFormat="1" applyFont="1" applyBorder="1" applyAlignment="1" applyProtection="1">
      <alignment horizontal="left"/>
      <protection locked="0"/>
    </xf>
    <xf numFmtId="49" fontId="11" fillId="0" borderId="12" xfId="0" applyNumberFormat="1" applyFont="1" applyBorder="1" applyAlignment="1" applyProtection="1">
      <alignment horizontal="left"/>
    </xf>
    <xf numFmtId="169" fontId="12" fillId="0" borderId="49" xfId="0" applyNumberFormat="1" applyFont="1" applyBorder="1" applyAlignment="1" applyProtection="1">
      <alignment horizontal="left"/>
      <protection locked="0"/>
    </xf>
    <xf numFmtId="169" fontId="12" fillId="0" borderId="7" xfId="0" applyNumberFormat="1" applyFont="1" applyBorder="1" applyAlignment="1" applyProtection="1">
      <alignment horizontal="left"/>
      <protection locked="0"/>
    </xf>
    <xf numFmtId="49" fontId="64" fillId="0" borderId="28" xfId="3" applyNumberFormat="1" applyFont="1" applyBorder="1" applyProtection="1">
      <protection locked="0"/>
    </xf>
    <xf numFmtId="49" fontId="64" fillId="0" borderId="5" xfId="3" applyNumberFormat="1" applyFont="1" applyBorder="1" applyProtection="1">
      <protection locked="0"/>
    </xf>
    <xf numFmtId="49" fontId="64" fillId="0" borderId="56" xfId="3" applyNumberFormat="1" applyFont="1" applyBorder="1" applyProtection="1">
      <protection locked="0"/>
    </xf>
    <xf numFmtId="49" fontId="12" fillId="0" borderId="49" xfId="0" applyNumberFormat="1" applyFont="1" applyBorder="1" applyAlignment="1" applyProtection="1">
      <alignment horizontal="center"/>
      <protection locked="0"/>
    </xf>
    <xf numFmtId="49" fontId="12" fillId="0" borderId="7" xfId="0" applyNumberFormat="1" applyFont="1" applyBorder="1" applyAlignment="1" applyProtection="1">
      <alignment horizontal="center"/>
      <protection locked="0"/>
    </xf>
    <xf numFmtId="49" fontId="12" fillId="0" borderId="28" xfId="0" applyNumberFormat="1" applyFont="1" applyBorder="1" applyAlignment="1" applyProtection="1">
      <alignment horizontal="center" shrinkToFit="1"/>
      <protection locked="0"/>
    </xf>
    <xf numFmtId="49" fontId="12" fillId="0" borderId="5" xfId="0" applyNumberFormat="1" applyFont="1" applyBorder="1" applyAlignment="1" applyProtection="1">
      <alignment horizontal="center" shrinkToFit="1"/>
      <protection locked="0"/>
    </xf>
    <xf numFmtId="49" fontId="12" fillId="0" borderId="56" xfId="0" applyNumberFormat="1" applyFont="1" applyBorder="1" applyAlignment="1" applyProtection="1">
      <alignment horizontal="center" shrinkToFit="1"/>
      <protection locked="0"/>
    </xf>
    <xf numFmtId="49" fontId="11" fillId="0" borderId="57" xfId="0" applyNumberFormat="1" applyFont="1" applyBorder="1" applyAlignment="1" applyProtection="1">
      <alignment horizontal="left"/>
    </xf>
    <xf numFmtId="49" fontId="11" fillId="0" borderId="60" xfId="0" applyNumberFormat="1" applyFont="1" applyBorder="1" applyAlignment="1" applyProtection="1">
      <alignment horizontal="left"/>
    </xf>
    <xf numFmtId="0" fontId="12" fillId="0" borderId="57" xfId="0" applyNumberFormat="1" applyFont="1" applyBorder="1" applyAlignment="1" applyProtection="1">
      <alignment horizontal="center"/>
      <protection locked="0"/>
    </xf>
    <xf numFmtId="0" fontId="12" fillId="0" borderId="58" xfId="0" applyNumberFormat="1" applyFont="1" applyBorder="1" applyAlignment="1" applyProtection="1">
      <alignment horizontal="center"/>
      <protection locked="0"/>
    </xf>
    <xf numFmtId="0" fontId="12" fillId="0" borderId="61" xfId="0" applyNumberFormat="1" applyFont="1" applyBorder="1" applyAlignment="1" applyProtection="1">
      <alignment horizontal="center"/>
      <protection locked="0"/>
    </xf>
    <xf numFmtId="0" fontId="8" fillId="0" borderId="7" xfId="0" applyFont="1" applyBorder="1" applyAlignment="1" applyProtection="1">
      <alignment horizontal="left"/>
    </xf>
    <xf numFmtId="0" fontId="8" fillId="0" borderId="8" xfId="0" applyFont="1" applyBorder="1" applyAlignment="1" applyProtection="1">
      <alignment horizontal="left"/>
    </xf>
    <xf numFmtId="49" fontId="11" fillId="0" borderId="4" xfId="0" applyNumberFormat="1" applyFont="1" applyBorder="1" applyAlignment="1" applyProtection="1">
      <alignment horizontal="center" shrinkToFit="1"/>
    </xf>
    <xf numFmtId="0" fontId="0" fillId="0" borderId="5" xfId="0" applyBorder="1" applyAlignment="1">
      <alignment horizontal="center" shrinkToFit="1"/>
    </xf>
    <xf numFmtId="0" fontId="0" fillId="0" borderId="56" xfId="0" applyBorder="1" applyAlignment="1">
      <alignment horizontal="center" shrinkToFit="1"/>
    </xf>
    <xf numFmtId="0" fontId="9" fillId="0" borderId="4" xfId="0" applyFont="1" applyBorder="1" applyAlignment="1" applyProtection="1">
      <alignment horizontal="center" shrinkToFit="1"/>
    </xf>
    <xf numFmtId="0" fontId="9" fillId="0" borderId="7" xfId="0" applyFont="1" applyBorder="1" applyAlignment="1" applyProtection="1">
      <alignment horizontal="center" shrinkToFit="1"/>
    </xf>
    <xf numFmtId="0" fontId="2" fillId="0" borderId="1" xfId="0" applyFont="1" applyBorder="1" applyAlignment="1" applyProtection="1">
      <alignment horizontal="center"/>
    </xf>
    <xf numFmtId="18" fontId="13" fillId="0" borderId="76" xfId="0" applyNumberFormat="1" applyFont="1" applyBorder="1" applyAlignment="1" applyProtection="1">
      <alignment horizontal="center"/>
      <protection locked="0"/>
    </xf>
    <xf numFmtId="0" fontId="13" fillId="0" borderId="38" xfId="0" applyFont="1" applyBorder="1" applyAlignment="1" applyProtection="1">
      <alignment horizontal="center"/>
      <protection locked="0"/>
    </xf>
    <xf numFmtId="0" fontId="13" fillId="0" borderId="36" xfId="0" applyFont="1" applyBorder="1" applyAlignment="1" applyProtection="1">
      <alignment horizontal="center"/>
      <protection locked="0"/>
    </xf>
    <xf numFmtId="0" fontId="9" fillId="0" borderId="5" xfId="0" applyFont="1" applyBorder="1" applyAlignment="1" applyProtection="1">
      <alignment horizontal="center"/>
    </xf>
    <xf numFmtId="0" fontId="9" fillId="0" borderId="7" xfId="0" applyFont="1" applyBorder="1" applyAlignment="1" applyProtection="1">
      <alignment horizontal="center"/>
    </xf>
    <xf numFmtId="0" fontId="11" fillId="0" borderId="37" xfId="0" applyFont="1" applyBorder="1" applyAlignment="1" applyProtection="1">
      <alignment horizontal="center"/>
    </xf>
    <xf numFmtId="0" fontId="11" fillId="0" borderId="38" xfId="0" applyFont="1" applyBorder="1" applyAlignment="1" applyProtection="1">
      <alignment horizontal="center"/>
    </xf>
    <xf numFmtId="0" fontId="11" fillId="0" borderId="6" xfId="0" applyFont="1" applyBorder="1" applyAlignment="1" applyProtection="1">
      <alignment horizontal="center"/>
    </xf>
    <xf numFmtId="49" fontId="66" fillId="0" borderId="4" xfId="0" applyNumberFormat="1" applyFont="1" applyBorder="1" applyAlignment="1" applyProtection="1">
      <alignment horizontal="center"/>
    </xf>
    <xf numFmtId="49" fontId="66" fillId="0" borderId="5" xfId="0" applyNumberFormat="1" applyFont="1" applyBorder="1" applyAlignment="1" applyProtection="1">
      <alignment horizontal="center"/>
    </xf>
    <xf numFmtId="0" fontId="4" fillId="0" borderId="27" xfId="0" applyFont="1" applyBorder="1" applyAlignment="1" applyProtection="1">
      <alignment horizontal="center" vertical="center"/>
    </xf>
    <xf numFmtId="0" fontId="4" fillId="0" borderId="17" xfId="0" applyFont="1" applyBorder="1" applyAlignment="1" applyProtection="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58" fillId="0" borderId="16" xfId="0" applyFont="1" applyBorder="1" applyAlignment="1" applyProtection="1">
      <alignment horizontal="center" wrapText="1"/>
      <protection locked="0"/>
    </xf>
    <xf numFmtId="0" fontId="0" fillId="0" borderId="16" xfId="0" applyBorder="1" applyAlignment="1">
      <alignment horizontal="center" wrapText="1"/>
    </xf>
    <xf numFmtId="0" fontId="0" fillId="0" borderId="0" xfId="0" applyAlignment="1">
      <alignment horizontal="center" wrapText="1"/>
    </xf>
    <xf numFmtId="0" fontId="61" fillId="0" borderId="0" xfId="0" applyFont="1" applyAlignment="1" applyProtection="1">
      <protection locked="0"/>
    </xf>
    <xf numFmtId="0" fontId="5" fillId="2" borderId="27"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49" fontId="66" fillId="0" borderId="60" xfId="0" applyNumberFormat="1" applyFont="1" applyBorder="1" applyAlignment="1" applyProtection="1">
      <alignment horizontal="center"/>
    </xf>
    <xf numFmtId="49" fontId="66" fillId="0" borderId="58" xfId="0" applyNumberFormat="1" applyFont="1" applyBorder="1" applyAlignment="1" applyProtection="1">
      <alignment horizontal="center"/>
    </xf>
    <xf numFmtId="4" fontId="8" fillId="0" borderId="16" xfId="0" applyNumberFormat="1" applyFont="1" applyBorder="1" applyAlignment="1" applyProtection="1">
      <alignment horizontal="center" vertical="center" shrinkToFit="1"/>
    </xf>
    <xf numFmtId="4" fontId="8" fillId="0" borderId="0" xfId="0" applyNumberFormat="1" applyFont="1" applyBorder="1" applyAlignment="1" applyProtection="1">
      <alignment horizontal="center" vertical="center" shrinkToFit="1"/>
    </xf>
    <xf numFmtId="0" fontId="4" fillId="0" borderId="33" xfId="0" applyFont="1" applyBorder="1" applyAlignment="1" applyProtection="1">
      <alignment horizontal="center"/>
    </xf>
    <xf numFmtId="0" fontId="4" fillId="0" borderId="11" xfId="0" applyFont="1" applyBorder="1" applyAlignment="1" applyProtection="1">
      <alignment horizontal="center"/>
    </xf>
    <xf numFmtId="0" fontId="7" fillId="0" borderId="11" xfId="0" applyFont="1" applyBorder="1" applyAlignment="1" applyProtection="1">
      <alignment horizontal="center"/>
    </xf>
    <xf numFmtId="170" fontId="8" fillId="0" borderId="3" xfId="0" applyNumberFormat="1" applyFont="1" applyBorder="1" applyAlignment="1" applyProtection="1">
      <alignment horizontal="right" vertical="center" shrinkToFit="1"/>
    </xf>
    <xf numFmtId="170" fontId="8" fillId="0" borderId="5" xfId="0" applyNumberFormat="1" applyFont="1" applyBorder="1" applyAlignment="1" applyProtection="1">
      <alignment horizontal="right" vertical="center" shrinkToFit="1"/>
    </xf>
    <xf numFmtId="170" fontId="8" fillId="0" borderId="6" xfId="0" applyNumberFormat="1" applyFont="1" applyBorder="1" applyAlignment="1" applyProtection="1">
      <alignment horizontal="right" vertical="center" shrinkToFit="1"/>
    </xf>
    <xf numFmtId="0" fontId="8" fillId="0" borderId="33"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8" fillId="0" borderId="49"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61" xfId="0" applyFont="1" applyBorder="1" applyAlignment="1" applyProtection="1">
      <alignment horizontal="center"/>
    </xf>
    <xf numFmtId="0" fontId="8" fillId="0" borderId="31" xfId="0" applyFont="1" applyBorder="1" applyAlignment="1" applyProtection="1">
      <alignment horizontal="center"/>
    </xf>
    <xf numFmtId="0" fontId="8" fillId="0" borderId="7" xfId="0" applyFont="1" applyBorder="1" applyAlignment="1" applyProtection="1">
      <alignment horizontal="center"/>
    </xf>
    <xf numFmtId="0" fontId="8" fillId="0" borderId="8" xfId="0" applyFont="1" applyBorder="1" applyAlignment="1" applyProtection="1">
      <alignment horizontal="center"/>
    </xf>
    <xf numFmtId="0" fontId="7" fillId="0" borderId="40" xfId="0" applyFont="1" applyBorder="1" applyAlignment="1" applyProtection="1">
      <alignment horizontal="center"/>
    </xf>
    <xf numFmtId="0" fontId="7" fillId="0" borderId="42" xfId="0" applyFont="1" applyBorder="1" applyAlignment="1" applyProtection="1">
      <alignment horizontal="center"/>
    </xf>
    <xf numFmtId="0" fontId="7" fillId="0" borderId="14" xfId="0" applyFont="1" applyBorder="1" applyAlignment="1" applyProtection="1">
      <alignment horizontal="center"/>
    </xf>
    <xf numFmtId="0" fontId="7" fillId="0" borderId="13" xfId="0" applyFont="1" applyBorder="1" applyAlignment="1" applyProtection="1">
      <alignment horizontal="center"/>
    </xf>
    <xf numFmtId="0" fontId="7" fillId="0" borderId="10" xfId="0" applyFont="1" applyBorder="1" applyAlignment="1" applyProtection="1">
      <alignment horizontal="center"/>
    </xf>
    <xf numFmtId="0" fontId="7" fillId="0" borderId="21" xfId="0" applyFont="1" applyBorder="1" applyAlignment="1" applyProtection="1">
      <alignment horizontal="center"/>
    </xf>
    <xf numFmtId="0" fontId="7" fillId="0" borderId="30" xfId="0" applyFont="1" applyBorder="1" applyAlignment="1" applyProtection="1">
      <alignment horizontal="center"/>
    </xf>
    <xf numFmtId="0" fontId="7" fillId="0" borderId="25" xfId="0" applyFont="1" applyBorder="1" applyAlignment="1" applyProtection="1">
      <alignment horizontal="center"/>
    </xf>
    <xf numFmtId="0" fontId="7" fillId="0" borderId="77" xfId="0" applyFont="1" applyBorder="1" applyAlignment="1" applyProtection="1">
      <alignment horizontal="center"/>
    </xf>
    <xf numFmtId="0" fontId="7" fillId="0" borderId="99" xfId="0" applyFont="1" applyBorder="1" applyAlignment="1" applyProtection="1">
      <alignment horizontal="center"/>
    </xf>
    <xf numFmtId="0" fontId="7" fillId="0" borderId="48" xfId="0" applyFont="1" applyBorder="1" applyAlignment="1" applyProtection="1">
      <alignment horizontal="center"/>
    </xf>
    <xf numFmtId="0" fontId="8" fillId="0" borderId="46"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4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4" fontId="9" fillId="0" borderId="8" xfId="1" applyNumberFormat="1" applyFont="1" applyBorder="1" applyAlignment="1" applyProtection="1">
      <alignment horizontal="right" shrinkToFit="1"/>
    </xf>
    <xf numFmtId="4" fontId="9" fillId="0" borderId="34" xfId="1" applyNumberFormat="1" applyFont="1" applyBorder="1" applyAlignment="1" applyProtection="1">
      <alignment horizontal="right" shrinkToFit="1"/>
    </xf>
    <xf numFmtId="0" fontId="8" fillId="0" borderId="76" xfId="0" applyFont="1" applyBorder="1" applyAlignment="1" applyProtection="1">
      <alignment horizontal="left"/>
    </xf>
    <xf numFmtId="0" fontId="0" fillId="0" borderId="6" xfId="0" applyBorder="1" applyAlignment="1">
      <alignment horizontal="left"/>
    </xf>
    <xf numFmtId="0" fontId="0" fillId="0" borderId="24" xfId="0" applyBorder="1" applyAlignment="1">
      <alignment horizontal="left"/>
    </xf>
    <xf numFmtId="0" fontId="0" fillId="0" borderId="41" xfId="0" applyBorder="1" applyAlignment="1">
      <alignment horizontal="left"/>
    </xf>
    <xf numFmtId="0" fontId="0" fillId="0" borderId="3" xfId="0" applyBorder="1" applyAlignment="1">
      <alignment horizontal="left"/>
    </xf>
    <xf numFmtId="0" fontId="0" fillId="0" borderId="21" xfId="0" applyBorder="1" applyAlignment="1">
      <alignment horizontal="left"/>
    </xf>
    <xf numFmtId="49" fontId="26" fillId="0" borderId="12" xfId="0" applyNumberFormat="1" applyFont="1" applyBorder="1" applyAlignment="1" applyProtection="1">
      <alignment horizontal="center" vertical="center"/>
      <protection locked="0"/>
    </xf>
    <xf numFmtId="49" fontId="26" fillId="0" borderId="24"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49" fontId="26" fillId="0" borderId="21" xfId="0" applyNumberFormat="1" applyFont="1" applyBorder="1" applyAlignment="1" applyProtection="1">
      <alignment horizontal="center" vertical="center"/>
      <protection locked="0"/>
    </xf>
    <xf numFmtId="0" fontId="9" fillId="0" borderId="9" xfId="0" applyFont="1" applyBorder="1" applyAlignment="1" applyProtection="1">
      <alignment horizontal="center"/>
      <protection locked="0"/>
    </xf>
    <xf numFmtId="4" fontId="9" fillId="0" borderId="9" xfId="1" applyNumberFormat="1" applyFont="1" applyBorder="1" applyAlignment="1" applyProtection="1">
      <alignment horizontal="right" shrinkToFit="1"/>
    </xf>
    <xf numFmtId="4" fontId="9" fillId="0" borderId="47" xfId="1" applyNumberFormat="1" applyFont="1" applyBorder="1" applyAlignment="1" applyProtection="1">
      <alignment horizontal="right" shrinkToFit="1"/>
    </xf>
    <xf numFmtId="0" fontId="63" fillId="0" borderId="49" xfId="0" applyFont="1" applyBorder="1" applyAlignment="1" applyProtection="1">
      <alignment horizontal="center"/>
    </xf>
    <xf numFmtId="0" fontId="11" fillId="0" borderId="8" xfId="0" applyFont="1" applyBorder="1" applyAlignment="1" applyProtection="1">
      <alignment horizontal="center"/>
    </xf>
    <xf numFmtId="0" fontId="11" fillId="0" borderId="49" xfId="0" applyFont="1" applyBorder="1" applyAlignment="1" applyProtection="1">
      <alignment horizontal="center"/>
    </xf>
    <xf numFmtId="0" fontId="7" fillId="0" borderId="8" xfId="0" applyFont="1" applyBorder="1" applyAlignment="1" applyProtection="1">
      <alignment horizontal="center"/>
    </xf>
    <xf numFmtId="0" fontId="7" fillId="0" borderId="9" xfId="0" applyFont="1" applyBorder="1" applyAlignment="1" applyProtection="1">
      <alignment horizontal="center"/>
    </xf>
    <xf numFmtId="0" fontId="7" fillId="0" borderId="9" xfId="0" applyFont="1" applyBorder="1" applyAlignment="1" applyProtection="1">
      <alignment horizontal="center" shrinkToFit="1"/>
    </xf>
    <xf numFmtId="0" fontId="7" fillId="0" borderId="25" xfId="0" applyFont="1" applyBorder="1" applyAlignment="1" applyProtection="1">
      <alignment horizontal="center" shrinkToFit="1"/>
    </xf>
    <xf numFmtId="0" fontId="7" fillId="0" borderId="11" xfId="0" applyFont="1" applyBorder="1" applyAlignment="1" applyProtection="1">
      <alignment horizontal="center" shrinkToFit="1"/>
    </xf>
    <xf numFmtId="0" fontId="8" fillId="0" borderId="9" xfId="0" applyFont="1" applyBorder="1" applyAlignment="1" applyProtection="1">
      <alignment horizontal="center"/>
    </xf>
    <xf numFmtId="0" fontId="8" fillId="0" borderId="25" xfId="0" applyFont="1" applyBorder="1" applyAlignment="1" applyProtection="1">
      <alignment horizontal="center"/>
    </xf>
    <xf numFmtId="0" fontId="8" fillId="0" borderId="11" xfId="0" applyFont="1" applyBorder="1" applyAlignment="1" applyProtection="1">
      <alignment horizontal="center"/>
    </xf>
    <xf numFmtId="0" fontId="8" fillId="0" borderId="25"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pplyProtection="1">
      <alignment horizontal="center"/>
    </xf>
    <xf numFmtId="0" fontId="8" fillId="0" borderId="24" xfId="0" applyFont="1" applyBorder="1" applyAlignment="1" applyProtection="1">
      <alignment horizontal="center"/>
    </xf>
    <xf numFmtId="0" fontId="8" fillId="0" borderId="14" xfId="0" applyFont="1" applyBorder="1" applyAlignment="1" applyProtection="1">
      <alignment horizontal="center"/>
    </xf>
    <xf numFmtId="0" fontId="8" fillId="0" borderId="13" xfId="0" applyFont="1" applyBorder="1" applyAlignment="1" applyProtection="1">
      <alignment horizontal="center"/>
    </xf>
    <xf numFmtId="0" fontId="8" fillId="0" borderId="10" xfId="0" applyFont="1" applyBorder="1" applyAlignment="1" applyProtection="1">
      <alignment horizontal="center"/>
    </xf>
    <xf numFmtId="0" fontId="8" fillId="0" borderId="21" xfId="0" applyFont="1" applyBorder="1" applyAlignment="1" applyProtection="1">
      <alignment horizontal="center"/>
    </xf>
    <xf numFmtId="49" fontId="26" fillId="0" borderId="4" xfId="0" applyNumberFormat="1" applyFont="1" applyBorder="1" applyAlignment="1" applyProtection="1">
      <alignment horizontal="center" vertical="center"/>
      <protection locked="0"/>
    </xf>
    <xf numFmtId="49" fontId="26" fillId="0" borderId="7" xfId="0" applyNumberFormat="1" applyFont="1" applyBorder="1" applyAlignment="1" applyProtection="1">
      <alignment horizontal="center" vertical="center"/>
      <protection locked="0"/>
    </xf>
    <xf numFmtId="0" fontId="8" fillId="0" borderId="28" xfId="0" applyFont="1" applyBorder="1" applyAlignment="1" applyProtection="1">
      <alignment horizontal="left"/>
    </xf>
    <xf numFmtId="0" fontId="0" fillId="0" borderId="5" xfId="0" applyBorder="1" applyAlignment="1">
      <alignment horizontal="left"/>
    </xf>
    <xf numFmtId="0" fontId="0" fillId="0" borderId="7" xfId="0" applyBorder="1" applyAlignment="1">
      <alignment horizontal="left"/>
    </xf>
    <xf numFmtId="49" fontId="26" fillId="0" borderId="9" xfId="0" applyNumberFormat="1" applyFont="1" applyBorder="1" applyAlignment="1" applyProtection="1">
      <alignment horizontal="center" vertical="center"/>
      <protection locked="0"/>
    </xf>
    <xf numFmtId="0" fontId="0" fillId="0" borderId="11" xfId="0" applyBorder="1"/>
    <xf numFmtId="0" fontId="56" fillId="0" borderId="15" xfId="0" applyFont="1" applyBorder="1" applyAlignment="1" applyProtection="1">
      <alignment horizontal="center" vertical="center" wrapText="1"/>
    </xf>
    <xf numFmtId="0" fontId="46" fillId="0" borderId="16" xfId="0" applyFont="1" applyBorder="1" applyAlignment="1" applyProtection="1">
      <alignment horizontal="center" vertical="center" wrapText="1"/>
    </xf>
    <xf numFmtId="0" fontId="46" fillId="0" borderId="18" xfId="0" applyFont="1" applyBorder="1" applyAlignment="1" applyProtection="1">
      <alignment horizontal="center" vertical="center" wrapText="1"/>
    </xf>
    <xf numFmtId="0" fontId="46" fillId="0" borderId="19" xfId="0" applyFont="1" applyBorder="1" applyAlignment="1" applyProtection="1">
      <alignment horizontal="center" vertical="center" wrapText="1"/>
    </xf>
    <xf numFmtId="0" fontId="46" fillId="0" borderId="0" xfId="0" applyFont="1" applyBorder="1" applyAlignment="1" applyProtection="1">
      <alignment horizontal="center" vertical="center" wrapText="1"/>
    </xf>
    <xf numFmtId="0" fontId="46" fillId="0" borderId="20" xfId="0" applyFont="1" applyBorder="1" applyAlignment="1" applyProtection="1">
      <alignment horizontal="center" vertical="center" wrapText="1"/>
    </xf>
    <xf numFmtId="0" fontId="46" fillId="0" borderId="22" xfId="0" applyFont="1" applyBorder="1" applyAlignment="1" applyProtection="1">
      <alignment horizontal="center" vertical="center" wrapText="1"/>
    </xf>
    <xf numFmtId="0" fontId="46" fillId="0" borderId="26" xfId="0" applyFont="1" applyBorder="1" applyAlignment="1" applyProtection="1">
      <alignment horizontal="center" vertical="center" wrapText="1"/>
    </xf>
    <xf numFmtId="0" fontId="46" fillId="0" borderId="23" xfId="0" applyFont="1" applyBorder="1" applyAlignment="1" applyProtection="1">
      <alignment horizontal="center" vertical="center" wrapText="1"/>
    </xf>
    <xf numFmtId="0" fontId="8" fillId="0" borderId="35" xfId="0" applyFont="1" applyBorder="1" applyAlignment="1" applyProtection="1">
      <alignment horizontal="center" vertical="center" shrinkToFit="1"/>
    </xf>
    <xf numFmtId="0" fontId="0" fillId="0" borderId="38" xfId="0" applyBorder="1" applyAlignment="1">
      <alignment horizontal="center" vertical="center" shrinkToFit="1"/>
    </xf>
    <xf numFmtId="0" fontId="0" fillId="0" borderId="36" xfId="0" applyBorder="1" applyAlignment="1">
      <alignment horizontal="center" vertical="center" shrinkToFit="1"/>
    </xf>
    <xf numFmtId="49" fontId="26" fillId="0" borderId="14" xfId="0" applyNumberFormat="1" applyFont="1" applyBorder="1" applyAlignment="1" applyProtection="1">
      <alignment horizontal="center" vertical="center"/>
      <protection locked="0"/>
    </xf>
    <xf numFmtId="0" fontId="0" fillId="0" borderId="0" xfId="0" applyBorder="1" applyAlignment="1">
      <alignment horizontal="center" vertical="center"/>
    </xf>
    <xf numFmtId="0" fontId="0" fillId="0" borderId="20" xfId="0" applyBorder="1" applyAlignment="1">
      <alignment horizontal="center" vertical="center"/>
    </xf>
    <xf numFmtId="4" fontId="9" fillId="0" borderId="11" xfId="1" applyNumberFormat="1" applyFont="1" applyBorder="1" applyAlignment="1" applyProtection="1">
      <alignment horizontal="right" shrinkToFit="1"/>
    </xf>
    <xf numFmtId="49" fontId="26" fillId="0" borderId="13"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0" fontId="0" fillId="0" borderId="24" xfId="0" applyBorder="1"/>
    <xf numFmtId="0" fontId="0" fillId="0" borderId="14" xfId="0" applyBorder="1"/>
    <xf numFmtId="0" fontId="0" fillId="0" borderId="13" xfId="0" applyBorder="1"/>
    <xf numFmtId="0" fontId="0" fillId="0" borderId="10" xfId="0" applyBorder="1"/>
    <xf numFmtId="0" fontId="0" fillId="0" borderId="21" xfId="0" applyBorder="1"/>
    <xf numFmtId="0" fontId="0" fillId="0" borderId="25" xfId="0" applyBorder="1"/>
    <xf numFmtId="170" fontId="8" fillId="0" borderId="77" xfId="0" applyNumberFormat="1" applyFont="1" applyBorder="1" applyAlignment="1" applyProtection="1">
      <alignment horizontal="right" vertical="center" shrinkToFit="1"/>
    </xf>
    <xf numFmtId="170" fontId="8" fillId="0" borderId="99" xfId="0" applyNumberFormat="1" applyFont="1" applyBorder="1" applyAlignment="1" applyProtection="1">
      <alignment horizontal="right" vertical="center" shrinkToFit="1"/>
    </xf>
    <xf numFmtId="170" fontId="8" fillId="0" borderId="54" xfId="0" applyNumberFormat="1" applyFont="1" applyBorder="1" applyAlignment="1" applyProtection="1">
      <alignment horizontal="right" vertical="center" shrinkToFit="1"/>
    </xf>
    <xf numFmtId="164" fontId="7" fillId="0" borderId="77" xfId="0" applyNumberFormat="1" applyFont="1" applyBorder="1" applyAlignment="1" applyProtection="1">
      <alignment horizontal="center"/>
    </xf>
    <xf numFmtId="164" fontId="7" fillId="0" borderId="99" xfId="0" applyNumberFormat="1" applyFont="1" applyBorder="1" applyAlignment="1" applyProtection="1">
      <alignment horizontal="center"/>
    </xf>
    <xf numFmtId="164" fontId="7" fillId="0" borderId="48" xfId="0" applyNumberFormat="1" applyFont="1" applyBorder="1" applyAlignment="1" applyProtection="1">
      <alignment horizontal="center"/>
    </xf>
    <xf numFmtId="0" fontId="8" fillId="0" borderId="5" xfId="0" applyFont="1" applyBorder="1" applyAlignment="1" applyProtection="1">
      <alignment horizontal="left"/>
    </xf>
    <xf numFmtId="0" fontId="9" fillId="0" borderId="12"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8" fillId="0" borderId="76"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24" xfId="0" applyFont="1" applyBorder="1" applyAlignment="1" applyProtection="1">
      <alignment horizontal="left"/>
      <protection locked="0"/>
    </xf>
    <xf numFmtId="0" fontId="8" fillId="0" borderId="41"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21" xfId="0" applyFont="1" applyBorder="1" applyAlignment="1" applyProtection="1">
      <alignment horizontal="left"/>
      <protection locked="0"/>
    </xf>
    <xf numFmtId="0" fontId="8" fillId="0" borderId="6" xfId="0" applyFont="1" applyBorder="1" applyAlignment="1" applyProtection="1">
      <alignment horizontal="left"/>
    </xf>
    <xf numFmtId="0" fontId="8" fillId="0" borderId="24" xfId="0" applyFont="1" applyBorder="1" applyAlignment="1" applyProtection="1">
      <alignment horizontal="left"/>
    </xf>
    <xf numFmtId="0" fontId="8" fillId="0" borderId="41" xfId="0" applyFont="1" applyBorder="1" applyAlignment="1" applyProtection="1">
      <alignment horizontal="left"/>
    </xf>
    <xf numFmtId="0" fontId="8" fillId="0" borderId="3" xfId="0" applyFont="1" applyBorder="1" applyAlignment="1" applyProtection="1">
      <alignment horizontal="left"/>
    </xf>
    <xf numFmtId="0" fontId="8" fillId="0" borderId="21" xfId="0" applyFont="1" applyBorder="1" applyAlignment="1" applyProtection="1">
      <alignment horizontal="left"/>
    </xf>
    <xf numFmtId="4" fontId="9" fillId="0" borderId="48" xfId="1" applyNumberFormat="1" applyFont="1" applyBorder="1" applyAlignment="1" applyProtection="1">
      <alignment horizontal="right" shrinkToFit="1"/>
    </xf>
    <xf numFmtId="49" fontId="26" fillId="0" borderId="14" xfId="1" applyNumberFormat="1" applyFont="1" applyBorder="1" applyAlignment="1" applyProtection="1">
      <alignment horizontal="center" vertical="center"/>
      <protection locked="0"/>
    </xf>
    <xf numFmtId="0" fontId="8" fillId="0" borderId="28"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7" xfId="0" applyFont="1" applyBorder="1" applyAlignment="1" applyProtection="1">
      <alignment horizontal="left"/>
      <protection locked="0"/>
    </xf>
    <xf numFmtId="0" fontId="57" fillId="0" borderId="15" xfId="0" applyFont="1" applyBorder="1" applyAlignment="1" applyProtection="1">
      <alignment horizontal="center" vertical="center" wrapText="1"/>
    </xf>
    <xf numFmtId="0" fontId="47" fillId="0" borderId="16" xfId="0" applyFont="1" applyBorder="1" applyAlignment="1" applyProtection="1">
      <alignment horizontal="center" vertical="center" wrapText="1"/>
    </xf>
    <xf numFmtId="0" fontId="47" fillId="0" borderId="18" xfId="0" applyFont="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20" xfId="0" applyFont="1" applyBorder="1" applyAlignment="1" applyProtection="1">
      <alignment horizontal="center" vertical="center" wrapText="1"/>
    </xf>
    <xf numFmtId="0" fontId="47" fillId="0" borderId="22" xfId="0" applyFont="1" applyBorder="1" applyAlignment="1" applyProtection="1">
      <alignment horizontal="center" vertical="center" wrapText="1"/>
    </xf>
    <xf numFmtId="0" fontId="47" fillId="0" borderId="26" xfId="0" applyFont="1" applyBorder="1" applyAlignment="1" applyProtection="1">
      <alignment horizontal="center" vertical="center" wrapText="1"/>
    </xf>
    <xf numFmtId="0" fontId="47" fillId="0" borderId="23" xfId="0" applyFont="1" applyBorder="1" applyAlignment="1" applyProtection="1">
      <alignment horizontal="center" vertical="center" wrapText="1"/>
    </xf>
    <xf numFmtId="0" fontId="8" fillId="0" borderId="19" xfId="0" applyFont="1" applyBorder="1" applyAlignment="1" applyProtection="1">
      <alignment horizontal="left"/>
    </xf>
    <xf numFmtId="0" fontId="8" fillId="0" borderId="0" xfId="0" applyFont="1" applyBorder="1" applyAlignment="1" applyProtection="1">
      <alignment horizontal="left"/>
    </xf>
    <xf numFmtId="0" fontId="0" fillId="0" borderId="13" xfId="0" applyBorder="1" applyAlignment="1">
      <alignment horizontal="left"/>
    </xf>
    <xf numFmtId="0" fontId="8" fillId="0" borderId="32" xfId="0" applyFont="1" applyBorder="1" applyAlignment="1" applyProtection="1">
      <alignment horizontal="center"/>
    </xf>
    <xf numFmtId="0" fontId="8" fillId="0" borderId="28" xfId="0" applyFont="1" applyBorder="1" applyAlignment="1" applyProtection="1">
      <alignment horizontal="center" vertical="center"/>
    </xf>
    <xf numFmtId="0" fontId="0" fillId="0" borderId="5" xfId="0" applyBorder="1" applyAlignment="1">
      <alignment horizontal="center" vertical="center"/>
    </xf>
    <xf numFmtId="0" fontId="0" fillId="0" borderId="56" xfId="0" applyBorder="1" applyAlignment="1">
      <alignment horizontal="center" vertical="center"/>
    </xf>
    <xf numFmtId="165" fontId="65" fillId="0" borderId="28" xfId="0" applyNumberFormat="1" applyFont="1" applyBorder="1" applyAlignment="1" applyProtection="1">
      <alignment horizontal="center" vertical="center"/>
      <protection hidden="1"/>
    </xf>
    <xf numFmtId="0" fontId="53" fillId="0" borderId="7" xfId="0" applyFont="1" applyBorder="1" applyAlignment="1" applyProtection="1">
      <alignment horizontal="center" vertical="center"/>
      <protection hidden="1"/>
    </xf>
    <xf numFmtId="165" fontId="8" fillId="0" borderId="28"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165" fontId="8" fillId="0" borderId="28"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16" fillId="0" borderId="0" xfId="0" applyFont="1" applyBorder="1" applyAlignment="1" applyProtection="1">
      <alignment horizontal="center"/>
    </xf>
    <xf numFmtId="0" fontId="6" fillId="0" borderId="29" xfId="0" applyFont="1" applyBorder="1" applyAlignment="1" applyProtection="1">
      <alignment horizontal="center"/>
    </xf>
    <xf numFmtId="0" fontId="6" fillId="0" borderId="30" xfId="0" applyFont="1" applyBorder="1" applyAlignment="1" applyProtection="1">
      <alignment horizontal="center"/>
    </xf>
    <xf numFmtId="0" fontId="8" fillId="0" borderId="16" xfId="0" applyFont="1" applyBorder="1" applyAlignment="1" applyProtection="1">
      <alignment horizontal="center"/>
    </xf>
    <xf numFmtId="0" fontId="8" fillId="0" borderId="40" xfId="0" applyFont="1" applyBorder="1" applyAlignment="1" applyProtection="1">
      <alignment horizontal="center"/>
    </xf>
    <xf numFmtId="164" fontId="20" fillId="0" borderId="40" xfId="0" applyNumberFormat="1" applyFont="1" applyBorder="1" applyAlignment="1" applyProtection="1">
      <alignment horizontal="center" vertical="center" shrinkToFit="1"/>
    </xf>
    <xf numFmtId="164" fontId="20" fillId="0" borderId="16" xfId="0" applyNumberFormat="1" applyFont="1" applyBorder="1" applyAlignment="1" applyProtection="1">
      <alignment horizontal="center" vertical="center" shrinkToFit="1"/>
    </xf>
    <xf numFmtId="164" fontId="20" fillId="0" borderId="18" xfId="0" applyNumberFormat="1" applyFont="1" applyBorder="1" applyAlignment="1" applyProtection="1">
      <alignment horizontal="center" vertical="center" shrinkToFit="1"/>
    </xf>
    <xf numFmtId="164" fontId="20" fillId="0" borderId="44" xfId="0" applyNumberFormat="1" applyFont="1" applyBorder="1" applyAlignment="1" applyProtection="1">
      <alignment horizontal="center" vertical="center" shrinkToFit="1"/>
    </xf>
    <xf numFmtId="164" fontId="20" fillId="0" borderId="26" xfId="0" applyNumberFormat="1" applyFont="1" applyBorder="1" applyAlignment="1" applyProtection="1">
      <alignment horizontal="center" vertical="center" shrinkToFit="1"/>
    </xf>
    <xf numFmtId="164" fontId="20" fillId="0" borderId="23" xfId="0" applyNumberFormat="1" applyFont="1" applyBorder="1" applyAlignment="1" applyProtection="1">
      <alignment horizontal="center" vertical="center" shrinkToFit="1"/>
    </xf>
    <xf numFmtId="0" fontId="6" fillId="0" borderId="65" xfId="0" applyFont="1" applyBorder="1" applyAlignment="1" applyProtection="1">
      <alignment horizontal="center" vertical="center"/>
    </xf>
    <xf numFmtId="0" fontId="6" fillId="0" borderId="52"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44" xfId="0" applyFont="1" applyBorder="1" applyAlignment="1" applyProtection="1">
      <alignment horizontal="center" vertical="center"/>
    </xf>
    <xf numFmtId="14" fontId="26" fillId="3" borderId="44" xfId="0" applyNumberFormat="1" applyFont="1" applyFill="1" applyBorder="1" applyAlignment="1" applyProtection="1">
      <alignment horizontal="center" vertical="center" shrinkToFit="1"/>
    </xf>
    <xf numFmtId="14" fontId="26" fillId="3" borderId="26" xfId="0" applyNumberFormat="1" applyFont="1" applyFill="1" applyBorder="1" applyAlignment="1" applyProtection="1">
      <alignment horizontal="center" vertical="center" shrinkToFit="1"/>
    </xf>
    <xf numFmtId="14" fontId="26" fillId="3" borderId="23" xfId="0" applyNumberFormat="1" applyFont="1" applyFill="1" applyBorder="1" applyAlignment="1" applyProtection="1">
      <alignment horizontal="center" vertical="center" shrinkToFit="1"/>
    </xf>
    <xf numFmtId="0" fontId="8" fillId="0" borderId="16"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43" xfId="0" applyFont="1" applyBorder="1" applyAlignment="1" applyProtection="1">
      <alignment horizontal="center" vertical="center" wrapText="1"/>
    </xf>
    <xf numFmtId="164" fontId="20" fillId="0" borderId="14" xfId="0" applyNumberFormat="1" applyFont="1" applyBorder="1" applyAlignment="1" applyProtection="1">
      <alignment horizontal="center" vertical="center" shrinkToFit="1"/>
    </xf>
    <xf numFmtId="164" fontId="20" fillId="0" borderId="20" xfId="0" applyNumberFormat="1" applyFont="1" applyBorder="1" applyAlignment="1" applyProtection="1">
      <alignment horizontal="center" vertical="center" shrinkToFit="1"/>
    </xf>
    <xf numFmtId="0" fontId="8" fillId="0" borderId="45" xfId="0" applyFont="1" applyBorder="1" applyAlignment="1" applyProtection="1">
      <alignment horizontal="justify" wrapText="1"/>
    </xf>
    <xf numFmtId="0" fontId="8" fillId="0" borderId="31" xfId="0" applyFont="1" applyBorder="1" applyAlignment="1" applyProtection="1">
      <alignment horizontal="justify" wrapText="1"/>
    </xf>
    <xf numFmtId="0" fontId="8" fillId="0" borderId="32" xfId="0" applyFont="1" applyBorder="1" applyAlignment="1" applyProtection="1">
      <alignment horizontal="justify" wrapText="1"/>
    </xf>
    <xf numFmtId="0" fontId="8" fillId="0" borderId="49" xfId="0" applyFont="1" applyBorder="1" applyAlignment="1" applyProtection="1">
      <alignment horizontal="justify" wrapText="1"/>
    </xf>
    <xf numFmtId="0" fontId="8" fillId="0" borderId="8" xfId="0" applyFont="1" applyBorder="1" applyAlignment="1" applyProtection="1">
      <alignment horizontal="justify" wrapText="1"/>
    </xf>
    <xf numFmtId="0" fontId="8" fillId="0" borderId="34" xfId="0" applyFont="1" applyBorder="1" applyAlignment="1" applyProtection="1">
      <alignment horizontal="justify" wrapText="1"/>
    </xf>
    <xf numFmtId="0" fontId="6" fillId="0" borderId="46" xfId="0" applyFont="1" applyBorder="1" applyAlignment="1" applyProtection="1">
      <alignment horizontal="center"/>
    </xf>
    <xf numFmtId="0" fontId="6" fillId="0" borderId="9" xfId="0" applyFont="1" applyBorder="1" applyAlignment="1" applyProtection="1">
      <alignment horizontal="center"/>
    </xf>
    <xf numFmtId="0" fontId="6" fillId="0" borderId="47" xfId="0" applyFont="1" applyBorder="1" applyAlignment="1" applyProtection="1">
      <alignment horizontal="center"/>
    </xf>
    <xf numFmtId="0" fontId="8" fillId="0" borderId="65" xfId="0" applyFont="1" applyBorder="1" applyAlignment="1" applyProtection="1">
      <alignment horizontal="center" vertical="center"/>
    </xf>
    <xf numFmtId="0" fontId="8" fillId="0" borderId="52" xfId="0" applyFont="1" applyBorder="1" applyAlignment="1" applyProtection="1">
      <alignment horizontal="center" vertical="center"/>
    </xf>
    <xf numFmtId="0" fontId="8" fillId="0" borderId="54" xfId="0" applyFont="1" applyBorder="1" applyAlignment="1" applyProtection="1">
      <alignment horizontal="center" vertical="center"/>
    </xf>
    <xf numFmtId="0" fontId="45" fillId="6" borderId="0"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6" xfId="0" applyFont="1" applyBorder="1" applyAlignment="1" applyProtection="1">
      <alignment horizontal="center" vertical="center"/>
    </xf>
    <xf numFmtId="0" fontId="26" fillId="3" borderId="22" xfId="0" applyFont="1" applyFill="1" applyBorder="1" applyAlignment="1" applyProtection="1">
      <alignment horizontal="center" vertical="center"/>
    </xf>
    <xf numFmtId="0" fontId="26" fillId="3" borderId="43" xfId="0" applyFont="1" applyFill="1" applyBorder="1" applyAlignment="1" applyProtection="1">
      <alignment horizontal="center" vertical="center"/>
    </xf>
    <xf numFmtId="167" fontId="26" fillId="3" borderId="44" xfId="0" applyNumberFormat="1" applyFont="1" applyFill="1" applyBorder="1" applyAlignment="1" applyProtection="1">
      <alignment horizontal="center" vertical="center"/>
    </xf>
    <xf numFmtId="167" fontId="26" fillId="3" borderId="26" xfId="0" applyNumberFormat="1" applyFont="1" applyFill="1" applyBorder="1" applyAlignment="1" applyProtection="1">
      <alignment horizontal="center" vertical="center"/>
    </xf>
    <xf numFmtId="167" fontId="26" fillId="3" borderId="23" xfId="0" applyNumberFormat="1" applyFont="1" applyFill="1" applyBorder="1" applyAlignment="1" applyProtection="1">
      <alignment horizontal="center" vertical="center"/>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8" fillId="0" borderId="40" xfId="0" applyFont="1" applyBorder="1" applyAlignment="1" applyProtection="1">
      <alignment horizontal="center" shrinkToFit="1"/>
      <protection locked="0"/>
    </xf>
    <xf numFmtId="0" fontId="0" fillId="0" borderId="16" xfId="0" applyBorder="1" applyAlignment="1">
      <alignment horizontal="center" shrinkToFit="1"/>
    </xf>
    <xf numFmtId="0" fontId="8" fillId="0" borderId="44" xfId="0" applyFont="1" applyBorder="1" applyAlignment="1" applyProtection="1">
      <alignment horizontal="center" vertical="center" shrinkToFit="1"/>
    </xf>
    <xf numFmtId="0" fontId="0" fillId="0" borderId="26" xfId="0" applyBorder="1" applyAlignment="1">
      <alignment horizontal="center" vertical="center" shrinkToFit="1"/>
    </xf>
    <xf numFmtId="0" fontId="0" fillId="0" borderId="16" xfId="0" applyBorder="1" applyAlignment="1">
      <alignment horizontal="center" vertical="center" shrinkToFit="1"/>
    </xf>
    <xf numFmtId="0" fontId="0" fillId="0" borderId="44" xfId="0" applyBorder="1" applyAlignment="1">
      <alignment horizontal="center" vertical="center" shrinkToFit="1"/>
    </xf>
    <xf numFmtId="0" fontId="26" fillId="3" borderId="26" xfId="0" applyFont="1" applyFill="1" applyBorder="1" applyAlignment="1" applyProtection="1">
      <alignment horizontal="center" vertical="center"/>
    </xf>
    <xf numFmtId="0" fontId="8" fillId="0" borderId="2" xfId="0" applyFont="1" applyBorder="1" applyAlignment="1" applyProtection="1">
      <alignment horizontal="left"/>
      <protection locked="0"/>
    </xf>
    <xf numFmtId="0" fontId="0" fillId="0" borderId="0" xfId="0" applyAlignment="1" applyProtection="1">
      <alignment horizontal="left"/>
    </xf>
    <xf numFmtId="170" fontId="5" fillId="0" borderId="94" xfId="0" applyNumberFormat="1" applyFont="1" applyBorder="1" applyAlignment="1" applyProtection="1">
      <alignment horizontal="center" vertical="center" shrinkToFit="1"/>
    </xf>
    <xf numFmtId="170" fontId="5" fillId="0" borderId="100" xfId="0" applyNumberFormat="1" applyFont="1" applyBorder="1" applyAlignment="1" applyProtection="1">
      <alignment horizontal="center" vertical="center" shrinkToFit="1"/>
    </xf>
    <xf numFmtId="170" fontId="5" fillId="0" borderId="95" xfId="0" applyNumberFormat="1" applyFont="1" applyBorder="1" applyAlignment="1" applyProtection="1">
      <alignment horizontal="center" vertical="center" shrinkToFit="1"/>
    </xf>
    <xf numFmtId="170" fontId="5" fillId="0" borderId="96" xfId="0" applyNumberFormat="1" applyFont="1" applyBorder="1" applyAlignment="1" applyProtection="1">
      <alignment horizontal="center" vertical="center" shrinkToFit="1"/>
    </xf>
    <xf numFmtId="170" fontId="5" fillId="0" borderId="97" xfId="0" applyNumberFormat="1" applyFont="1" applyBorder="1" applyAlignment="1" applyProtection="1">
      <alignment horizontal="center" vertical="center" shrinkToFit="1"/>
    </xf>
    <xf numFmtId="170" fontId="5" fillId="0" borderId="98" xfId="0" applyNumberFormat="1" applyFont="1" applyBorder="1" applyAlignment="1" applyProtection="1">
      <alignment horizontal="center" vertical="center" shrinkToFit="1"/>
    </xf>
    <xf numFmtId="49" fontId="44" fillId="6" borderId="81" xfId="0" applyNumberFormat="1" applyFont="1" applyFill="1" applyBorder="1" applyAlignment="1" applyProtection="1">
      <alignment horizontal="center" vertical="center" wrapText="1"/>
    </xf>
    <xf numFmtId="49" fontId="44" fillId="6" borderId="82" xfId="0" applyNumberFormat="1" applyFont="1" applyFill="1" applyBorder="1" applyAlignment="1" applyProtection="1">
      <alignment horizontal="center" vertical="center" wrapText="1"/>
    </xf>
    <xf numFmtId="49" fontId="44" fillId="6" borderId="83" xfId="0" applyNumberFormat="1" applyFont="1" applyFill="1" applyBorder="1" applyAlignment="1" applyProtection="1">
      <alignment horizontal="center" vertical="center" wrapText="1"/>
    </xf>
    <xf numFmtId="49" fontId="44" fillId="6" borderId="84" xfId="0" applyNumberFormat="1" applyFont="1" applyFill="1" applyBorder="1" applyAlignment="1" applyProtection="1">
      <alignment horizontal="center" vertical="center" wrapText="1"/>
    </xf>
    <xf numFmtId="49" fontId="44" fillId="6" borderId="0" xfId="0" applyNumberFormat="1" applyFont="1" applyFill="1" applyBorder="1" applyAlignment="1" applyProtection="1">
      <alignment horizontal="center" vertical="center" wrapText="1"/>
    </xf>
    <xf numFmtId="49" fontId="44" fillId="6" borderId="85" xfId="0" applyNumberFormat="1" applyFont="1" applyFill="1" applyBorder="1" applyAlignment="1" applyProtection="1">
      <alignment horizontal="center" vertical="center" wrapText="1"/>
    </xf>
    <xf numFmtId="49" fontId="44" fillId="6" borderId="86" xfId="0" applyNumberFormat="1" applyFont="1" applyFill="1" applyBorder="1" applyAlignment="1" applyProtection="1">
      <alignment horizontal="center" vertical="center" wrapText="1"/>
    </xf>
    <xf numFmtId="49" fontId="44" fillId="6" borderId="87" xfId="0" applyNumberFormat="1" applyFont="1" applyFill="1" applyBorder="1" applyAlignment="1" applyProtection="1">
      <alignment horizontal="center" vertical="center" wrapText="1"/>
    </xf>
    <xf numFmtId="49" fontId="44" fillId="6" borderId="88" xfId="0" applyNumberFormat="1" applyFont="1" applyFill="1" applyBorder="1" applyAlignment="1" applyProtection="1">
      <alignment horizontal="center" vertical="center" wrapText="1"/>
    </xf>
    <xf numFmtId="0" fontId="43" fillId="0" borderId="16"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26" xfId="0" applyFont="1" applyBorder="1" applyAlignment="1" applyProtection="1">
      <alignment horizontal="center" vertical="center" wrapText="1"/>
    </xf>
    <xf numFmtId="0" fontId="15" fillId="0" borderId="9" xfId="0" applyFont="1" applyBorder="1" applyAlignment="1" applyProtection="1">
      <alignment horizontal="left" vertical="center"/>
    </xf>
    <xf numFmtId="0" fontId="15" fillId="0" borderId="51" xfId="0" applyFont="1" applyBorder="1" applyAlignment="1" applyProtection="1">
      <alignment horizontal="left" vertical="center"/>
    </xf>
    <xf numFmtId="0" fontId="8" fillId="0" borderId="52" xfId="0" applyFont="1" applyBorder="1" applyAlignment="1" applyProtection="1">
      <alignment horizontal="right" vertical="center"/>
    </xf>
    <xf numFmtId="9" fontId="8" fillId="0" borderId="4" xfId="2" applyFont="1" applyBorder="1" applyAlignment="1" applyProtection="1">
      <alignment horizontal="center" vertical="center"/>
    </xf>
    <xf numFmtId="0" fontId="19" fillId="0" borderId="8"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xf>
    <xf numFmtId="0" fontId="0" fillId="0" borderId="5" xfId="0" applyBorder="1" applyAlignment="1">
      <alignment horizontal="center" vertical="center" shrinkToFit="1"/>
    </xf>
    <xf numFmtId="0" fontId="0" fillId="0" borderId="56" xfId="0" applyBorder="1" applyAlignment="1">
      <alignment horizontal="center" vertical="center" shrinkToFit="1"/>
    </xf>
    <xf numFmtId="49" fontId="8" fillId="0" borderId="103" xfId="1" applyNumberFormat="1" applyFont="1" applyBorder="1" applyAlignment="1" applyProtection="1">
      <alignment horizontal="center" vertical="center" shrinkToFit="1"/>
    </xf>
    <xf numFmtId="0" fontId="0" fillId="0" borderId="104" xfId="0" applyBorder="1" applyAlignment="1">
      <alignment horizontal="center" vertical="center" shrinkToFit="1"/>
    </xf>
    <xf numFmtId="0" fontId="0" fillId="0" borderId="105" xfId="0" applyBorder="1" applyAlignment="1">
      <alignment horizontal="center" vertical="center" shrinkToFit="1"/>
    </xf>
    <xf numFmtId="165" fontId="8" fillId="0" borderId="103" xfId="1" applyNumberFormat="1" applyFont="1" applyBorder="1" applyAlignment="1" applyProtection="1">
      <alignment horizontal="center" vertical="center"/>
    </xf>
    <xf numFmtId="0" fontId="0" fillId="0" borderId="106" xfId="0" applyBorder="1" applyAlignment="1">
      <alignment horizontal="center" vertical="center"/>
    </xf>
    <xf numFmtId="0" fontId="9" fillId="0" borderId="8" xfId="0" applyFont="1" applyBorder="1" applyAlignment="1" applyProtection="1">
      <alignment horizontal="center" vertical="center" shrinkToFit="1"/>
      <protection locked="0"/>
    </xf>
    <xf numFmtId="18" fontId="8" fillId="0" borderId="4" xfId="0" applyNumberFormat="1"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28" xfId="0" applyFont="1" applyBorder="1" applyAlignment="1" applyProtection="1">
      <alignment horizontal="center"/>
    </xf>
    <xf numFmtId="0" fontId="8" fillId="0" borderId="5" xfId="0" applyFont="1" applyBorder="1" applyAlignment="1" applyProtection="1">
      <alignment horizontal="center"/>
    </xf>
    <xf numFmtId="3" fontId="9" fillId="0" borderId="4" xfId="0" applyNumberFormat="1" applyFont="1" applyBorder="1" applyAlignment="1" applyProtection="1">
      <alignment horizontal="center" shrinkToFit="1"/>
      <protection locked="0"/>
    </xf>
    <xf numFmtId="3" fontId="9" fillId="0" borderId="5" xfId="0" applyNumberFormat="1" applyFont="1" applyBorder="1" applyAlignment="1" applyProtection="1">
      <alignment horizontal="center" shrinkToFit="1"/>
      <protection locked="0"/>
    </xf>
    <xf numFmtId="3" fontId="9" fillId="0" borderId="7" xfId="0" applyNumberFormat="1" applyFont="1" applyBorder="1" applyAlignment="1" applyProtection="1">
      <alignment horizontal="center" shrinkToFit="1"/>
      <protection locked="0"/>
    </xf>
    <xf numFmtId="0" fontId="4" fillId="0" borderId="45" xfId="0" applyFont="1" applyBorder="1" applyAlignment="1" applyProtection="1">
      <alignment horizontal="center"/>
    </xf>
    <xf numFmtId="0" fontId="4" fillId="0" borderId="31" xfId="0" applyFont="1" applyBorder="1" applyAlignment="1" applyProtection="1">
      <alignment horizontal="center"/>
    </xf>
    <xf numFmtId="0" fontId="4" fillId="0" borderId="32" xfId="0" applyFont="1" applyBorder="1" applyAlignment="1" applyProtection="1">
      <alignment horizontal="center"/>
    </xf>
    <xf numFmtId="0" fontId="8" fillId="0" borderId="15" xfId="0" applyFont="1" applyBorder="1" applyAlignment="1" applyProtection="1">
      <alignment horizontal="center"/>
    </xf>
    <xf numFmtId="0" fontId="8" fillId="0" borderId="42" xfId="0" applyFont="1" applyBorder="1" applyAlignment="1" applyProtection="1">
      <alignment horizontal="center"/>
    </xf>
    <xf numFmtId="0" fontId="8" fillId="0" borderId="19" xfId="0" applyFont="1" applyBorder="1" applyAlignment="1" applyProtection="1">
      <alignment horizontal="center"/>
    </xf>
    <xf numFmtId="0" fontId="8" fillId="0" borderId="0" xfId="0" applyFont="1" applyBorder="1" applyAlignment="1" applyProtection="1">
      <alignment horizontal="center"/>
    </xf>
    <xf numFmtId="0" fontId="8" fillId="0" borderId="41" xfId="0" applyFont="1" applyBorder="1" applyAlignment="1" applyProtection="1">
      <alignment horizontal="center"/>
    </xf>
    <xf numFmtId="0" fontId="8" fillId="0" borderId="3" xfId="0" applyFont="1" applyBorder="1" applyAlignment="1" applyProtection="1">
      <alignment horizontal="center"/>
    </xf>
    <xf numFmtId="37" fontId="7" fillId="0" borderId="40" xfId="1" applyNumberFormat="1" applyFont="1" applyBorder="1" applyAlignment="1" applyProtection="1">
      <alignment horizontal="center"/>
    </xf>
    <xf numFmtId="37" fontId="7" fillId="0" borderId="42" xfId="1" applyNumberFormat="1" applyFont="1" applyBorder="1" applyAlignment="1" applyProtection="1">
      <alignment horizontal="center"/>
    </xf>
    <xf numFmtId="37" fontId="7" fillId="0" borderId="14" xfId="1" applyNumberFormat="1" applyFont="1" applyBorder="1" applyAlignment="1" applyProtection="1">
      <alignment horizontal="center"/>
    </xf>
    <xf numFmtId="37" fontId="7" fillId="0" borderId="13" xfId="1" applyNumberFormat="1" applyFont="1" applyBorder="1" applyAlignment="1" applyProtection="1">
      <alignment horizontal="center"/>
    </xf>
    <xf numFmtId="37" fontId="7" fillId="0" borderId="10" xfId="1" applyNumberFormat="1" applyFont="1" applyBorder="1" applyAlignment="1" applyProtection="1">
      <alignment horizontal="center"/>
    </xf>
    <xf numFmtId="37" fontId="7" fillId="0" borderId="21" xfId="1" applyNumberFormat="1" applyFont="1" applyBorder="1" applyAlignment="1" applyProtection="1">
      <alignment horizontal="center"/>
    </xf>
    <xf numFmtId="164" fontId="8" fillId="0" borderId="12" xfId="1" applyFont="1" applyBorder="1" applyAlignment="1" applyProtection="1">
      <alignment horizontal="center" vertical="center"/>
    </xf>
    <xf numFmtId="164" fontId="8" fillId="0" borderId="6" xfId="1" applyFont="1" applyBorder="1" applyAlignment="1" applyProtection="1">
      <alignment horizontal="center" vertical="center"/>
    </xf>
    <xf numFmtId="164" fontId="8" fillId="0" borderId="24" xfId="1" applyFont="1" applyBorder="1" applyAlignment="1" applyProtection="1">
      <alignment horizontal="center" vertical="center"/>
    </xf>
    <xf numFmtId="164" fontId="8" fillId="0" borderId="14" xfId="1" applyFont="1" applyBorder="1" applyAlignment="1" applyProtection="1">
      <alignment horizontal="center" vertical="center"/>
    </xf>
    <xf numFmtId="164" fontId="8" fillId="0" borderId="0" xfId="1" applyFont="1" applyBorder="1" applyAlignment="1" applyProtection="1">
      <alignment horizontal="center" vertical="center"/>
    </xf>
    <xf numFmtId="164" fontId="8" fillId="0" borderId="13" xfId="1" applyFont="1" applyBorder="1" applyAlignment="1" applyProtection="1">
      <alignment horizontal="center" vertical="center"/>
    </xf>
    <xf numFmtId="164" fontId="8" fillId="0" borderId="44" xfId="1" applyFont="1" applyBorder="1" applyAlignment="1" applyProtection="1">
      <alignment horizontal="center" vertical="center"/>
    </xf>
    <xf numFmtId="164" fontId="8" fillId="0" borderId="26" xfId="1" applyFont="1" applyBorder="1" applyAlignment="1" applyProtection="1">
      <alignment horizontal="center" vertical="center"/>
    </xf>
    <xf numFmtId="164" fontId="8" fillId="0" borderId="43" xfId="1" applyFont="1" applyBorder="1" applyAlignment="1" applyProtection="1">
      <alignment horizontal="center" vertical="center"/>
    </xf>
    <xf numFmtId="0" fontId="2" fillId="0" borderId="26" xfId="0" applyFont="1" applyBorder="1" applyAlignment="1" applyProtection="1">
      <alignment horizontal="center"/>
    </xf>
    <xf numFmtId="0" fontId="2" fillId="0" borderId="43" xfId="0" applyFont="1" applyBorder="1" applyAlignment="1" applyProtection="1">
      <alignment horizontal="center"/>
    </xf>
    <xf numFmtId="0" fontId="15" fillId="0" borderId="76" xfId="0" applyFont="1" applyBorder="1" applyAlignment="1" applyProtection="1">
      <alignment horizontal="center"/>
    </xf>
    <xf numFmtId="0" fontId="15" fillId="0" borderId="6" xfId="0" applyFont="1" applyBorder="1" applyAlignment="1" applyProtection="1">
      <alignment horizontal="center"/>
    </xf>
    <xf numFmtId="0" fontId="15" fillId="0" borderId="101" xfId="0" applyFont="1" applyBorder="1" applyAlignment="1" applyProtection="1">
      <alignment horizontal="center"/>
    </xf>
    <xf numFmtId="0" fontId="15" fillId="0" borderId="19" xfId="0" applyFont="1" applyBorder="1" applyAlignment="1" applyProtection="1">
      <alignment horizontal="center"/>
    </xf>
    <xf numFmtId="0" fontId="15" fillId="0" borderId="0" xfId="0" applyFont="1" applyBorder="1" applyAlignment="1" applyProtection="1">
      <alignment horizontal="center"/>
    </xf>
    <xf numFmtId="0" fontId="15" fillId="0" borderId="20" xfId="0" applyFont="1" applyBorder="1" applyAlignment="1" applyProtection="1">
      <alignment horizontal="center"/>
    </xf>
    <xf numFmtId="0" fontId="8" fillId="0" borderId="49" xfId="0" applyFont="1" applyBorder="1" applyAlignment="1" applyProtection="1">
      <alignment horizontal="left"/>
    </xf>
    <xf numFmtId="0" fontId="8" fillId="0" borderId="76" xfId="0" applyFont="1" applyBorder="1" applyAlignment="1" applyProtection="1">
      <alignment horizontal="center" vertical="center"/>
    </xf>
    <xf numFmtId="0" fontId="8" fillId="0" borderId="6"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pplyProtection="1">
      <alignment horizontal="center" vertical="center"/>
    </xf>
    <xf numFmtId="0" fontId="8" fillId="0" borderId="22" xfId="0" applyFont="1" applyBorder="1" applyAlignment="1">
      <alignment horizontal="center" vertical="center"/>
    </xf>
    <xf numFmtId="0" fontId="8" fillId="0" borderId="26" xfId="0" applyFont="1" applyBorder="1" applyAlignment="1">
      <alignment horizontal="center" vertical="center"/>
    </xf>
    <xf numFmtId="0" fontId="0" fillId="0" borderId="85" xfId="0" applyBorder="1" applyAlignment="1">
      <alignment horizontal="center" vertical="center"/>
    </xf>
    <xf numFmtId="0" fontId="0" fillId="0" borderId="7" xfId="0" applyBorder="1"/>
    <xf numFmtId="0" fontId="0" fillId="0" borderId="24" xfId="0" applyBorder="1" applyAlignment="1"/>
    <xf numFmtId="0" fontId="0" fillId="0" borderId="28"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9" fillId="0" borderId="4"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171" fontId="59" fillId="0" borderId="35" xfId="0" applyNumberFormat="1" applyFont="1" applyBorder="1" applyAlignment="1" applyProtection="1">
      <alignment horizontal="center" shrinkToFit="1"/>
      <protection locked="0"/>
    </xf>
    <xf numFmtId="171" fontId="4" fillId="0" borderId="38" xfId="0" applyNumberFormat="1" applyFont="1" applyBorder="1" applyAlignment="1" applyProtection="1">
      <alignment shrinkToFit="1"/>
      <protection locked="0"/>
    </xf>
    <xf numFmtId="171" fontId="4" fillId="0" borderId="36" xfId="0" applyNumberFormat="1" applyFont="1" applyBorder="1" applyAlignment="1" applyProtection="1">
      <alignment shrinkToFit="1"/>
      <protection locked="0"/>
    </xf>
    <xf numFmtId="0" fontId="8" fillId="0" borderId="57" xfId="0" applyFont="1" applyBorder="1" applyAlignment="1" applyProtection="1">
      <alignment horizontal="center" vertical="center" shrinkToFit="1"/>
    </xf>
    <xf numFmtId="0" fontId="0" fillId="0" borderId="58" xfId="0" applyBorder="1" applyAlignment="1">
      <alignment horizontal="center" vertical="center" shrinkToFit="1"/>
    </xf>
    <xf numFmtId="0" fontId="0" fillId="0" borderId="21" xfId="0" applyBorder="1" applyAlignment="1">
      <alignment horizontal="center" vertical="center" shrinkToFit="1"/>
    </xf>
    <xf numFmtId="18" fontId="12" fillId="0" borderId="37" xfId="0" applyNumberFormat="1" applyFont="1" applyBorder="1" applyAlignment="1" applyProtection="1">
      <alignment horizontal="center" shrinkToFit="1"/>
      <protection locked="0"/>
    </xf>
    <xf numFmtId="0" fontId="0" fillId="0" borderId="38" xfId="0" applyBorder="1" applyAlignment="1" applyProtection="1">
      <alignment horizontal="center" shrinkToFit="1"/>
      <protection locked="0"/>
    </xf>
    <xf numFmtId="0" fontId="0" fillId="0" borderId="39" xfId="0" applyBorder="1" applyAlignment="1" applyProtection="1">
      <alignment horizontal="center" shrinkToFit="1"/>
      <protection locked="0"/>
    </xf>
    <xf numFmtId="3" fontId="9" fillId="0" borderId="37" xfId="0" applyNumberFormat="1" applyFont="1" applyBorder="1" applyAlignment="1" applyProtection="1">
      <alignment horizontal="center" shrinkToFit="1"/>
      <protection locked="0"/>
    </xf>
    <xf numFmtId="0" fontId="0" fillId="0" borderId="36" xfId="0" applyBorder="1" applyAlignment="1" applyProtection="1">
      <alignment horizontal="center" shrinkToFit="1"/>
      <protection locked="0"/>
    </xf>
    <xf numFmtId="0" fontId="8" fillId="0" borderId="28" xfId="0" applyFont="1" applyBorder="1" applyAlignment="1" applyProtection="1">
      <alignment horizontal="left" shrinkToFit="1"/>
    </xf>
    <xf numFmtId="0" fontId="9" fillId="0" borderId="5" xfId="0" applyFont="1" applyBorder="1" applyAlignment="1">
      <alignment horizontal="left" shrinkToFit="1"/>
    </xf>
    <xf numFmtId="0" fontId="9" fillId="0" borderId="7" xfId="0" applyFont="1" applyBorder="1" applyAlignment="1">
      <alignment horizontal="left" shrinkToFit="1"/>
    </xf>
    <xf numFmtId="0" fontId="0" fillId="0" borderId="5" xfId="0" applyBorder="1" applyAlignment="1" applyProtection="1">
      <alignment horizontal="center" shrinkToFit="1"/>
      <protection locked="0"/>
    </xf>
    <xf numFmtId="0" fontId="9" fillId="9" borderId="4" xfId="0" applyFont="1" applyFill="1" applyBorder="1" applyAlignment="1">
      <alignment horizontal="center" shrinkToFit="1"/>
    </xf>
    <xf numFmtId="0" fontId="0" fillId="9" borderId="7" xfId="0" applyFill="1" applyBorder="1" applyAlignment="1">
      <alignment horizontal="center" shrinkToFit="1"/>
    </xf>
    <xf numFmtId="0" fontId="11" fillId="0" borderId="0"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0" xfId="0" applyFont="1" applyBorder="1" applyAlignment="1" applyProtection="1">
      <alignment horizontal="center" vertical="top" wrapText="1"/>
    </xf>
    <xf numFmtId="0" fontId="11" fillId="0" borderId="6" xfId="0" applyFont="1" applyBorder="1" applyAlignment="1" applyProtection="1">
      <alignment horizontal="center" vertical="top" wrapText="1"/>
    </xf>
    <xf numFmtId="0" fontId="0" fillId="0" borderId="7" xfId="0" applyBorder="1" applyAlignment="1" applyProtection="1">
      <alignment horizontal="center" shrinkToFit="1"/>
      <protection locked="0"/>
    </xf>
    <xf numFmtId="49" fontId="8" fillId="0" borderId="9" xfId="0" applyNumberFormat="1" applyFont="1" applyBorder="1" applyAlignment="1" applyProtection="1">
      <alignment horizontal="center" vertical="center"/>
      <protection locked="0"/>
    </xf>
    <xf numFmtId="0" fontId="0" fillId="0" borderId="9" xfId="0" applyBorder="1" applyAlignment="1" applyProtection="1">
      <alignment horizontal="center"/>
      <protection locked="0"/>
    </xf>
    <xf numFmtId="0" fontId="8" fillId="0" borderId="3" xfId="0" applyFont="1" applyBorder="1" applyAlignment="1">
      <alignment horizontal="center" vertical="center" shrinkToFit="1"/>
    </xf>
    <xf numFmtId="0" fontId="8" fillId="0" borderId="21" xfId="0" applyFont="1" applyBorder="1" applyAlignment="1">
      <alignment horizontal="center" vertical="center" shrinkToFit="1"/>
    </xf>
    <xf numFmtId="0" fontId="4" fillId="0" borderId="15" xfId="0" applyFont="1" applyBorder="1" applyAlignment="1">
      <alignment horizontal="center" shrinkToFit="1"/>
    </xf>
    <xf numFmtId="0" fontId="4" fillId="0" borderId="42" xfId="0" applyFont="1" applyBorder="1" applyAlignment="1">
      <alignment horizontal="center" shrinkToFit="1"/>
    </xf>
    <xf numFmtId="0" fontId="8" fillId="0" borderId="15" xfId="0" applyFont="1" applyBorder="1" applyAlignment="1" applyProtection="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0" xfId="0" applyBorder="1" applyAlignment="1">
      <alignment horizontal="center" vertical="center"/>
    </xf>
    <xf numFmtId="170" fontId="8" fillId="0" borderId="47" xfId="0" applyNumberFormat="1" applyFont="1" applyBorder="1" applyAlignment="1" applyProtection="1">
      <alignment horizontal="right" vertical="center" shrinkToFit="1"/>
    </xf>
    <xf numFmtId="0" fontId="11" fillId="0" borderId="0" xfId="0" applyFont="1" applyBorder="1" applyAlignment="1" applyProtection="1">
      <alignment horizontal="left"/>
      <protection locked="0"/>
    </xf>
    <xf numFmtId="0" fontId="0" fillId="0" borderId="0" xfId="0" applyAlignment="1" applyProtection="1">
      <protection locked="0"/>
    </xf>
    <xf numFmtId="0" fontId="16" fillId="0" borderId="2" xfId="0" applyFont="1" applyBorder="1" applyAlignment="1" applyProtection="1">
      <alignment horizontal="right"/>
    </xf>
    <xf numFmtId="0" fontId="16" fillId="0" borderId="0" xfId="0" applyFont="1" applyBorder="1" applyAlignment="1" applyProtection="1">
      <alignment horizontal="right"/>
    </xf>
    <xf numFmtId="0" fontId="8" fillId="0" borderId="0" xfId="0" applyFont="1" applyBorder="1" applyAlignment="1" applyProtection="1">
      <protection locked="0"/>
    </xf>
    <xf numFmtId="0" fontId="0" fillId="0" borderId="0" xfId="0" applyAlignment="1" applyProtection="1"/>
    <xf numFmtId="37" fontId="8" fillId="0" borderId="15" xfId="1" applyNumberFormat="1" applyFont="1" applyBorder="1" applyAlignment="1" applyProtection="1">
      <alignment horizontal="center" vertical="center"/>
    </xf>
    <xf numFmtId="37" fontId="8" fillId="0" borderId="16" xfId="1" applyNumberFormat="1" applyFont="1" applyBorder="1" applyAlignment="1" applyProtection="1">
      <alignment horizontal="center" vertical="center"/>
    </xf>
    <xf numFmtId="37" fontId="8" fillId="0" borderId="42" xfId="1" applyNumberFormat="1" applyFont="1" applyBorder="1" applyAlignment="1" applyProtection="1">
      <alignment horizontal="center" vertical="center"/>
    </xf>
    <xf numFmtId="37" fontId="8" fillId="0" borderId="19" xfId="1" applyNumberFormat="1" applyFont="1" applyBorder="1" applyAlignment="1" applyProtection="1">
      <alignment horizontal="center" vertical="center"/>
    </xf>
    <xf numFmtId="37" fontId="8" fillId="0" borderId="0" xfId="1" applyNumberFormat="1" applyFont="1" applyBorder="1" applyAlignment="1" applyProtection="1">
      <alignment horizontal="center" vertical="center"/>
    </xf>
    <xf numFmtId="37" fontId="8" fillId="0" borderId="13" xfId="1" applyNumberFormat="1" applyFont="1" applyBorder="1" applyAlignment="1" applyProtection="1">
      <alignment horizontal="center" vertical="center"/>
    </xf>
    <xf numFmtId="37" fontId="8" fillId="0" borderId="22" xfId="1" applyNumberFormat="1" applyFont="1" applyBorder="1" applyAlignment="1" applyProtection="1">
      <alignment horizontal="center" vertical="center"/>
    </xf>
    <xf numFmtId="37" fontId="8" fillId="0" borderId="26" xfId="1" applyNumberFormat="1" applyFont="1" applyBorder="1" applyAlignment="1" applyProtection="1">
      <alignment horizontal="center" vertical="center"/>
    </xf>
    <xf numFmtId="37" fontId="8" fillId="0" borderId="43" xfId="1" applyNumberFormat="1" applyFont="1" applyBorder="1" applyAlignment="1" applyProtection="1">
      <alignment horizontal="center" vertical="center"/>
    </xf>
    <xf numFmtId="49" fontId="8" fillId="0" borderId="4" xfId="0" applyNumberFormat="1" applyFont="1" applyBorder="1" applyAlignment="1" applyProtection="1">
      <alignment horizontal="center" vertical="center"/>
      <protection locked="0"/>
    </xf>
    <xf numFmtId="0" fontId="8" fillId="0" borderId="4" xfId="0" applyFont="1" applyBorder="1" applyAlignment="1" applyProtection="1">
      <alignment horizontal="center" shrinkToFit="1"/>
    </xf>
    <xf numFmtId="0" fontId="8" fillId="0" borderId="7" xfId="0" applyFont="1" applyBorder="1" applyAlignment="1" applyProtection="1">
      <alignment horizontal="center" shrinkToFit="1"/>
    </xf>
    <xf numFmtId="0" fontId="7" fillId="0" borderId="12" xfId="0" applyFont="1" applyBorder="1" applyAlignment="1" applyProtection="1">
      <alignment horizontal="center"/>
    </xf>
    <xf numFmtId="0" fontId="0" fillId="0" borderId="6" xfId="0" applyBorder="1" applyAlignment="1">
      <alignment horizontal="center"/>
    </xf>
    <xf numFmtId="0" fontId="0" fillId="0" borderId="101" xfId="0" applyBorder="1" applyAlignment="1">
      <alignment horizontal="center"/>
    </xf>
    <xf numFmtId="0" fontId="0" fillId="0" borderId="14"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14" xfId="0" applyBorder="1" applyAlignment="1">
      <alignment horizontal="center" vertical="center"/>
    </xf>
    <xf numFmtId="0" fontId="66" fillId="0" borderId="63" xfId="0" applyFont="1" applyBorder="1" applyAlignment="1" applyProtection="1">
      <alignment horizontal="center"/>
      <protection locked="0"/>
    </xf>
    <xf numFmtId="0" fontId="66" fillId="0" borderId="17" xfId="0" applyFont="1" applyBorder="1" applyAlignment="1">
      <alignment horizontal="center"/>
    </xf>
    <xf numFmtId="0" fontId="66" fillId="0" borderId="62" xfId="0" applyFont="1" applyBorder="1" applyAlignment="1">
      <alignment horizontal="center"/>
    </xf>
    <xf numFmtId="0" fontId="13" fillId="0" borderId="63" xfId="0" applyFont="1" applyBorder="1" applyAlignment="1" applyProtection="1">
      <alignment horizontal="center"/>
      <protection locked="0"/>
    </xf>
    <xf numFmtId="0" fontId="0" fillId="0" borderId="64" xfId="0" applyBorder="1" applyAlignment="1" applyProtection="1">
      <alignment horizontal="center"/>
      <protection locked="0"/>
    </xf>
    <xf numFmtId="0" fontId="0" fillId="0" borderId="17" xfId="0" applyBorder="1" applyAlignment="1" applyProtection="1">
      <alignment shrinkToFit="1"/>
      <protection locked="0"/>
    </xf>
    <xf numFmtId="0" fontId="0" fillId="0" borderId="62" xfId="0" applyBorder="1" applyAlignment="1" applyProtection="1">
      <alignment shrinkToFit="1"/>
      <protection locked="0"/>
    </xf>
    <xf numFmtId="0" fontId="11" fillId="0" borderId="63" xfId="0" applyFont="1" applyBorder="1" applyAlignment="1" applyProtection="1">
      <alignment horizontal="center" shrinkToFit="1"/>
    </xf>
    <xf numFmtId="0" fontId="0" fillId="0" borderId="62" xfId="0" applyBorder="1" applyAlignment="1">
      <alignment horizontal="center" shrinkToFit="1"/>
    </xf>
    <xf numFmtId="0" fontId="8" fillId="0" borderId="31"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0" xfId="0" applyFont="1" applyBorder="1" applyAlignment="1" applyProtection="1">
      <alignment horizontal="left"/>
      <protection locked="0"/>
    </xf>
    <xf numFmtId="18" fontId="8" fillId="0" borderId="4" xfId="0" applyNumberFormat="1"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0" fillId="0" borderId="27" xfId="0" applyBorder="1" applyAlignment="1" applyProtection="1">
      <alignment horizontal="center"/>
    </xf>
    <xf numFmtId="0" fontId="0" fillId="0" borderId="17" xfId="0" applyBorder="1" applyAlignment="1" applyProtection="1">
      <alignment horizontal="center"/>
    </xf>
    <xf numFmtId="0" fontId="0" fillId="0" borderId="109" xfId="0" applyBorder="1" applyAlignment="1" applyProtection="1">
      <alignment horizontal="center"/>
    </xf>
    <xf numFmtId="0" fontId="0" fillId="0" borderId="35" xfId="0" applyBorder="1" applyAlignment="1" applyProtection="1">
      <protection locked="0"/>
    </xf>
    <xf numFmtId="0" fontId="0" fillId="0" borderId="38" xfId="0" applyBorder="1" applyAlignment="1" applyProtection="1">
      <protection locked="0"/>
    </xf>
    <xf numFmtId="0" fontId="0" fillId="0" borderId="36" xfId="0" applyBorder="1" applyAlignment="1" applyProtection="1">
      <protection locked="0"/>
    </xf>
    <xf numFmtId="0" fontId="0" fillId="0" borderId="37" xfId="0" applyBorder="1" applyAlignment="1" applyProtection="1">
      <protection locked="0"/>
    </xf>
    <xf numFmtId="0" fontId="0" fillId="0" borderId="36" xfId="0" applyBorder="1"/>
    <xf numFmtId="0" fontId="0" fillId="0" borderId="37" xfId="0" applyBorder="1" applyAlignment="1" applyProtection="1">
      <alignment horizontal="center"/>
      <protection locked="0"/>
    </xf>
    <xf numFmtId="0" fontId="0" fillId="0" borderId="44" xfId="0" applyBorder="1" applyAlignment="1" applyProtection="1"/>
    <xf numFmtId="0" fontId="0" fillId="0" borderId="26" xfId="0" applyBorder="1" applyAlignment="1" applyProtection="1"/>
    <xf numFmtId="0" fontId="0" fillId="0" borderId="108" xfId="0" applyBorder="1" applyAlignment="1" applyProtection="1"/>
    <xf numFmtId="0" fontId="0" fillId="0" borderId="0" xfId="0" applyFill="1" applyBorder="1" applyAlignment="1">
      <alignment horizontal="center"/>
    </xf>
    <xf numFmtId="49" fontId="0" fillId="0" borderId="27" xfId="0" applyNumberFormat="1" applyFill="1" applyBorder="1" applyAlignment="1" applyProtection="1">
      <alignment horizontal="center"/>
      <protection locked="0"/>
    </xf>
    <xf numFmtId="0" fontId="0" fillId="0" borderId="64" xfId="0" applyNumberFormat="1" applyFill="1" applyBorder="1" applyAlignment="1" applyProtection="1">
      <alignment horizontal="center"/>
      <protection locked="0"/>
    </xf>
    <xf numFmtId="4" fontId="0" fillId="0" borderId="27" xfId="0" applyNumberFormat="1" applyFont="1" applyFill="1" applyBorder="1" applyAlignment="1">
      <alignment horizontal="right" shrinkToFit="1"/>
    </xf>
    <xf numFmtId="4" fontId="0" fillId="0" borderId="64" xfId="0" applyNumberFormat="1" applyFont="1" applyFill="1" applyBorder="1" applyAlignment="1">
      <alignment horizontal="right" shrinkToFit="1"/>
    </xf>
    <xf numFmtId="168" fontId="33" fillId="4" borderId="26" xfId="0" applyNumberFormat="1" applyFont="1" applyFill="1" applyBorder="1" applyAlignment="1">
      <alignment horizontal="right" vertical="center"/>
    </xf>
    <xf numFmtId="168" fontId="33" fillId="4" borderId="23" xfId="0" applyNumberFormat="1" applyFont="1" applyFill="1" applyBorder="1" applyAlignment="1">
      <alignment horizontal="right" vertical="center"/>
    </xf>
    <xf numFmtId="0" fontId="35" fillId="4" borderId="26" xfId="0" applyFont="1" applyFill="1" applyBorder="1" applyAlignment="1">
      <alignment horizontal="center"/>
    </xf>
    <xf numFmtId="170" fontId="36" fillId="8" borderId="26" xfId="0" applyNumberFormat="1" applyFont="1" applyFill="1" applyBorder="1" applyAlignment="1">
      <alignment horizontal="right"/>
    </xf>
    <xf numFmtId="170" fontId="36" fillId="8" borderId="23" xfId="0" applyNumberFormat="1" applyFont="1" applyFill="1" applyBorder="1" applyAlignment="1">
      <alignment horizontal="right"/>
    </xf>
    <xf numFmtId="44" fontId="0" fillId="0" borderId="49" xfId="0" applyNumberFormat="1" applyBorder="1" applyAlignment="1">
      <alignment horizontal="left"/>
    </xf>
    <xf numFmtId="44" fontId="0" fillId="0" borderId="7" xfId="0" applyNumberFormat="1" applyBorder="1" applyAlignment="1">
      <alignment horizontal="left"/>
    </xf>
    <xf numFmtId="44" fontId="0" fillId="0" borderId="8" xfId="0" applyNumberFormat="1" applyBorder="1" applyAlignment="1">
      <alignment horizontal="left"/>
    </xf>
    <xf numFmtId="14" fontId="15" fillId="0" borderId="90" xfId="0" applyNumberFormat="1" applyFont="1" applyFill="1" applyBorder="1" applyAlignment="1">
      <alignment horizontal="center" shrinkToFit="1"/>
    </xf>
    <xf numFmtId="14" fontId="15" fillId="0" borderId="91" xfId="0" applyNumberFormat="1" applyFont="1" applyFill="1" applyBorder="1" applyAlignment="1">
      <alignment horizontal="center" shrinkToFit="1"/>
    </xf>
    <xf numFmtId="0" fontId="30" fillId="0" borderId="67" xfId="0" applyFont="1" applyFill="1" applyBorder="1" applyAlignment="1">
      <alignment horizontal="left"/>
    </xf>
    <xf numFmtId="18" fontId="15" fillId="0" borderId="68" xfId="0" applyNumberFormat="1" applyFont="1" applyFill="1" applyBorder="1" applyAlignment="1">
      <alignment horizontal="center" shrinkToFit="1"/>
    </xf>
    <xf numFmtId="0" fontId="15" fillId="0" borderId="70" xfId="0" applyNumberFormat="1" applyFont="1" applyFill="1" applyBorder="1" applyAlignment="1">
      <alignment horizontal="center" shrinkToFit="1"/>
    </xf>
    <xf numFmtId="0" fontId="40" fillId="0" borderId="0" xfId="0" applyFont="1" applyFill="1" applyBorder="1" applyAlignment="1">
      <alignment horizontal="left"/>
    </xf>
    <xf numFmtId="0" fontId="0" fillId="0" borderId="74" xfId="0" applyBorder="1" applyAlignment="1">
      <alignment horizontal="center"/>
    </xf>
    <xf numFmtId="0" fontId="48" fillId="5" borderId="27" xfId="0" applyFont="1" applyFill="1" applyBorder="1" applyAlignment="1">
      <alignment horizontal="center"/>
    </xf>
    <xf numFmtId="0" fontId="48" fillId="5" borderId="17" xfId="0" applyFont="1" applyFill="1" applyBorder="1" applyAlignment="1">
      <alignment horizontal="center"/>
    </xf>
    <xf numFmtId="0" fontId="48" fillId="5" borderId="64" xfId="0" applyFont="1" applyFill="1" applyBorder="1" applyAlignment="1">
      <alignment horizontal="center"/>
    </xf>
    <xf numFmtId="44" fontId="0" fillId="0" borderId="33" xfId="0" applyNumberFormat="1" applyBorder="1" applyAlignment="1">
      <alignment horizontal="left"/>
    </xf>
    <xf numFmtId="44" fontId="0" fillId="0" borderId="21" xfId="0" applyNumberFormat="1" applyBorder="1" applyAlignment="1">
      <alignment horizontal="left"/>
    </xf>
    <xf numFmtId="44" fontId="0" fillId="0" borderId="11" xfId="0" applyNumberFormat="1" applyBorder="1" applyAlignment="1">
      <alignment horizontal="left"/>
    </xf>
    <xf numFmtId="0" fontId="0" fillId="0" borderId="0" xfId="0" applyAlignment="1" applyProtection="1">
      <alignment horizontal="left" vertical="top" wrapText="1"/>
      <protection locked="0"/>
    </xf>
    <xf numFmtId="0" fontId="54" fillId="0" borderId="68" xfId="0" applyNumberFormat="1" applyFont="1" applyBorder="1" applyAlignment="1" applyProtection="1">
      <alignment horizontal="center" shrinkToFit="1"/>
      <protection locked="0"/>
    </xf>
    <xf numFmtId="0" fontId="54" fillId="0" borderId="69" xfId="0" applyNumberFormat="1" applyFont="1" applyBorder="1" applyAlignment="1" applyProtection="1">
      <alignment horizontal="center" shrinkToFit="1"/>
      <protection locked="0"/>
    </xf>
    <xf numFmtId="0" fontId="54" fillId="0" borderId="70" xfId="0" applyNumberFormat="1" applyFont="1" applyBorder="1" applyAlignment="1" applyProtection="1">
      <alignment horizontal="center" shrinkToFit="1"/>
      <protection locked="0"/>
    </xf>
    <xf numFmtId="49" fontId="54" fillId="0" borderId="71" xfId="0" applyNumberFormat="1" applyFont="1" applyBorder="1" applyAlignment="1">
      <alignment horizontal="center" shrinkToFit="1"/>
    </xf>
    <xf numFmtId="0" fontId="54" fillId="0" borderId="72" xfId="0" applyNumberFormat="1" applyFont="1" applyBorder="1" applyAlignment="1">
      <alignment horizontal="center" shrinkToFit="1"/>
    </xf>
    <xf numFmtId="0" fontId="54" fillId="0" borderId="73" xfId="0" applyNumberFormat="1" applyFont="1" applyBorder="1" applyAlignment="1">
      <alignment horizontal="center" shrinkToFit="1"/>
    </xf>
    <xf numFmtId="49" fontId="54" fillId="0" borderId="4" xfId="0" applyNumberFormat="1" applyFont="1" applyBorder="1" applyAlignment="1">
      <alignment horizontal="center" shrinkToFit="1"/>
    </xf>
    <xf numFmtId="0" fontId="54" fillId="0" borderId="7" xfId="0" applyNumberFormat="1" applyFont="1" applyBorder="1" applyAlignment="1">
      <alignment horizontal="center" shrinkToFit="1"/>
    </xf>
    <xf numFmtId="169" fontId="54" fillId="0" borderId="69" xfId="0" applyNumberFormat="1" applyFont="1" applyBorder="1" applyAlignment="1">
      <alignment horizontal="center"/>
    </xf>
    <xf numFmtId="169" fontId="31" fillId="0" borderId="4" xfId="0" applyNumberFormat="1" applyFont="1" applyBorder="1" applyAlignment="1">
      <alignment horizontal="center"/>
    </xf>
    <xf numFmtId="169" fontId="31" fillId="0" borderId="7" xfId="0" applyNumberFormat="1" applyFont="1" applyBorder="1" applyAlignment="1">
      <alignment horizontal="center"/>
    </xf>
    <xf numFmtId="1" fontId="15" fillId="0" borderId="68" xfId="0" applyNumberFormat="1" applyFont="1" applyFill="1" applyBorder="1" applyAlignment="1" applyProtection="1">
      <alignment horizontal="center" shrinkToFit="1"/>
      <protection locked="0"/>
    </xf>
    <xf numFmtId="1" fontId="15" fillId="0" borderId="70" xfId="0" applyNumberFormat="1" applyFont="1" applyFill="1" applyBorder="1" applyAlignment="1" applyProtection="1">
      <alignment horizontal="center" shrinkToFit="1"/>
      <protection locked="0"/>
    </xf>
    <xf numFmtId="0" fontId="0" fillId="0" borderId="67" xfId="0" applyFill="1" applyBorder="1" applyAlignment="1">
      <alignment horizontal="center"/>
    </xf>
    <xf numFmtId="0" fontId="0" fillId="0" borderId="12" xfId="0" applyFill="1" applyBorder="1" applyAlignment="1" applyProtection="1">
      <alignment horizontal="left" shrinkToFit="1"/>
      <protection locked="0"/>
    </xf>
    <xf numFmtId="0" fontId="0" fillId="0" borderId="6" xfId="0" applyFill="1" applyBorder="1" applyAlignment="1" applyProtection="1">
      <alignment horizontal="left" shrinkToFit="1"/>
      <protection locked="0"/>
    </xf>
    <xf numFmtId="0" fontId="0" fillId="0" borderId="24" xfId="0" applyFill="1" applyBorder="1" applyAlignment="1" applyProtection="1">
      <alignment horizontal="left" shrinkToFit="1"/>
      <protection locked="0"/>
    </xf>
    <xf numFmtId="0" fontId="31" fillId="0" borderId="14" xfId="0" applyFont="1" applyBorder="1" applyAlignment="1" applyProtection="1">
      <alignment horizontal="left" shrinkToFit="1"/>
      <protection locked="0"/>
    </xf>
    <xf numFmtId="0" fontId="31" fillId="0" borderId="0" xfId="0" applyFont="1" applyBorder="1" applyAlignment="1" applyProtection="1">
      <alignment horizontal="left" shrinkToFit="1"/>
      <protection locked="0"/>
    </xf>
    <xf numFmtId="0" fontId="31" fillId="0" borderId="13" xfId="0" applyFont="1" applyBorder="1" applyAlignment="1" applyProtection="1">
      <alignment horizontal="left" shrinkToFit="1"/>
      <protection locked="0"/>
    </xf>
    <xf numFmtId="0" fontId="30" fillId="0" borderId="68" xfId="0" applyFont="1" applyBorder="1" applyAlignment="1" applyProtection="1">
      <alignment wrapText="1"/>
      <protection locked="0"/>
    </xf>
    <xf numFmtId="0" fontId="0" fillId="0" borderId="72" xfId="0" applyBorder="1" applyAlignment="1" applyProtection="1">
      <alignment wrapText="1"/>
      <protection locked="0"/>
    </xf>
    <xf numFmtId="0" fontId="0" fillId="0" borderId="73" xfId="0" applyBorder="1" applyAlignment="1" applyProtection="1">
      <alignment wrapText="1"/>
      <protection locked="0"/>
    </xf>
    <xf numFmtId="0" fontId="0" fillId="0" borderId="44" xfId="0" applyBorder="1" applyAlignment="1" applyProtection="1">
      <alignment horizontal="left" shrinkToFit="1"/>
      <protection locked="0"/>
    </xf>
    <xf numFmtId="0" fontId="0" fillId="0" borderId="26" xfId="0" applyBorder="1" applyAlignment="1" applyProtection="1">
      <protection locked="0"/>
    </xf>
    <xf numFmtId="0" fontId="0" fillId="0" borderId="43" xfId="0" applyBorder="1" applyAlignment="1" applyProtection="1">
      <protection locked="0"/>
    </xf>
    <xf numFmtId="0" fontId="30" fillId="0" borderId="110" xfId="0" applyFont="1" applyBorder="1" applyAlignment="1">
      <alignment horizontal="left" vertical="center"/>
    </xf>
    <xf numFmtId="0" fontId="30" fillId="0" borderId="13" xfId="0" applyFont="1" applyBorder="1" applyAlignment="1">
      <alignment horizontal="left" vertical="center"/>
    </xf>
    <xf numFmtId="0" fontId="0" fillId="0" borderId="43" xfId="0" applyBorder="1" applyAlignment="1">
      <alignment horizontal="left"/>
    </xf>
    <xf numFmtId="0" fontId="0" fillId="0" borderId="0" xfId="0" applyBorder="1" applyAlignment="1" applyProtection="1">
      <alignment wrapText="1"/>
      <protection locked="0"/>
    </xf>
    <xf numFmtId="168" fontId="39" fillId="0" borderId="16" xfId="0" applyNumberFormat="1" applyFont="1" applyFill="1" applyBorder="1" applyAlignment="1">
      <alignment horizontal="left" vertical="center"/>
    </xf>
    <xf numFmtId="0" fontId="39" fillId="0" borderId="16" xfId="0" applyFont="1" applyFill="1" applyBorder="1" applyAlignment="1">
      <alignment horizontal="left" vertical="center"/>
    </xf>
    <xf numFmtId="0" fontId="39" fillId="0" borderId="18" xfId="0" applyFont="1" applyFill="1" applyBorder="1" applyAlignment="1">
      <alignment horizontal="left" vertical="center"/>
    </xf>
    <xf numFmtId="0" fontId="39" fillId="0" borderId="26" xfId="0" applyFont="1" applyFill="1" applyBorder="1" applyAlignment="1">
      <alignment horizontal="left" vertical="center"/>
    </xf>
    <xf numFmtId="0" fontId="39" fillId="0" borderId="23" xfId="0" applyFont="1" applyFill="1" applyBorder="1" applyAlignment="1">
      <alignment horizontal="left" vertical="center"/>
    </xf>
    <xf numFmtId="0" fontId="42" fillId="0" borderId="75" xfId="0" applyFont="1" applyFill="1" applyBorder="1" applyAlignment="1">
      <alignment horizontal="right" vertical="center" textRotation="90"/>
    </xf>
    <xf numFmtId="0" fontId="36" fillId="4" borderId="15" xfId="0" applyFont="1" applyFill="1" applyBorder="1" applyAlignment="1">
      <alignment horizontal="right"/>
    </xf>
    <xf numFmtId="0" fontId="36" fillId="4" borderId="16" xfId="0" applyFont="1" applyFill="1" applyBorder="1" applyAlignment="1">
      <alignment horizontal="right"/>
    </xf>
    <xf numFmtId="170" fontId="0" fillId="0" borderId="16" xfId="0" applyNumberFormat="1" applyFill="1" applyBorder="1" applyAlignment="1">
      <alignment horizontal="right"/>
    </xf>
    <xf numFmtId="170" fontId="0" fillId="0" borderId="18" xfId="0" applyNumberFormat="1" applyFill="1" applyBorder="1" applyAlignment="1">
      <alignment horizontal="right"/>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29" fillId="4" borderId="18" xfId="0" applyFont="1" applyFill="1" applyBorder="1" applyAlignment="1">
      <alignment horizontal="center" vertical="center"/>
    </xf>
    <xf numFmtId="170" fontId="0" fillId="0" borderId="0" xfId="0" applyNumberFormat="1" applyFill="1" applyBorder="1" applyAlignment="1">
      <alignment horizontal="right"/>
    </xf>
    <xf numFmtId="170" fontId="0" fillId="0" borderId="20" xfId="0" applyNumberFormat="1" applyFill="1" applyBorder="1" applyAlignment="1">
      <alignment horizontal="right"/>
    </xf>
    <xf numFmtId="0" fontId="0" fillId="8" borderId="27" xfId="0" applyNumberFormat="1" applyFill="1" applyBorder="1" applyAlignment="1" applyProtection="1">
      <alignment horizontal="center"/>
      <protection locked="0"/>
    </xf>
    <xf numFmtId="0" fontId="0" fillId="8" borderId="64" xfId="0" applyNumberFormat="1" applyFill="1" applyBorder="1" applyAlignment="1" applyProtection="1">
      <alignment horizontal="center"/>
      <protection locked="0"/>
    </xf>
    <xf numFmtId="4" fontId="0" fillId="8" borderId="27" xfId="0" applyNumberFormat="1" applyFont="1" applyFill="1" applyBorder="1" applyAlignment="1" applyProtection="1">
      <alignment horizontal="right" shrinkToFit="1"/>
    </xf>
    <xf numFmtId="4" fontId="0" fillId="8" borderId="64" xfId="0" applyNumberFormat="1" applyFont="1" applyFill="1" applyBorder="1" applyAlignment="1" applyProtection="1">
      <alignment horizontal="right" shrinkToFit="1"/>
    </xf>
    <xf numFmtId="0" fontId="32" fillId="8" borderId="27" xfId="0" applyNumberFormat="1" applyFont="1" applyFill="1" applyBorder="1" applyAlignment="1" applyProtection="1">
      <alignment horizontal="center"/>
      <protection locked="0"/>
    </xf>
    <xf numFmtId="0" fontId="32" fillId="8" borderId="64" xfId="0" applyNumberFormat="1" applyFont="1" applyFill="1" applyBorder="1" applyAlignment="1" applyProtection="1">
      <alignment horizontal="center"/>
      <protection locked="0"/>
    </xf>
    <xf numFmtId="49" fontId="32" fillId="8" borderId="27" xfId="0" applyNumberFormat="1" applyFont="1" applyFill="1" applyBorder="1" applyAlignment="1" applyProtection="1">
      <alignment horizontal="center"/>
      <protection locked="0"/>
    </xf>
    <xf numFmtId="4" fontId="0" fillId="8" borderId="0" xfId="0" applyNumberFormat="1" applyFont="1" applyFill="1" applyBorder="1" applyAlignment="1" applyProtection="1">
      <alignment horizontal="right" shrinkToFit="1"/>
    </xf>
    <xf numFmtId="4" fontId="0" fillId="8" borderId="20" xfId="0" applyNumberFormat="1" applyFont="1" applyFill="1" applyBorder="1" applyAlignment="1" applyProtection="1">
      <alignment horizontal="right" shrinkToFit="1"/>
    </xf>
    <xf numFmtId="170" fontId="0" fillId="0" borderId="26" xfId="0" applyNumberFormat="1" applyFill="1" applyBorder="1" applyAlignment="1">
      <alignment horizontal="right"/>
    </xf>
    <xf numFmtId="170" fontId="0" fillId="0" borderId="23" xfId="0" applyNumberFormat="1" applyFill="1" applyBorder="1" applyAlignment="1">
      <alignment horizontal="right"/>
    </xf>
    <xf numFmtId="170" fontId="0" fillId="0" borderId="0" xfId="0" applyNumberFormat="1" applyAlignment="1">
      <alignment horizontal="right" vertical="center" wrapText="1"/>
    </xf>
    <xf numFmtId="170" fontId="0" fillId="0" borderId="20" xfId="0" applyNumberFormat="1" applyBorder="1" applyAlignment="1">
      <alignment horizontal="right" vertical="center" wrapText="1"/>
    </xf>
    <xf numFmtId="0" fontId="48" fillId="7" borderId="29" xfId="0" applyFont="1" applyFill="1" applyBorder="1" applyAlignment="1">
      <alignment horizontal="center"/>
    </xf>
    <xf numFmtId="0" fontId="48" fillId="7" borderId="42" xfId="0" applyFont="1" applyFill="1" applyBorder="1" applyAlignment="1">
      <alignment horizontal="center"/>
    </xf>
    <xf numFmtId="0" fontId="48" fillId="7" borderId="30" xfId="0" applyFont="1" applyFill="1" applyBorder="1" applyAlignment="1">
      <alignment horizontal="center"/>
    </xf>
    <xf numFmtId="0" fontId="48" fillId="7" borderId="77" xfId="0" applyFont="1" applyFill="1" applyBorder="1" applyAlignment="1">
      <alignment horizontal="center"/>
    </xf>
    <xf numFmtId="49" fontId="24" fillId="0" borderId="28" xfId="0" applyNumberFormat="1" applyFont="1" applyBorder="1" applyAlignment="1" applyProtection="1">
      <alignment horizontal="center" vertical="center" wrapText="1" shrinkToFit="1"/>
      <protection locked="0"/>
    </xf>
    <xf numFmtId="49" fontId="24" fillId="0" borderId="5" xfId="0" applyNumberFormat="1" applyFont="1" applyBorder="1" applyAlignment="1" applyProtection="1">
      <alignment horizontal="center" vertical="center" wrapText="1" shrinkToFit="1"/>
      <protection locked="0"/>
    </xf>
    <xf numFmtId="49" fontId="24" fillId="0" borderId="7" xfId="0" applyNumberFormat="1" applyFont="1" applyBorder="1" applyAlignment="1" applyProtection="1">
      <alignment horizontal="center" vertical="center" wrapText="1" shrinkToFit="1"/>
      <protection locked="0"/>
    </xf>
    <xf numFmtId="44" fontId="49" fillId="4" borderId="18" xfId="0" applyNumberFormat="1" applyFont="1" applyFill="1" applyBorder="1" applyAlignment="1">
      <alignment horizontal="center" vertical="center"/>
    </xf>
    <xf numFmtId="44" fontId="49" fillId="4" borderId="23" xfId="0" applyNumberFormat="1" applyFont="1" applyFill="1" applyBorder="1" applyAlignment="1">
      <alignment horizontal="center" vertical="center"/>
    </xf>
    <xf numFmtId="0" fontId="49" fillId="0" borderId="28" xfId="0" applyFont="1" applyBorder="1" applyAlignment="1" applyProtection="1">
      <alignment horizontal="center" vertical="center"/>
      <protection locked="0"/>
    </xf>
    <xf numFmtId="0" fontId="24" fillId="0" borderId="5" xfId="0" applyFont="1" applyBorder="1" applyAlignment="1" applyProtection="1">
      <alignment vertical="center"/>
      <protection locked="0"/>
    </xf>
    <xf numFmtId="0" fontId="24" fillId="0" borderId="7" xfId="0" applyFont="1" applyBorder="1" applyAlignment="1" applyProtection="1">
      <alignment vertical="center"/>
      <protection locked="0"/>
    </xf>
    <xf numFmtId="0" fontId="49" fillId="0" borderId="28" xfId="0" applyFont="1" applyBorder="1" applyAlignment="1" applyProtection="1">
      <alignment horizontal="center" vertical="center" shrinkToFit="1"/>
      <protection locked="0"/>
    </xf>
    <xf numFmtId="0" fontId="24" fillId="0" borderId="5" xfId="0" applyFont="1" applyBorder="1" applyAlignment="1" applyProtection="1">
      <alignment vertical="center" shrinkToFit="1"/>
      <protection locked="0"/>
    </xf>
    <xf numFmtId="0" fontId="24" fillId="0" borderId="7" xfId="0" applyFont="1" applyBorder="1" applyAlignment="1" applyProtection="1">
      <alignment vertical="center" shrinkToFit="1"/>
      <protection locked="0"/>
    </xf>
    <xf numFmtId="44" fontId="27" fillId="0" borderId="15" xfId="0" applyNumberFormat="1" applyFont="1" applyFill="1" applyBorder="1" applyAlignment="1">
      <alignment horizontal="center" vertical="center" shrinkToFit="1"/>
    </xf>
    <xf numFmtId="44" fontId="27" fillId="0" borderId="22" xfId="0" applyNumberFormat="1" applyFont="1" applyFill="1" applyBorder="1" applyAlignment="1">
      <alignment horizontal="center" vertical="center" shrinkToFit="1"/>
    </xf>
    <xf numFmtId="0" fontId="48" fillId="0" borderId="55" xfId="0" applyFont="1" applyBorder="1" applyAlignment="1">
      <alignment horizontal="center"/>
    </xf>
    <xf numFmtId="0" fontId="48" fillId="0" borderId="36" xfId="0" applyFont="1" applyBorder="1" applyAlignment="1">
      <alignment horizontal="center"/>
    </xf>
    <xf numFmtId="0" fontId="48" fillId="0" borderId="51" xfId="0" applyFont="1" applyBorder="1" applyAlignment="1">
      <alignment horizontal="center"/>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0" xfId="0" applyFont="1" applyFill="1" applyBorder="1" applyAlignment="1">
      <alignment horizontal="center" vertical="center"/>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23" xfId="0" applyFont="1" applyBorder="1" applyAlignment="1">
      <alignment horizontal="center" vertical="center" wrapText="1"/>
    </xf>
    <xf numFmtId="0" fontId="51" fillId="0" borderId="15" xfId="0" applyFont="1" applyBorder="1" applyAlignment="1">
      <alignment horizontal="center" vertical="center"/>
    </xf>
    <xf numFmtId="0" fontId="51" fillId="0" borderId="22" xfId="0" applyFont="1" applyBorder="1" applyAlignment="1">
      <alignment horizontal="center" vertical="center"/>
    </xf>
    <xf numFmtId="0" fontId="48" fillId="4" borderId="16" xfId="0" applyFont="1" applyFill="1" applyBorder="1" applyAlignment="1">
      <alignment horizontal="center"/>
    </xf>
    <xf numFmtId="0" fontId="48" fillId="4" borderId="18" xfId="0" applyFont="1" applyFill="1" applyBorder="1" applyAlignment="1">
      <alignment horizontal="center"/>
    </xf>
    <xf numFmtId="0" fontId="51" fillId="0" borderId="15" xfId="0" applyFont="1" applyFill="1" applyBorder="1" applyAlignment="1" applyProtection="1">
      <alignment horizontal="center" vertical="center"/>
      <protection locked="0"/>
    </xf>
    <xf numFmtId="0" fontId="51" fillId="0" borderId="22" xfId="0" applyFont="1" applyFill="1" applyBorder="1" applyAlignment="1" applyProtection="1">
      <alignment horizontal="center" vertical="center"/>
      <protection locked="0"/>
    </xf>
    <xf numFmtId="0" fontId="49" fillId="4" borderId="22" xfId="0" applyFont="1" applyFill="1" applyBorder="1" applyAlignment="1">
      <alignment horizontal="center" vertical="center" wrapText="1"/>
    </xf>
    <xf numFmtId="0" fontId="49" fillId="4" borderId="26" xfId="0" applyFont="1" applyFill="1" applyBorder="1" applyAlignment="1">
      <alignment horizontal="center" vertical="center" wrapText="1"/>
    </xf>
    <xf numFmtId="0" fontId="50" fillId="4" borderId="16"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39" fillId="0" borderId="15" xfId="0" applyFont="1" applyFill="1" applyBorder="1" applyAlignment="1">
      <alignment horizontal="right" vertical="center"/>
    </xf>
    <xf numFmtId="0" fontId="39" fillId="0" borderId="16" xfId="0" applyFont="1" applyFill="1" applyBorder="1" applyAlignment="1">
      <alignment horizontal="right" vertical="center"/>
    </xf>
    <xf numFmtId="0" fontId="39" fillId="0" borderId="22" xfId="0" applyFont="1" applyFill="1" applyBorder="1" applyAlignment="1">
      <alignment horizontal="right" vertical="center"/>
    </xf>
    <xf numFmtId="0" fontId="39" fillId="0" borderId="26" xfId="0" applyFont="1" applyFill="1" applyBorder="1" applyAlignment="1">
      <alignment horizontal="right" vertical="center"/>
    </xf>
    <xf numFmtId="0" fontId="30" fillId="4" borderId="26" xfId="0" applyFont="1" applyFill="1" applyBorder="1" applyAlignment="1">
      <alignment horizontal="center" vertical="top"/>
    </xf>
    <xf numFmtId="0" fontId="30" fillId="4" borderId="23" xfId="0" applyFont="1" applyFill="1" applyBorder="1" applyAlignment="1">
      <alignment horizontal="center" vertical="top"/>
    </xf>
    <xf numFmtId="0" fontId="28" fillId="0" borderId="26" xfId="0" applyNumberFormat="1" applyFont="1" applyBorder="1" applyAlignment="1">
      <alignment horizontal="center"/>
    </xf>
    <xf numFmtId="0" fontId="0" fillId="0" borderId="26" xfId="0" applyBorder="1" applyAlignment="1"/>
    <xf numFmtId="0" fontId="0" fillId="8" borderId="27" xfId="0" applyNumberFormat="1" applyFill="1" applyBorder="1" applyAlignment="1" applyProtection="1">
      <alignment horizontal="center" shrinkToFit="1"/>
      <protection locked="0"/>
    </xf>
    <xf numFmtId="0" fontId="0" fillId="8" borderId="64" xfId="0" applyFill="1" applyBorder="1" applyAlignment="1" applyProtection="1">
      <alignment horizontal="center" shrinkToFit="1"/>
    </xf>
    <xf numFmtId="0" fontId="0" fillId="8" borderId="64" xfId="0" applyFill="1" applyBorder="1" applyAlignment="1" applyProtection="1">
      <alignment horizontal="right" shrinkToFit="1"/>
    </xf>
    <xf numFmtId="0" fontId="49" fillId="0" borderId="28" xfId="0" applyFont="1" applyBorder="1" applyAlignment="1" applyProtection="1">
      <alignment horizontal="center" vertical="center" wrapText="1" shrinkToFit="1"/>
      <protection locked="0"/>
    </xf>
    <xf numFmtId="0" fontId="24" fillId="0" borderId="5" xfId="0" applyFont="1" applyBorder="1" applyAlignment="1" applyProtection="1">
      <alignment vertical="center" wrapText="1" shrinkToFit="1"/>
      <protection locked="0"/>
    </xf>
    <xf numFmtId="0" fontId="24" fillId="0" borderId="7" xfId="0" applyFont="1" applyBorder="1" applyAlignment="1" applyProtection="1">
      <alignment vertical="center" wrapText="1" shrinkToFit="1"/>
      <protection locked="0"/>
    </xf>
    <xf numFmtId="44" fontId="0" fillId="0" borderId="28" xfId="0" applyNumberFormat="1" applyBorder="1" applyAlignment="1" applyProtection="1">
      <alignment horizontal="left" shrinkToFit="1"/>
      <protection locked="0"/>
    </xf>
    <xf numFmtId="0" fontId="0" fillId="0" borderId="5" xfId="0" applyBorder="1" applyAlignment="1" applyProtection="1">
      <alignment horizontal="left" shrinkToFit="1"/>
      <protection locked="0"/>
    </xf>
    <xf numFmtId="0" fontId="0" fillId="0" borderId="7" xfId="0" applyBorder="1" applyAlignment="1" applyProtection="1">
      <alignment horizontal="left" shrinkToFit="1"/>
      <protection locked="0"/>
    </xf>
    <xf numFmtId="44" fontId="0" fillId="0" borderId="49" xfId="0" applyNumberFormat="1" applyBorder="1" applyAlignment="1" applyProtection="1">
      <alignment horizontal="left"/>
      <protection locked="0"/>
    </xf>
    <xf numFmtId="44" fontId="0" fillId="0" borderId="7" xfId="0" applyNumberFormat="1" applyBorder="1" applyAlignment="1" applyProtection="1">
      <alignment horizontal="left"/>
      <protection locked="0"/>
    </xf>
    <xf numFmtId="44" fontId="0" fillId="0" borderId="8" xfId="0" applyNumberFormat="1" applyBorder="1" applyAlignment="1" applyProtection="1">
      <alignment horizontal="left"/>
      <protection locked="0"/>
    </xf>
    <xf numFmtId="0" fontId="48" fillId="0" borderId="46" xfId="0" applyFont="1" applyBorder="1" applyAlignment="1">
      <alignment horizontal="center"/>
    </xf>
    <xf numFmtId="0" fontId="48" fillId="0" borderId="24" xfId="0" applyFont="1" applyBorder="1" applyAlignment="1">
      <alignment horizontal="center"/>
    </xf>
    <xf numFmtId="0" fontId="48" fillId="0" borderId="9" xfId="0" applyFont="1" applyBorder="1" applyAlignment="1">
      <alignment horizontal="center"/>
    </xf>
    <xf numFmtId="0" fontId="0" fillId="0" borderId="26" xfId="0"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cellXfs>
  <cellStyles count="5">
    <cellStyle name="Currency" xfId="1" builtinId="4"/>
    <cellStyle name="Hyperlink" xfId="3" builtinId="8"/>
    <cellStyle name="Neutral" xfId="4" builtinId="28"/>
    <cellStyle name="Normal" xfId="0" builtinId="0"/>
    <cellStyle name="Percent" xfId="2" builtinId="5"/>
  </cellStyles>
  <dxfs count="1">
    <dxf>
      <fill>
        <patternFill>
          <bgColor rgb="FFFFFF00"/>
        </patternFill>
      </fill>
    </dxf>
  </dxfs>
  <tableStyles count="0" defaultTableStyle="TableStyleMedium2" defaultPivotStyle="PivotStyleLight16"/>
  <colors>
    <indexedColors>
      <rgbColor rgb="FF000000"/>
      <rgbColor rgb="FFFFFFFF"/>
      <rgbColor rgb="FFDD0806"/>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FF3333"/>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D4"/>
      <rgbColor rgb="FF00CCFF"/>
      <rgbColor rgb="FFCCFFFF"/>
      <rgbColor rgb="FFCCFFCC"/>
      <rgbColor rgb="FFFFFF99"/>
      <rgbColor rgb="FF99CCFF"/>
      <rgbColor rgb="FFFF9999"/>
      <rgbColor rgb="FFCC99FF"/>
      <rgbColor rgb="FFFFCC99"/>
      <rgbColor rgb="FF00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351861</xdr:colOff>
      <xdr:row>0</xdr:row>
      <xdr:rowOff>0</xdr:rowOff>
    </xdr:from>
    <xdr:to>
      <xdr:col>2</xdr:col>
      <xdr:colOff>121920</xdr:colOff>
      <xdr:row>3</xdr:row>
      <xdr:rowOff>228600</xdr:rowOff>
    </xdr:to>
    <xdr:sp macro="" textlink="">
      <xdr:nvSpPr>
        <xdr:cNvPr id="2" name="CustomShape 1"/>
        <xdr:cNvSpPr/>
      </xdr:nvSpPr>
      <xdr:spPr>
        <a:xfrm>
          <a:off x="351861" y="0"/>
          <a:ext cx="1522659" cy="1097280"/>
        </a:xfrm>
        <a:prstGeom prst="rect">
          <a:avLst/>
        </a:prstGeom>
        <a:noFill/>
        <a:ln w="9360">
          <a:noFill/>
        </a:ln>
      </xdr:spPr>
      <xdr:txBody>
        <a:bodyPr lIns="0" tIns="0" rIns="0" bIns="0"/>
        <a:lstStyle/>
        <a:p>
          <a:pPr>
            <a:lnSpc>
              <a:spcPct val="100000"/>
            </a:lnSpc>
          </a:pPr>
          <a:r>
            <a:rPr lang="en-US" sz="3400" b="1">
              <a:solidFill>
                <a:srgbClr val="333399"/>
              </a:solidFill>
              <a:latin typeface="Times New Roman"/>
            </a:rPr>
            <a:t>Camp Agapé</a:t>
          </a:r>
          <a:r>
            <a:rPr lang="en-US" sz="3600" b="1">
              <a:solidFill>
                <a:srgbClr val="0000D4"/>
              </a:solidFill>
              <a:latin typeface="Times New Roman"/>
            </a:rPr>
            <a:t> </a:t>
          </a:r>
          <a:endParaRPr/>
        </a:p>
        <a:p>
          <a:pPr>
            <a:lnSpc>
              <a:spcPct val="100000"/>
            </a:lnSpc>
          </a:pPr>
          <a:endParaRPr/>
        </a:p>
      </xdr:txBody>
    </xdr:sp>
    <xdr:clientData/>
  </xdr:twoCellAnchor>
  <xdr:twoCellAnchor editAs="oneCell">
    <xdr:from>
      <xdr:col>0</xdr:col>
      <xdr:colOff>331059</xdr:colOff>
      <xdr:row>3</xdr:row>
      <xdr:rowOff>167640</xdr:rowOff>
    </xdr:from>
    <xdr:to>
      <xdr:col>1</xdr:col>
      <xdr:colOff>457200</xdr:colOff>
      <xdr:row>6</xdr:row>
      <xdr:rowOff>243840</xdr:rowOff>
    </xdr:to>
    <xdr:pic>
      <xdr:nvPicPr>
        <xdr:cNvPr id="3" name="Picture 6"/>
        <xdr:cNvPicPr/>
      </xdr:nvPicPr>
      <xdr:blipFill>
        <a:blip xmlns:r="http://schemas.openxmlformats.org/officeDocument/2006/relationships" r:embed="rId1" cstate="print"/>
        <a:stretch>
          <a:fillRect/>
        </a:stretch>
      </xdr:blipFill>
      <xdr:spPr>
        <a:xfrm>
          <a:off x="331059" y="1036320"/>
          <a:ext cx="1269141" cy="89916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xdr:colOff>
      <xdr:row>14</xdr:row>
      <xdr:rowOff>228600</xdr:rowOff>
    </xdr:from>
    <xdr:to>
      <xdr:col>8</xdr:col>
      <xdr:colOff>142611</xdr:colOff>
      <xdr:row>16</xdr:row>
      <xdr:rowOff>95250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a:off x="5419725" y="3200400"/>
          <a:ext cx="247386" cy="285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D83"/>
  <sheetViews>
    <sheetView showGridLines="0" tabSelected="1" zoomScale="58" zoomScaleNormal="58" zoomScaleSheetLayoutView="75" zoomScalePageLayoutView="50" workbookViewId="0">
      <selection activeCell="D1" sqref="D1:Y1"/>
    </sheetView>
  </sheetViews>
  <sheetFormatPr defaultColWidth="8.6640625" defaultRowHeight="13.8"/>
  <cols>
    <col min="1" max="1" width="16.6640625" style="1" customWidth="1"/>
    <col min="2" max="5" width="8.6640625" style="1"/>
    <col min="6" max="6" width="1" style="1" customWidth="1"/>
    <col min="7" max="7" width="8.6640625" style="1"/>
    <col min="8" max="8" width="1.33203125" style="1" customWidth="1"/>
    <col min="9" max="10" width="8.6640625" style="1" customWidth="1"/>
    <col min="11" max="11" width="8.5546875" style="1" customWidth="1"/>
    <col min="12" max="13" width="8.6640625" style="1" customWidth="1"/>
    <col min="14" max="15" width="8.6640625" style="1"/>
    <col min="16" max="16" width="15" style="1" customWidth="1"/>
    <col min="17" max="19" width="8.6640625" style="1"/>
    <col min="20" max="26" width="8.6640625" style="1" customWidth="1"/>
    <col min="27" max="27" width="8.6640625" style="1"/>
    <col min="28" max="29" width="3.44140625" style="1" customWidth="1"/>
    <col min="30" max="30" width="4.109375" style="1" customWidth="1"/>
    <col min="31" max="31" width="5.88671875" style="1" customWidth="1"/>
    <col min="32" max="32" width="5.109375" style="1" customWidth="1"/>
    <col min="33" max="33" width="8.6640625" style="1" hidden="1" customWidth="1"/>
    <col min="34" max="34" width="11" style="1" customWidth="1"/>
    <col min="35" max="35" width="12.109375" style="1" customWidth="1"/>
    <col min="36" max="36" width="8.6640625" style="1"/>
    <col min="37" max="37" width="7.5546875" style="1" customWidth="1"/>
    <col min="38" max="38" width="1" style="1" hidden="1" customWidth="1"/>
    <col min="39" max="39" width="9.33203125" style="1" customWidth="1"/>
    <col min="40" max="40" width="5.33203125" style="1" customWidth="1"/>
    <col min="41" max="41" width="14.109375" style="1" customWidth="1"/>
    <col min="42" max="42" width="16.5546875" style="1" customWidth="1"/>
    <col min="43" max="1018" width="8.6640625" style="3" customWidth="1"/>
    <col min="1019" max="16384" width="8.6640625" style="54"/>
  </cols>
  <sheetData>
    <row r="1" spans="1:52" ht="24.6" customHeight="1" thickBot="1">
      <c r="A1" s="163"/>
      <c r="B1" s="163"/>
      <c r="C1" s="163"/>
      <c r="D1" s="211" t="s">
        <v>184</v>
      </c>
      <c r="E1" s="212"/>
      <c r="F1" s="212"/>
      <c r="G1" s="212"/>
      <c r="H1" s="212"/>
      <c r="I1" s="212"/>
      <c r="J1" s="212"/>
      <c r="K1" s="212"/>
      <c r="L1" s="212"/>
      <c r="M1" s="212"/>
      <c r="N1" s="212"/>
      <c r="O1" s="212"/>
      <c r="P1" s="212"/>
      <c r="Q1" s="212"/>
      <c r="R1" s="212"/>
      <c r="S1" s="212"/>
      <c r="T1" s="212"/>
      <c r="U1" s="212"/>
      <c r="V1" s="212"/>
      <c r="W1" s="212"/>
      <c r="X1" s="212"/>
      <c r="Y1" s="213"/>
      <c r="Z1" s="192"/>
      <c r="AA1" s="203" t="s">
        <v>152</v>
      </c>
      <c r="AB1" s="204"/>
      <c r="AC1" s="204"/>
      <c r="AD1" s="204"/>
      <c r="AE1" s="204"/>
      <c r="AF1" s="204"/>
      <c r="AG1" s="204"/>
      <c r="AH1" s="204"/>
      <c r="AI1" s="204"/>
      <c r="AJ1" s="204"/>
      <c r="AK1" s="204"/>
      <c r="AL1" s="205"/>
      <c r="AM1" s="205"/>
      <c r="AN1" s="205"/>
      <c r="AO1" s="206"/>
      <c r="AP1" s="111">
        <f>Q14-B14</f>
        <v>0</v>
      </c>
    </row>
    <row r="2" spans="1:52" ht="22.2" customHeight="1">
      <c r="A2" s="163"/>
      <c r="B2" s="163"/>
      <c r="C2" s="163"/>
      <c r="D2" s="207" t="s">
        <v>155</v>
      </c>
      <c r="E2" s="208"/>
      <c r="F2" s="208"/>
      <c r="G2" s="208"/>
      <c r="H2" s="208"/>
      <c r="I2" s="208"/>
      <c r="J2" s="208"/>
      <c r="K2" s="208"/>
      <c r="L2" s="208"/>
      <c r="M2" s="208"/>
      <c r="N2" s="208"/>
      <c r="O2" s="208"/>
      <c r="P2" s="208"/>
      <c r="Q2" s="208"/>
      <c r="R2" s="208"/>
      <c r="S2" s="208"/>
      <c r="T2" s="208"/>
      <c r="U2" s="208"/>
      <c r="V2" s="208"/>
      <c r="W2" s="208"/>
      <c r="X2" s="208"/>
      <c r="Y2" s="208"/>
      <c r="Z2" s="192"/>
      <c r="AA2" s="218" t="s">
        <v>0</v>
      </c>
      <c r="AB2" s="219"/>
      <c r="AC2" s="219"/>
      <c r="AD2" s="219"/>
      <c r="AE2" s="219"/>
      <c r="AF2" s="219"/>
      <c r="AG2" s="219"/>
      <c r="AH2" s="219"/>
      <c r="AI2" s="219"/>
      <c r="AJ2" s="220" t="s">
        <v>1</v>
      </c>
      <c r="AK2" s="220"/>
      <c r="AL2" s="220"/>
      <c r="AM2" s="220" t="s">
        <v>2</v>
      </c>
      <c r="AN2" s="220"/>
      <c r="AO2" s="77" t="s">
        <v>3</v>
      </c>
      <c r="AP2" s="110" t="s">
        <v>4</v>
      </c>
    </row>
    <row r="3" spans="1:52" ht="22.2" customHeight="1">
      <c r="A3" s="163"/>
      <c r="B3" s="163"/>
      <c r="C3" s="163"/>
      <c r="D3" s="209"/>
      <c r="E3" s="209"/>
      <c r="F3" s="209"/>
      <c r="G3" s="209"/>
      <c r="H3" s="209"/>
      <c r="I3" s="209"/>
      <c r="J3" s="209"/>
      <c r="K3" s="209"/>
      <c r="L3" s="209"/>
      <c r="M3" s="209"/>
      <c r="N3" s="209"/>
      <c r="O3" s="209"/>
      <c r="P3" s="209"/>
      <c r="Q3" s="209"/>
      <c r="R3" s="209"/>
      <c r="S3" s="209"/>
      <c r="T3" s="209"/>
      <c r="U3" s="209"/>
      <c r="V3" s="209"/>
      <c r="W3" s="209"/>
      <c r="X3" s="209"/>
      <c r="Y3" s="209"/>
      <c r="Z3" s="192"/>
      <c r="AA3" s="92" t="s">
        <v>5</v>
      </c>
      <c r="AB3" s="93"/>
      <c r="AC3" s="83" t="s">
        <v>6</v>
      </c>
      <c r="AD3" s="83"/>
      <c r="AE3" s="83"/>
      <c r="AF3" s="2"/>
      <c r="AG3" s="83"/>
      <c r="AH3" s="83"/>
      <c r="AI3" s="91" t="s">
        <v>7</v>
      </c>
      <c r="AJ3" s="190">
        <v>8</v>
      </c>
      <c r="AK3" s="191"/>
      <c r="AL3" s="94"/>
      <c r="AM3" s="514"/>
      <c r="AN3" s="515"/>
      <c r="AO3" s="87">
        <v>118</v>
      </c>
      <c r="AP3" s="98">
        <f>PRODUCT(AM3*AO3)</f>
        <v>0</v>
      </c>
    </row>
    <row r="4" spans="1:52" ht="22.2" customHeight="1">
      <c r="A4" s="163"/>
      <c r="B4" s="163"/>
      <c r="C4" s="163"/>
      <c r="D4" s="209"/>
      <c r="E4" s="209"/>
      <c r="F4" s="209"/>
      <c r="G4" s="209"/>
      <c r="H4" s="209"/>
      <c r="I4" s="209"/>
      <c r="J4" s="209"/>
      <c r="K4" s="209"/>
      <c r="L4" s="209"/>
      <c r="M4" s="209"/>
      <c r="N4" s="209"/>
      <c r="O4" s="209"/>
      <c r="P4" s="209"/>
      <c r="Q4" s="209"/>
      <c r="R4" s="209"/>
      <c r="S4" s="209"/>
      <c r="T4" s="209"/>
      <c r="U4" s="209"/>
      <c r="V4" s="209"/>
      <c r="W4" s="209"/>
      <c r="X4" s="209"/>
      <c r="Y4" s="209"/>
      <c r="Z4" s="192"/>
      <c r="AA4" s="92"/>
      <c r="AB4" s="2"/>
      <c r="AC4" s="83" t="s">
        <v>8</v>
      </c>
      <c r="AD4" s="83"/>
      <c r="AE4" s="83"/>
      <c r="AF4" s="2"/>
      <c r="AG4" s="83"/>
      <c r="AI4" s="91"/>
      <c r="AJ4" s="153">
        <v>8</v>
      </c>
      <c r="AK4" s="153"/>
      <c r="AL4" s="153"/>
      <c r="AM4" s="143"/>
      <c r="AN4" s="143"/>
      <c r="AO4" s="87">
        <v>118</v>
      </c>
      <c r="AP4" s="98">
        <f>PRODUCT(AM4*AO4)</f>
        <v>0</v>
      </c>
    </row>
    <row r="5" spans="1:52" ht="22.2" customHeight="1">
      <c r="A5" s="163"/>
      <c r="B5" s="163"/>
      <c r="C5" s="163"/>
      <c r="D5" s="209"/>
      <c r="E5" s="209"/>
      <c r="F5" s="209"/>
      <c r="G5" s="209"/>
      <c r="H5" s="209"/>
      <c r="I5" s="209"/>
      <c r="J5" s="209"/>
      <c r="K5" s="209"/>
      <c r="L5" s="209"/>
      <c r="M5" s="209"/>
      <c r="N5" s="209"/>
      <c r="O5" s="209"/>
      <c r="P5" s="209"/>
      <c r="Q5" s="209"/>
      <c r="R5" s="209"/>
      <c r="S5" s="209"/>
      <c r="T5" s="209"/>
      <c r="U5" s="209"/>
      <c r="V5" s="209"/>
      <c r="W5" s="209"/>
      <c r="X5" s="209"/>
      <c r="Y5" s="209"/>
      <c r="Z5" s="192"/>
      <c r="AA5" s="92"/>
      <c r="AB5" s="2"/>
      <c r="AC5" s="83" t="s">
        <v>10</v>
      </c>
      <c r="AD5" s="83"/>
      <c r="AE5" s="83"/>
      <c r="AF5" s="2"/>
      <c r="AG5" s="83"/>
      <c r="AH5" s="83"/>
      <c r="AI5" s="91" t="s">
        <v>9</v>
      </c>
      <c r="AJ5" s="190">
        <v>12</v>
      </c>
      <c r="AK5" s="191"/>
      <c r="AL5" s="94"/>
      <c r="AM5" s="161"/>
      <c r="AN5" s="162"/>
      <c r="AO5" s="87">
        <v>177</v>
      </c>
      <c r="AP5" s="98">
        <f>PRODUCT(AM5*AO5)</f>
        <v>0</v>
      </c>
    </row>
    <row r="6" spans="1:52" ht="22.2" customHeight="1">
      <c r="A6" s="163"/>
      <c r="B6" s="163"/>
      <c r="C6" s="163"/>
      <c r="D6" s="124"/>
      <c r="E6" s="124"/>
      <c r="F6" s="124"/>
      <c r="G6" s="124"/>
      <c r="H6" s="124"/>
      <c r="I6" s="124"/>
      <c r="J6" s="124"/>
      <c r="K6" s="125"/>
      <c r="L6" s="126"/>
      <c r="M6" s="127" t="s">
        <v>156</v>
      </c>
      <c r="N6" s="210" t="s">
        <v>172</v>
      </c>
      <c r="O6" s="210"/>
      <c r="P6" s="210"/>
      <c r="Q6" s="210"/>
      <c r="R6" s="210"/>
      <c r="S6" s="124"/>
      <c r="T6" s="124"/>
      <c r="U6" s="124"/>
      <c r="V6" s="124"/>
      <c r="W6" s="124"/>
      <c r="X6" s="124"/>
      <c r="Y6" s="124"/>
      <c r="Z6" s="192"/>
      <c r="AA6" s="92"/>
      <c r="AB6" s="2"/>
      <c r="AC6" s="84" t="s">
        <v>12</v>
      </c>
      <c r="AD6" s="84"/>
      <c r="AE6" s="84"/>
      <c r="AF6" s="76"/>
      <c r="AG6" s="84"/>
      <c r="AH6" s="76"/>
      <c r="AI6" s="91" t="s">
        <v>7</v>
      </c>
      <c r="AJ6" s="190">
        <v>12</v>
      </c>
      <c r="AK6" s="191"/>
      <c r="AL6" s="90"/>
      <c r="AM6" s="161"/>
      <c r="AN6" s="162"/>
      <c r="AO6" s="86">
        <v>177</v>
      </c>
      <c r="AP6" s="99">
        <f t="shared" ref="AP6:AP13" si="0">PRODUCT(AM6*AO6)</f>
        <v>0</v>
      </c>
    </row>
    <row r="7" spans="1:52" ht="22.2" customHeight="1" thickBot="1">
      <c r="A7" s="164"/>
      <c r="B7" s="164"/>
      <c r="C7" s="164"/>
      <c r="D7" s="16"/>
      <c r="E7" s="16"/>
      <c r="F7" s="16"/>
      <c r="G7" s="16"/>
      <c r="H7" s="16"/>
      <c r="I7" s="16"/>
      <c r="J7" s="16"/>
      <c r="K7" s="16"/>
      <c r="L7" s="16"/>
      <c r="M7" s="16"/>
      <c r="N7" s="16"/>
      <c r="O7" s="16"/>
      <c r="P7" s="16"/>
      <c r="Q7" s="16"/>
      <c r="R7" s="16"/>
      <c r="S7" s="16"/>
      <c r="T7" s="16"/>
      <c r="U7" s="16"/>
      <c r="V7" s="16"/>
      <c r="W7" s="16"/>
      <c r="X7" s="16"/>
      <c r="Y7" s="16"/>
      <c r="Z7" s="192"/>
      <c r="AA7" s="92"/>
      <c r="AB7" s="2"/>
      <c r="AC7" s="83" t="s">
        <v>14</v>
      </c>
      <c r="AD7" s="83"/>
      <c r="AE7" s="83"/>
      <c r="AF7" s="2"/>
      <c r="AG7" s="83"/>
      <c r="AH7" s="5"/>
      <c r="AI7" s="91" t="s">
        <v>7</v>
      </c>
      <c r="AJ7" s="190">
        <v>24</v>
      </c>
      <c r="AK7" s="191"/>
      <c r="AL7" s="89"/>
      <c r="AM7" s="161"/>
      <c r="AN7" s="162"/>
      <c r="AO7" s="87">
        <v>354</v>
      </c>
      <c r="AP7" s="98">
        <f t="shared" si="0"/>
        <v>0</v>
      </c>
    </row>
    <row r="8" spans="1:52" ht="24" customHeight="1">
      <c r="A8" s="180" t="s">
        <v>135</v>
      </c>
      <c r="B8" s="181"/>
      <c r="C8" s="181"/>
      <c r="D8" s="182"/>
      <c r="E8" s="183"/>
      <c r="F8" s="183"/>
      <c r="G8" s="183"/>
      <c r="H8" s="183"/>
      <c r="I8" s="183"/>
      <c r="J8" s="183"/>
      <c r="K8" s="183"/>
      <c r="L8" s="183"/>
      <c r="M8" s="183"/>
      <c r="N8" s="183"/>
      <c r="O8" s="184"/>
      <c r="P8" s="214" t="s">
        <v>119</v>
      </c>
      <c r="Q8" s="215"/>
      <c r="R8" s="215"/>
      <c r="S8" s="215"/>
      <c r="T8" s="215"/>
      <c r="U8" s="144"/>
      <c r="V8" s="145"/>
      <c r="W8" s="145"/>
      <c r="X8" s="145"/>
      <c r="Y8" s="146"/>
      <c r="Z8" s="192"/>
      <c r="AA8" s="75"/>
      <c r="AB8" s="76"/>
      <c r="AC8" s="83" t="s">
        <v>15</v>
      </c>
      <c r="AD8" s="83"/>
      <c r="AE8" s="83"/>
      <c r="AF8" s="2"/>
      <c r="AG8" s="83"/>
      <c r="AH8" s="5"/>
      <c r="AI8" s="91" t="s">
        <v>9</v>
      </c>
      <c r="AJ8" s="190">
        <v>24</v>
      </c>
      <c r="AK8" s="191"/>
      <c r="AL8" s="89"/>
      <c r="AM8" s="161"/>
      <c r="AN8" s="162"/>
      <c r="AO8" s="87">
        <v>354</v>
      </c>
      <c r="AP8" s="98">
        <f t="shared" si="0"/>
        <v>0</v>
      </c>
    </row>
    <row r="9" spans="1:52" ht="24" customHeight="1">
      <c r="A9" s="165" t="s">
        <v>136</v>
      </c>
      <c r="B9" s="166"/>
      <c r="C9" s="158"/>
      <c r="D9" s="159"/>
      <c r="E9" s="159"/>
      <c r="F9" s="159"/>
      <c r="G9" s="159"/>
      <c r="H9" s="159"/>
      <c r="I9" s="159"/>
      <c r="J9" s="159"/>
      <c r="K9" s="159"/>
      <c r="L9" s="159"/>
      <c r="M9" s="159"/>
      <c r="N9" s="159"/>
      <c r="O9" s="176"/>
      <c r="P9" s="156" t="s">
        <v>11</v>
      </c>
      <c r="Q9" s="157"/>
      <c r="R9" s="157"/>
      <c r="S9" s="177"/>
      <c r="T9" s="178"/>
      <c r="U9" s="178"/>
      <c r="V9" s="178"/>
      <c r="W9" s="178"/>
      <c r="X9" s="178"/>
      <c r="Y9" s="179"/>
      <c r="Z9" s="192"/>
      <c r="AA9" s="82" t="s">
        <v>18</v>
      </c>
      <c r="AB9" s="2"/>
      <c r="AC9" s="83" t="s">
        <v>19</v>
      </c>
      <c r="AD9" s="83"/>
      <c r="AE9" s="83"/>
      <c r="AF9" s="2"/>
      <c r="AG9" s="83"/>
      <c r="AH9" s="2"/>
      <c r="AI9" s="88"/>
      <c r="AJ9" s="190">
        <v>24</v>
      </c>
      <c r="AK9" s="191"/>
      <c r="AL9" s="89"/>
      <c r="AM9" s="161"/>
      <c r="AN9" s="162"/>
      <c r="AO9" s="87">
        <v>354</v>
      </c>
      <c r="AP9" s="98">
        <f t="shared" si="0"/>
        <v>0</v>
      </c>
    </row>
    <row r="10" spans="1:52" ht="24" customHeight="1">
      <c r="A10" s="165" t="s">
        <v>137</v>
      </c>
      <c r="B10" s="166"/>
      <c r="C10" s="158"/>
      <c r="D10" s="159"/>
      <c r="E10" s="159"/>
      <c r="F10" s="159"/>
      <c r="G10" s="159"/>
      <c r="H10" s="159"/>
      <c r="I10" s="159"/>
      <c r="J10" s="159"/>
      <c r="K10" s="159"/>
      <c r="L10" s="159"/>
      <c r="M10" s="159"/>
      <c r="N10" s="159"/>
      <c r="O10" s="176"/>
      <c r="P10" s="187" t="s">
        <v>13</v>
      </c>
      <c r="Q10" s="188"/>
      <c r="R10" s="189"/>
      <c r="S10" s="158"/>
      <c r="T10" s="159"/>
      <c r="U10" s="159"/>
      <c r="V10" s="159"/>
      <c r="W10" s="159"/>
      <c r="X10" s="159"/>
      <c r="Y10" s="160"/>
      <c r="Z10" s="192"/>
      <c r="AA10" s="463"/>
      <c r="AB10" s="464"/>
      <c r="AC10" s="83" t="s">
        <v>22</v>
      </c>
      <c r="AD10" s="83"/>
      <c r="AE10" s="83"/>
      <c r="AF10" s="2"/>
      <c r="AG10" s="83"/>
      <c r="AH10" s="5"/>
      <c r="AI10" s="88"/>
      <c r="AJ10" s="190">
        <v>24</v>
      </c>
      <c r="AK10" s="191"/>
      <c r="AL10" s="89"/>
      <c r="AM10" s="161"/>
      <c r="AN10" s="162"/>
      <c r="AO10" s="87">
        <v>354</v>
      </c>
      <c r="AP10" s="98">
        <f t="shared" si="0"/>
        <v>0</v>
      </c>
      <c r="AQ10" s="112"/>
      <c r="AR10" s="112"/>
      <c r="AS10" s="112"/>
      <c r="AT10" s="112"/>
      <c r="AU10" s="112"/>
      <c r="AV10" s="112"/>
      <c r="AW10" s="112"/>
      <c r="AX10" s="112"/>
      <c r="AY10" s="112"/>
      <c r="AZ10" s="112"/>
    </row>
    <row r="11" spans="1:52" ht="24" customHeight="1">
      <c r="A11" s="65" t="s">
        <v>138</v>
      </c>
      <c r="B11" s="154"/>
      <c r="C11" s="155"/>
      <c r="D11" s="155"/>
      <c r="E11" s="155"/>
      <c r="F11" s="155"/>
      <c r="G11" s="155"/>
      <c r="H11" s="156" t="s">
        <v>16</v>
      </c>
      <c r="I11" s="157"/>
      <c r="J11" s="154"/>
      <c r="K11" s="155"/>
      <c r="L11" s="155"/>
      <c r="M11" s="155"/>
      <c r="N11" s="155"/>
      <c r="O11" s="155"/>
      <c r="P11" s="156" t="s">
        <v>17</v>
      </c>
      <c r="Q11" s="157"/>
      <c r="R11" s="157"/>
      <c r="S11" s="158"/>
      <c r="T11" s="159"/>
      <c r="U11" s="159"/>
      <c r="V11" s="159"/>
      <c r="W11" s="159"/>
      <c r="X11" s="159"/>
      <c r="Y11" s="160"/>
      <c r="Z11" s="192"/>
      <c r="AA11" s="18" t="s">
        <v>25</v>
      </c>
      <c r="AB11" s="106"/>
      <c r="AC11" s="83" t="s">
        <v>26</v>
      </c>
      <c r="AD11" s="83"/>
      <c r="AE11" s="83"/>
      <c r="AF11" s="2"/>
      <c r="AG11" s="83"/>
      <c r="AH11" s="83"/>
      <c r="AI11" s="88"/>
      <c r="AJ11" s="190">
        <v>14</v>
      </c>
      <c r="AK11" s="191"/>
      <c r="AL11" s="89"/>
      <c r="AM11" s="161"/>
      <c r="AN11" s="162"/>
      <c r="AO11" s="87">
        <v>255</v>
      </c>
      <c r="AP11" s="98">
        <f t="shared" si="0"/>
        <v>0</v>
      </c>
      <c r="AQ11" s="112"/>
      <c r="AR11" s="112"/>
      <c r="AS11" s="112"/>
      <c r="AT11" s="112"/>
      <c r="AU11" s="112"/>
      <c r="AV11" s="112"/>
      <c r="AW11" s="112"/>
      <c r="AX11" s="112"/>
      <c r="AY11" s="112"/>
      <c r="AZ11" s="112"/>
    </row>
    <row r="12" spans="1:52" ht="24" customHeight="1">
      <c r="A12" s="65" t="s">
        <v>20</v>
      </c>
      <c r="B12" s="175" t="s">
        <v>140</v>
      </c>
      <c r="C12" s="176"/>
      <c r="D12" s="176"/>
      <c r="E12" s="176"/>
      <c r="F12" s="176"/>
      <c r="G12" s="176"/>
      <c r="H12" s="166" t="s">
        <v>21</v>
      </c>
      <c r="I12" s="166"/>
      <c r="J12" s="166"/>
      <c r="K12" s="170"/>
      <c r="L12" s="171"/>
      <c r="M12" s="171"/>
      <c r="N12" s="171"/>
      <c r="O12" s="171"/>
      <c r="P12" s="201" t="s">
        <v>173</v>
      </c>
      <c r="Q12" s="202"/>
      <c r="R12" s="202"/>
      <c r="S12" s="158"/>
      <c r="T12" s="159"/>
      <c r="U12" s="159"/>
      <c r="V12" s="159"/>
      <c r="W12" s="159"/>
      <c r="X12" s="159"/>
      <c r="Y12" s="160"/>
      <c r="Z12" s="192"/>
      <c r="AA12" s="104"/>
      <c r="AC12" s="83" t="s">
        <v>28</v>
      </c>
      <c r="AD12" s="83"/>
      <c r="AE12" s="83"/>
      <c r="AF12" s="2"/>
      <c r="AG12" s="83"/>
      <c r="AH12" s="2"/>
      <c r="AI12" s="88"/>
      <c r="AJ12" s="153">
        <v>20</v>
      </c>
      <c r="AK12" s="196"/>
      <c r="AL12" s="197"/>
      <c r="AM12" s="161"/>
      <c r="AN12" s="162"/>
      <c r="AO12" s="87">
        <v>255</v>
      </c>
      <c r="AP12" s="98">
        <f t="shared" si="0"/>
        <v>0</v>
      </c>
      <c r="AQ12" s="112"/>
      <c r="AR12" s="112"/>
      <c r="AS12" s="112"/>
      <c r="AT12" s="112"/>
      <c r="AU12" s="112"/>
      <c r="AV12" s="112"/>
      <c r="AW12" s="112"/>
      <c r="AX12" s="112"/>
      <c r="AY12" s="112"/>
      <c r="AZ12" s="112"/>
    </row>
    <row r="13" spans="1:52" ht="24" customHeight="1">
      <c r="A13" s="65" t="s">
        <v>23</v>
      </c>
      <c r="B13" s="167"/>
      <c r="C13" s="168"/>
      <c r="D13" s="168"/>
      <c r="E13" s="168"/>
      <c r="F13" s="168"/>
      <c r="G13" s="168"/>
      <c r="H13" s="169" t="s">
        <v>24</v>
      </c>
      <c r="I13" s="169"/>
      <c r="J13" s="172"/>
      <c r="K13" s="173"/>
      <c r="L13" s="173"/>
      <c r="M13" s="173"/>
      <c r="N13" s="173"/>
      <c r="O13" s="173"/>
      <c r="P13" s="173"/>
      <c r="Q13" s="173"/>
      <c r="R13" s="173"/>
      <c r="S13" s="173"/>
      <c r="T13" s="173"/>
      <c r="U13" s="173"/>
      <c r="V13" s="173"/>
      <c r="W13" s="173"/>
      <c r="X13" s="173"/>
      <c r="Y13" s="174"/>
      <c r="Z13" s="192"/>
      <c r="AA13" s="105"/>
      <c r="AB13" s="83"/>
      <c r="AC13" s="83" t="s">
        <v>33</v>
      </c>
      <c r="AD13" s="83"/>
      <c r="AE13" s="83"/>
      <c r="AF13" s="2"/>
      <c r="AG13" s="83"/>
      <c r="AH13" s="2"/>
      <c r="AI13" s="88"/>
      <c r="AJ13" s="153">
        <v>20</v>
      </c>
      <c r="AK13" s="196"/>
      <c r="AL13" s="197"/>
      <c r="AM13" s="161"/>
      <c r="AN13" s="162"/>
      <c r="AO13" s="87">
        <v>255</v>
      </c>
      <c r="AP13" s="98">
        <f t="shared" si="0"/>
        <v>0</v>
      </c>
      <c r="AQ13" s="112"/>
      <c r="AR13" s="112"/>
      <c r="AS13" s="112"/>
      <c r="AT13" s="112"/>
      <c r="AU13" s="112"/>
      <c r="AV13" s="112"/>
      <c r="AW13" s="112"/>
      <c r="AX13" s="112"/>
      <c r="AY13" s="112"/>
      <c r="AZ13" s="112"/>
    </row>
    <row r="14" spans="1:52" ht="24" customHeight="1" thickBot="1">
      <c r="A14" s="66" t="s">
        <v>139</v>
      </c>
      <c r="B14" s="516"/>
      <c r="C14" s="517"/>
      <c r="D14" s="517"/>
      <c r="E14" s="517"/>
      <c r="F14" s="518"/>
      <c r="G14" s="198" t="s">
        <v>27</v>
      </c>
      <c r="H14" s="199"/>
      <c r="I14" s="199"/>
      <c r="J14" s="200"/>
      <c r="K14" s="193"/>
      <c r="L14" s="194"/>
      <c r="M14" s="195"/>
      <c r="N14" s="147" t="s">
        <v>171</v>
      </c>
      <c r="O14" s="148"/>
      <c r="P14" s="149"/>
      <c r="Q14" s="150"/>
      <c r="R14" s="151"/>
      <c r="S14" s="151"/>
      <c r="T14" s="152"/>
      <c r="U14" s="95" t="s">
        <v>120</v>
      </c>
      <c r="V14" s="96"/>
      <c r="W14" s="522"/>
      <c r="X14" s="523"/>
      <c r="Y14" s="524"/>
      <c r="Z14" s="192"/>
      <c r="AH14" s="567" t="s">
        <v>165</v>
      </c>
      <c r="AI14" s="568"/>
      <c r="AQ14" s="112"/>
      <c r="AR14" s="112"/>
      <c r="AS14" s="112"/>
      <c r="AT14" s="112"/>
      <c r="AU14" s="112"/>
      <c r="AV14" s="112"/>
      <c r="AW14" s="112"/>
      <c r="AX14" s="112"/>
      <c r="AY14" s="112"/>
      <c r="AZ14" s="112"/>
    </row>
    <row r="15" spans="1:52" ht="24" customHeight="1" thickBot="1">
      <c r="A15" s="19" t="s">
        <v>29</v>
      </c>
      <c r="B15" s="101"/>
      <c r="C15" s="583" t="s">
        <v>30</v>
      </c>
      <c r="D15" s="584"/>
      <c r="E15" s="581"/>
      <c r="F15" s="582"/>
      <c r="G15" s="576" t="s">
        <v>174</v>
      </c>
      <c r="H15" s="577"/>
      <c r="I15" s="578"/>
      <c r="J15" s="579"/>
      <c r="K15" s="580"/>
      <c r="L15" s="533" t="s">
        <v>31</v>
      </c>
      <c r="M15" s="533"/>
      <c r="N15" s="533"/>
      <c r="O15" s="533"/>
      <c r="P15" s="533"/>
      <c r="Q15" s="8"/>
      <c r="R15" s="7"/>
      <c r="S15" s="535" t="s">
        <v>32</v>
      </c>
      <c r="T15" s="535"/>
      <c r="U15" s="535"/>
      <c r="V15" s="535"/>
      <c r="W15" s="535"/>
      <c r="X15" s="535"/>
      <c r="Y15" s="535"/>
      <c r="Z15" s="17"/>
      <c r="AA15" s="108" t="s">
        <v>145</v>
      </c>
      <c r="AB15" s="2"/>
      <c r="AC15" s="83"/>
      <c r="AD15" s="83"/>
      <c r="AE15" s="83"/>
      <c r="AF15" s="2"/>
      <c r="AG15" s="83"/>
      <c r="AH15" s="514"/>
      <c r="AI15" s="515"/>
      <c r="AJ15" s="465"/>
      <c r="AK15" s="466"/>
      <c r="AL15" s="467"/>
      <c r="AM15" s="514"/>
      <c r="AN15" s="515"/>
      <c r="AO15" s="137">
        <v>5</v>
      </c>
      <c r="AP15" s="107">
        <f>AJ15*AM15*AO15</f>
        <v>0</v>
      </c>
      <c r="AQ15" s="113"/>
      <c r="AR15" s="113"/>
      <c r="AS15" s="113"/>
      <c r="AT15" s="113"/>
      <c r="AU15" s="113"/>
      <c r="AV15" s="113"/>
      <c r="AW15" s="113"/>
    </row>
    <row r="16" spans="1:52" ht="24" customHeight="1" thickBot="1">
      <c r="A16" s="6"/>
      <c r="B16" s="3"/>
      <c r="C16" s="3"/>
      <c r="D16" s="3"/>
      <c r="E16" s="3"/>
      <c r="F16" s="3"/>
      <c r="G16" s="3"/>
      <c r="H16" s="3"/>
      <c r="I16" s="3"/>
      <c r="J16" s="3"/>
      <c r="K16" s="7"/>
      <c r="L16" s="534"/>
      <c r="M16" s="534"/>
      <c r="N16" s="534"/>
      <c r="O16" s="534"/>
      <c r="P16" s="534"/>
      <c r="Q16" s="8"/>
      <c r="R16" s="7"/>
      <c r="S16" s="536"/>
      <c r="T16" s="536"/>
      <c r="U16" s="536"/>
      <c r="V16" s="536"/>
      <c r="W16" s="536"/>
      <c r="X16" s="536"/>
      <c r="Y16" s="536"/>
      <c r="Z16" s="17"/>
      <c r="AA16" s="108" t="s">
        <v>144</v>
      </c>
      <c r="AB16" s="2"/>
      <c r="AC16" s="83" t="s">
        <v>144</v>
      </c>
      <c r="AD16" s="83"/>
      <c r="AE16" s="83"/>
      <c r="AF16" s="2"/>
      <c r="AG16" s="83"/>
      <c r="AH16" s="514"/>
      <c r="AI16" s="515"/>
      <c r="AJ16" s="465"/>
      <c r="AK16" s="530"/>
      <c r="AL16" s="136"/>
      <c r="AM16" s="514"/>
      <c r="AN16" s="537"/>
      <c r="AO16" s="137">
        <v>21</v>
      </c>
      <c r="AP16" s="138">
        <f>AM16*AO16</f>
        <v>0</v>
      </c>
      <c r="AQ16" s="113"/>
      <c r="AR16" s="113"/>
      <c r="AS16" s="113"/>
      <c r="AT16" s="113"/>
      <c r="AU16" s="113"/>
      <c r="AV16" s="113"/>
      <c r="AW16" s="113"/>
    </row>
    <row r="17" spans="1:51" ht="24" customHeight="1" thickBot="1">
      <c r="A17" s="468" t="s">
        <v>34</v>
      </c>
      <c r="B17" s="469"/>
      <c r="C17" s="469"/>
      <c r="D17" s="469"/>
      <c r="E17" s="469"/>
      <c r="F17" s="469"/>
      <c r="G17" s="469"/>
      <c r="H17" s="469"/>
      <c r="I17" s="469"/>
      <c r="J17" s="469"/>
      <c r="K17" s="469"/>
      <c r="L17" s="469"/>
      <c r="M17" s="469"/>
      <c r="N17" s="469"/>
      <c r="O17" s="469"/>
      <c r="P17" s="470"/>
      <c r="Q17" s="9"/>
      <c r="R17" s="7"/>
      <c r="S17" s="536"/>
      <c r="T17" s="536"/>
      <c r="U17" s="536"/>
      <c r="V17" s="536"/>
      <c r="W17" s="536"/>
      <c r="X17" s="536"/>
      <c r="Y17" s="536"/>
      <c r="Z17" s="8"/>
      <c r="AA17" s="527" t="s">
        <v>148</v>
      </c>
      <c r="AB17" s="528"/>
      <c r="AC17" s="528"/>
      <c r="AD17" s="528"/>
      <c r="AE17" s="528"/>
      <c r="AF17" s="528"/>
      <c r="AG17" s="529"/>
      <c r="AH17" s="531"/>
      <c r="AI17" s="532"/>
      <c r="AJ17" s="161"/>
      <c r="AK17" s="512"/>
      <c r="AL17" s="140"/>
      <c r="AM17" s="525"/>
      <c r="AN17" s="526"/>
      <c r="AO17" s="109">
        <v>14.75</v>
      </c>
      <c r="AP17" s="139">
        <f>AJ17*AM17*AO17</f>
        <v>0</v>
      </c>
      <c r="AQ17" s="113"/>
      <c r="AR17" s="113"/>
      <c r="AS17" s="113"/>
      <c r="AT17" s="113"/>
      <c r="AU17" s="113"/>
      <c r="AV17" s="113"/>
      <c r="AW17" s="113"/>
    </row>
    <row r="18" spans="1:51" ht="25.95" customHeight="1" thickBot="1">
      <c r="A18" s="245" t="s">
        <v>133</v>
      </c>
      <c r="B18" s="246"/>
      <c r="C18" s="246"/>
      <c r="D18" s="246"/>
      <c r="E18" s="246"/>
      <c r="F18" s="246"/>
      <c r="G18" s="246"/>
      <c r="H18" s="246"/>
      <c r="I18" s="246"/>
      <c r="J18" s="246"/>
      <c r="K18" s="246"/>
      <c r="L18" s="246"/>
      <c r="M18" s="246"/>
      <c r="N18" s="246"/>
      <c r="O18" s="246"/>
      <c r="P18" s="247"/>
      <c r="Q18" s="43"/>
      <c r="R18" s="43"/>
      <c r="S18" s="43"/>
      <c r="T18" s="43"/>
      <c r="U18" s="43"/>
      <c r="V18" s="43"/>
      <c r="W18" s="43"/>
      <c r="X18" s="43"/>
      <c r="Y18" s="43"/>
      <c r="Z18" s="43"/>
      <c r="AA18" s="43"/>
      <c r="AB18" s="43"/>
      <c r="AC18" s="43"/>
      <c r="AD18" s="43"/>
      <c r="AE18" s="43"/>
      <c r="AF18" s="74"/>
      <c r="AG18" s="248" t="s">
        <v>35</v>
      </c>
      <c r="AH18" s="248"/>
      <c r="AI18" s="248"/>
      <c r="AJ18" s="248"/>
      <c r="AK18" s="248"/>
      <c r="AL18" s="248"/>
      <c r="AM18" s="519" t="s">
        <v>36</v>
      </c>
      <c r="AN18" s="520"/>
      <c r="AO18" s="521"/>
      <c r="AP18" s="114">
        <f>SUM(AP3:AP17)</f>
        <v>0</v>
      </c>
      <c r="AQ18" s="113"/>
      <c r="AR18" s="113"/>
      <c r="AS18" s="113"/>
      <c r="AT18" s="113"/>
      <c r="AU18" s="113"/>
      <c r="AV18" s="113"/>
      <c r="AW18" s="113"/>
      <c r="AX18" s="113"/>
    </row>
    <row r="19" spans="1:51" ht="25.95" customHeight="1" thickBot="1">
      <c r="A19" s="245"/>
      <c r="B19" s="246"/>
      <c r="C19" s="246"/>
      <c r="D19" s="246"/>
      <c r="E19" s="246"/>
      <c r="F19" s="246"/>
      <c r="G19" s="246"/>
      <c r="H19" s="246"/>
      <c r="I19" s="246"/>
      <c r="J19" s="246"/>
      <c r="K19" s="246"/>
      <c r="L19" s="246"/>
      <c r="M19" s="246"/>
      <c r="N19" s="246"/>
      <c r="O19" s="246"/>
      <c r="P19" s="247"/>
      <c r="Q19" s="292" t="s">
        <v>142</v>
      </c>
      <c r="R19" s="293"/>
      <c r="S19" s="293"/>
      <c r="T19" s="293"/>
      <c r="U19" s="293"/>
      <c r="V19" s="293"/>
      <c r="W19" s="293"/>
      <c r="X19" s="293"/>
      <c r="Y19" s="293"/>
      <c r="Z19" s="293"/>
      <c r="AA19" s="293"/>
      <c r="AB19" s="293"/>
      <c r="AC19" s="293"/>
      <c r="AD19" s="293"/>
      <c r="AE19" s="293"/>
      <c r="AF19" s="294"/>
      <c r="AG19" s="249"/>
      <c r="AH19" s="249"/>
      <c r="AI19" s="249"/>
      <c r="AJ19" s="249"/>
      <c r="AK19" s="249"/>
      <c r="AL19" s="249"/>
      <c r="AM19" s="301" t="s">
        <v>141</v>
      </c>
      <c r="AN19" s="302"/>
      <c r="AO19" s="303"/>
      <c r="AP19" s="122">
        <f>AP18*0.03</f>
        <v>0</v>
      </c>
      <c r="AQ19" s="113"/>
      <c r="AR19" s="113"/>
      <c r="AS19" s="113"/>
      <c r="AT19" s="113"/>
      <c r="AU19" s="113"/>
      <c r="AV19" s="113"/>
      <c r="AW19" s="113"/>
      <c r="AX19" s="113"/>
    </row>
    <row r="20" spans="1:51" ht="25.95" customHeight="1">
      <c r="A20" s="245"/>
      <c r="B20" s="246"/>
      <c r="C20" s="246"/>
      <c r="D20" s="246"/>
      <c r="E20" s="246"/>
      <c r="F20" s="246"/>
      <c r="G20" s="246"/>
      <c r="H20" s="246"/>
      <c r="I20" s="246"/>
      <c r="J20" s="246"/>
      <c r="K20" s="246"/>
      <c r="L20" s="246"/>
      <c r="M20" s="246"/>
      <c r="N20" s="246"/>
      <c r="O20" s="246"/>
      <c r="P20" s="247"/>
      <c r="Q20" s="295"/>
      <c r="R20" s="296"/>
      <c r="S20" s="296"/>
      <c r="T20" s="296"/>
      <c r="U20" s="296"/>
      <c r="V20" s="296"/>
      <c r="W20" s="296"/>
      <c r="X20" s="296"/>
      <c r="Y20" s="296"/>
      <c r="Z20" s="296"/>
      <c r="AA20" s="296"/>
      <c r="AB20" s="296"/>
      <c r="AC20" s="296"/>
      <c r="AD20" s="296"/>
      <c r="AE20" s="296"/>
      <c r="AF20" s="297"/>
      <c r="AG20" s="249"/>
      <c r="AH20" s="249"/>
      <c r="AI20" s="249"/>
      <c r="AJ20" s="249"/>
      <c r="AK20" s="249"/>
      <c r="AL20" s="249"/>
      <c r="AM20" s="216" t="s">
        <v>140</v>
      </c>
      <c r="AN20" s="216"/>
      <c r="AO20" s="216"/>
      <c r="AP20" s="221"/>
      <c r="AQ20" s="113"/>
      <c r="AR20" s="113"/>
      <c r="AS20" s="113"/>
      <c r="AT20" s="113"/>
      <c r="AU20" s="113"/>
      <c r="AV20" s="113"/>
      <c r="AW20" s="113"/>
      <c r="AX20" s="113"/>
    </row>
    <row r="21" spans="1:51" ht="3" customHeight="1" thickBot="1">
      <c r="A21" s="245"/>
      <c r="B21" s="246"/>
      <c r="C21" s="246"/>
      <c r="D21" s="246"/>
      <c r="E21" s="246"/>
      <c r="F21" s="246"/>
      <c r="G21" s="246"/>
      <c r="H21" s="246"/>
      <c r="I21" s="246"/>
      <c r="J21" s="246"/>
      <c r="K21" s="246"/>
      <c r="L21" s="246"/>
      <c r="M21" s="246"/>
      <c r="N21" s="246"/>
      <c r="O21" s="246"/>
      <c r="P21" s="247"/>
      <c r="Q21" s="295"/>
      <c r="R21" s="296"/>
      <c r="S21" s="296"/>
      <c r="T21" s="296"/>
      <c r="U21" s="296"/>
      <c r="V21" s="296"/>
      <c r="W21" s="296"/>
      <c r="X21" s="296"/>
      <c r="Y21" s="296"/>
      <c r="Z21" s="296"/>
      <c r="AA21" s="296"/>
      <c r="AB21" s="296"/>
      <c r="AC21" s="296"/>
      <c r="AD21" s="296"/>
      <c r="AE21" s="296"/>
      <c r="AF21" s="297"/>
      <c r="AG21" s="249"/>
      <c r="AH21" s="249"/>
      <c r="AI21" s="249"/>
      <c r="AJ21" s="249"/>
      <c r="AK21" s="249"/>
      <c r="AL21" s="249"/>
      <c r="AM21" s="217"/>
      <c r="AN21" s="217"/>
      <c r="AO21" s="217"/>
      <c r="AP21" s="222"/>
    </row>
    <row r="22" spans="1:51" ht="20.399999999999999" hidden="1" customHeight="1" thickBot="1">
      <c r="A22" s="245"/>
      <c r="B22" s="246"/>
      <c r="C22" s="246"/>
      <c r="D22" s="246"/>
      <c r="E22" s="246"/>
      <c r="F22" s="246"/>
      <c r="G22" s="246"/>
      <c r="H22" s="246"/>
      <c r="I22" s="246"/>
      <c r="J22" s="246"/>
      <c r="K22" s="246"/>
      <c r="L22" s="246"/>
      <c r="M22" s="246"/>
      <c r="N22" s="246"/>
      <c r="O22" s="246"/>
      <c r="P22" s="247"/>
      <c r="Q22" s="295"/>
      <c r="R22" s="296"/>
      <c r="S22" s="296"/>
      <c r="T22" s="296"/>
      <c r="U22" s="296"/>
      <c r="V22" s="296"/>
      <c r="W22" s="296"/>
      <c r="X22" s="296"/>
      <c r="Y22" s="296"/>
      <c r="Z22" s="296"/>
      <c r="AA22" s="296"/>
      <c r="AB22" s="296"/>
      <c r="AC22" s="296"/>
      <c r="AD22" s="296"/>
      <c r="AE22" s="296"/>
      <c r="AF22" s="297"/>
      <c r="AG22" s="249"/>
      <c r="AH22" s="249"/>
      <c r="AI22" s="249"/>
      <c r="AJ22" s="249"/>
      <c r="AK22" s="249"/>
      <c r="AL22" s="249"/>
      <c r="AM22" s="217"/>
      <c r="AN22" s="217"/>
      <c r="AO22" s="217"/>
      <c r="AP22" s="223"/>
    </row>
    <row r="23" spans="1:51" ht="0.45" customHeight="1" thickBot="1">
      <c r="A23" s="224"/>
      <c r="B23" s="225"/>
      <c r="C23" s="225"/>
      <c r="D23" s="225"/>
      <c r="E23" s="225"/>
      <c r="F23" s="225"/>
      <c r="G23" s="225"/>
      <c r="H23" s="225"/>
      <c r="I23" s="225"/>
      <c r="J23" s="225"/>
      <c r="K23" s="225"/>
      <c r="L23" s="225"/>
      <c r="M23" s="225"/>
      <c r="N23" s="225"/>
      <c r="O23" s="225"/>
      <c r="P23" s="226"/>
      <c r="Q23" s="295"/>
      <c r="R23" s="296"/>
      <c r="S23" s="296"/>
      <c r="T23" s="296"/>
      <c r="U23" s="296"/>
      <c r="V23" s="296"/>
      <c r="W23" s="296"/>
      <c r="X23" s="296"/>
      <c r="Y23" s="296"/>
      <c r="Z23" s="296"/>
      <c r="AA23" s="296"/>
      <c r="AB23" s="296"/>
      <c r="AC23" s="296"/>
      <c r="AD23" s="296"/>
      <c r="AE23" s="296"/>
      <c r="AF23" s="297"/>
      <c r="AG23" s="250"/>
      <c r="AH23" s="250"/>
      <c r="AI23" s="250"/>
      <c r="AJ23" s="250"/>
      <c r="AK23" s="250"/>
      <c r="AL23" s="250"/>
      <c r="AM23" s="492"/>
      <c r="AN23" s="492"/>
      <c r="AO23" s="492"/>
      <c r="AP23" s="493"/>
      <c r="AQ23" s="113"/>
      <c r="AR23" s="113"/>
      <c r="AS23" s="113"/>
      <c r="AT23" s="113"/>
      <c r="AU23" s="113"/>
      <c r="AV23" s="113"/>
      <c r="AW23" s="113"/>
      <c r="AX23" s="113"/>
      <c r="AY23" s="113"/>
    </row>
    <row r="24" spans="1:51" ht="12.75" customHeight="1">
      <c r="A24" s="227" t="s">
        <v>37</v>
      </c>
      <c r="B24" s="228"/>
      <c r="C24" s="228"/>
      <c r="D24" s="228"/>
      <c r="E24" s="228"/>
      <c r="F24" s="228"/>
      <c r="G24" s="228"/>
      <c r="H24" s="228"/>
      <c r="I24" s="228"/>
      <c r="J24" s="228"/>
      <c r="K24" s="228"/>
      <c r="L24" s="228"/>
      <c r="M24" s="228"/>
      <c r="N24" s="228"/>
      <c r="O24" s="228"/>
      <c r="P24" s="229"/>
      <c r="Q24" s="295"/>
      <c r="R24" s="296"/>
      <c r="S24" s="296"/>
      <c r="T24" s="296"/>
      <c r="U24" s="296"/>
      <c r="V24" s="296"/>
      <c r="W24" s="296"/>
      <c r="X24" s="296"/>
      <c r="Y24" s="296"/>
      <c r="Z24" s="296"/>
      <c r="AA24" s="296"/>
      <c r="AB24" s="296"/>
      <c r="AC24" s="296"/>
      <c r="AD24" s="296"/>
      <c r="AE24" s="296"/>
      <c r="AF24" s="297"/>
      <c r="AG24" s="230" t="s">
        <v>38</v>
      </c>
      <c r="AH24" s="231"/>
      <c r="AI24" s="231"/>
      <c r="AJ24" s="231"/>
      <c r="AK24" s="231"/>
      <c r="AL24" s="231"/>
      <c r="AM24" s="234" t="s">
        <v>39</v>
      </c>
      <c r="AN24" s="235"/>
      <c r="AO24" s="240" t="s">
        <v>3</v>
      </c>
      <c r="AP24" s="242" t="s">
        <v>4</v>
      </c>
      <c r="AQ24" s="113"/>
      <c r="AR24" s="113"/>
      <c r="AS24" s="113"/>
      <c r="AT24" s="113"/>
      <c r="AU24" s="113"/>
      <c r="AV24" s="113"/>
      <c r="AW24" s="113"/>
      <c r="AX24" s="113"/>
      <c r="AY24" s="113"/>
    </row>
    <row r="25" spans="1:51" ht="3" customHeight="1">
      <c r="A25" s="227"/>
      <c r="B25" s="228"/>
      <c r="C25" s="228"/>
      <c r="D25" s="228"/>
      <c r="E25" s="228"/>
      <c r="F25" s="228"/>
      <c r="G25" s="228"/>
      <c r="H25" s="228"/>
      <c r="I25" s="228"/>
      <c r="J25" s="228"/>
      <c r="K25" s="228"/>
      <c r="L25" s="228"/>
      <c r="M25" s="228"/>
      <c r="N25" s="228"/>
      <c r="O25" s="228"/>
      <c r="P25" s="229"/>
      <c r="Q25" s="295"/>
      <c r="R25" s="296"/>
      <c r="S25" s="296"/>
      <c r="T25" s="296"/>
      <c r="U25" s="296"/>
      <c r="V25" s="296"/>
      <c r="W25" s="296"/>
      <c r="X25" s="296"/>
      <c r="Y25" s="296"/>
      <c r="Z25" s="296"/>
      <c r="AA25" s="296"/>
      <c r="AB25" s="296"/>
      <c r="AC25" s="296"/>
      <c r="AD25" s="296"/>
      <c r="AE25" s="296"/>
      <c r="AF25" s="297"/>
      <c r="AG25" s="232"/>
      <c r="AH25" s="233"/>
      <c r="AI25" s="233"/>
      <c r="AJ25" s="233"/>
      <c r="AK25" s="233"/>
      <c r="AL25" s="233"/>
      <c r="AM25" s="236"/>
      <c r="AN25" s="237"/>
      <c r="AO25" s="241"/>
      <c r="AP25" s="243"/>
      <c r="AQ25" s="113"/>
      <c r="AR25" s="113"/>
      <c r="AS25" s="113"/>
      <c r="AT25" s="113"/>
      <c r="AU25" s="113"/>
      <c r="AV25" s="113"/>
      <c r="AW25" s="113"/>
      <c r="AX25" s="113"/>
      <c r="AY25" s="113"/>
    </row>
    <row r="26" spans="1:51" ht="6.75" customHeight="1">
      <c r="A26" s="227"/>
      <c r="B26" s="228"/>
      <c r="C26" s="228"/>
      <c r="D26" s="228"/>
      <c r="E26" s="228"/>
      <c r="F26" s="228"/>
      <c r="G26" s="228"/>
      <c r="H26" s="228"/>
      <c r="I26" s="228"/>
      <c r="J26" s="228"/>
      <c r="K26" s="228"/>
      <c r="L26" s="228"/>
      <c r="M26" s="228"/>
      <c r="N26" s="228"/>
      <c r="O26" s="228"/>
      <c r="P26" s="229"/>
      <c r="Q26" s="295"/>
      <c r="R26" s="296"/>
      <c r="S26" s="296"/>
      <c r="T26" s="296"/>
      <c r="U26" s="296"/>
      <c r="V26" s="296"/>
      <c r="W26" s="296"/>
      <c r="X26" s="296"/>
      <c r="Y26" s="296"/>
      <c r="Z26" s="296"/>
      <c r="AA26" s="296"/>
      <c r="AB26" s="296"/>
      <c r="AC26" s="296"/>
      <c r="AD26" s="296"/>
      <c r="AE26" s="296"/>
      <c r="AF26" s="297"/>
      <c r="AG26" s="232"/>
      <c r="AH26" s="233"/>
      <c r="AI26" s="233"/>
      <c r="AJ26" s="233"/>
      <c r="AK26" s="233"/>
      <c r="AL26" s="233"/>
      <c r="AM26" s="238"/>
      <c r="AN26" s="239"/>
      <c r="AO26" s="220"/>
      <c r="AP26" s="244"/>
    </row>
    <row r="27" spans="1:51" ht="21" customHeight="1">
      <c r="A27" s="227" t="s">
        <v>40</v>
      </c>
      <c r="B27" s="228"/>
      <c r="C27" s="228"/>
      <c r="D27" s="228"/>
      <c r="E27" s="228"/>
      <c r="F27" s="228"/>
      <c r="G27" s="228"/>
      <c r="H27" s="228"/>
      <c r="I27" s="228"/>
      <c r="J27" s="228"/>
      <c r="K27" s="228"/>
      <c r="L27" s="228"/>
      <c r="M27" s="228"/>
      <c r="N27" s="228"/>
      <c r="O27" s="228"/>
      <c r="P27" s="229"/>
      <c r="Q27" s="295"/>
      <c r="R27" s="296"/>
      <c r="S27" s="296"/>
      <c r="T27" s="296"/>
      <c r="U27" s="296"/>
      <c r="V27" s="296"/>
      <c r="W27" s="296"/>
      <c r="X27" s="296"/>
      <c r="Y27" s="296"/>
      <c r="Z27" s="296"/>
      <c r="AA27" s="296"/>
      <c r="AB27" s="296"/>
      <c r="AC27" s="296"/>
      <c r="AD27" s="296"/>
      <c r="AE27" s="296"/>
      <c r="AF27" s="297"/>
      <c r="AG27" s="185" t="s">
        <v>41</v>
      </c>
      <c r="AH27" s="186"/>
      <c r="AI27" s="186"/>
      <c r="AJ27" s="186"/>
      <c r="AK27" s="186"/>
      <c r="AL27" s="186"/>
      <c r="AM27" s="143"/>
      <c r="AN27" s="143"/>
      <c r="AO27" s="85">
        <v>189</v>
      </c>
      <c r="AP27" s="98">
        <f>PRODUCT(AM27*AO27)</f>
        <v>0</v>
      </c>
      <c r="AQ27" s="112"/>
      <c r="AR27" s="112"/>
      <c r="AS27" s="112"/>
      <c r="AT27" s="112"/>
      <c r="AU27" s="112"/>
      <c r="AV27" s="112"/>
      <c r="AW27" s="112"/>
      <c r="AX27" s="112"/>
      <c r="AY27" s="112"/>
    </row>
    <row r="28" spans="1:51" ht="21" customHeight="1">
      <c r="A28" s="224" t="s">
        <v>42</v>
      </c>
      <c r="B28" s="225"/>
      <c r="C28" s="225"/>
      <c r="D28" s="225"/>
      <c r="E28" s="225"/>
      <c r="F28" s="225"/>
      <c r="G28" s="225"/>
      <c r="H28" s="225"/>
      <c r="I28" s="225"/>
      <c r="J28" s="225"/>
      <c r="K28" s="225"/>
      <c r="L28" s="225"/>
      <c r="M28" s="225"/>
      <c r="N28" s="225"/>
      <c r="O28" s="225"/>
      <c r="P28" s="226"/>
      <c r="Q28" s="295"/>
      <c r="R28" s="296"/>
      <c r="S28" s="296"/>
      <c r="T28" s="296"/>
      <c r="U28" s="296"/>
      <c r="V28" s="296"/>
      <c r="W28" s="296"/>
      <c r="X28" s="296"/>
      <c r="Y28" s="296"/>
      <c r="Z28" s="296"/>
      <c r="AA28" s="296"/>
      <c r="AB28" s="296"/>
      <c r="AC28" s="296"/>
      <c r="AD28" s="296"/>
      <c r="AE28" s="296"/>
      <c r="AF28" s="297"/>
      <c r="AG28" s="51" t="s">
        <v>43</v>
      </c>
      <c r="AH28" s="84" t="s">
        <v>154</v>
      </c>
      <c r="AI28" s="4"/>
      <c r="AJ28" s="4"/>
      <c r="AK28" s="4"/>
      <c r="AL28" s="10"/>
      <c r="AM28" s="143"/>
      <c r="AN28" s="143"/>
      <c r="AO28" s="85">
        <v>189</v>
      </c>
      <c r="AP28" s="98">
        <f>PRODUCT(AM28*AO28)</f>
        <v>0</v>
      </c>
      <c r="AQ28" s="112"/>
      <c r="AR28" s="112"/>
      <c r="AS28" s="112"/>
      <c r="AT28" s="112"/>
      <c r="AU28" s="112"/>
      <c r="AV28" s="112"/>
      <c r="AW28" s="112"/>
      <c r="AX28" s="112"/>
      <c r="AY28" s="112"/>
    </row>
    <row r="29" spans="1:51" ht="6.75" customHeight="1">
      <c r="A29" s="224"/>
      <c r="B29" s="225"/>
      <c r="C29" s="225"/>
      <c r="D29" s="225"/>
      <c r="E29" s="225"/>
      <c r="F29" s="225"/>
      <c r="G29" s="225"/>
      <c r="H29" s="225"/>
      <c r="I29" s="225"/>
      <c r="J29" s="225"/>
      <c r="K29" s="225"/>
      <c r="L29" s="225"/>
      <c r="M29" s="225"/>
      <c r="N29" s="225"/>
      <c r="O29" s="225"/>
      <c r="P29" s="226"/>
      <c r="Q29" s="295"/>
      <c r="R29" s="296"/>
      <c r="S29" s="296"/>
      <c r="T29" s="296"/>
      <c r="U29" s="296"/>
      <c r="V29" s="296"/>
      <c r="W29" s="296"/>
      <c r="X29" s="296"/>
      <c r="Y29" s="296"/>
      <c r="Z29" s="296"/>
      <c r="AA29" s="296"/>
      <c r="AB29" s="296"/>
      <c r="AC29" s="296"/>
      <c r="AD29" s="296"/>
      <c r="AE29" s="296"/>
      <c r="AF29" s="297"/>
      <c r="AG29" s="185" t="s">
        <v>44</v>
      </c>
      <c r="AH29" s="186"/>
      <c r="AI29" s="186"/>
      <c r="AJ29" s="186"/>
      <c r="AK29" s="186"/>
      <c r="AL29" s="186"/>
      <c r="AM29" s="143"/>
      <c r="AN29" s="143"/>
      <c r="AO29" s="251">
        <v>315</v>
      </c>
      <c r="AP29" s="252">
        <f>PRODUCT(AM29*AO29)</f>
        <v>0</v>
      </c>
    </row>
    <row r="30" spans="1:51" ht="6.75" customHeight="1">
      <c r="A30" s="224"/>
      <c r="B30" s="225"/>
      <c r="C30" s="225"/>
      <c r="D30" s="225"/>
      <c r="E30" s="225"/>
      <c r="F30" s="225"/>
      <c r="G30" s="225"/>
      <c r="H30" s="225"/>
      <c r="I30" s="225"/>
      <c r="J30" s="225"/>
      <c r="K30" s="225"/>
      <c r="L30" s="225"/>
      <c r="M30" s="225"/>
      <c r="N30" s="225"/>
      <c r="O30" s="225"/>
      <c r="P30" s="226"/>
      <c r="Q30" s="295"/>
      <c r="R30" s="296"/>
      <c r="S30" s="296"/>
      <c r="T30" s="296"/>
      <c r="U30" s="296"/>
      <c r="V30" s="296"/>
      <c r="W30" s="296"/>
      <c r="X30" s="296"/>
      <c r="Y30" s="296"/>
      <c r="Z30" s="296"/>
      <c r="AA30" s="296"/>
      <c r="AB30" s="296"/>
      <c r="AC30" s="296"/>
      <c r="AD30" s="296"/>
      <c r="AE30" s="296"/>
      <c r="AF30" s="297"/>
      <c r="AG30" s="185"/>
      <c r="AH30" s="186"/>
      <c r="AI30" s="186"/>
      <c r="AJ30" s="186"/>
      <c r="AK30" s="186"/>
      <c r="AL30" s="186"/>
      <c r="AM30" s="143"/>
      <c r="AN30" s="143"/>
      <c r="AO30" s="251"/>
      <c r="AP30" s="252"/>
    </row>
    <row r="31" spans="1:51" ht="6.75" customHeight="1">
      <c r="A31" s="224"/>
      <c r="B31" s="225"/>
      <c r="C31" s="225"/>
      <c r="D31" s="225"/>
      <c r="E31" s="225"/>
      <c r="F31" s="225"/>
      <c r="G31" s="225"/>
      <c r="H31" s="225"/>
      <c r="I31" s="225"/>
      <c r="J31" s="225"/>
      <c r="K31" s="225"/>
      <c r="L31" s="225"/>
      <c r="M31" s="225"/>
      <c r="N31" s="225"/>
      <c r="O31" s="225"/>
      <c r="P31" s="226"/>
      <c r="Q31" s="295"/>
      <c r="R31" s="296"/>
      <c r="S31" s="296"/>
      <c r="T31" s="296"/>
      <c r="U31" s="296"/>
      <c r="V31" s="296"/>
      <c r="W31" s="296"/>
      <c r="X31" s="296"/>
      <c r="Y31" s="296"/>
      <c r="Z31" s="296"/>
      <c r="AA31" s="296"/>
      <c r="AB31" s="296"/>
      <c r="AC31" s="296"/>
      <c r="AD31" s="296"/>
      <c r="AE31" s="296"/>
      <c r="AF31" s="297"/>
      <c r="AG31" s="185"/>
      <c r="AH31" s="186"/>
      <c r="AI31" s="186"/>
      <c r="AJ31" s="186"/>
      <c r="AK31" s="186"/>
      <c r="AL31" s="186"/>
      <c r="AM31" s="143"/>
      <c r="AN31" s="143"/>
      <c r="AO31" s="251"/>
      <c r="AP31" s="252"/>
    </row>
    <row r="32" spans="1:51" ht="21" customHeight="1">
      <c r="A32" s="224"/>
      <c r="B32" s="225"/>
      <c r="C32" s="225"/>
      <c r="D32" s="225"/>
      <c r="E32" s="225"/>
      <c r="F32" s="225"/>
      <c r="G32" s="225"/>
      <c r="H32" s="225"/>
      <c r="I32" s="225"/>
      <c r="J32" s="225"/>
      <c r="K32" s="225"/>
      <c r="L32" s="225"/>
      <c r="M32" s="225"/>
      <c r="N32" s="225"/>
      <c r="O32" s="225"/>
      <c r="P32" s="226"/>
      <c r="Q32" s="295"/>
      <c r="R32" s="296"/>
      <c r="S32" s="296"/>
      <c r="T32" s="296"/>
      <c r="U32" s="296"/>
      <c r="V32" s="296"/>
      <c r="W32" s="296"/>
      <c r="X32" s="296"/>
      <c r="Y32" s="296"/>
      <c r="Z32" s="296"/>
      <c r="AA32" s="296"/>
      <c r="AB32" s="296"/>
      <c r="AC32" s="296"/>
      <c r="AD32" s="296"/>
      <c r="AE32" s="296"/>
      <c r="AF32" s="297"/>
      <c r="AG32" s="52" t="s">
        <v>45</v>
      </c>
      <c r="AH32" s="83" t="s">
        <v>153</v>
      </c>
      <c r="AI32" s="44"/>
      <c r="AJ32" s="44"/>
      <c r="AK32" s="44"/>
      <c r="AL32" s="44"/>
      <c r="AM32" s="143"/>
      <c r="AN32" s="143"/>
      <c r="AO32" s="87">
        <v>189</v>
      </c>
      <c r="AP32" s="98">
        <f>PRODUCT(AM32*AO32)</f>
        <v>0</v>
      </c>
    </row>
    <row r="33" spans="1:42" ht="6.75" customHeight="1">
      <c r="A33" s="266" t="s">
        <v>46</v>
      </c>
      <c r="B33" s="267"/>
      <c r="C33" s="267"/>
      <c r="D33" s="267"/>
      <c r="E33" s="279" t="s">
        <v>66</v>
      </c>
      <c r="F33" s="280"/>
      <c r="G33" s="269" t="s">
        <v>67</v>
      </c>
      <c r="H33" s="269"/>
      <c r="I33" s="274" t="s">
        <v>68</v>
      </c>
      <c r="J33" s="270" t="s">
        <v>69</v>
      </c>
      <c r="K33" s="271" t="s">
        <v>151</v>
      </c>
      <c r="L33" s="274" t="s">
        <v>71</v>
      </c>
      <c r="M33" s="274" t="s">
        <v>72</v>
      </c>
      <c r="N33" s="569"/>
      <c r="O33" s="570"/>
      <c r="P33" s="571"/>
      <c r="Q33" s="295"/>
      <c r="R33" s="296"/>
      <c r="S33" s="296"/>
      <c r="T33" s="296"/>
      <c r="U33" s="296"/>
      <c r="V33" s="296"/>
      <c r="W33" s="296"/>
      <c r="X33" s="296"/>
      <c r="Y33" s="296"/>
      <c r="Z33" s="296"/>
      <c r="AA33" s="296"/>
      <c r="AB33" s="296"/>
      <c r="AC33" s="296"/>
      <c r="AD33" s="296"/>
      <c r="AE33" s="296"/>
      <c r="AF33" s="297"/>
      <c r="AG33" s="185" t="s">
        <v>47</v>
      </c>
      <c r="AH33" s="186"/>
      <c r="AI33" s="186"/>
      <c r="AJ33" s="186"/>
      <c r="AK33" s="186"/>
      <c r="AL33" s="186"/>
      <c r="AM33" s="143"/>
      <c r="AN33" s="143"/>
      <c r="AO33" s="251">
        <v>31.5</v>
      </c>
      <c r="AP33" s="252">
        <f>PRODUCT(AM33*AO33)</f>
        <v>0</v>
      </c>
    </row>
    <row r="34" spans="1:42" ht="6.75" customHeight="1">
      <c r="A34" s="268"/>
      <c r="B34" s="267"/>
      <c r="C34" s="267"/>
      <c r="D34" s="267"/>
      <c r="E34" s="281"/>
      <c r="F34" s="282"/>
      <c r="G34" s="269"/>
      <c r="H34" s="269"/>
      <c r="I34" s="275"/>
      <c r="J34" s="241"/>
      <c r="K34" s="272"/>
      <c r="L34" s="275"/>
      <c r="M34" s="277"/>
      <c r="N34" s="572"/>
      <c r="O34" s="573"/>
      <c r="P34" s="574"/>
      <c r="Q34" s="295"/>
      <c r="R34" s="296"/>
      <c r="S34" s="296"/>
      <c r="T34" s="296"/>
      <c r="U34" s="296"/>
      <c r="V34" s="296"/>
      <c r="W34" s="296"/>
      <c r="X34" s="296"/>
      <c r="Y34" s="296"/>
      <c r="Z34" s="296"/>
      <c r="AA34" s="296"/>
      <c r="AB34" s="296"/>
      <c r="AC34" s="296"/>
      <c r="AD34" s="296"/>
      <c r="AE34" s="296"/>
      <c r="AF34" s="297"/>
      <c r="AG34" s="185"/>
      <c r="AH34" s="186"/>
      <c r="AI34" s="186"/>
      <c r="AJ34" s="186"/>
      <c r="AK34" s="186"/>
      <c r="AL34" s="186"/>
      <c r="AM34" s="143"/>
      <c r="AN34" s="143"/>
      <c r="AO34" s="251"/>
      <c r="AP34" s="252"/>
    </row>
    <row r="35" spans="1:42" ht="6.75" customHeight="1">
      <c r="A35" s="268"/>
      <c r="B35" s="267"/>
      <c r="C35" s="267"/>
      <c r="D35" s="267"/>
      <c r="E35" s="283"/>
      <c r="F35" s="284"/>
      <c r="G35" s="269"/>
      <c r="H35" s="269"/>
      <c r="I35" s="276"/>
      <c r="J35" s="220"/>
      <c r="K35" s="273"/>
      <c r="L35" s="276"/>
      <c r="M35" s="278"/>
      <c r="N35" s="572"/>
      <c r="O35" s="573"/>
      <c r="P35" s="574"/>
      <c r="Q35" s="295"/>
      <c r="R35" s="296"/>
      <c r="S35" s="296"/>
      <c r="T35" s="296"/>
      <c r="U35" s="296"/>
      <c r="V35" s="296"/>
      <c r="W35" s="296"/>
      <c r="X35" s="296"/>
      <c r="Y35" s="296"/>
      <c r="Z35" s="296"/>
      <c r="AA35" s="296"/>
      <c r="AB35" s="296"/>
      <c r="AC35" s="296"/>
      <c r="AD35" s="296"/>
      <c r="AE35" s="296"/>
      <c r="AF35" s="297"/>
      <c r="AG35" s="185"/>
      <c r="AH35" s="186"/>
      <c r="AI35" s="186"/>
      <c r="AJ35" s="186"/>
      <c r="AK35" s="186"/>
      <c r="AL35" s="186"/>
      <c r="AM35" s="143"/>
      <c r="AN35" s="143"/>
      <c r="AO35" s="251"/>
      <c r="AP35" s="252"/>
    </row>
    <row r="36" spans="1:42" ht="21" customHeight="1">
      <c r="A36" s="287" t="s">
        <v>157</v>
      </c>
      <c r="B36" s="288"/>
      <c r="C36" s="288"/>
      <c r="D36" s="289"/>
      <c r="E36" s="285"/>
      <c r="F36" s="286"/>
      <c r="G36" s="285"/>
      <c r="H36" s="286"/>
      <c r="I36" s="128"/>
      <c r="J36" s="128"/>
      <c r="K36" s="128"/>
      <c r="L36" s="128"/>
      <c r="M36" s="128"/>
      <c r="N36" s="304"/>
      <c r="O36" s="305"/>
      <c r="P36" s="306"/>
      <c r="Q36" s="295"/>
      <c r="R36" s="296"/>
      <c r="S36" s="296"/>
      <c r="T36" s="296"/>
      <c r="U36" s="296"/>
      <c r="V36" s="296"/>
      <c r="W36" s="296"/>
      <c r="X36" s="296"/>
      <c r="Y36" s="296"/>
      <c r="Z36" s="296"/>
      <c r="AA36" s="296"/>
      <c r="AB36" s="296"/>
      <c r="AC36" s="296"/>
      <c r="AD36" s="296"/>
      <c r="AE36" s="296"/>
      <c r="AF36" s="297"/>
      <c r="AG36" s="185" t="s">
        <v>48</v>
      </c>
      <c r="AH36" s="186"/>
      <c r="AI36" s="186"/>
      <c r="AJ36" s="186"/>
      <c r="AK36" s="186"/>
      <c r="AL36" s="186"/>
      <c r="AM36" s="143"/>
      <c r="AN36" s="143"/>
      <c r="AO36" s="87">
        <v>31.5</v>
      </c>
      <c r="AP36" s="98">
        <f>PRODUCT(AM36*AO36)</f>
        <v>0</v>
      </c>
    </row>
    <row r="37" spans="1:42" ht="10.5" customHeight="1">
      <c r="A37" s="253" t="s">
        <v>49</v>
      </c>
      <c r="B37" s="254"/>
      <c r="C37" s="254"/>
      <c r="D37" s="255"/>
      <c r="E37" s="259"/>
      <c r="F37" s="260"/>
      <c r="G37" s="259"/>
      <c r="H37" s="260"/>
      <c r="I37" s="290"/>
      <c r="J37" s="290"/>
      <c r="K37" s="290"/>
      <c r="L37" s="290"/>
      <c r="M37" s="290"/>
      <c r="N37" s="304"/>
      <c r="O37" s="305"/>
      <c r="P37" s="306"/>
      <c r="Q37" s="295"/>
      <c r="R37" s="296"/>
      <c r="S37" s="296"/>
      <c r="T37" s="296"/>
      <c r="U37" s="296"/>
      <c r="V37" s="296"/>
      <c r="W37" s="296"/>
      <c r="X37" s="296"/>
      <c r="Y37" s="296"/>
      <c r="Z37" s="296"/>
      <c r="AA37" s="296"/>
      <c r="AB37" s="296"/>
      <c r="AC37" s="296"/>
      <c r="AD37" s="296"/>
      <c r="AE37" s="296"/>
      <c r="AF37" s="297"/>
      <c r="AG37" s="185" t="s">
        <v>50</v>
      </c>
      <c r="AH37" s="186"/>
      <c r="AI37" s="186"/>
      <c r="AJ37" s="186"/>
      <c r="AK37" s="186"/>
      <c r="AL37" s="186"/>
      <c r="AM37" s="143"/>
      <c r="AN37" s="143"/>
      <c r="AO37" s="251">
        <v>31.5</v>
      </c>
      <c r="AP37" s="252">
        <f>PRODUCT(AM37*AO37)</f>
        <v>0</v>
      </c>
    </row>
    <row r="38" spans="1:42" ht="10.5" customHeight="1" thickBot="1">
      <c r="A38" s="256"/>
      <c r="B38" s="257"/>
      <c r="C38" s="257"/>
      <c r="D38" s="258"/>
      <c r="E38" s="261"/>
      <c r="F38" s="262"/>
      <c r="G38" s="261"/>
      <c r="H38" s="262"/>
      <c r="I38" s="291"/>
      <c r="J38" s="291"/>
      <c r="K38" s="291"/>
      <c r="L38" s="291"/>
      <c r="M38" s="291"/>
      <c r="N38" s="304"/>
      <c r="O38" s="305"/>
      <c r="P38" s="306"/>
      <c r="Q38" s="298"/>
      <c r="R38" s="299"/>
      <c r="S38" s="299"/>
      <c r="T38" s="299"/>
      <c r="U38" s="299"/>
      <c r="V38" s="299"/>
      <c r="W38" s="299"/>
      <c r="X38" s="299"/>
      <c r="Y38" s="299"/>
      <c r="Z38" s="299"/>
      <c r="AA38" s="299"/>
      <c r="AB38" s="299"/>
      <c r="AC38" s="299"/>
      <c r="AD38" s="299"/>
      <c r="AE38" s="299"/>
      <c r="AF38" s="300"/>
      <c r="AG38" s="185"/>
      <c r="AH38" s="186"/>
      <c r="AI38" s="186"/>
      <c r="AJ38" s="186"/>
      <c r="AK38" s="186"/>
      <c r="AL38" s="186"/>
      <c r="AM38" s="263"/>
      <c r="AN38" s="263"/>
      <c r="AO38" s="264"/>
      <c r="AP38" s="265"/>
    </row>
    <row r="39" spans="1:42" ht="6.75" customHeight="1">
      <c r="A39" s="253" t="s">
        <v>158</v>
      </c>
      <c r="B39" s="333"/>
      <c r="C39" s="333"/>
      <c r="D39" s="255"/>
      <c r="E39" s="259"/>
      <c r="F39" s="260"/>
      <c r="G39" s="309"/>
      <c r="H39" s="310"/>
      <c r="I39" s="290"/>
      <c r="J39" s="290"/>
      <c r="K39" s="290"/>
      <c r="L39" s="290"/>
      <c r="M39" s="290"/>
      <c r="N39" s="304"/>
      <c r="O39" s="305"/>
      <c r="P39" s="306"/>
      <c r="Q39" s="343" t="s">
        <v>143</v>
      </c>
      <c r="R39" s="344"/>
      <c r="S39" s="344"/>
      <c r="T39" s="344"/>
      <c r="U39" s="344"/>
      <c r="V39" s="344"/>
      <c r="W39" s="344"/>
      <c r="X39" s="344"/>
      <c r="Y39" s="344"/>
      <c r="Z39" s="344"/>
      <c r="AA39" s="344"/>
      <c r="AB39" s="344"/>
      <c r="AC39" s="344"/>
      <c r="AD39" s="344"/>
      <c r="AE39" s="344"/>
      <c r="AF39" s="345"/>
      <c r="AG39" s="494"/>
      <c r="AH39" s="495"/>
      <c r="AI39" s="495"/>
      <c r="AJ39" s="495"/>
      <c r="AK39" s="495"/>
      <c r="AL39" s="496"/>
      <c r="AM39" s="557" t="s">
        <v>51</v>
      </c>
      <c r="AN39" s="558"/>
      <c r="AO39" s="559"/>
      <c r="AP39" s="316">
        <f>SUM(AP27:AP37)</f>
        <v>0</v>
      </c>
    </row>
    <row r="40" spans="1:42" ht="6.75" customHeight="1">
      <c r="A40" s="352"/>
      <c r="B40" s="353"/>
      <c r="C40" s="353"/>
      <c r="D40" s="354"/>
      <c r="E40" s="304"/>
      <c r="F40" s="308"/>
      <c r="G40" s="311"/>
      <c r="H40" s="312"/>
      <c r="I40" s="315"/>
      <c r="J40" s="315"/>
      <c r="K40" s="315"/>
      <c r="L40" s="315"/>
      <c r="M40" s="315"/>
      <c r="N40" s="575"/>
      <c r="O40" s="305"/>
      <c r="P40" s="306"/>
      <c r="Q40" s="346"/>
      <c r="R40" s="347"/>
      <c r="S40" s="347"/>
      <c r="T40" s="347"/>
      <c r="U40" s="347"/>
      <c r="V40" s="347"/>
      <c r="W40" s="347"/>
      <c r="X40" s="347"/>
      <c r="Y40" s="347"/>
      <c r="Z40" s="347"/>
      <c r="AA40" s="347"/>
      <c r="AB40" s="347"/>
      <c r="AC40" s="347"/>
      <c r="AD40" s="347"/>
      <c r="AE40" s="347"/>
      <c r="AF40" s="348"/>
      <c r="AG40" s="497"/>
      <c r="AH40" s="498"/>
      <c r="AI40" s="498"/>
      <c r="AJ40" s="498"/>
      <c r="AK40" s="498"/>
      <c r="AL40" s="499"/>
      <c r="AM40" s="560"/>
      <c r="AN40" s="561"/>
      <c r="AO40" s="562"/>
      <c r="AP40" s="317"/>
    </row>
    <row r="41" spans="1:42" ht="6.75" customHeight="1">
      <c r="A41" s="335"/>
      <c r="B41" s="336"/>
      <c r="C41" s="336"/>
      <c r="D41" s="258"/>
      <c r="E41" s="261"/>
      <c r="F41" s="262"/>
      <c r="G41" s="313"/>
      <c r="H41" s="314"/>
      <c r="I41" s="291"/>
      <c r="J41" s="291"/>
      <c r="K41" s="291"/>
      <c r="L41" s="291"/>
      <c r="M41" s="291"/>
      <c r="N41" s="575"/>
      <c r="O41" s="305"/>
      <c r="P41" s="306"/>
      <c r="Q41" s="346"/>
      <c r="R41" s="347"/>
      <c r="S41" s="347"/>
      <c r="T41" s="347"/>
      <c r="U41" s="347"/>
      <c r="V41" s="347"/>
      <c r="W41" s="347"/>
      <c r="X41" s="347"/>
      <c r="Y41" s="347"/>
      <c r="Z41" s="347"/>
      <c r="AA41" s="347"/>
      <c r="AB41" s="347"/>
      <c r="AC41" s="347"/>
      <c r="AD41" s="347"/>
      <c r="AE41" s="347"/>
      <c r="AF41" s="348"/>
      <c r="AG41" s="497"/>
      <c r="AH41" s="498"/>
      <c r="AI41" s="498"/>
      <c r="AJ41" s="498"/>
      <c r="AK41" s="498"/>
      <c r="AL41" s="499"/>
      <c r="AM41" s="560"/>
      <c r="AN41" s="561"/>
      <c r="AO41" s="562"/>
      <c r="AP41" s="317"/>
    </row>
    <row r="42" spans="1:42" ht="10.95" customHeight="1" thickBot="1">
      <c r="A42" s="253" t="s">
        <v>52</v>
      </c>
      <c r="B42" s="333"/>
      <c r="C42" s="333"/>
      <c r="D42" s="255"/>
      <c r="E42" s="259"/>
      <c r="F42" s="260"/>
      <c r="G42" s="259"/>
      <c r="H42" s="260"/>
      <c r="I42" s="290"/>
      <c r="J42" s="539"/>
      <c r="K42" s="290"/>
      <c r="L42" s="290"/>
      <c r="M42" s="290"/>
      <c r="N42" s="304"/>
      <c r="O42" s="305"/>
      <c r="P42" s="306"/>
      <c r="Q42" s="346"/>
      <c r="R42" s="347"/>
      <c r="S42" s="347"/>
      <c r="T42" s="347"/>
      <c r="U42" s="347"/>
      <c r="V42" s="347"/>
      <c r="W42" s="347"/>
      <c r="X42" s="347"/>
      <c r="Y42" s="347"/>
      <c r="Z42" s="347"/>
      <c r="AA42" s="347"/>
      <c r="AB42" s="347"/>
      <c r="AC42" s="347"/>
      <c r="AD42" s="347"/>
      <c r="AE42" s="347"/>
      <c r="AF42" s="348"/>
      <c r="AG42" s="497"/>
      <c r="AH42" s="498"/>
      <c r="AI42" s="498"/>
      <c r="AJ42" s="498"/>
      <c r="AK42" s="498"/>
      <c r="AL42" s="499"/>
      <c r="AM42" s="563"/>
      <c r="AN42" s="564"/>
      <c r="AO42" s="565"/>
      <c r="AP42" s="318"/>
    </row>
    <row r="43" spans="1:42" ht="10.95" customHeight="1">
      <c r="A43" s="335"/>
      <c r="B43" s="336"/>
      <c r="C43" s="336"/>
      <c r="D43" s="258"/>
      <c r="E43" s="261"/>
      <c r="F43" s="262"/>
      <c r="G43" s="261"/>
      <c r="H43" s="262"/>
      <c r="I43" s="291"/>
      <c r="J43" s="291"/>
      <c r="K43" s="291"/>
      <c r="L43" s="291"/>
      <c r="M43" s="291"/>
      <c r="N43" s="304"/>
      <c r="O43" s="305"/>
      <c r="P43" s="306"/>
      <c r="Q43" s="346"/>
      <c r="R43" s="347"/>
      <c r="S43" s="347"/>
      <c r="T43" s="347"/>
      <c r="U43" s="347"/>
      <c r="V43" s="347"/>
      <c r="W43" s="347"/>
      <c r="X43" s="347"/>
      <c r="Y43" s="347"/>
      <c r="Z43" s="347"/>
      <c r="AA43" s="347"/>
      <c r="AB43" s="347"/>
      <c r="AC43" s="347"/>
      <c r="AD43" s="347"/>
      <c r="AE43" s="347"/>
      <c r="AF43" s="348"/>
      <c r="AG43" s="471" t="s">
        <v>54</v>
      </c>
      <c r="AH43" s="368"/>
      <c r="AI43" s="368"/>
      <c r="AJ43" s="368"/>
      <c r="AK43" s="368"/>
      <c r="AL43" s="472"/>
      <c r="AM43" s="477" t="s">
        <v>1</v>
      </c>
      <c r="AN43" s="478"/>
      <c r="AO43" s="240" t="s">
        <v>3</v>
      </c>
      <c r="AP43" s="319" t="s">
        <v>4</v>
      </c>
    </row>
    <row r="44" spans="1:42" ht="6.75" customHeight="1">
      <c r="A44" s="500" t="s">
        <v>53</v>
      </c>
      <c r="B44" s="186"/>
      <c r="C44" s="186"/>
      <c r="D44" s="186"/>
      <c r="E44" s="259"/>
      <c r="F44" s="260"/>
      <c r="G44" s="259"/>
      <c r="H44" s="260"/>
      <c r="I44" s="290"/>
      <c r="J44" s="290"/>
      <c r="K44" s="290"/>
      <c r="L44" s="290"/>
      <c r="M44" s="290"/>
      <c r="N44" s="304"/>
      <c r="O44" s="305"/>
      <c r="P44" s="306"/>
      <c r="Q44" s="346"/>
      <c r="R44" s="347"/>
      <c r="S44" s="347"/>
      <c r="T44" s="347"/>
      <c r="U44" s="347"/>
      <c r="V44" s="347"/>
      <c r="W44" s="347"/>
      <c r="X44" s="347"/>
      <c r="Y44" s="347"/>
      <c r="Z44" s="347"/>
      <c r="AA44" s="347"/>
      <c r="AB44" s="347"/>
      <c r="AC44" s="347"/>
      <c r="AD44" s="347"/>
      <c r="AE44" s="347"/>
      <c r="AF44" s="348"/>
      <c r="AG44" s="473"/>
      <c r="AH44" s="474"/>
      <c r="AI44" s="474"/>
      <c r="AJ44" s="474"/>
      <c r="AK44" s="474"/>
      <c r="AL44" s="282"/>
      <c r="AM44" s="479"/>
      <c r="AN44" s="480"/>
      <c r="AO44" s="241"/>
      <c r="AP44" s="320"/>
    </row>
    <row r="45" spans="1:42" ht="6.75" customHeight="1">
      <c r="A45" s="500"/>
      <c r="B45" s="186"/>
      <c r="C45" s="186"/>
      <c r="D45" s="186"/>
      <c r="E45" s="304"/>
      <c r="F45" s="308"/>
      <c r="G45" s="304"/>
      <c r="H45" s="308"/>
      <c r="I45" s="315"/>
      <c r="J45" s="315"/>
      <c r="K45" s="315"/>
      <c r="L45" s="315"/>
      <c r="M45" s="315"/>
      <c r="N45" s="304"/>
      <c r="O45" s="305"/>
      <c r="P45" s="306"/>
      <c r="Q45" s="346"/>
      <c r="R45" s="347"/>
      <c r="S45" s="347"/>
      <c r="T45" s="347"/>
      <c r="U45" s="347"/>
      <c r="V45" s="347"/>
      <c r="W45" s="347"/>
      <c r="X45" s="347"/>
      <c r="Y45" s="347"/>
      <c r="Z45" s="347"/>
      <c r="AA45" s="347"/>
      <c r="AB45" s="347"/>
      <c r="AC45" s="347"/>
      <c r="AD45" s="347"/>
      <c r="AE45" s="347"/>
      <c r="AF45" s="348"/>
      <c r="AG45" s="473"/>
      <c r="AH45" s="474"/>
      <c r="AI45" s="474"/>
      <c r="AJ45" s="474"/>
      <c r="AK45" s="474"/>
      <c r="AL45" s="282"/>
      <c r="AM45" s="479"/>
      <c r="AN45" s="480"/>
      <c r="AO45" s="241"/>
      <c r="AP45" s="320"/>
    </row>
    <row r="46" spans="1:42" ht="6.75" customHeight="1">
      <c r="A46" s="500"/>
      <c r="B46" s="186"/>
      <c r="C46" s="186"/>
      <c r="D46" s="186"/>
      <c r="E46" s="261"/>
      <c r="F46" s="262"/>
      <c r="G46" s="261"/>
      <c r="H46" s="262"/>
      <c r="I46" s="291"/>
      <c r="J46" s="291"/>
      <c r="K46" s="291"/>
      <c r="L46" s="291"/>
      <c r="M46" s="291"/>
      <c r="N46" s="304"/>
      <c r="O46" s="305"/>
      <c r="P46" s="306"/>
      <c r="Q46" s="346"/>
      <c r="R46" s="347"/>
      <c r="S46" s="347"/>
      <c r="T46" s="347"/>
      <c r="U46" s="347"/>
      <c r="V46" s="347"/>
      <c r="W46" s="347"/>
      <c r="X46" s="347"/>
      <c r="Y46" s="347"/>
      <c r="Z46" s="347"/>
      <c r="AA46" s="347"/>
      <c r="AB46" s="347"/>
      <c r="AC46" s="347"/>
      <c r="AD46" s="347"/>
      <c r="AE46" s="347"/>
      <c r="AF46" s="348"/>
      <c r="AG46" s="475"/>
      <c r="AH46" s="476"/>
      <c r="AI46" s="476"/>
      <c r="AJ46" s="476"/>
      <c r="AK46" s="476"/>
      <c r="AL46" s="284"/>
      <c r="AM46" s="481"/>
      <c r="AN46" s="482"/>
      <c r="AO46" s="220"/>
      <c r="AP46" s="321"/>
    </row>
    <row r="47" spans="1:42" ht="21" customHeight="1">
      <c r="A47" s="287" t="s">
        <v>159</v>
      </c>
      <c r="B47" s="288"/>
      <c r="C47" s="288"/>
      <c r="D47" s="289"/>
      <c r="E47" s="285"/>
      <c r="F47" s="286"/>
      <c r="G47" s="285"/>
      <c r="H47" s="286"/>
      <c r="I47" s="128"/>
      <c r="J47" s="128"/>
      <c r="K47" s="128"/>
      <c r="L47" s="128"/>
      <c r="M47" s="128"/>
      <c r="N47" s="339"/>
      <c r="O47" s="305"/>
      <c r="P47" s="306"/>
      <c r="Q47" s="346"/>
      <c r="R47" s="347"/>
      <c r="S47" s="347"/>
      <c r="T47" s="347"/>
      <c r="U47" s="347"/>
      <c r="V47" s="347"/>
      <c r="W47" s="347"/>
      <c r="X47" s="347"/>
      <c r="Y47" s="347"/>
      <c r="Z47" s="347"/>
      <c r="AA47" s="347"/>
      <c r="AB47" s="347"/>
      <c r="AC47" s="347"/>
      <c r="AD47" s="347"/>
      <c r="AE47" s="347"/>
      <c r="AF47" s="348"/>
      <c r="AG47" s="287" t="s">
        <v>55</v>
      </c>
      <c r="AH47" s="322"/>
      <c r="AI47" s="322"/>
      <c r="AJ47" s="322"/>
      <c r="AK47" s="322"/>
      <c r="AL47" s="185"/>
      <c r="AM47" s="161"/>
      <c r="AN47" s="162"/>
      <c r="AO47" s="63">
        <v>12.5</v>
      </c>
      <c r="AP47" s="98">
        <f>PRODUCT(AM47*AO47)</f>
        <v>0</v>
      </c>
    </row>
    <row r="48" spans="1:42" ht="12.75" customHeight="1">
      <c r="A48" s="500" t="s">
        <v>56</v>
      </c>
      <c r="B48" s="186"/>
      <c r="C48" s="186"/>
      <c r="D48" s="186"/>
      <c r="E48" s="259"/>
      <c r="F48" s="260"/>
      <c r="G48" s="259"/>
      <c r="H48" s="260"/>
      <c r="I48" s="290"/>
      <c r="J48" s="290"/>
      <c r="K48" s="290"/>
      <c r="L48" s="290"/>
      <c r="M48" s="290"/>
      <c r="N48" s="339"/>
      <c r="O48" s="305"/>
      <c r="P48" s="306"/>
      <c r="Q48" s="346"/>
      <c r="R48" s="347"/>
      <c r="S48" s="347"/>
      <c r="T48" s="347"/>
      <c r="U48" s="347"/>
      <c r="V48" s="347"/>
      <c r="W48" s="347"/>
      <c r="X48" s="347"/>
      <c r="Y48" s="347"/>
      <c r="Z48" s="347"/>
      <c r="AA48" s="347"/>
      <c r="AB48" s="347"/>
      <c r="AC48" s="347"/>
      <c r="AD48" s="347"/>
      <c r="AE48" s="347"/>
      <c r="AF48" s="348"/>
      <c r="AG48" s="253" t="s">
        <v>57</v>
      </c>
      <c r="AH48" s="333"/>
      <c r="AI48" s="333"/>
      <c r="AJ48" s="333"/>
      <c r="AK48" s="333"/>
      <c r="AL48" s="334"/>
      <c r="AM48" s="323"/>
      <c r="AN48" s="324"/>
      <c r="AO48" s="264">
        <v>0</v>
      </c>
      <c r="AP48" s="265">
        <f>AM48*AO48</f>
        <v>0</v>
      </c>
    </row>
    <row r="49" spans="1:42" ht="7.95" customHeight="1">
      <c r="A49" s="500"/>
      <c r="B49" s="186"/>
      <c r="C49" s="186"/>
      <c r="D49" s="186"/>
      <c r="E49" s="261"/>
      <c r="F49" s="262"/>
      <c r="G49" s="261"/>
      <c r="H49" s="262"/>
      <c r="I49" s="291"/>
      <c r="J49" s="291"/>
      <c r="K49" s="291"/>
      <c r="L49" s="291"/>
      <c r="M49" s="291"/>
      <c r="N49" s="339"/>
      <c r="O49" s="305"/>
      <c r="P49" s="306"/>
      <c r="Q49" s="346"/>
      <c r="R49" s="347"/>
      <c r="S49" s="347"/>
      <c r="T49" s="347"/>
      <c r="U49" s="347"/>
      <c r="V49" s="347"/>
      <c r="W49" s="347"/>
      <c r="X49" s="347"/>
      <c r="Y49" s="347"/>
      <c r="Z49" s="347"/>
      <c r="AA49" s="347"/>
      <c r="AB49" s="347"/>
      <c r="AC49" s="347"/>
      <c r="AD49" s="347"/>
      <c r="AE49" s="347"/>
      <c r="AF49" s="348"/>
      <c r="AG49" s="335"/>
      <c r="AH49" s="336"/>
      <c r="AI49" s="336"/>
      <c r="AJ49" s="336"/>
      <c r="AK49" s="336"/>
      <c r="AL49" s="337"/>
      <c r="AM49" s="325"/>
      <c r="AN49" s="326"/>
      <c r="AO49" s="307"/>
      <c r="AP49" s="338"/>
    </row>
    <row r="50" spans="1:42" ht="21" customHeight="1">
      <c r="A50" s="287" t="s">
        <v>160</v>
      </c>
      <c r="B50" s="288"/>
      <c r="C50" s="288"/>
      <c r="D50" s="289"/>
      <c r="E50" s="285"/>
      <c r="F50" s="286"/>
      <c r="G50" s="285"/>
      <c r="H50" s="286"/>
      <c r="I50" s="128"/>
      <c r="J50" s="128"/>
      <c r="K50" s="128"/>
      <c r="L50" s="128"/>
      <c r="M50" s="128"/>
      <c r="N50" s="339"/>
      <c r="O50" s="305"/>
      <c r="P50" s="306"/>
      <c r="Q50" s="346"/>
      <c r="R50" s="347"/>
      <c r="S50" s="347"/>
      <c r="T50" s="347"/>
      <c r="U50" s="347"/>
      <c r="V50" s="347"/>
      <c r="W50" s="347"/>
      <c r="X50" s="347"/>
      <c r="Y50" s="347"/>
      <c r="Z50" s="347"/>
      <c r="AA50" s="347"/>
      <c r="AB50" s="347"/>
      <c r="AC50" s="347"/>
      <c r="AD50" s="347"/>
      <c r="AE50" s="347"/>
      <c r="AF50" s="348"/>
      <c r="AG50" s="340"/>
      <c r="AH50" s="341"/>
      <c r="AI50" s="341"/>
      <c r="AJ50" s="341"/>
      <c r="AK50" s="341"/>
      <c r="AL50" s="342"/>
      <c r="AM50" s="161"/>
      <c r="AN50" s="162"/>
      <c r="AO50" s="62"/>
      <c r="AP50" s="98">
        <f>PRODUCT(AM50*AO50)</f>
        <v>0</v>
      </c>
    </row>
    <row r="51" spans="1:42" ht="10.5" customHeight="1">
      <c r="A51" s="500" t="s">
        <v>161</v>
      </c>
      <c r="B51" s="186"/>
      <c r="C51" s="186"/>
      <c r="D51" s="186"/>
      <c r="E51" s="309"/>
      <c r="F51" s="310"/>
      <c r="G51" s="309"/>
      <c r="H51" s="310"/>
      <c r="I51" s="538"/>
      <c r="J51" s="538"/>
      <c r="K51" s="290"/>
      <c r="L51" s="290"/>
      <c r="M51" s="290"/>
      <c r="N51" s="339"/>
      <c r="O51" s="305"/>
      <c r="P51" s="306"/>
      <c r="Q51" s="346"/>
      <c r="R51" s="347"/>
      <c r="S51" s="347"/>
      <c r="T51" s="347"/>
      <c r="U51" s="347"/>
      <c r="V51" s="347"/>
      <c r="W51" s="347"/>
      <c r="X51" s="347"/>
      <c r="Y51" s="347"/>
      <c r="Z51" s="347"/>
      <c r="AA51" s="347"/>
      <c r="AB51" s="347"/>
      <c r="AC51" s="347"/>
      <c r="AD51" s="347"/>
      <c r="AE51" s="347"/>
      <c r="AF51" s="348"/>
      <c r="AG51" s="327"/>
      <c r="AH51" s="328"/>
      <c r="AI51" s="328"/>
      <c r="AJ51" s="328"/>
      <c r="AK51" s="328"/>
      <c r="AL51" s="329"/>
      <c r="AM51" s="323"/>
      <c r="AN51" s="324"/>
      <c r="AO51" s="264"/>
      <c r="AP51" s="265">
        <f>PRODUCT(AM51*AO51)</f>
        <v>0</v>
      </c>
    </row>
    <row r="52" spans="1:42" ht="10.5" customHeight="1">
      <c r="A52" s="500"/>
      <c r="B52" s="186"/>
      <c r="C52" s="186"/>
      <c r="D52" s="186"/>
      <c r="E52" s="313"/>
      <c r="F52" s="314"/>
      <c r="G52" s="313"/>
      <c r="H52" s="314"/>
      <c r="I52" s="291"/>
      <c r="J52" s="291"/>
      <c r="K52" s="291"/>
      <c r="L52" s="291"/>
      <c r="M52" s="291"/>
      <c r="N52" s="339"/>
      <c r="O52" s="305"/>
      <c r="P52" s="306"/>
      <c r="Q52" s="346"/>
      <c r="R52" s="347"/>
      <c r="S52" s="347"/>
      <c r="T52" s="347"/>
      <c r="U52" s="347"/>
      <c r="V52" s="347"/>
      <c r="W52" s="347"/>
      <c r="X52" s="347"/>
      <c r="Y52" s="347"/>
      <c r="Z52" s="347"/>
      <c r="AA52" s="347"/>
      <c r="AB52" s="347"/>
      <c r="AC52" s="347"/>
      <c r="AD52" s="347"/>
      <c r="AE52" s="347"/>
      <c r="AF52" s="348"/>
      <c r="AG52" s="330"/>
      <c r="AH52" s="331"/>
      <c r="AI52" s="331"/>
      <c r="AJ52" s="331"/>
      <c r="AK52" s="331"/>
      <c r="AL52" s="332"/>
      <c r="AM52" s="325"/>
      <c r="AN52" s="326"/>
      <c r="AO52" s="307"/>
      <c r="AP52" s="338"/>
    </row>
    <row r="53" spans="1:42" ht="21" customHeight="1">
      <c r="A53" s="287" t="s">
        <v>58</v>
      </c>
      <c r="B53" s="288"/>
      <c r="C53" s="288"/>
      <c r="D53" s="289"/>
      <c r="E53" s="285"/>
      <c r="F53" s="286"/>
      <c r="G53" s="285"/>
      <c r="H53" s="286"/>
      <c r="I53" s="128"/>
      <c r="J53" s="128"/>
      <c r="K53" s="128"/>
      <c r="L53" s="128"/>
      <c r="M53" s="128"/>
      <c r="N53" s="339"/>
      <c r="O53" s="305"/>
      <c r="P53" s="306"/>
      <c r="Q53" s="346"/>
      <c r="R53" s="347"/>
      <c r="S53" s="347"/>
      <c r="T53" s="347"/>
      <c r="U53" s="347"/>
      <c r="V53" s="347"/>
      <c r="W53" s="347"/>
      <c r="X53" s="347"/>
      <c r="Y53" s="347"/>
      <c r="Z53" s="347"/>
      <c r="AA53" s="347"/>
      <c r="AB53" s="347"/>
      <c r="AC53" s="347"/>
      <c r="AD53" s="347"/>
      <c r="AE53" s="347"/>
      <c r="AF53" s="348"/>
      <c r="AG53" s="340"/>
      <c r="AH53" s="341"/>
      <c r="AI53" s="341"/>
      <c r="AJ53" s="341"/>
      <c r="AK53" s="341"/>
      <c r="AL53" s="342"/>
      <c r="AM53" s="161"/>
      <c r="AN53" s="162"/>
      <c r="AO53" s="62"/>
      <c r="AP53" s="98">
        <f>PRODUCT(AM53*AO53)</f>
        <v>0</v>
      </c>
    </row>
    <row r="54" spans="1:42" ht="10.5" customHeight="1">
      <c r="A54" s="327"/>
      <c r="B54" s="328"/>
      <c r="C54" s="328"/>
      <c r="D54" s="329"/>
      <c r="E54" s="259"/>
      <c r="F54" s="260"/>
      <c r="G54" s="259"/>
      <c r="H54" s="260"/>
      <c r="I54" s="290"/>
      <c r="J54" s="290"/>
      <c r="K54" s="290"/>
      <c r="L54" s="290"/>
      <c r="M54" s="290"/>
      <c r="N54" s="304"/>
      <c r="O54" s="305"/>
      <c r="P54" s="306"/>
      <c r="Q54" s="346"/>
      <c r="R54" s="347"/>
      <c r="S54" s="347"/>
      <c r="T54" s="347"/>
      <c r="U54" s="347"/>
      <c r="V54" s="347"/>
      <c r="W54" s="347"/>
      <c r="X54" s="347"/>
      <c r="Y54" s="347"/>
      <c r="Z54" s="347"/>
      <c r="AA54" s="347"/>
      <c r="AB54" s="347"/>
      <c r="AC54" s="347"/>
      <c r="AD54" s="347"/>
      <c r="AE54" s="347"/>
      <c r="AF54" s="348"/>
      <c r="AG54" s="501" t="s">
        <v>146</v>
      </c>
      <c r="AH54" s="502"/>
      <c r="AI54" s="502"/>
      <c r="AJ54" s="502"/>
      <c r="AK54" s="502"/>
      <c r="AL54" s="78"/>
      <c r="AM54" s="483" t="s">
        <v>59</v>
      </c>
      <c r="AN54" s="484"/>
      <c r="AO54" s="485"/>
      <c r="AP54" s="550">
        <f>SUM(AP42:AP53)</f>
        <v>0</v>
      </c>
    </row>
    <row r="55" spans="1:42" ht="10.5" customHeight="1">
      <c r="A55" s="330"/>
      <c r="B55" s="331"/>
      <c r="C55" s="331"/>
      <c r="D55" s="332"/>
      <c r="E55" s="261"/>
      <c r="F55" s="262"/>
      <c r="G55" s="261"/>
      <c r="H55" s="262"/>
      <c r="I55" s="291"/>
      <c r="J55" s="291"/>
      <c r="K55" s="291"/>
      <c r="L55" s="291"/>
      <c r="M55" s="291"/>
      <c r="N55" s="304"/>
      <c r="O55" s="305"/>
      <c r="P55" s="306"/>
      <c r="Q55" s="346"/>
      <c r="R55" s="347"/>
      <c r="S55" s="347"/>
      <c r="T55" s="347"/>
      <c r="U55" s="347"/>
      <c r="V55" s="347"/>
      <c r="W55" s="347"/>
      <c r="X55" s="347"/>
      <c r="Y55" s="347"/>
      <c r="Z55" s="347"/>
      <c r="AA55" s="347"/>
      <c r="AB55" s="347"/>
      <c r="AC55" s="347"/>
      <c r="AD55" s="347"/>
      <c r="AE55" s="347"/>
      <c r="AF55" s="348"/>
      <c r="AG55" s="503"/>
      <c r="AH55" s="504"/>
      <c r="AI55" s="504"/>
      <c r="AJ55" s="504"/>
      <c r="AK55" s="504"/>
      <c r="AL55" s="79"/>
      <c r="AM55" s="486"/>
      <c r="AN55" s="487"/>
      <c r="AO55" s="488"/>
      <c r="AP55" s="317"/>
    </row>
    <row r="56" spans="1:42" ht="10.5" customHeight="1">
      <c r="A56" s="500" t="s">
        <v>60</v>
      </c>
      <c r="B56" s="186"/>
      <c r="C56" s="186"/>
      <c r="D56" s="186"/>
      <c r="E56" s="259"/>
      <c r="F56" s="260"/>
      <c r="G56" s="259"/>
      <c r="H56" s="260"/>
      <c r="I56" s="290"/>
      <c r="J56" s="290"/>
      <c r="K56" s="290"/>
      <c r="L56" s="290"/>
      <c r="M56" s="290"/>
      <c r="N56" s="304"/>
      <c r="O56" s="305"/>
      <c r="P56" s="306"/>
      <c r="Q56" s="346"/>
      <c r="R56" s="347"/>
      <c r="S56" s="347"/>
      <c r="T56" s="347"/>
      <c r="U56" s="347"/>
      <c r="V56" s="347"/>
      <c r="W56" s="347"/>
      <c r="X56" s="347"/>
      <c r="Y56" s="347"/>
      <c r="Z56" s="347"/>
      <c r="AA56" s="347"/>
      <c r="AB56" s="347"/>
      <c r="AC56" s="347"/>
      <c r="AD56" s="347"/>
      <c r="AE56" s="347"/>
      <c r="AF56" s="348"/>
      <c r="AG56" s="505" t="s">
        <v>147</v>
      </c>
      <c r="AH56" s="504"/>
      <c r="AI56" s="504"/>
      <c r="AJ56" s="504"/>
      <c r="AK56" s="504"/>
      <c r="AL56" s="79"/>
      <c r="AM56" s="486"/>
      <c r="AN56" s="487"/>
      <c r="AO56" s="488"/>
      <c r="AP56" s="317"/>
    </row>
    <row r="57" spans="1:42" ht="11.25" customHeight="1" thickBot="1">
      <c r="A57" s="500"/>
      <c r="B57" s="186"/>
      <c r="C57" s="186"/>
      <c r="D57" s="186"/>
      <c r="E57" s="261"/>
      <c r="F57" s="262"/>
      <c r="G57" s="261"/>
      <c r="H57" s="262"/>
      <c r="I57" s="291"/>
      <c r="J57" s="291"/>
      <c r="K57" s="291"/>
      <c r="L57" s="291"/>
      <c r="M57" s="291"/>
      <c r="N57" s="304"/>
      <c r="O57" s="305"/>
      <c r="P57" s="306"/>
      <c r="Q57" s="349"/>
      <c r="R57" s="350"/>
      <c r="S57" s="350"/>
      <c r="T57" s="350"/>
      <c r="U57" s="350"/>
      <c r="V57" s="350"/>
      <c r="W57" s="350"/>
      <c r="X57" s="350"/>
      <c r="Y57" s="350"/>
      <c r="Z57" s="350"/>
      <c r="AA57" s="350"/>
      <c r="AB57" s="350"/>
      <c r="AC57" s="350"/>
      <c r="AD57" s="350"/>
      <c r="AE57" s="350"/>
      <c r="AF57" s="351"/>
      <c r="AG57" s="506"/>
      <c r="AH57" s="507"/>
      <c r="AI57" s="507"/>
      <c r="AJ57" s="507"/>
      <c r="AK57" s="507"/>
      <c r="AL57" s="80"/>
      <c r="AM57" s="489"/>
      <c r="AN57" s="490"/>
      <c r="AO57" s="491"/>
      <c r="AP57" s="318"/>
    </row>
    <row r="58" spans="1:42" ht="21" customHeight="1">
      <c r="A58" s="287" t="s">
        <v>61</v>
      </c>
      <c r="B58" s="288"/>
      <c r="C58" s="288"/>
      <c r="D58" s="289"/>
      <c r="E58" s="49"/>
      <c r="F58" s="50"/>
      <c r="G58" s="49"/>
      <c r="H58" s="50"/>
      <c r="I58" s="128"/>
      <c r="J58" s="128"/>
      <c r="K58" s="128"/>
      <c r="L58" s="128"/>
      <c r="M58" s="50"/>
      <c r="N58" s="304"/>
      <c r="O58" s="305"/>
      <c r="P58" s="306"/>
      <c r="Q58" s="544" t="s">
        <v>62</v>
      </c>
      <c r="R58" s="545"/>
      <c r="S58" s="545"/>
      <c r="T58" s="545"/>
      <c r="U58" s="545"/>
      <c r="V58" s="545"/>
      <c r="W58" s="546"/>
      <c r="X58" s="542" t="s">
        <v>150</v>
      </c>
      <c r="Y58" s="543"/>
      <c r="Z58" s="585" t="s">
        <v>63</v>
      </c>
      <c r="AA58" s="585"/>
      <c r="AB58" s="231" t="s">
        <v>64</v>
      </c>
      <c r="AC58" s="231"/>
      <c r="AD58" s="231"/>
      <c r="AE58" s="231"/>
      <c r="AF58" s="231"/>
      <c r="AG58" s="231"/>
      <c r="AH58" s="231"/>
      <c r="AI58" s="231"/>
      <c r="AJ58" s="231"/>
      <c r="AK58" s="231"/>
      <c r="AL58" s="231"/>
      <c r="AM58" s="231"/>
      <c r="AN58" s="231"/>
      <c r="AO58" s="231"/>
      <c r="AP58" s="355"/>
    </row>
    <row r="59" spans="1:42" ht="21" customHeight="1">
      <c r="A59" s="287" t="s">
        <v>65</v>
      </c>
      <c r="B59" s="288"/>
      <c r="C59" s="288"/>
      <c r="D59" s="289"/>
      <c r="E59" s="285"/>
      <c r="F59" s="286"/>
      <c r="G59" s="285"/>
      <c r="H59" s="286"/>
      <c r="I59" s="128"/>
      <c r="J59" s="128"/>
      <c r="K59" s="128"/>
      <c r="L59" s="128"/>
      <c r="M59" s="128"/>
      <c r="N59" s="304"/>
      <c r="O59" s="305"/>
      <c r="P59" s="306"/>
      <c r="Q59" s="547"/>
      <c r="R59" s="548"/>
      <c r="S59" s="548"/>
      <c r="T59" s="548"/>
      <c r="U59" s="548"/>
      <c r="V59" s="548"/>
      <c r="W59" s="549"/>
      <c r="X59" s="540" t="s">
        <v>149</v>
      </c>
      <c r="Y59" s="541"/>
      <c r="Z59" s="586"/>
      <c r="AA59" s="586"/>
      <c r="AB59" s="269" t="s">
        <v>66</v>
      </c>
      <c r="AC59" s="269"/>
      <c r="AD59" s="269"/>
      <c r="AE59" s="269" t="s">
        <v>67</v>
      </c>
      <c r="AF59" s="269"/>
      <c r="AG59" s="269"/>
      <c r="AH59" s="42" t="s">
        <v>68</v>
      </c>
      <c r="AI59" s="42" t="s">
        <v>69</v>
      </c>
      <c r="AJ59" s="81" t="s">
        <v>70</v>
      </c>
      <c r="AK59" s="81" t="s">
        <v>71</v>
      </c>
      <c r="AL59" s="270" t="s">
        <v>72</v>
      </c>
      <c r="AM59" s="270"/>
      <c r="AN59" s="53"/>
      <c r="AO59" s="119" t="s">
        <v>73</v>
      </c>
      <c r="AP59" s="100" t="s">
        <v>4</v>
      </c>
    </row>
    <row r="60" spans="1:42" ht="21" customHeight="1">
      <c r="A60" s="340"/>
      <c r="B60" s="288"/>
      <c r="C60" s="288"/>
      <c r="D60" s="289"/>
      <c r="E60" s="285"/>
      <c r="F60" s="286"/>
      <c r="G60" s="285"/>
      <c r="H60" s="286"/>
      <c r="I60" s="128"/>
      <c r="J60" s="128"/>
      <c r="K60" s="128"/>
      <c r="L60" s="128"/>
      <c r="M60" s="128"/>
      <c r="N60" s="304"/>
      <c r="O60" s="305"/>
      <c r="P60" s="306"/>
      <c r="Q60" s="356" t="s">
        <v>132</v>
      </c>
      <c r="R60" s="357"/>
      <c r="S60" s="357"/>
      <c r="T60" s="357"/>
      <c r="U60" s="357"/>
      <c r="V60" s="357"/>
      <c r="W60" s="358"/>
      <c r="X60" s="359">
        <v>2</v>
      </c>
      <c r="Y60" s="360"/>
      <c r="Z60" s="588">
        <v>0.22916666666666666</v>
      </c>
      <c r="AA60" s="589"/>
      <c r="AB60" s="460"/>
      <c r="AC60" s="460"/>
      <c r="AD60" s="460"/>
      <c r="AE60" s="449"/>
      <c r="AF60" s="450"/>
      <c r="AG60" s="451"/>
      <c r="AH60" s="72"/>
      <c r="AI60" s="72"/>
      <c r="AJ60" s="115"/>
      <c r="AK60" s="115"/>
      <c r="AL60" s="460"/>
      <c r="AM60" s="460"/>
      <c r="AN60" s="73"/>
      <c r="AO60" s="120">
        <f>AB60+AE60+AH60+AI60+AJ60+AK60+AL60</f>
        <v>0</v>
      </c>
      <c r="AP60" s="117">
        <f>PRODUCT(AO60*X60)</f>
        <v>0</v>
      </c>
    </row>
    <row r="61" spans="1:42" ht="21" customHeight="1">
      <c r="A61" s="287" t="s">
        <v>162</v>
      </c>
      <c r="B61" s="288"/>
      <c r="C61" s="288"/>
      <c r="D61" s="289"/>
      <c r="E61" s="285"/>
      <c r="F61" s="286"/>
      <c r="G61" s="285"/>
      <c r="H61" s="286"/>
      <c r="I61" s="128"/>
      <c r="J61" s="128"/>
      <c r="K61" s="128"/>
      <c r="L61" s="128"/>
      <c r="M61" s="128"/>
      <c r="N61" s="304"/>
      <c r="O61" s="305"/>
      <c r="P61" s="306"/>
      <c r="Q61" s="356" t="s">
        <v>74</v>
      </c>
      <c r="R61" s="357"/>
      <c r="S61" s="357"/>
      <c r="T61" s="357"/>
      <c r="U61" s="357"/>
      <c r="V61" s="357"/>
      <c r="W61" s="358"/>
      <c r="X61" s="361">
        <v>6</v>
      </c>
      <c r="Y61" s="362"/>
      <c r="Z61" s="462" t="s">
        <v>75</v>
      </c>
      <c r="AA61" s="462"/>
      <c r="AB61" s="460"/>
      <c r="AC61" s="460"/>
      <c r="AD61" s="460"/>
      <c r="AE61" s="449"/>
      <c r="AF61" s="450"/>
      <c r="AG61" s="451"/>
      <c r="AH61" s="72"/>
      <c r="AI61" s="72"/>
      <c r="AJ61" s="115"/>
      <c r="AK61" s="115"/>
      <c r="AL61" s="460"/>
      <c r="AM61" s="460"/>
      <c r="AN61" s="73"/>
      <c r="AO61" s="120">
        <f t="shared" ref="AO61:AO63" si="1">AB61+AE61+AH61+AI61+AJ61+AK61+AL61</f>
        <v>0</v>
      </c>
      <c r="AP61" s="117">
        <f>PRODUCT(AO61*X61)</f>
        <v>0</v>
      </c>
    </row>
    <row r="62" spans="1:42" ht="21" customHeight="1">
      <c r="A62" s="287" t="s">
        <v>76</v>
      </c>
      <c r="B62" s="288"/>
      <c r="C62" s="288"/>
      <c r="D62" s="289"/>
      <c r="E62" s="566"/>
      <c r="F62" s="509"/>
      <c r="G62" s="566"/>
      <c r="H62" s="509"/>
      <c r="I62" s="129"/>
      <c r="J62" s="128"/>
      <c r="K62" s="128"/>
      <c r="L62" s="128"/>
      <c r="M62" s="128"/>
      <c r="N62" s="304"/>
      <c r="O62" s="305"/>
      <c r="P62" s="306"/>
      <c r="Q62" s="356" t="s">
        <v>77</v>
      </c>
      <c r="R62" s="357"/>
      <c r="S62" s="357"/>
      <c r="T62" s="357"/>
      <c r="U62" s="357"/>
      <c r="V62" s="357"/>
      <c r="W62" s="358"/>
      <c r="X62" s="363">
        <v>7</v>
      </c>
      <c r="Y62" s="364"/>
      <c r="Z62" s="461" t="s">
        <v>78</v>
      </c>
      <c r="AA62" s="461"/>
      <c r="AB62" s="448"/>
      <c r="AC62" s="448"/>
      <c r="AD62" s="448"/>
      <c r="AE62" s="449"/>
      <c r="AF62" s="450"/>
      <c r="AG62" s="451"/>
      <c r="AH62" s="72"/>
      <c r="AI62" s="72"/>
      <c r="AJ62" s="115"/>
      <c r="AK62" s="115"/>
      <c r="AL62" s="460"/>
      <c r="AM62" s="460"/>
      <c r="AN62" s="73"/>
      <c r="AO62" s="120">
        <f t="shared" si="1"/>
        <v>0</v>
      </c>
      <c r="AP62" s="117">
        <f>PRODUCT(AO62*X62)</f>
        <v>0</v>
      </c>
    </row>
    <row r="63" spans="1:42" ht="21" customHeight="1">
      <c r="A63" s="287" t="s">
        <v>79</v>
      </c>
      <c r="B63" s="288"/>
      <c r="C63" s="288"/>
      <c r="D63" s="289"/>
      <c r="E63" s="285"/>
      <c r="F63" s="286"/>
      <c r="G63" s="285"/>
      <c r="H63" s="286"/>
      <c r="I63" s="128"/>
      <c r="J63" s="128"/>
      <c r="K63" s="128"/>
      <c r="L63" s="128"/>
      <c r="M63" s="128"/>
      <c r="N63" s="304"/>
      <c r="O63" s="305"/>
      <c r="P63" s="306"/>
      <c r="Q63" s="452" t="s">
        <v>80</v>
      </c>
      <c r="R63" s="453"/>
      <c r="S63" s="453"/>
      <c r="T63" s="453"/>
      <c r="U63" s="453"/>
      <c r="V63" s="453"/>
      <c r="W63" s="454"/>
      <c r="X63" s="363">
        <v>8</v>
      </c>
      <c r="Y63" s="364"/>
      <c r="Z63" s="447" t="s">
        <v>81</v>
      </c>
      <c r="AA63" s="447"/>
      <c r="AB63" s="448"/>
      <c r="AC63" s="448"/>
      <c r="AD63" s="448"/>
      <c r="AE63" s="449"/>
      <c r="AF63" s="450"/>
      <c r="AG63" s="451"/>
      <c r="AH63" s="72"/>
      <c r="AI63" s="72"/>
      <c r="AJ63" s="115"/>
      <c r="AK63" s="115"/>
      <c r="AL63" s="460"/>
      <c r="AM63" s="460"/>
      <c r="AN63" s="73"/>
      <c r="AO63" s="121">
        <f t="shared" si="1"/>
        <v>0</v>
      </c>
      <c r="AP63" s="117">
        <f>PRODUCT(AO63*X63)</f>
        <v>0</v>
      </c>
    </row>
    <row r="64" spans="1:42" ht="25.5" customHeight="1" thickBot="1">
      <c r="A64" s="287" t="s">
        <v>163</v>
      </c>
      <c r="B64" s="288"/>
      <c r="C64" s="288"/>
      <c r="D64" s="289"/>
      <c r="E64" s="285"/>
      <c r="F64" s="286"/>
      <c r="G64" s="285"/>
      <c r="H64" s="286"/>
      <c r="I64" s="128"/>
      <c r="J64" s="128"/>
      <c r="K64" s="128"/>
      <c r="L64" s="128"/>
      <c r="M64" s="128"/>
      <c r="N64" s="304"/>
      <c r="O64" s="305"/>
      <c r="P64" s="306"/>
      <c r="Q64" s="455" t="s">
        <v>82</v>
      </c>
      <c r="R64" s="456"/>
      <c r="S64" s="456"/>
      <c r="T64" s="456"/>
      <c r="U64" s="456"/>
      <c r="V64" s="456"/>
      <c r="W64" s="457"/>
      <c r="X64" s="458">
        <f>SUM(X60:X63)</f>
        <v>23</v>
      </c>
      <c r="Y64" s="459"/>
      <c r="Z64" s="444" t="s">
        <v>83</v>
      </c>
      <c r="AA64" s="444"/>
      <c r="AB64" s="444"/>
      <c r="AC64" s="444"/>
      <c r="AD64" s="444"/>
      <c r="AE64" s="444"/>
      <c r="AF64" s="444"/>
      <c r="AG64" s="444"/>
      <c r="AH64" s="444"/>
      <c r="AI64" s="445"/>
      <c r="AJ64" s="445"/>
      <c r="AK64" s="445"/>
      <c r="AL64" s="446" t="s">
        <v>84</v>
      </c>
      <c r="AM64" s="446"/>
      <c r="AN64" s="446"/>
      <c r="AO64" s="116">
        <f>SUM(AO60:AO63)</f>
        <v>0</v>
      </c>
      <c r="AP64" s="118">
        <f>SUM(AP60:AP63)</f>
        <v>0</v>
      </c>
    </row>
    <row r="65" spans="1:1018" ht="25.2" customHeight="1" thickTop="1">
      <c r="A65" s="287" t="s">
        <v>164</v>
      </c>
      <c r="B65" s="288"/>
      <c r="C65" s="288"/>
      <c r="D65" s="289"/>
      <c r="E65" s="285"/>
      <c r="F65" s="509"/>
      <c r="G65" s="285"/>
      <c r="H65" s="509"/>
      <c r="I65" s="128"/>
      <c r="J65" s="128"/>
      <c r="K65" s="128"/>
      <c r="L65" s="128"/>
      <c r="M65" s="128"/>
      <c r="N65" s="304"/>
      <c r="O65" s="305"/>
      <c r="P65" s="508"/>
      <c r="Q65" s="432" t="s">
        <v>134</v>
      </c>
      <c r="R65" s="433"/>
      <c r="S65" s="433"/>
      <c r="T65" s="433"/>
      <c r="U65" s="433"/>
      <c r="V65" s="433"/>
      <c r="W65" s="433"/>
      <c r="X65" s="433"/>
      <c r="Y65" s="433"/>
      <c r="Z65" s="433"/>
      <c r="AA65" s="433"/>
      <c r="AB65" s="433"/>
      <c r="AC65" s="433"/>
      <c r="AD65" s="433"/>
      <c r="AE65" s="433"/>
      <c r="AF65" s="433"/>
      <c r="AG65" s="433"/>
      <c r="AH65" s="434"/>
      <c r="AI65" s="441" t="s">
        <v>126</v>
      </c>
      <c r="AJ65" s="441"/>
      <c r="AK65" s="441"/>
      <c r="AL65" s="441"/>
      <c r="AM65" s="441"/>
      <c r="AN65" s="441"/>
      <c r="AO65" s="426">
        <f>AP18+AP19+AP20+AP39+AP54+AP64</f>
        <v>0</v>
      </c>
      <c r="AP65" s="427"/>
    </row>
    <row r="66" spans="1:1018" ht="25.2" customHeight="1">
      <c r="A66" s="253" t="s">
        <v>85</v>
      </c>
      <c r="B66" s="333"/>
      <c r="C66" s="333"/>
      <c r="D66" s="510"/>
      <c r="E66" s="285"/>
      <c r="F66" s="509"/>
      <c r="G66" s="285"/>
      <c r="H66" s="509"/>
      <c r="I66" s="128"/>
      <c r="J66" s="128"/>
      <c r="K66" s="128"/>
      <c r="L66" s="128"/>
      <c r="M66" s="128"/>
      <c r="N66" s="304"/>
      <c r="O66" s="305"/>
      <c r="P66" s="508"/>
      <c r="Q66" s="435"/>
      <c r="R66" s="436"/>
      <c r="S66" s="436"/>
      <c r="T66" s="436"/>
      <c r="U66" s="436"/>
      <c r="V66" s="436"/>
      <c r="W66" s="436"/>
      <c r="X66" s="436"/>
      <c r="Y66" s="436"/>
      <c r="Z66" s="436"/>
      <c r="AA66" s="436"/>
      <c r="AB66" s="436"/>
      <c r="AC66" s="436"/>
      <c r="AD66" s="436"/>
      <c r="AE66" s="436"/>
      <c r="AF66" s="436"/>
      <c r="AG66" s="436"/>
      <c r="AH66" s="437"/>
      <c r="AI66" s="442"/>
      <c r="AJ66" s="442"/>
      <c r="AK66" s="442"/>
      <c r="AL66" s="442"/>
      <c r="AM66" s="442"/>
      <c r="AN66" s="442"/>
      <c r="AO66" s="428"/>
      <c r="AP66" s="429"/>
    </row>
    <row r="67" spans="1:1018" ht="25.2" customHeight="1">
      <c r="A67" s="511"/>
      <c r="B67" s="512"/>
      <c r="C67" s="512"/>
      <c r="D67" s="513"/>
      <c r="E67" s="285"/>
      <c r="F67" s="286"/>
      <c r="G67" s="285"/>
      <c r="H67" s="286"/>
      <c r="I67" s="128"/>
      <c r="J67" s="128"/>
      <c r="K67" s="128"/>
      <c r="L67" s="128"/>
      <c r="M67" s="128"/>
      <c r="N67" s="304"/>
      <c r="O67" s="305"/>
      <c r="P67" s="508"/>
      <c r="Q67" s="435"/>
      <c r="R67" s="436"/>
      <c r="S67" s="436"/>
      <c r="T67" s="436"/>
      <c r="U67" s="436"/>
      <c r="V67" s="436"/>
      <c r="W67" s="436"/>
      <c r="X67" s="436"/>
      <c r="Y67" s="436"/>
      <c r="Z67" s="436"/>
      <c r="AA67" s="436"/>
      <c r="AB67" s="436"/>
      <c r="AC67" s="436"/>
      <c r="AD67" s="436"/>
      <c r="AE67" s="436"/>
      <c r="AF67" s="436"/>
      <c r="AG67" s="436"/>
      <c r="AH67" s="437"/>
      <c r="AI67" s="442"/>
      <c r="AJ67" s="442"/>
      <c r="AK67" s="442"/>
      <c r="AL67" s="442"/>
      <c r="AM67" s="442"/>
      <c r="AN67" s="442"/>
      <c r="AO67" s="428"/>
      <c r="AP67" s="429"/>
    </row>
    <row r="68" spans="1:1018" ht="25.2" customHeight="1" thickBot="1">
      <c r="A68" s="593"/>
      <c r="B68" s="594"/>
      <c r="C68" s="594"/>
      <c r="D68" s="595"/>
      <c r="E68" s="596"/>
      <c r="F68" s="597"/>
      <c r="G68" s="598"/>
      <c r="H68" s="597"/>
      <c r="I68" s="123"/>
      <c r="J68" s="123"/>
      <c r="K68" s="123"/>
      <c r="L68" s="123"/>
      <c r="M68" s="123"/>
      <c r="N68" s="599"/>
      <c r="O68" s="600"/>
      <c r="P68" s="601"/>
      <c r="Q68" s="435"/>
      <c r="R68" s="436"/>
      <c r="S68" s="436"/>
      <c r="T68" s="436"/>
      <c r="U68" s="436"/>
      <c r="V68" s="436"/>
      <c r="W68" s="436"/>
      <c r="X68" s="436"/>
      <c r="Y68" s="436"/>
      <c r="Z68" s="436"/>
      <c r="AA68" s="436"/>
      <c r="AB68" s="436"/>
      <c r="AC68" s="436"/>
      <c r="AD68" s="436"/>
      <c r="AE68" s="436"/>
      <c r="AF68" s="436"/>
      <c r="AG68" s="436"/>
      <c r="AH68" s="437"/>
      <c r="AI68" s="442"/>
      <c r="AJ68" s="442"/>
      <c r="AK68" s="442"/>
      <c r="AL68" s="442"/>
      <c r="AM68" s="442"/>
      <c r="AN68" s="442"/>
      <c r="AO68" s="428"/>
      <c r="AP68" s="429"/>
    </row>
    <row r="69" spans="1:1018" ht="25.2" customHeight="1" thickBot="1">
      <c r="A69" s="590"/>
      <c r="B69" s="591"/>
      <c r="C69" s="591"/>
      <c r="D69" s="591"/>
      <c r="E69" s="591"/>
      <c r="F69" s="591"/>
      <c r="G69" s="591"/>
      <c r="H69" s="591"/>
      <c r="I69" s="591"/>
      <c r="J69" s="591"/>
      <c r="K69" s="591"/>
      <c r="L69" s="591"/>
      <c r="M69" s="591"/>
      <c r="N69" s="591"/>
      <c r="O69" s="591"/>
      <c r="P69" s="592"/>
      <c r="Q69" s="438"/>
      <c r="R69" s="439"/>
      <c r="S69" s="439"/>
      <c r="T69" s="439"/>
      <c r="U69" s="439"/>
      <c r="V69" s="439"/>
      <c r="W69" s="439"/>
      <c r="X69" s="439"/>
      <c r="Y69" s="439"/>
      <c r="Z69" s="439"/>
      <c r="AA69" s="439"/>
      <c r="AB69" s="439"/>
      <c r="AC69" s="439"/>
      <c r="AD69" s="439"/>
      <c r="AE69" s="439"/>
      <c r="AF69" s="439"/>
      <c r="AG69" s="439"/>
      <c r="AH69" s="440"/>
      <c r="AI69" s="443"/>
      <c r="AJ69" s="443"/>
      <c r="AK69" s="443"/>
      <c r="AL69" s="443"/>
      <c r="AM69" s="443"/>
      <c r="AN69" s="443"/>
      <c r="AO69" s="430"/>
      <c r="AP69" s="431"/>
    </row>
    <row r="70" spans="1:1018" s="26" customFormat="1" ht="11.25" customHeight="1" thickBot="1">
      <c r="A70" s="45"/>
      <c r="B70" s="45"/>
      <c r="C70" s="45"/>
      <c r="D70" s="45"/>
      <c r="E70" s="45"/>
      <c r="F70" s="45"/>
      <c r="G70" s="45"/>
      <c r="H70" s="45"/>
      <c r="I70" s="45"/>
      <c r="J70" s="45"/>
      <c r="K70" s="45"/>
      <c r="L70" s="45"/>
      <c r="M70" s="45"/>
      <c r="N70" s="45"/>
      <c r="O70" s="45"/>
      <c r="P70" s="45"/>
      <c r="Q70" s="46"/>
      <c r="R70" s="46"/>
      <c r="S70" s="46"/>
      <c r="T70" s="46"/>
      <c r="U70" s="46"/>
      <c r="V70" s="46"/>
      <c r="W70" s="46"/>
      <c r="X70" s="46"/>
      <c r="Y70" s="46"/>
      <c r="Z70" s="46"/>
      <c r="AA70" s="46"/>
      <c r="AB70" s="46"/>
      <c r="AC70" s="46"/>
      <c r="AD70" s="46"/>
      <c r="AE70" s="46"/>
      <c r="AF70" s="46"/>
      <c r="AG70" s="46"/>
      <c r="AH70" s="46"/>
      <c r="AI70" s="47"/>
      <c r="AJ70" s="47"/>
      <c r="AK70" s="47"/>
      <c r="AL70" s="47"/>
      <c r="AM70" s="47"/>
      <c r="AN70" s="47"/>
      <c r="AO70" s="48"/>
      <c r="AP70" s="48"/>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c r="IW70" s="55"/>
      <c r="IX70" s="55"/>
      <c r="IY70" s="55"/>
      <c r="IZ70" s="55"/>
      <c r="JA70" s="55"/>
      <c r="JB70" s="55"/>
      <c r="JC70" s="55"/>
      <c r="JD70" s="55"/>
      <c r="JE70" s="55"/>
      <c r="JF70" s="55"/>
      <c r="JG70" s="55"/>
      <c r="JH70" s="55"/>
      <c r="JI70" s="55"/>
      <c r="JJ70" s="55"/>
      <c r="JK70" s="55"/>
      <c r="JL70" s="55"/>
      <c r="JM70" s="55"/>
      <c r="JN70" s="55"/>
      <c r="JO70" s="55"/>
      <c r="JP70" s="55"/>
      <c r="JQ70" s="55"/>
      <c r="JR70" s="55"/>
      <c r="JS70" s="55"/>
      <c r="JT70" s="55"/>
      <c r="JU70" s="55"/>
      <c r="JV70" s="55"/>
      <c r="JW70" s="55"/>
      <c r="JX70" s="55"/>
      <c r="JY70" s="55"/>
      <c r="JZ70" s="55"/>
      <c r="KA70" s="55"/>
      <c r="KB70" s="55"/>
      <c r="KC70" s="55"/>
      <c r="KD70" s="55"/>
      <c r="KE70" s="55"/>
      <c r="KF70" s="55"/>
      <c r="KG70" s="55"/>
      <c r="KH70" s="55"/>
      <c r="KI70" s="55"/>
      <c r="KJ70" s="55"/>
      <c r="KK70" s="55"/>
      <c r="KL70" s="55"/>
      <c r="KM70" s="55"/>
      <c r="KN70" s="55"/>
      <c r="KO70" s="55"/>
      <c r="KP70" s="55"/>
      <c r="KQ70" s="55"/>
      <c r="KR70" s="55"/>
      <c r="KS70" s="55"/>
      <c r="KT70" s="55"/>
      <c r="KU70" s="55"/>
      <c r="KV70" s="55"/>
      <c r="KW70" s="55"/>
      <c r="KX70" s="55"/>
      <c r="KY70" s="55"/>
      <c r="KZ70" s="55"/>
      <c r="LA70" s="55"/>
      <c r="LB70" s="55"/>
      <c r="LC70" s="55"/>
      <c r="LD70" s="55"/>
      <c r="LE70" s="55"/>
      <c r="LF70" s="55"/>
      <c r="LG70" s="55"/>
      <c r="LH70" s="55"/>
      <c r="LI70" s="55"/>
      <c r="LJ70" s="55"/>
      <c r="LK70" s="55"/>
      <c r="LL70" s="55"/>
      <c r="LM70" s="55"/>
      <c r="LN70" s="55"/>
      <c r="LO70" s="55"/>
      <c r="LP70" s="55"/>
      <c r="LQ70" s="55"/>
      <c r="LR70" s="55"/>
      <c r="LS70" s="55"/>
      <c r="LT70" s="55"/>
      <c r="LU70" s="55"/>
      <c r="LV70" s="55"/>
      <c r="LW70" s="55"/>
      <c r="LX70" s="55"/>
      <c r="LY70" s="55"/>
      <c r="LZ70" s="55"/>
      <c r="MA70" s="55"/>
      <c r="MB70" s="55"/>
      <c r="MC70" s="55"/>
      <c r="MD70" s="55"/>
      <c r="ME70" s="55"/>
      <c r="MF70" s="55"/>
      <c r="MG70" s="55"/>
      <c r="MH70" s="55"/>
      <c r="MI70" s="55"/>
      <c r="MJ70" s="55"/>
      <c r="MK70" s="55"/>
      <c r="ML70" s="55"/>
      <c r="MM70" s="55"/>
      <c r="MN70" s="55"/>
      <c r="MO70" s="55"/>
      <c r="MP70" s="55"/>
      <c r="MQ70" s="55"/>
      <c r="MR70" s="55"/>
      <c r="MS70" s="55"/>
      <c r="MT70" s="55"/>
      <c r="MU70" s="55"/>
      <c r="MV70" s="55"/>
      <c r="MW70" s="55"/>
      <c r="MX70" s="55"/>
      <c r="MY70" s="55"/>
      <c r="MZ70" s="55"/>
      <c r="NA70" s="55"/>
      <c r="NB70" s="55"/>
      <c r="NC70" s="55"/>
      <c r="ND70" s="55"/>
      <c r="NE70" s="55"/>
      <c r="NF70" s="55"/>
      <c r="NG70" s="55"/>
      <c r="NH70" s="55"/>
      <c r="NI70" s="55"/>
      <c r="NJ70" s="55"/>
      <c r="NK70" s="55"/>
      <c r="NL70" s="55"/>
      <c r="NM70" s="55"/>
      <c r="NN70" s="55"/>
      <c r="NO70" s="55"/>
      <c r="NP70" s="55"/>
      <c r="NQ70" s="55"/>
      <c r="NR70" s="55"/>
      <c r="NS70" s="55"/>
      <c r="NT70" s="55"/>
      <c r="NU70" s="55"/>
      <c r="NV70" s="55"/>
      <c r="NW70" s="55"/>
      <c r="NX70" s="55"/>
      <c r="NY70" s="55"/>
      <c r="NZ70" s="55"/>
      <c r="OA70" s="55"/>
      <c r="OB70" s="55"/>
      <c r="OC70" s="55"/>
      <c r="OD70" s="55"/>
      <c r="OE70" s="55"/>
      <c r="OF70" s="55"/>
      <c r="OG70" s="55"/>
      <c r="OH70" s="55"/>
      <c r="OI70" s="55"/>
      <c r="OJ70" s="55"/>
      <c r="OK70" s="55"/>
      <c r="OL70" s="55"/>
      <c r="OM70" s="55"/>
      <c r="ON70" s="55"/>
      <c r="OO70" s="55"/>
      <c r="OP70" s="55"/>
      <c r="OQ70" s="55"/>
      <c r="OR70" s="55"/>
      <c r="OS70" s="55"/>
      <c r="OT70" s="55"/>
      <c r="OU70" s="55"/>
      <c r="OV70" s="55"/>
      <c r="OW70" s="55"/>
      <c r="OX70" s="55"/>
      <c r="OY70" s="55"/>
      <c r="OZ70" s="55"/>
      <c r="PA70" s="55"/>
      <c r="PB70" s="55"/>
      <c r="PC70" s="55"/>
      <c r="PD70" s="55"/>
      <c r="PE70" s="55"/>
      <c r="PF70" s="55"/>
      <c r="PG70" s="55"/>
      <c r="PH70" s="55"/>
      <c r="PI70" s="55"/>
      <c r="PJ70" s="55"/>
      <c r="PK70" s="55"/>
      <c r="PL70" s="55"/>
      <c r="PM70" s="55"/>
      <c r="PN70" s="55"/>
      <c r="PO70" s="55"/>
      <c r="PP70" s="55"/>
      <c r="PQ70" s="55"/>
      <c r="PR70" s="55"/>
      <c r="PS70" s="55"/>
      <c r="PT70" s="55"/>
      <c r="PU70" s="55"/>
      <c r="PV70" s="55"/>
      <c r="PW70" s="55"/>
      <c r="PX70" s="55"/>
      <c r="PY70" s="55"/>
      <c r="PZ70" s="55"/>
      <c r="QA70" s="55"/>
      <c r="QB70" s="55"/>
      <c r="QC70" s="55"/>
      <c r="QD70" s="55"/>
      <c r="QE70" s="55"/>
      <c r="QF70" s="55"/>
      <c r="QG70" s="55"/>
      <c r="QH70" s="55"/>
      <c r="QI70" s="55"/>
      <c r="QJ70" s="55"/>
      <c r="QK70" s="55"/>
      <c r="QL70" s="55"/>
      <c r="QM70" s="55"/>
      <c r="QN70" s="55"/>
      <c r="QO70" s="55"/>
      <c r="QP70" s="55"/>
      <c r="QQ70" s="55"/>
      <c r="QR70" s="55"/>
      <c r="QS70" s="55"/>
      <c r="QT70" s="55"/>
      <c r="QU70" s="55"/>
      <c r="QV70" s="55"/>
      <c r="QW70" s="55"/>
      <c r="QX70" s="55"/>
      <c r="QY70" s="55"/>
      <c r="QZ70" s="55"/>
      <c r="RA70" s="55"/>
      <c r="RB70" s="55"/>
      <c r="RC70" s="55"/>
      <c r="RD70" s="55"/>
      <c r="RE70" s="55"/>
      <c r="RF70" s="55"/>
      <c r="RG70" s="55"/>
      <c r="RH70" s="55"/>
      <c r="RI70" s="55"/>
      <c r="RJ70" s="55"/>
      <c r="RK70" s="55"/>
      <c r="RL70" s="55"/>
      <c r="RM70" s="55"/>
      <c r="RN70" s="55"/>
      <c r="RO70" s="55"/>
      <c r="RP70" s="55"/>
      <c r="RQ70" s="55"/>
      <c r="RR70" s="55"/>
      <c r="RS70" s="55"/>
      <c r="RT70" s="55"/>
      <c r="RU70" s="55"/>
      <c r="RV70" s="55"/>
      <c r="RW70" s="55"/>
      <c r="RX70" s="55"/>
      <c r="RY70" s="55"/>
      <c r="RZ70" s="55"/>
      <c r="SA70" s="55"/>
      <c r="SB70" s="55"/>
      <c r="SC70" s="55"/>
      <c r="SD70" s="55"/>
      <c r="SE70" s="55"/>
      <c r="SF70" s="55"/>
      <c r="SG70" s="55"/>
      <c r="SH70" s="55"/>
      <c r="SI70" s="55"/>
      <c r="SJ70" s="55"/>
      <c r="SK70" s="55"/>
      <c r="SL70" s="55"/>
      <c r="SM70" s="55"/>
      <c r="SN70" s="55"/>
      <c r="SO70" s="55"/>
      <c r="SP70" s="55"/>
      <c r="SQ70" s="55"/>
      <c r="SR70" s="55"/>
      <c r="SS70" s="55"/>
      <c r="ST70" s="55"/>
      <c r="SU70" s="55"/>
      <c r="SV70" s="55"/>
      <c r="SW70" s="55"/>
      <c r="SX70" s="55"/>
      <c r="SY70" s="55"/>
      <c r="SZ70" s="55"/>
      <c r="TA70" s="55"/>
      <c r="TB70" s="55"/>
      <c r="TC70" s="55"/>
      <c r="TD70" s="55"/>
      <c r="TE70" s="55"/>
      <c r="TF70" s="55"/>
      <c r="TG70" s="55"/>
      <c r="TH70" s="55"/>
      <c r="TI70" s="55"/>
      <c r="TJ70" s="55"/>
      <c r="TK70" s="55"/>
      <c r="TL70" s="55"/>
      <c r="TM70" s="55"/>
      <c r="TN70" s="55"/>
      <c r="TO70" s="55"/>
      <c r="TP70" s="55"/>
      <c r="TQ70" s="55"/>
      <c r="TR70" s="55"/>
      <c r="TS70" s="55"/>
      <c r="TT70" s="55"/>
      <c r="TU70" s="55"/>
      <c r="TV70" s="55"/>
      <c r="TW70" s="55"/>
      <c r="TX70" s="55"/>
      <c r="TY70" s="55"/>
      <c r="TZ70" s="55"/>
      <c r="UA70" s="55"/>
      <c r="UB70" s="55"/>
      <c r="UC70" s="55"/>
      <c r="UD70" s="55"/>
      <c r="UE70" s="55"/>
      <c r="UF70" s="55"/>
      <c r="UG70" s="55"/>
      <c r="UH70" s="55"/>
      <c r="UI70" s="55"/>
      <c r="UJ70" s="55"/>
      <c r="UK70" s="55"/>
      <c r="UL70" s="55"/>
      <c r="UM70" s="55"/>
      <c r="UN70" s="55"/>
      <c r="UO70" s="55"/>
      <c r="UP70" s="55"/>
      <c r="UQ70" s="55"/>
      <c r="UR70" s="55"/>
      <c r="US70" s="55"/>
      <c r="UT70" s="55"/>
      <c r="UU70" s="55"/>
      <c r="UV70" s="55"/>
      <c r="UW70" s="55"/>
      <c r="UX70" s="55"/>
      <c r="UY70" s="55"/>
      <c r="UZ70" s="55"/>
      <c r="VA70" s="55"/>
      <c r="VB70" s="55"/>
      <c r="VC70" s="55"/>
      <c r="VD70" s="55"/>
      <c r="VE70" s="55"/>
      <c r="VF70" s="55"/>
      <c r="VG70" s="55"/>
      <c r="VH70" s="55"/>
      <c r="VI70" s="55"/>
      <c r="VJ70" s="55"/>
      <c r="VK70" s="55"/>
      <c r="VL70" s="55"/>
      <c r="VM70" s="55"/>
      <c r="VN70" s="55"/>
      <c r="VO70" s="55"/>
      <c r="VP70" s="55"/>
      <c r="VQ70" s="55"/>
      <c r="VR70" s="55"/>
      <c r="VS70" s="55"/>
      <c r="VT70" s="55"/>
      <c r="VU70" s="55"/>
      <c r="VV70" s="55"/>
      <c r="VW70" s="55"/>
      <c r="VX70" s="55"/>
      <c r="VY70" s="55"/>
      <c r="VZ70" s="55"/>
      <c r="WA70" s="55"/>
      <c r="WB70" s="55"/>
      <c r="WC70" s="55"/>
      <c r="WD70" s="55"/>
      <c r="WE70" s="55"/>
      <c r="WF70" s="55"/>
      <c r="WG70" s="55"/>
      <c r="WH70" s="55"/>
      <c r="WI70" s="55"/>
      <c r="WJ70" s="55"/>
      <c r="WK70" s="55"/>
      <c r="WL70" s="55"/>
      <c r="WM70" s="55"/>
      <c r="WN70" s="55"/>
      <c r="WO70" s="55"/>
      <c r="WP70" s="55"/>
      <c r="WQ70" s="55"/>
      <c r="WR70" s="55"/>
      <c r="WS70" s="55"/>
      <c r="WT70" s="55"/>
      <c r="WU70" s="55"/>
      <c r="WV70" s="55"/>
      <c r="WW70" s="55"/>
      <c r="WX70" s="55"/>
      <c r="WY70" s="55"/>
      <c r="WZ70" s="55"/>
      <c r="XA70" s="55"/>
      <c r="XB70" s="55"/>
      <c r="XC70" s="55"/>
      <c r="XD70" s="55"/>
      <c r="XE70" s="55"/>
      <c r="XF70" s="55"/>
      <c r="XG70" s="55"/>
      <c r="XH70" s="55"/>
      <c r="XI70" s="55"/>
      <c r="XJ70" s="55"/>
      <c r="XK70" s="55"/>
      <c r="XL70" s="55"/>
      <c r="XM70" s="55"/>
      <c r="XN70" s="55"/>
      <c r="XO70" s="55"/>
      <c r="XP70" s="55"/>
      <c r="XQ70" s="55"/>
      <c r="XR70" s="55"/>
      <c r="XS70" s="55"/>
      <c r="XT70" s="55"/>
      <c r="XU70" s="55"/>
      <c r="XV70" s="55"/>
      <c r="XW70" s="55"/>
      <c r="XX70" s="55"/>
      <c r="XY70" s="55"/>
      <c r="XZ70" s="55"/>
      <c r="YA70" s="55"/>
      <c r="YB70" s="55"/>
      <c r="YC70" s="55"/>
      <c r="YD70" s="55"/>
      <c r="YE70" s="55"/>
      <c r="YF70" s="55"/>
      <c r="YG70" s="55"/>
      <c r="YH70" s="55"/>
      <c r="YI70" s="55"/>
      <c r="YJ70" s="55"/>
      <c r="YK70" s="55"/>
      <c r="YL70" s="55"/>
      <c r="YM70" s="55"/>
      <c r="YN70" s="55"/>
      <c r="YO70" s="55"/>
      <c r="YP70" s="55"/>
      <c r="YQ70" s="55"/>
      <c r="YR70" s="55"/>
      <c r="YS70" s="55"/>
      <c r="YT70" s="55"/>
      <c r="YU70" s="55"/>
      <c r="YV70" s="55"/>
      <c r="YW70" s="55"/>
      <c r="YX70" s="55"/>
      <c r="YY70" s="55"/>
      <c r="YZ70" s="55"/>
      <c r="ZA70" s="55"/>
      <c r="ZB70" s="55"/>
      <c r="ZC70" s="55"/>
      <c r="ZD70" s="55"/>
      <c r="ZE70" s="55"/>
      <c r="ZF70" s="55"/>
      <c r="ZG70" s="55"/>
      <c r="ZH70" s="55"/>
      <c r="ZI70" s="55"/>
      <c r="ZJ70" s="55"/>
      <c r="ZK70" s="55"/>
      <c r="ZL70" s="55"/>
      <c r="ZM70" s="55"/>
      <c r="ZN70" s="55"/>
      <c r="ZO70" s="55"/>
      <c r="ZP70" s="55"/>
      <c r="ZQ70" s="55"/>
      <c r="ZR70" s="55"/>
      <c r="ZS70" s="55"/>
      <c r="ZT70" s="55"/>
      <c r="ZU70" s="55"/>
      <c r="ZV70" s="55"/>
      <c r="ZW70" s="55"/>
      <c r="ZX70" s="55"/>
      <c r="ZY70" s="55"/>
      <c r="ZZ70" s="55"/>
      <c r="AAA70" s="55"/>
      <c r="AAB70" s="55"/>
      <c r="AAC70" s="55"/>
      <c r="AAD70" s="55"/>
      <c r="AAE70" s="55"/>
      <c r="AAF70" s="55"/>
      <c r="AAG70" s="55"/>
      <c r="AAH70" s="55"/>
      <c r="AAI70" s="55"/>
      <c r="AAJ70" s="55"/>
      <c r="AAK70" s="55"/>
      <c r="AAL70" s="55"/>
      <c r="AAM70" s="55"/>
      <c r="AAN70" s="55"/>
      <c r="AAO70" s="55"/>
      <c r="AAP70" s="55"/>
      <c r="AAQ70" s="55"/>
      <c r="AAR70" s="55"/>
      <c r="AAS70" s="55"/>
      <c r="AAT70" s="55"/>
      <c r="AAU70" s="55"/>
      <c r="AAV70" s="55"/>
      <c r="AAW70" s="55"/>
      <c r="AAX70" s="55"/>
      <c r="AAY70" s="55"/>
      <c r="AAZ70" s="55"/>
      <c r="ABA70" s="55"/>
      <c r="ABB70" s="55"/>
      <c r="ABC70" s="55"/>
      <c r="ABD70" s="55"/>
      <c r="ABE70" s="55"/>
      <c r="ABF70" s="55"/>
      <c r="ABG70" s="55"/>
      <c r="ABH70" s="55"/>
      <c r="ABI70" s="55"/>
      <c r="ABJ70" s="55"/>
      <c r="ABK70" s="55"/>
      <c r="ABL70" s="55"/>
      <c r="ABM70" s="55"/>
      <c r="ABN70" s="55"/>
      <c r="ABO70" s="55"/>
      <c r="ABP70" s="55"/>
      <c r="ABQ70" s="55"/>
      <c r="ABR70" s="55"/>
      <c r="ABS70" s="55"/>
      <c r="ABT70" s="55"/>
      <c r="ABU70" s="55"/>
      <c r="ABV70" s="55"/>
      <c r="ABW70" s="55"/>
      <c r="ABX70" s="55"/>
      <c r="ABY70" s="55"/>
      <c r="ABZ70" s="55"/>
      <c r="ACA70" s="55"/>
      <c r="ACB70" s="55"/>
      <c r="ACC70" s="55"/>
      <c r="ACD70" s="55"/>
      <c r="ACE70" s="55"/>
      <c r="ACF70" s="55"/>
      <c r="ACG70" s="55"/>
      <c r="ACH70" s="55"/>
      <c r="ACI70" s="55"/>
      <c r="ACJ70" s="55"/>
      <c r="ACK70" s="55"/>
      <c r="ACL70" s="55"/>
      <c r="ACM70" s="55"/>
      <c r="ACN70" s="55"/>
      <c r="ACO70" s="55"/>
      <c r="ACP70" s="55"/>
      <c r="ACQ70" s="55"/>
      <c r="ACR70" s="55"/>
      <c r="ACS70" s="55"/>
      <c r="ACT70" s="55"/>
      <c r="ACU70" s="55"/>
      <c r="ACV70" s="55"/>
      <c r="ACW70" s="55"/>
      <c r="ACX70" s="55"/>
      <c r="ACY70" s="55"/>
      <c r="ACZ70" s="55"/>
      <c r="ADA70" s="55"/>
      <c r="ADB70" s="55"/>
      <c r="ADC70" s="55"/>
      <c r="ADD70" s="55"/>
      <c r="ADE70" s="55"/>
      <c r="ADF70" s="55"/>
      <c r="ADG70" s="55"/>
      <c r="ADH70" s="55"/>
      <c r="ADI70" s="55"/>
      <c r="ADJ70" s="55"/>
      <c r="ADK70" s="55"/>
      <c r="ADL70" s="55"/>
      <c r="ADM70" s="55"/>
      <c r="ADN70" s="55"/>
      <c r="ADO70" s="55"/>
      <c r="ADP70" s="55"/>
      <c r="ADQ70" s="55"/>
      <c r="ADR70" s="55"/>
      <c r="ADS70" s="55"/>
      <c r="ADT70" s="55"/>
      <c r="ADU70" s="55"/>
      <c r="ADV70" s="55"/>
      <c r="ADW70" s="55"/>
      <c r="ADX70" s="55"/>
      <c r="ADY70" s="55"/>
      <c r="ADZ70" s="55"/>
      <c r="AEA70" s="55"/>
      <c r="AEB70" s="55"/>
      <c r="AEC70" s="55"/>
      <c r="AED70" s="55"/>
      <c r="AEE70" s="55"/>
      <c r="AEF70" s="55"/>
      <c r="AEG70" s="55"/>
      <c r="AEH70" s="55"/>
      <c r="AEI70" s="55"/>
      <c r="AEJ70" s="55"/>
      <c r="AEK70" s="55"/>
      <c r="AEL70" s="55"/>
      <c r="AEM70" s="55"/>
      <c r="AEN70" s="55"/>
      <c r="AEO70" s="55"/>
      <c r="AEP70" s="55"/>
      <c r="AEQ70" s="55"/>
      <c r="AER70" s="55"/>
      <c r="AES70" s="55"/>
      <c r="AET70" s="55"/>
      <c r="AEU70" s="55"/>
      <c r="AEV70" s="55"/>
      <c r="AEW70" s="55"/>
      <c r="AEX70" s="55"/>
      <c r="AEY70" s="55"/>
      <c r="AEZ70" s="55"/>
      <c r="AFA70" s="55"/>
      <c r="AFB70" s="55"/>
      <c r="AFC70" s="55"/>
      <c r="AFD70" s="55"/>
      <c r="AFE70" s="55"/>
      <c r="AFF70" s="55"/>
      <c r="AFG70" s="55"/>
      <c r="AFH70" s="55"/>
      <c r="AFI70" s="55"/>
      <c r="AFJ70" s="55"/>
      <c r="AFK70" s="55"/>
      <c r="AFL70" s="55"/>
      <c r="AFM70" s="55"/>
      <c r="AFN70" s="55"/>
      <c r="AFO70" s="55"/>
      <c r="AFP70" s="55"/>
      <c r="AFQ70" s="55"/>
      <c r="AFR70" s="55"/>
      <c r="AFS70" s="55"/>
      <c r="AFT70" s="55"/>
      <c r="AFU70" s="55"/>
      <c r="AFV70" s="55"/>
      <c r="AFW70" s="55"/>
      <c r="AFX70" s="55"/>
      <c r="AFY70" s="55"/>
      <c r="AFZ70" s="55"/>
      <c r="AGA70" s="55"/>
      <c r="AGB70" s="55"/>
      <c r="AGC70" s="55"/>
      <c r="AGD70" s="55"/>
      <c r="AGE70" s="55"/>
      <c r="AGF70" s="55"/>
      <c r="AGG70" s="55"/>
      <c r="AGH70" s="55"/>
      <c r="AGI70" s="55"/>
      <c r="AGJ70" s="55"/>
      <c r="AGK70" s="55"/>
      <c r="AGL70" s="55"/>
      <c r="AGM70" s="55"/>
      <c r="AGN70" s="55"/>
      <c r="AGO70" s="55"/>
      <c r="AGP70" s="55"/>
      <c r="AGQ70" s="55"/>
      <c r="AGR70" s="55"/>
      <c r="AGS70" s="55"/>
      <c r="AGT70" s="55"/>
      <c r="AGU70" s="55"/>
      <c r="AGV70" s="55"/>
      <c r="AGW70" s="55"/>
      <c r="AGX70" s="55"/>
      <c r="AGY70" s="55"/>
      <c r="AGZ70" s="55"/>
      <c r="AHA70" s="55"/>
      <c r="AHB70" s="55"/>
      <c r="AHC70" s="55"/>
      <c r="AHD70" s="55"/>
      <c r="AHE70" s="55"/>
      <c r="AHF70" s="55"/>
      <c r="AHG70" s="55"/>
      <c r="AHH70" s="55"/>
      <c r="AHI70" s="55"/>
      <c r="AHJ70" s="55"/>
      <c r="AHK70" s="55"/>
      <c r="AHL70" s="55"/>
      <c r="AHM70" s="55"/>
      <c r="AHN70" s="55"/>
      <c r="AHO70" s="55"/>
      <c r="AHP70" s="55"/>
      <c r="AHQ70" s="55"/>
      <c r="AHR70" s="55"/>
      <c r="AHS70" s="55"/>
      <c r="AHT70" s="55"/>
      <c r="AHU70" s="55"/>
      <c r="AHV70" s="55"/>
      <c r="AHW70" s="55"/>
      <c r="AHX70" s="55"/>
      <c r="AHY70" s="55"/>
      <c r="AHZ70" s="55"/>
      <c r="AIA70" s="55"/>
      <c r="AIB70" s="55"/>
      <c r="AIC70" s="55"/>
      <c r="AID70" s="55"/>
      <c r="AIE70" s="55"/>
      <c r="AIF70" s="55"/>
      <c r="AIG70" s="55"/>
      <c r="AIH70" s="55"/>
      <c r="AII70" s="55"/>
      <c r="AIJ70" s="55"/>
      <c r="AIK70" s="55"/>
      <c r="AIL70" s="55"/>
      <c r="AIM70" s="55"/>
      <c r="AIN70" s="55"/>
      <c r="AIO70" s="55"/>
      <c r="AIP70" s="55"/>
      <c r="AIQ70" s="55"/>
      <c r="AIR70" s="55"/>
      <c r="AIS70" s="55"/>
      <c r="AIT70" s="55"/>
      <c r="AIU70" s="55"/>
      <c r="AIV70" s="55"/>
      <c r="AIW70" s="55"/>
      <c r="AIX70" s="55"/>
      <c r="AIY70" s="55"/>
      <c r="AIZ70" s="55"/>
      <c r="AJA70" s="55"/>
      <c r="AJB70" s="55"/>
      <c r="AJC70" s="55"/>
      <c r="AJD70" s="55"/>
      <c r="AJE70" s="55"/>
      <c r="AJF70" s="55"/>
      <c r="AJG70" s="55"/>
      <c r="AJH70" s="55"/>
      <c r="AJI70" s="55"/>
      <c r="AJJ70" s="55"/>
      <c r="AJK70" s="55"/>
      <c r="AJL70" s="55"/>
      <c r="AJM70" s="55"/>
      <c r="AJN70" s="55"/>
      <c r="AJO70" s="55"/>
      <c r="AJP70" s="55"/>
      <c r="AJQ70" s="55"/>
      <c r="AJR70" s="55"/>
      <c r="AJS70" s="55"/>
      <c r="AJT70" s="55"/>
      <c r="AJU70" s="55"/>
      <c r="AJV70" s="55"/>
      <c r="AJW70" s="55"/>
      <c r="AJX70" s="55"/>
      <c r="AJY70" s="55"/>
      <c r="AJZ70" s="55"/>
      <c r="AKA70" s="55"/>
      <c r="AKB70" s="55"/>
      <c r="AKC70" s="55"/>
      <c r="AKD70" s="55"/>
      <c r="AKE70" s="55"/>
      <c r="AKF70" s="55"/>
      <c r="AKG70" s="55"/>
      <c r="AKH70" s="55"/>
      <c r="AKI70" s="55"/>
      <c r="AKJ70" s="55"/>
      <c r="AKK70" s="55"/>
      <c r="AKL70" s="55"/>
      <c r="AKM70" s="55"/>
      <c r="AKN70" s="55"/>
      <c r="AKO70" s="55"/>
      <c r="AKP70" s="55"/>
      <c r="AKQ70" s="55"/>
      <c r="AKR70" s="55"/>
      <c r="AKS70" s="55"/>
      <c r="AKT70" s="55"/>
      <c r="AKU70" s="55"/>
      <c r="AKV70" s="55"/>
      <c r="AKW70" s="55"/>
      <c r="AKX70" s="55"/>
      <c r="AKY70" s="55"/>
      <c r="AKZ70" s="55"/>
      <c r="ALA70" s="55"/>
      <c r="ALB70" s="55"/>
      <c r="ALC70" s="55"/>
      <c r="ALD70" s="55"/>
      <c r="ALE70" s="55"/>
      <c r="ALF70" s="55"/>
      <c r="ALG70" s="55"/>
      <c r="ALH70" s="55"/>
      <c r="ALI70" s="55"/>
      <c r="ALJ70" s="55"/>
      <c r="ALK70" s="55"/>
      <c r="ALL70" s="55"/>
      <c r="ALM70" s="55"/>
      <c r="ALN70" s="55"/>
      <c r="ALO70" s="55"/>
      <c r="ALP70" s="55"/>
      <c r="ALQ70" s="55"/>
      <c r="ALR70" s="55"/>
      <c r="ALS70" s="55"/>
      <c r="ALT70" s="55"/>
      <c r="ALU70" s="55"/>
      <c r="ALV70" s="55"/>
      <c r="ALW70" s="55"/>
      <c r="ALX70" s="55"/>
      <c r="ALY70" s="55"/>
      <c r="ALZ70" s="55"/>
      <c r="AMA70" s="55"/>
      <c r="AMB70" s="55"/>
      <c r="AMC70" s="55"/>
      <c r="AMD70" s="55"/>
    </row>
    <row r="71" spans="1:1018" ht="22.2" customHeight="1">
      <c r="A71" s="404" t="s">
        <v>86</v>
      </c>
      <c r="B71" s="405"/>
      <c r="C71" s="405"/>
      <c r="D71" s="405"/>
      <c r="E71" s="366" t="s">
        <v>87</v>
      </c>
      <c r="F71" s="367"/>
      <c r="G71" s="367"/>
      <c r="H71" s="367"/>
      <c r="I71" s="367"/>
      <c r="J71" s="367"/>
      <c r="K71" s="367"/>
      <c r="L71" s="367"/>
      <c r="M71" s="367"/>
      <c r="N71" s="370">
        <f>AO65*0.1</f>
        <v>0</v>
      </c>
      <c r="O71" s="371"/>
      <c r="P71" s="415"/>
      <c r="Q71" s="417" t="s">
        <v>88</v>
      </c>
      <c r="R71" s="418"/>
      <c r="S71" s="418"/>
      <c r="T71" s="418"/>
      <c r="U71" s="418"/>
      <c r="V71" s="370">
        <f>AO65*0.15</f>
        <v>0</v>
      </c>
      <c r="W71" s="421"/>
      <c r="X71" s="421"/>
      <c r="Y71" s="415"/>
      <c r="Z71" s="368" t="s">
        <v>89</v>
      </c>
      <c r="AA71" s="369"/>
      <c r="AB71" s="369"/>
      <c r="AC71" s="369"/>
      <c r="AD71" s="369"/>
      <c r="AE71" s="369"/>
      <c r="AF71" s="369"/>
      <c r="AG71" s="369"/>
      <c r="AH71" s="370">
        <f>AO65*0.25</f>
        <v>0</v>
      </c>
      <c r="AI71" s="371"/>
      <c r="AJ71" s="372"/>
      <c r="AK71" s="383" t="s">
        <v>131</v>
      </c>
      <c r="AL71" s="383"/>
      <c r="AM71" s="383"/>
      <c r="AN71" s="384"/>
      <c r="AO71" s="370">
        <f>AO65*0.5</f>
        <v>0</v>
      </c>
      <c r="AP71" s="372"/>
    </row>
    <row r="72" spans="1:1018" ht="22.2" customHeight="1" thickBot="1">
      <c r="A72" s="406"/>
      <c r="B72" s="407"/>
      <c r="C72" s="407"/>
      <c r="D72" s="407"/>
      <c r="E72" s="376" t="s">
        <v>91</v>
      </c>
      <c r="F72" s="377"/>
      <c r="G72" s="377"/>
      <c r="H72" s="377"/>
      <c r="I72" s="377"/>
      <c r="J72" s="377"/>
      <c r="K72" s="377"/>
      <c r="L72" s="377"/>
      <c r="M72" s="377"/>
      <c r="N72" s="373"/>
      <c r="O72" s="374"/>
      <c r="P72" s="416"/>
      <c r="Q72" s="419" t="s">
        <v>92</v>
      </c>
      <c r="R72" s="420"/>
      <c r="S72" s="420"/>
      <c r="T72" s="420"/>
      <c r="U72" s="420"/>
      <c r="V72" s="422"/>
      <c r="W72" s="420"/>
      <c r="X72" s="420"/>
      <c r="Y72" s="416"/>
      <c r="Z72" s="378" t="s">
        <v>93</v>
      </c>
      <c r="AA72" s="379"/>
      <c r="AB72" s="379"/>
      <c r="AC72" s="379"/>
      <c r="AD72" s="379"/>
      <c r="AE72" s="379"/>
      <c r="AF72" s="379"/>
      <c r="AG72" s="379"/>
      <c r="AH72" s="373"/>
      <c r="AI72" s="374"/>
      <c r="AJ72" s="375"/>
      <c r="AK72" s="385"/>
      <c r="AL72" s="385"/>
      <c r="AM72" s="385"/>
      <c r="AN72" s="386"/>
      <c r="AO72" s="389"/>
      <c r="AP72" s="390"/>
    </row>
    <row r="73" spans="1:1018" ht="22.2" customHeight="1" thickBot="1">
      <c r="A73" s="408"/>
      <c r="B73" s="409"/>
      <c r="C73" s="409"/>
      <c r="D73" s="409"/>
      <c r="E73" s="410" t="s">
        <v>118</v>
      </c>
      <c r="F73" s="411"/>
      <c r="G73" s="412"/>
      <c r="H73" s="413"/>
      <c r="I73" s="413"/>
      <c r="J73" s="413"/>
      <c r="K73" s="413"/>
      <c r="L73" s="413"/>
      <c r="M73" s="413"/>
      <c r="N73" s="413"/>
      <c r="O73" s="414"/>
      <c r="P73" s="410" t="s">
        <v>118</v>
      </c>
      <c r="Q73" s="423"/>
      <c r="R73" s="423"/>
      <c r="S73" s="411"/>
      <c r="T73" s="380">
        <f>+B14-90</f>
        <v>-90</v>
      </c>
      <c r="U73" s="381"/>
      <c r="V73" s="381"/>
      <c r="W73" s="381"/>
      <c r="X73" s="381"/>
      <c r="Y73" s="382"/>
      <c r="Z73" s="410" t="s">
        <v>118</v>
      </c>
      <c r="AA73" s="411"/>
      <c r="AB73" s="380">
        <f>+B14-30</f>
        <v>-30</v>
      </c>
      <c r="AC73" s="381"/>
      <c r="AD73" s="381"/>
      <c r="AE73" s="381"/>
      <c r="AF73" s="381"/>
      <c r="AG73" s="381"/>
      <c r="AH73" s="381"/>
      <c r="AI73" s="381"/>
      <c r="AJ73" s="382"/>
      <c r="AK73" s="387"/>
      <c r="AL73" s="387"/>
      <c r="AM73" s="387"/>
      <c r="AN73" s="388"/>
      <c r="AO73" s="373"/>
      <c r="AP73" s="375"/>
    </row>
    <row r="74" spans="1:1018" ht="22.2" customHeight="1">
      <c r="A74" s="391" t="s">
        <v>94</v>
      </c>
      <c r="B74" s="392"/>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2"/>
      <c r="AP74" s="393"/>
    </row>
    <row r="75" spans="1:1018" ht="22.2" customHeight="1">
      <c r="A75" s="394"/>
      <c r="B75" s="395"/>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6"/>
    </row>
    <row r="76" spans="1:1018" ht="22.2" customHeight="1">
      <c r="A76" s="394"/>
      <c r="B76" s="395"/>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6"/>
    </row>
    <row r="77" spans="1:1018" ht="22.2" customHeight="1">
      <c r="A77" s="394"/>
      <c r="B77" s="395"/>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6"/>
    </row>
    <row r="78" spans="1:1018" ht="22.2" customHeight="1">
      <c r="A78" s="397" t="s">
        <v>95</v>
      </c>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9"/>
    </row>
    <row r="79" spans="1:1018" ht="22.2" customHeight="1" thickBot="1">
      <c r="A79" s="400" t="s">
        <v>96</v>
      </c>
      <c r="B79" s="401"/>
      <c r="C79" s="401"/>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2"/>
    </row>
    <row r="80" spans="1:1018" ht="33.75" customHeight="1">
      <c r="A80" s="403" t="s">
        <v>97</v>
      </c>
      <c r="B80" s="403"/>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3"/>
      <c r="AN80" s="403"/>
      <c r="AO80" s="403"/>
      <c r="AP80" s="403"/>
    </row>
    <row r="81" spans="1:42" ht="33.75" customHeight="1">
      <c r="A81" s="553" t="s">
        <v>98</v>
      </c>
      <c r="B81" s="554"/>
      <c r="C81" s="554"/>
      <c r="D81" s="554"/>
      <c r="E81" s="554"/>
      <c r="F81" s="554"/>
      <c r="G81" s="554"/>
      <c r="H81" s="554"/>
      <c r="I81" s="554"/>
      <c r="J81" s="554"/>
      <c r="K81" s="554"/>
      <c r="L81" s="554"/>
      <c r="M81" s="554"/>
      <c r="N81" s="554"/>
      <c r="O81" s="554"/>
      <c r="P81" s="555" t="s">
        <v>166</v>
      </c>
      <c r="Q81" s="556"/>
      <c r="R81" s="552" t="s">
        <v>167</v>
      </c>
      <c r="S81" s="552"/>
      <c r="T81" s="552"/>
      <c r="U81" s="552"/>
      <c r="V81" s="552"/>
      <c r="W81" s="552"/>
      <c r="X81" s="12"/>
      <c r="Y81" s="424" t="s">
        <v>168</v>
      </c>
      <c r="Z81" s="425"/>
      <c r="AA81" s="587" t="s">
        <v>169</v>
      </c>
      <c r="AB81" s="552"/>
      <c r="AC81" s="552"/>
      <c r="AD81" s="552"/>
      <c r="AE81" s="552"/>
      <c r="AF81" s="552"/>
      <c r="AG81" s="552"/>
      <c r="AH81" s="552"/>
      <c r="AI81" s="552"/>
      <c r="AJ81" s="135" t="s">
        <v>170</v>
      </c>
      <c r="AK81" s="551" t="s">
        <v>169</v>
      </c>
      <c r="AL81" s="552"/>
      <c r="AM81" s="552"/>
      <c r="AN81" s="552"/>
      <c r="AO81" s="552"/>
      <c r="AP81" s="552"/>
    </row>
    <row r="82" spans="1:42" ht="3" customHeight="1">
      <c r="A82" s="11"/>
      <c r="B82" s="13"/>
      <c r="C82" s="13"/>
      <c r="D82" s="13"/>
      <c r="E82" s="13"/>
      <c r="F82" s="13"/>
      <c r="G82" s="13"/>
      <c r="H82" s="13"/>
      <c r="I82" s="13"/>
      <c r="J82" s="13"/>
      <c r="K82" s="13"/>
      <c r="L82" s="13"/>
      <c r="M82" s="13"/>
      <c r="N82" s="13"/>
      <c r="O82" s="14"/>
      <c r="P82" s="14"/>
      <c r="Q82" s="14"/>
      <c r="R82" s="14"/>
      <c r="S82" s="14"/>
      <c r="T82" s="14"/>
      <c r="U82" s="14"/>
      <c r="V82" s="14"/>
      <c r="W82" s="14"/>
      <c r="X82" s="14"/>
      <c r="Y82" s="12"/>
      <c r="Z82" s="14"/>
      <c r="AA82" s="14"/>
      <c r="AB82" s="14"/>
      <c r="AC82" s="14"/>
      <c r="AD82" s="14"/>
      <c r="AE82" s="14"/>
      <c r="AF82" s="74"/>
      <c r="AG82" s="14"/>
      <c r="AH82" s="14"/>
      <c r="AI82" s="15"/>
      <c r="AJ82" s="14"/>
      <c r="AK82" s="14"/>
      <c r="AL82" s="14"/>
      <c r="AM82" s="14"/>
      <c r="AN82" s="13"/>
      <c r="AO82" s="13"/>
      <c r="AP82" s="13"/>
    </row>
    <row r="83" spans="1:42" ht="23.4" customHeight="1">
      <c r="A83" s="365" t="s">
        <v>99</v>
      </c>
      <c r="B83" s="365"/>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row>
  </sheetData>
  <sheetProtection algorithmName="SHA-512" hashValue="8PEvOCOs9SDnMVBI9nRYewJxNRsshjwz0nBODVFgxoGS+86MrUJUpnvqTzoXQq2kyrYejm5M0g1iHvp0WaBYNQ==" saltValue="WYOXZFCrCKdCypD31fLLdA==" spinCount="100000" sheet="1" objects="1" scenarios="1" selectLockedCells="1"/>
  <mergeCells count="349">
    <mergeCell ref="R81:W81"/>
    <mergeCell ref="AA81:AI81"/>
    <mergeCell ref="Z60:AA60"/>
    <mergeCell ref="AB60:AD60"/>
    <mergeCell ref="AH15:AI15"/>
    <mergeCell ref="A69:P69"/>
    <mergeCell ref="A68:D68"/>
    <mergeCell ref="E68:F68"/>
    <mergeCell ref="G68:H68"/>
    <mergeCell ref="N68:P68"/>
    <mergeCell ref="N61:P61"/>
    <mergeCell ref="N62:P62"/>
    <mergeCell ref="N63:P63"/>
    <mergeCell ref="E67:F67"/>
    <mergeCell ref="G67:H67"/>
    <mergeCell ref="N66:P66"/>
    <mergeCell ref="E66:F66"/>
    <mergeCell ref="N59:P59"/>
    <mergeCell ref="A64:D64"/>
    <mergeCell ref="K56:K57"/>
    <mergeCell ref="A59:D59"/>
    <mergeCell ref="A60:D60"/>
    <mergeCell ref="N33:P35"/>
    <mergeCell ref="N39:P41"/>
    <mergeCell ref="G15:I15"/>
    <mergeCell ref="J15:K15"/>
    <mergeCell ref="E15:F15"/>
    <mergeCell ref="C15:D15"/>
    <mergeCell ref="K54:K55"/>
    <mergeCell ref="L54:L55"/>
    <mergeCell ref="M54:M55"/>
    <mergeCell ref="I56:I57"/>
    <mergeCell ref="J56:J57"/>
    <mergeCell ref="K37:K38"/>
    <mergeCell ref="G36:H36"/>
    <mergeCell ref="I54:I55"/>
    <mergeCell ref="J54:J55"/>
    <mergeCell ref="N60:P60"/>
    <mergeCell ref="G60:H60"/>
    <mergeCell ref="N58:P58"/>
    <mergeCell ref="K39:K41"/>
    <mergeCell ref="K42:K43"/>
    <mergeCell ref="Q58:W59"/>
    <mergeCell ref="AP54:AP57"/>
    <mergeCell ref="AK81:AP81"/>
    <mergeCell ref="A81:O81"/>
    <mergeCell ref="P81:Q81"/>
    <mergeCell ref="A42:D43"/>
    <mergeCell ref="A47:D47"/>
    <mergeCell ref="K44:K46"/>
    <mergeCell ref="L44:L46"/>
    <mergeCell ref="M44:M46"/>
    <mergeCell ref="AM39:AO42"/>
    <mergeCell ref="E62:F62"/>
    <mergeCell ref="G62:H62"/>
    <mergeCell ref="E61:F61"/>
    <mergeCell ref="G61:H61"/>
    <mergeCell ref="E64:F64"/>
    <mergeCell ref="G64:H64"/>
    <mergeCell ref="E63:F63"/>
    <mergeCell ref="G63:H63"/>
    <mergeCell ref="I48:I49"/>
    <mergeCell ref="J48:J49"/>
    <mergeCell ref="A50:D50"/>
    <mergeCell ref="A53:D53"/>
    <mergeCell ref="A58:D58"/>
    <mergeCell ref="A63:D63"/>
    <mergeCell ref="G37:H38"/>
    <mergeCell ref="N64:P64"/>
    <mergeCell ref="A65:D65"/>
    <mergeCell ref="E65:F65"/>
    <mergeCell ref="G65:H65"/>
    <mergeCell ref="N65:P65"/>
    <mergeCell ref="J51:J52"/>
    <mergeCell ref="M39:M41"/>
    <mergeCell ref="L42:L43"/>
    <mergeCell ref="N42:P43"/>
    <mergeCell ref="N44:P46"/>
    <mergeCell ref="N47:P47"/>
    <mergeCell ref="G50:H50"/>
    <mergeCell ref="J42:J43"/>
    <mergeCell ref="I51:I52"/>
    <mergeCell ref="K51:K52"/>
    <mergeCell ref="L51:L52"/>
    <mergeCell ref="M51:M52"/>
    <mergeCell ref="A44:D46"/>
    <mergeCell ref="E44:F46"/>
    <mergeCell ref="G44:H46"/>
    <mergeCell ref="A51:D52"/>
    <mergeCell ref="G51:H52"/>
    <mergeCell ref="N67:P67"/>
    <mergeCell ref="G66:H66"/>
    <mergeCell ref="A66:D66"/>
    <mergeCell ref="A67:D67"/>
    <mergeCell ref="AJ3:AK3"/>
    <mergeCell ref="AM3:AN3"/>
    <mergeCell ref="AJ5:AK5"/>
    <mergeCell ref="B14:F14"/>
    <mergeCell ref="AM18:AO18"/>
    <mergeCell ref="W14:Y14"/>
    <mergeCell ref="AM17:AN17"/>
    <mergeCell ref="AA17:AG17"/>
    <mergeCell ref="AJ17:AK17"/>
    <mergeCell ref="AJ16:AK16"/>
    <mergeCell ref="AH16:AI16"/>
    <mergeCell ref="AH17:AI17"/>
    <mergeCell ref="L15:P16"/>
    <mergeCell ref="S15:Y17"/>
    <mergeCell ref="AJ13:AL13"/>
    <mergeCell ref="AM13:AN13"/>
    <mergeCell ref="AM16:AN16"/>
    <mergeCell ref="AM15:AN15"/>
    <mergeCell ref="AM5:AN5"/>
    <mergeCell ref="AM6:AN6"/>
    <mergeCell ref="AJ7:AK7"/>
    <mergeCell ref="AJ8:AK8"/>
    <mergeCell ref="A17:P17"/>
    <mergeCell ref="E59:F59"/>
    <mergeCell ref="G59:H59"/>
    <mergeCell ref="AB59:AD59"/>
    <mergeCell ref="AE59:AG59"/>
    <mergeCell ref="AL59:AM59"/>
    <mergeCell ref="AG43:AL46"/>
    <mergeCell ref="AM43:AN46"/>
    <mergeCell ref="AM54:AO57"/>
    <mergeCell ref="AM23:AP23"/>
    <mergeCell ref="AG39:AL42"/>
    <mergeCell ref="AP48:AP49"/>
    <mergeCell ref="AG50:AL50"/>
    <mergeCell ref="A48:D49"/>
    <mergeCell ref="E50:F50"/>
    <mergeCell ref="E47:F47"/>
    <mergeCell ref="G47:H47"/>
    <mergeCell ref="AG54:AK55"/>
    <mergeCell ref="AG56:AK57"/>
    <mergeCell ref="A56:D57"/>
    <mergeCell ref="X59:Y59"/>
    <mergeCell ref="X58:Y58"/>
    <mergeCell ref="AL61:AM61"/>
    <mergeCell ref="Z62:AA62"/>
    <mergeCell ref="AB62:AD62"/>
    <mergeCell ref="AE62:AG62"/>
    <mergeCell ref="AL62:AM62"/>
    <mergeCell ref="Z61:AA61"/>
    <mergeCell ref="AB61:AD61"/>
    <mergeCell ref="AE61:AG61"/>
    <mergeCell ref="AA10:AB10"/>
    <mergeCell ref="AJ15:AL15"/>
    <mergeCell ref="AL60:AM60"/>
    <mergeCell ref="AH14:AI14"/>
    <mergeCell ref="AE60:AG60"/>
    <mergeCell ref="Z58:AA59"/>
    <mergeCell ref="AO65:AP69"/>
    <mergeCell ref="Q65:AH69"/>
    <mergeCell ref="AI65:AN69"/>
    <mergeCell ref="Z64:AK64"/>
    <mergeCell ref="AL64:AN64"/>
    <mergeCell ref="Z63:AA63"/>
    <mergeCell ref="AB63:AD63"/>
    <mergeCell ref="AE63:AG63"/>
    <mergeCell ref="Q63:W63"/>
    <mergeCell ref="Q64:W64"/>
    <mergeCell ref="X63:Y63"/>
    <mergeCell ref="X64:Y64"/>
    <mergeCell ref="AL63:AM63"/>
    <mergeCell ref="A83:AP83"/>
    <mergeCell ref="E71:M71"/>
    <mergeCell ref="Z71:AG71"/>
    <mergeCell ref="AH71:AJ72"/>
    <mergeCell ref="E72:M72"/>
    <mergeCell ref="Z72:AG72"/>
    <mergeCell ref="AB73:AJ73"/>
    <mergeCell ref="AK71:AN73"/>
    <mergeCell ref="AO71:AP73"/>
    <mergeCell ref="A74:AP77"/>
    <mergeCell ref="A78:AP78"/>
    <mergeCell ref="A79:AP79"/>
    <mergeCell ref="A80:AP80"/>
    <mergeCell ref="A71:D73"/>
    <mergeCell ref="E73:F73"/>
    <mergeCell ref="G73:O73"/>
    <mergeCell ref="N71:P72"/>
    <mergeCell ref="Q71:U71"/>
    <mergeCell ref="Q72:U72"/>
    <mergeCell ref="V71:Y72"/>
    <mergeCell ref="P73:S73"/>
    <mergeCell ref="T73:Y73"/>
    <mergeCell ref="Z73:AA73"/>
    <mergeCell ref="Y81:Z81"/>
    <mergeCell ref="A61:D61"/>
    <mergeCell ref="A62:D62"/>
    <mergeCell ref="A54:D55"/>
    <mergeCell ref="E54:F55"/>
    <mergeCell ref="G54:H55"/>
    <mergeCell ref="N54:P55"/>
    <mergeCell ref="N56:P57"/>
    <mergeCell ref="Q39:AF57"/>
    <mergeCell ref="E60:F60"/>
    <mergeCell ref="N48:P49"/>
    <mergeCell ref="N50:P50"/>
    <mergeCell ref="N51:P52"/>
    <mergeCell ref="M42:M43"/>
    <mergeCell ref="A39:D41"/>
    <mergeCell ref="I39:I41"/>
    <mergeCell ref="J39:J41"/>
    <mergeCell ref="I42:I43"/>
    <mergeCell ref="AB58:AP58"/>
    <mergeCell ref="Q60:W60"/>
    <mergeCell ref="Q61:W61"/>
    <mergeCell ref="Q62:W62"/>
    <mergeCell ref="X60:Y60"/>
    <mergeCell ref="X61:Y61"/>
    <mergeCell ref="X62:Y62"/>
    <mergeCell ref="E56:F57"/>
    <mergeCell ref="G56:H57"/>
    <mergeCell ref="L56:L57"/>
    <mergeCell ref="M56:M57"/>
    <mergeCell ref="I44:I46"/>
    <mergeCell ref="J44:J46"/>
    <mergeCell ref="K48:K49"/>
    <mergeCell ref="L48:L49"/>
    <mergeCell ref="AM53:AN53"/>
    <mergeCell ref="E53:F53"/>
    <mergeCell ref="G53:H53"/>
    <mergeCell ref="N53:P53"/>
    <mergeCell ref="AG53:AL53"/>
    <mergeCell ref="AP39:AP42"/>
    <mergeCell ref="AO43:AO46"/>
    <mergeCell ref="AP43:AP46"/>
    <mergeCell ref="E48:F49"/>
    <mergeCell ref="G48:H49"/>
    <mergeCell ref="E51:F52"/>
    <mergeCell ref="E42:F43"/>
    <mergeCell ref="G42:H43"/>
    <mergeCell ref="AG47:AL47"/>
    <mergeCell ref="AM47:AN47"/>
    <mergeCell ref="AM48:AN49"/>
    <mergeCell ref="AG51:AL52"/>
    <mergeCell ref="AM51:AN52"/>
    <mergeCell ref="AG48:AL49"/>
    <mergeCell ref="AP51:AP52"/>
    <mergeCell ref="AO51:AO52"/>
    <mergeCell ref="AM50:AN50"/>
    <mergeCell ref="AG36:AL36"/>
    <mergeCell ref="N36:P36"/>
    <mergeCell ref="N37:P38"/>
    <mergeCell ref="L37:L38"/>
    <mergeCell ref="M37:M38"/>
    <mergeCell ref="M48:M49"/>
    <mergeCell ref="AO48:AO49"/>
    <mergeCell ref="E39:F41"/>
    <mergeCell ref="G39:H41"/>
    <mergeCell ref="L39:L41"/>
    <mergeCell ref="A37:D38"/>
    <mergeCell ref="E37:F38"/>
    <mergeCell ref="AM37:AN38"/>
    <mergeCell ref="AO37:AO38"/>
    <mergeCell ref="AP37:AP38"/>
    <mergeCell ref="AM36:AN36"/>
    <mergeCell ref="A33:D35"/>
    <mergeCell ref="G33:H35"/>
    <mergeCell ref="AG33:AL35"/>
    <mergeCell ref="AM33:AN35"/>
    <mergeCell ref="J33:J35"/>
    <mergeCell ref="K33:K35"/>
    <mergeCell ref="L33:L35"/>
    <mergeCell ref="M33:M35"/>
    <mergeCell ref="I33:I35"/>
    <mergeCell ref="E33:F35"/>
    <mergeCell ref="E36:F36"/>
    <mergeCell ref="A36:D36"/>
    <mergeCell ref="I37:I38"/>
    <mergeCell ref="J37:J38"/>
    <mergeCell ref="Q19:AF38"/>
    <mergeCell ref="AM19:AO19"/>
    <mergeCell ref="AO33:AO35"/>
    <mergeCell ref="AP33:AP35"/>
    <mergeCell ref="P8:T8"/>
    <mergeCell ref="AM20:AO22"/>
    <mergeCell ref="AA2:AI2"/>
    <mergeCell ref="AJ2:AL2"/>
    <mergeCell ref="AM2:AN2"/>
    <mergeCell ref="AP20:AP22"/>
    <mergeCell ref="AM32:AN32"/>
    <mergeCell ref="A23:P23"/>
    <mergeCell ref="A24:P26"/>
    <mergeCell ref="AG24:AL26"/>
    <mergeCell ref="AM24:AN26"/>
    <mergeCell ref="AO24:AO26"/>
    <mergeCell ref="AP24:AP26"/>
    <mergeCell ref="A18:P22"/>
    <mergeCell ref="AG18:AL23"/>
    <mergeCell ref="A27:P27"/>
    <mergeCell ref="AG27:AL27"/>
    <mergeCell ref="AM27:AN27"/>
    <mergeCell ref="A28:P32"/>
    <mergeCell ref="AM28:AN28"/>
    <mergeCell ref="AG29:AL31"/>
    <mergeCell ref="AM29:AN31"/>
    <mergeCell ref="AO29:AO31"/>
    <mergeCell ref="AP29:AP31"/>
    <mergeCell ref="AM8:AN8"/>
    <mergeCell ref="AG37:AL38"/>
    <mergeCell ref="AM9:AN9"/>
    <mergeCell ref="P9:R9"/>
    <mergeCell ref="P10:R10"/>
    <mergeCell ref="AJ6:AK6"/>
    <mergeCell ref="C10:O10"/>
    <mergeCell ref="Z1:Z14"/>
    <mergeCell ref="K14:M14"/>
    <mergeCell ref="AJ12:AL12"/>
    <mergeCell ref="AM12:AN12"/>
    <mergeCell ref="S12:Y12"/>
    <mergeCell ref="G14:J14"/>
    <mergeCell ref="P12:R12"/>
    <mergeCell ref="AJ9:AK9"/>
    <mergeCell ref="AJ10:AK10"/>
    <mergeCell ref="AJ11:AK11"/>
    <mergeCell ref="AA1:AO1"/>
    <mergeCell ref="AM7:AN7"/>
    <mergeCell ref="AM10:AN10"/>
    <mergeCell ref="D2:Y5"/>
    <mergeCell ref="N6:R6"/>
    <mergeCell ref="D1:Y1"/>
    <mergeCell ref="S10:Y10"/>
    <mergeCell ref="AM4:AN4"/>
    <mergeCell ref="U8:Y8"/>
    <mergeCell ref="N14:P14"/>
    <mergeCell ref="Q14:T14"/>
    <mergeCell ref="AJ4:AL4"/>
    <mergeCell ref="B11:G11"/>
    <mergeCell ref="J11:O11"/>
    <mergeCell ref="P11:R11"/>
    <mergeCell ref="S11:Y11"/>
    <mergeCell ref="AM11:AN11"/>
    <mergeCell ref="A1:C7"/>
    <mergeCell ref="A10:B10"/>
    <mergeCell ref="H11:I11"/>
    <mergeCell ref="B13:G13"/>
    <mergeCell ref="H13:I13"/>
    <mergeCell ref="K12:O12"/>
    <mergeCell ref="J13:Y13"/>
    <mergeCell ref="B12:G12"/>
    <mergeCell ref="H12:J12"/>
    <mergeCell ref="A9:B9"/>
    <mergeCell ref="C9:O9"/>
    <mergeCell ref="S9:Y9"/>
    <mergeCell ref="A8:C8"/>
    <mergeCell ref="D8:O8"/>
  </mergeCells>
  <printOptions horizontalCentered="1" verticalCentered="1"/>
  <pageMargins left="0.11" right="0.11" top="0.25" bottom="0.15" header="0.19" footer="0.15"/>
  <pageSetup scale="41" firstPageNumber="0" orientation="landscape" horizontalDpi="360" verticalDpi="360" r:id="rId1"/>
  <headerFooter>
    <oddFooter>&amp;L&amp;F&amp;RRevised &amp;D&amp;T</oddFooter>
  </headerFooter>
  <ignoredErrors>
    <ignoredError sqref="AO60:AO63" unlockedFormula="1"/>
    <ignoredError sqref="AP16" formula="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N41"/>
  <sheetViews>
    <sheetView topLeftCell="A7" zoomScaleSheetLayoutView="90" workbookViewId="0">
      <selection activeCell="J15" sqref="J15:L15"/>
    </sheetView>
  </sheetViews>
  <sheetFormatPr defaultColWidth="8.6640625" defaultRowHeight="13.2"/>
  <cols>
    <col min="1" max="1" width="23.33203125" customWidth="1"/>
    <col min="2" max="2" width="12" customWidth="1"/>
    <col min="3" max="3" width="9.6640625" customWidth="1"/>
    <col min="4" max="4" width="9.44140625" customWidth="1"/>
    <col min="5" max="5" width="13.88671875" customWidth="1"/>
    <col min="6" max="6" width="9.44140625" customWidth="1"/>
    <col min="7" max="7" width="8.33203125" customWidth="1"/>
    <col min="8" max="8" width="2.5546875" style="21" customWidth="1"/>
    <col min="9" max="9" width="2.33203125" customWidth="1"/>
    <col min="10" max="10" width="3.6640625" customWidth="1"/>
    <col min="11" max="11" width="11.44140625" customWidth="1"/>
    <col min="12" max="12" width="15.6640625" customWidth="1"/>
    <col min="13" max="13" width="14.109375" customWidth="1"/>
    <col min="14" max="14" width="9.44140625" hidden="1" customWidth="1"/>
    <col min="15" max="1027" width="9.44140625" customWidth="1"/>
  </cols>
  <sheetData>
    <row r="1" spans="1:14" ht="19.95" customHeight="1" thickBot="1">
      <c r="A1" s="620" t="s">
        <v>121</v>
      </c>
      <c r="B1" s="620"/>
      <c r="C1" s="620"/>
      <c r="D1" s="620"/>
      <c r="E1" s="620"/>
      <c r="F1" s="620"/>
      <c r="G1" s="620"/>
      <c r="H1" s="20"/>
      <c r="I1" s="20"/>
      <c r="J1" s="20"/>
      <c r="K1" s="738">
        <f>+B3</f>
        <v>0</v>
      </c>
      <c r="L1" s="739"/>
      <c r="M1" s="739"/>
    </row>
    <row r="2" spans="1:14" ht="18" customHeight="1" thickBot="1">
      <c r="A2" s="621"/>
      <c r="B2" s="621"/>
      <c r="C2" s="621"/>
      <c r="D2" s="621"/>
      <c r="E2" s="621"/>
      <c r="F2" s="621"/>
      <c r="G2" s="621"/>
      <c r="I2" s="22"/>
      <c r="J2" s="622" t="s">
        <v>100</v>
      </c>
      <c r="K2" s="623"/>
      <c r="L2" s="623"/>
      <c r="M2" s="624"/>
    </row>
    <row r="3" spans="1:14" ht="16.2" customHeight="1">
      <c r="A3" s="23" t="s">
        <v>101</v>
      </c>
      <c r="B3" s="629">
        <f>'Reservation Form'!D8</f>
        <v>0</v>
      </c>
      <c r="C3" s="630"/>
      <c r="D3" s="630"/>
      <c r="E3" s="630"/>
      <c r="F3" s="630"/>
      <c r="G3" s="631"/>
      <c r="H3" s="24"/>
      <c r="I3" s="22"/>
      <c r="J3" s="625" t="str">
        <f>+'Reservation Form'!AM18</f>
        <v>Lodging Total</v>
      </c>
      <c r="K3" s="626"/>
      <c r="L3" s="627"/>
      <c r="M3" s="59">
        <f>+'Reservation Form'!AP18</f>
        <v>0</v>
      </c>
    </row>
    <row r="4" spans="1:14" ht="16.2" customHeight="1">
      <c r="A4" s="23" t="s">
        <v>102</v>
      </c>
      <c r="B4" s="632">
        <f>'Reservation Form'!C9</f>
        <v>0</v>
      </c>
      <c r="C4" s="633"/>
      <c r="D4" s="633"/>
      <c r="E4" s="633"/>
      <c r="F4" s="633"/>
      <c r="G4" s="634"/>
      <c r="H4" s="24"/>
      <c r="I4" s="22"/>
      <c r="J4" s="612" t="str">
        <f>+'Reservation Form'!AM19</f>
        <v>Lodging Tax 3%</v>
      </c>
      <c r="K4" s="613"/>
      <c r="L4" s="614"/>
      <c r="M4" s="60">
        <f>+'Reservation Form'!AP19</f>
        <v>0</v>
      </c>
    </row>
    <row r="5" spans="1:14" ht="16.2" customHeight="1">
      <c r="A5" s="25" t="s">
        <v>103</v>
      </c>
      <c r="B5" s="635">
        <f>'Reservation Form'!S12</f>
        <v>0</v>
      </c>
      <c r="C5" s="636"/>
      <c r="D5" s="637">
        <f>+'Reservation Form'!K12</f>
        <v>0</v>
      </c>
      <c r="E5" s="637"/>
      <c r="F5" s="638"/>
      <c r="G5" s="639"/>
      <c r="H5" s="24"/>
      <c r="I5" s="22"/>
      <c r="J5" s="612" t="str">
        <f>+'Reservation Form'!AM39</f>
        <v>Facilities Total</v>
      </c>
      <c r="K5" s="613"/>
      <c r="L5" s="614"/>
      <c r="M5" s="60">
        <f>+'Reservation Form'!AP39</f>
        <v>0</v>
      </c>
    </row>
    <row r="6" spans="1:14" ht="16.2" customHeight="1">
      <c r="A6" s="23" t="s">
        <v>104</v>
      </c>
      <c r="B6" s="615">
        <f>'Reservation Form'!B14</f>
        <v>0</v>
      </c>
      <c r="C6" s="616"/>
      <c r="D6" s="617" t="s">
        <v>105</v>
      </c>
      <c r="E6" s="617"/>
      <c r="F6" s="615">
        <f>'Reservation Form'!Q14</f>
        <v>0</v>
      </c>
      <c r="G6" s="616"/>
      <c r="H6" s="26"/>
      <c r="I6" s="22"/>
      <c r="J6" s="612" t="str">
        <f>+'Reservation Form'!AM54</f>
        <v>Recreation Total</v>
      </c>
      <c r="K6" s="613"/>
      <c r="L6" s="614"/>
      <c r="M6" s="60">
        <f>+'Reservation Form'!AP54</f>
        <v>0</v>
      </c>
    </row>
    <row r="7" spans="1:14" ht="16.2" customHeight="1">
      <c r="A7" s="23" t="s">
        <v>106</v>
      </c>
      <c r="B7" s="618">
        <f>'Reservation Form'!K14</f>
        <v>0</v>
      </c>
      <c r="C7" s="619"/>
      <c r="D7" s="617" t="s">
        <v>107</v>
      </c>
      <c r="E7" s="617"/>
      <c r="F7" s="618">
        <f>'Reservation Form'!W14</f>
        <v>0</v>
      </c>
      <c r="G7" s="619"/>
      <c r="H7" s="26"/>
      <c r="I7" s="22"/>
      <c r="J7" s="612" t="str">
        <f>+'Reservation Form'!AL64</f>
        <v>Meals Total</v>
      </c>
      <c r="K7" s="613"/>
      <c r="L7" s="614"/>
      <c r="M7" s="60">
        <f>+'Reservation Form'!AP64</f>
        <v>0</v>
      </c>
    </row>
    <row r="8" spans="1:14" ht="16.2" customHeight="1">
      <c r="A8" s="23" t="s">
        <v>108</v>
      </c>
      <c r="B8" s="640">
        <f>'Reservation Form'!B15</f>
        <v>0</v>
      </c>
      <c r="C8" s="641"/>
      <c r="D8" s="130" t="s">
        <v>109</v>
      </c>
      <c r="E8" s="131"/>
      <c r="F8" s="642"/>
      <c r="G8" s="642"/>
      <c r="H8" s="26"/>
      <c r="I8" s="22"/>
      <c r="J8" s="749"/>
      <c r="K8" s="750"/>
      <c r="L8" s="751"/>
      <c r="M8" s="64"/>
    </row>
    <row r="9" spans="1:14" ht="16.2" customHeight="1">
      <c r="A9" s="649"/>
      <c r="B9" s="650"/>
      <c r="C9" s="650"/>
      <c r="D9" s="650"/>
      <c r="E9" s="650"/>
      <c r="F9" s="650"/>
      <c r="G9" s="651"/>
      <c r="H9" s="26"/>
      <c r="I9" s="22"/>
      <c r="J9" s="746"/>
      <c r="K9" s="747"/>
      <c r="L9" s="748"/>
      <c r="M9" s="71"/>
    </row>
    <row r="10" spans="1:14" ht="16.2" customHeight="1" thickBot="1">
      <c r="A10" s="655" t="s">
        <v>111</v>
      </c>
      <c r="B10" s="643"/>
      <c r="C10" s="644"/>
      <c r="D10" s="644"/>
      <c r="E10" s="644"/>
      <c r="F10" s="644"/>
      <c r="G10" s="645"/>
      <c r="H10" s="26"/>
      <c r="I10" s="22"/>
      <c r="J10" s="752" t="s">
        <v>110</v>
      </c>
      <c r="K10" s="753"/>
      <c r="L10" s="754"/>
      <c r="M10" s="103">
        <f>SUM(M3:M9)</f>
        <v>0</v>
      </c>
    </row>
    <row r="11" spans="1:14" ht="16.2" customHeight="1">
      <c r="A11" s="656"/>
      <c r="B11" s="646"/>
      <c r="C11" s="647"/>
      <c r="D11" s="647"/>
      <c r="E11" s="647"/>
      <c r="F11" s="647"/>
      <c r="G11" s="648"/>
      <c r="H11" s="24"/>
      <c r="I11" s="22"/>
      <c r="J11" s="726"/>
      <c r="K11" s="730" t="s">
        <v>128</v>
      </c>
      <c r="L11" s="730"/>
      <c r="M11" s="694">
        <f>+IF(J11="X",(M10*10%),0)</f>
        <v>0</v>
      </c>
    </row>
    <row r="12" spans="1:14" ht="16.2" customHeight="1" thickBot="1">
      <c r="A12" s="657"/>
      <c r="B12" s="652"/>
      <c r="C12" s="653"/>
      <c r="D12" s="653"/>
      <c r="E12" s="653"/>
      <c r="F12" s="653"/>
      <c r="G12" s="654"/>
      <c r="H12" s="24"/>
      <c r="I12" s="22"/>
      <c r="J12" s="727"/>
      <c r="K12" s="731"/>
      <c r="L12" s="731"/>
      <c r="M12" s="695"/>
    </row>
    <row r="13" spans="1:14" ht="28.2" customHeight="1" thickBot="1">
      <c r="A13" s="27" t="s">
        <v>116</v>
      </c>
      <c r="B13" s="658"/>
      <c r="C13" s="658"/>
      <c r="D13" s="658"/>
      <c r="E13" s="658"/>
      <c r="F13" s="658"/>
      <c r="G13" s="658"/>
      <c r="I13" s="22"/>
      <c r="J13" s="728" t="s">
        <v>130</v>
      </c>
      <c r="K13" s="729"/>
      <c r="L13" s="729"/>
      <c r="M13" s="102">
        <f>+M10+M11</f>
        <v>0</v>
      </c>
    </row>
    <row r="14" spans="1:14" ht="16.2" customHeight="1">
      <c r="A14" s="756"/>
      <c r="B14" s="628"/>
      <c r="C14" s="628"/>
      <c r="D14" s="628"/>
      <c r="E14" s="628"/>
      <c r="F14" s="628"/>
      <c r="G14" s="628"/>
      <c r="H14" s="28"/>
      <c r="I14" s="22"/>
      <c r="J14" s="687" t="s">
        <v>112</v>
      </c>
      <c r="K14" s="688"/>
      <c r="L14" s="689"/>
      <c r="M14" s="690"/>
    </row>
    <row r="15" spans="1:14" ht="16.2" customHeight="1">
      <c r="A15" s="628"/>
      <c r="B15" s="628"/>
      <c r="C15" s="628"/>
      <c r="D15" s="628"/>
      <c r="E15" s="628"/>
      <c r="F15" s="628"/>
      <c r="G15" s="628"/>
      <c r="H15" s="28"/>
      <c r="I15" s="61">
        <f>+IF(J15="X",1,0)</f>
        <v>0</v>
      </c>
      <c r="J15" s="696"/>
      <c r="K15" s="697"/>
      <c r="L15" s="698"/>
      <c r="M15" s="67"/>
      <c r="N15">
        <f>+IF(J15="X",1,0)</f>
        <v>0</v>
      </c>
    </row>
    <row r="16" spans="1:14" ht="16.2" customHeight="1">
      <c r="A16" s="628"/>
      <c r="B16" s="628"/>
      <c r="C16" s="628"/>
      <c r="D16" s="628"/>
      <c r="E16" s="628"/>
      <c r="F16" s="628"/>
      <c r="G16" s="628"/>
      <c r="H16" s="664" t="s">
        <v>125</v>
      </c>
      <c r="I16" s="61">
        <f>+IF(J16="X",1,0)</f>
        <v>0</v>
      </c>
      <c r="J16" s="699"/>
      <c r="K16" s="700"/>
      <c r="L16" s="701"/>
      <c r="M16" s="68"/>
      <c r="N16">
        <f>+IF(J16="X",1,0)</f>
        <v>0</v>
      </c>
    </row>
    <row r="17" spans="1:14" ht="16.2" customHeight="1">
      <c r="A17" s="628"/>
      <c r="B17" s="628"/>
      <c r="C17" s="628"/>
      <c r="D17" s="628"/>
      <c r="E17" s="628"/>
      <c r="F17" s="628"/>
      <c r="G17" s="628"/>
      <c r="H17" s="664"/>
      <c r="I17" s="61">
        <f>+IF(J17="X",1,0)</f>
        <v>0</v>
      </c>
      <c r="J17" s="743"/>
      <c r="K17" s="744"/>
      <c r="L17" s="745"/>
      <c r="M17" s="68"/>
      <c r="N17">
        <f>+IF(J17="X",1,0)</f>
        <v>0</v>
      </c>
    </row>
    <row r="18" spans="1:14" ht="16.2" customHeight="1">
      <c r="A18" s="628"/>
      <c r="B18" s="628"/>
      <c r="C18" s="628"/>
      <c r="D18" s="628"/>
      <c r="E18" s="628"/>
      <c r="F18" s="628"/>
      <c r="G18" s="628"/>
      <c r="H18" s="664"/>
      <c r="I18" s="22"/>
      <c r="J18" s="691"/>
      <c r="K18" s="692"/>
      <c r="L18" s="693"/>
      <c r="M18" s="69"/>
      <c r="N18">
        <f>+SUM(N15:N17)</f>
        <v>0</v>
      </c>
    </row>
    <row r="19" spans="1:14" ht="16.2" customHeight="1" thickBot="1">
      <c r="A19" s="628"/>
      <c r="B19" s="628"/>
      <c r="C19" s="628"/>
      <c r="D19" s="628"/>
      <c r="E19" s="628"/>
      <c r="F19" s="628"/>
      <c r="G19" s="628"/>
      <c r="H19" s="664"/>
      <c r="I19" s="22"/>
      <c r="J19" s="704" t="s">
        <v>113</v>
      </c>
      <c r="K19" s="705"/>
      <c r="L19" s="706"/>
      <c r="M19" s="70">
        <f>SUM(M15:M18)</f>
        <v>0</v>
      </c>
    </row>
    <row r="20" spans="1:14" ht="16.2" customHeight="1">
      <c r="A20" s="628"/>
      <c r="B20" s="628"/>
      <c r="C20" s="628"/>
      <c r="D20" s="628"/>
      <c r="E20" s="628"/>
      <c r="F20" s="628"/>
      <c r="G20" s="628"/>
      <c r="H20" s="664"/>
      <c r="I20" s="22"/>
      <c r="J20" s="707" t="s">
        <v>114</v>
      </c>
      <c r="K20" s="708"/>
      <c r="L20" s="709"/>
      <c r="M20" s="702">
        <f>M13-M19</f>
        <v>0</v>
      </c>
    </row>
    <row r="21" spans="1:14" ht="16.2" customHeight="1" thickBot="1">
      <c r="A21" s="755"/>
      <c r="B21" s="755"/>
      <c r="C21" s="755"/>
      <c r="D21" s="755"/>
      <c r="E21" s="755"/>
      <c r="F21" s="755"/>
      <c r="G21" s="755"/>
      <c r="H21" s="28"/>
      <c r="I21" s="22"/>
      <c r="J21" s="710"/>
      <c r="K21" s="711"/>
      <c r="L21" s="712"/>
      <c r="M21" s="703"/>
    </row>
    <row r="22" spans="1:14" ht="18" customHeight="1" thickBot="1">
      <c r="A22" s="665" t="s">
        <v>122</v>
      </c>
      <c r="B22" s="666"/>
      <c r="C22" s="132"/>
      <c r="D22" s="30" t="s">
        <v>123</v>
      </c>
      <c r="E22" s="133"/>
      <c r="F22" s="31" t="s">
        <v>124</v>
      </c>
      <c r="G22" s="134"/>
      <c r="H22" s="26"/>
      <c r="I22" s="22"/>
      <c r="J22" s="722" t="s">
        <v>129</v>
      </c>
      <c r="K22" s="724" t="s">
        <v>115</v>
      </c>
      <c r="L22" s="725"/>
      <c r="M22" s="29">
        <v>50</v>
      </c>
    </row>
    <row r="23" spans="1:14" ht="18" customHeight="1" thickBot="1">
      <c r="A23" s="39" t="str">
        <f>+J3</f>
        <v>Lodging Total</v>
      </c>
      <c r="B23" s="667">
        <f t="shared" ref="B23:B24" si="0">+M3</f>
        <v>0</v>
      </c>
      <c r="C23" s="668"/>
      <c r="D23" s="669" t="s">
        <v>112</v>
      </c>
      <c r="E23" s="670"/>
      <c r="F23" s="670"/>
      <c r="G23" s="671"/>
      <c r="H23" s="32"/>
      <c r="I23" s="22"/>
      <c r="J23" s="723"/>
      <c r="K23" s="736" t="s">
        <v>117</v>
      </c>
      <c r="L23" s="737"/>
      <c r="M23" s="58"/>
    </row>
    <row r="24" spans="1:14" ht="18" customHeight="1" thickBot="1">
      <c r="A24" s="40" t="str">
        <f>+J4</f>
        <v>Lodging Tax 3%</v>
      </c>
      <c r="B24" s="672">
        <f t="shared" si="0"/>
        <v>0</v>
      </c>
      <c r="C24" s="673"/>
      <c r="D24" s="674">
        <f>J15</f>
        <v>0</v>
      </c>
      <c r="E24" s="675"/>
      <c r="F24" s="676">
        <f>M15</f>
        <v>0</v>
      </c>
      <c r="G24" s="677"/>
      <c r="H24" s="33"/>
      <c r="I24" s="22"/>
      <c r="J24" s="713" t="s">
        <v>127</v>
      </c>
      <c r="K24" s="714"/>
      <c r="L24" s="714"/>
      <c r="M24" s="715"/>
    </row>
    <row r="25" spans="1:14" ht="18" customHeight="1" thickBot="1">
      <c r="A25" s="97"/>
      <c r="B25" s="685"/>
      <c r="C25" s="686"/>
      <c r="D25" s="740">
        <f>J16</f>
        <v>0</v>
      </c>
      <c r="E25" s="741"/>
      <c r="F25" s="676">
        <f>M16</f>
        <v>0</v>
      </c>
      <c r="G25" s="742"/>
      <c r="H25" s="33"/>
      <c r="I25" s="22"/>
      <c r="J25" s="716"/>
      <c r="K25" s="717"/>
      <c r="L25" s="717"/>
      <c r="M25" s="718"/>
    </row>
    <row r="26" spans="1:14" ht="18" customHeight="1" thickBot="1">
      <c r="A26" s="40" t="str">
        <f>+J5</f>
        <v>Facilities Total</v>
      </c>
      <c r="B26" s="672">
        <f>+M5</f>
        <v>0</v>
      </c>
      <c r="C26" s="673"/>
      <c r="D26" s="678">
        <f>J17</f>
        <v>0</v>
      </c>
      <c r="E26" s="679"/>
      <c r="F26" s="676">
        <f>M17</f>
        <v>0</v>
      </c>
      <c r="G26" s="677"/>
      <c r="H26" s="33"/>
      <c r="I26" s="22"/>
      <c r="J26" s="716"/>
      <c r="K26" s="717"/>
      <c r="L26" s="717"/>
      <c r="M26" s="718"/>
    </row>
    <row r="27" spans="1:14" ht="18" customHeight="1" thickBot="1">
      <c r="A27" s="40" t="str">
        <f>+J6</f>
        <v>Recreation Total</v>
      </c>
      <c r="B27" s="672">
        <f>+M6</f>
        <v>0</v>
      </c>
      <c r="C27" s="673"/>
      <c r="D27" s="680">
        <f>J18</f>
        <v>0</v>
      </c>
      <c r="E27" s="679"/>
      <c r="F27" s="681">
        <f>M18</f>
        <v>0</v>
      </c>
      <c r="G27" s="682"/>
      <c r="H27" s="33"/>
      <c r="I27" s="22"/>
      <c r="J27" s="716"/>
      <c r="K27" s="717"/>
      <c r="L27" s="717"/>
      <c r="M27" s="718"/>
    </row>
    <row r="28" spans="1:14" ht="18" customHeight="1" thickBot="1">
      <c r="A28" s="41" t="str">
        <f>+J7</f>
        <v>Meals Total</v>
      </c>
      <c r="B28" s="683">
        <f>+M7</f>
        <v>0</v>
      </c>
      <c r="C28" s="684"/>
      <c r="D28" s="603"/>
      <c r="E28" s="604"/>
      <c r="F28" s="605"/>
      <c r="G28" s="606"/>
      <c r="H28" s="33"/>
      <c r="I28" s="22"/>
      <c r="J28" s="716"/>
      <c r="K28" s="717"/>
      <c r="L28" s="717"/>
      <c r="M28" s="718"/>
    </row>
    <row r="29" spans="1:14" ht="18" customHeight="1" thickBot="1">
      <c r="A29" s="34" t="s">
        <v>110</v>
      </c>
      <c r="B29" s="607">
        <f>+M10</f>
        <v>0</v>
      </c>
      <c r="C29" s="608"/>
      <c r="D29" s="609" t="s">
        <v>113</v>
      </c>
      <c r="E29" s="609"/>
      <c r="F29" s="610">
        <f>SUM(F24:F28)</f>
        <v>0</v>
      </c>
      <c r="G29" s="611"/>
      <c r="H29" s="35"/>
      <c r="I29" s="22"/>
      <c r="J29" s="716"/>
      <c r="K29" s="717"/>
      <c r="L29" s="717"/>
      <c r="M29" s="718"/>
    </row>
    <row r="30" spans="1:14" s="21" customFormat="1" ht="13.95" customHeight="1">
      <c r="A30" s="732" t="s">
        <v>90</v>
      </c>
      <c r="B30" s="733"/>
      <c r="C30" s="733"/>
      <c r="D30" s="659">
        <f>+M20</f>
        <v>0</v>
      </c>
      <c r="E30" s="660"/>
      <c r="F30" s="660"/>
      <c r="G30" s="661"/>
      <c r="H30" s="35"/>
      <c r="I30" s="22"/>
      <c r="J30" s="716"/>
      <c r="K30" s="717"/>
      <c r="L30" s="717"/>
      <c r="M30" s="718"/>
    </row>
    <row r="31" spans="1:14" s="21" customFormat="1" ht="13.95" customHeight="1" thickBot="1">
      <c r="A31" s="734"/>
      <c r="B31" s="735"/>
      <c r="C31" s="735"/>
      <c r="D31" s="662"/>
      <c r="E31" s="662"/>
      <c r="F31" s="662"/>
      <c r="G31" s="663"/>
      <c r="H31" s="36"/>
      <c r="J31" s="719"/>
      <c r="K31" s="720"/>
      <c r="L31" s="720"/>
      <c r="M31" s="721"/>
    </row>
    <row r="32" spans="1:14" s="21" customFormat="1" ht="19.95" customHeight="1">
      <c r="A32" s="602"/>
      <c r="B32" s="602"/>
      <c r="C32" s="602"/>
      <c r="D32" s="602"/>
      <c r="E32" s="602"/>
      <c r="F32" s="602"/>
      <c r="G32" s="602"/>
      <c r="H32" s="38"/>
      <c r="L32" s="56"/>
      <c r="M32" s="56"/>
      <c r="N32" s="26"/>
    </row>
    <row r="33" spans="1:14" s="21" customFormat="1" ht="19.95" customHeight="1">
      <c r="A33" s="602"/>
      <c r="B33" s="602"/>
      <c r="C33" s="602"/>
      <c r="D33" s="602"/>
      <c r="E33" s="602"/>
      <c r="F33" s="602"/>
      <c r="G33" s="602"/>
      <c r="H33" s="38"/>
      <c r="L33" s="57"/>
      <c r="M33" s="57"/>
      <c r="N33" s="26"/>
    </row>
    <row r="34" spans="1:14" s="21" customFormat="1" ht="19.95" customHeight="1">
      <c r="A34" s="602"/>
      <c r="B34" s="602"/>
      <c r="C34" s="602"/>
      <c r="D34" s="602"/>
      <c r="E34" s="602"/>
      <c r="F34" s="602"/>
      <c r="G34" s="602"/>
      <c r="H34" s="38"/>
      <c r="L34" s="37"/>
      <c r="M34" s="37"/>
    </row>
    <row r="35" spans="1:14" s="21" customFormat="1" ht="19.95" customHeight="1">
      <c r="A35" s="602"/>
      <c r="B35" s="602"/>
      <c r="C35" s="602"/>
      <c r="D35" s="602"/>
      <c r="E35" s="602"/>
      <c r="F35" s="602"/>
      <c r="G35" s="602"/>
      <c r="H35" s="38"/>
    </row>
    <row r="36" spans="1:14" s="21" customFormat="1" ht="19.95" customHeight="1">
      <c r="A36" s="602"/>
      <c r="B36" s="602"/>
      <c r="C36" s="602"/>
      <c r="D36" s="602"/>
      <c r="E36" s="602"/>
      <c r="F36" s="602"/>
      <c r="G36" s="602"/>
      <c r="H36" s="38"/>
    </row>
    <row r="37" spans="1:14" s="21" customFormat="1" ht="19.95" customHeight="1">
      <c r="A37" s="26"/>
      <c r="B37" s="26"/>
      <c r="C37" s="26"/>
      <c r="D37" s="26"/>
      <c r="E37" s="26"/>
      <c r="F37" s="26"/>
      <c r="G37" s="26"/>
      <c r="H37" s="26"/>
    </row>
    <row r="38" spans="1:14" s="21" customFormat="1" ht="19.95" customHeight="1"/>
    <row r="39" spans="1:14" s="21" customFormat="1" ht="19.95" customHeight="1"/>
    <row r="40" spans="1:14" s="21" customFormat="1" ht="19.95" customHeight="1"/>
    <row r="41" spans="1:14" ht="19.95" customHeight="1"/>
  </sheetData>
  <sheetProtection algorithmName="SHA-512" hashValue="PH3ZLjlepFxjPIAbHokse9hdtyE4DD0q9Ggf8HqLN1h5DsmdUYFssBtfDCOuDZ+dPosapE6paONw4r4oqJwScA==" saltValue="ynv/9/ZkKGxkGt8kwEBKUQ==" spinCount="100000" sheet="1" objects="1" scenarios="1" selectLockedCells="1"/>
  <mergeCells count="84">
    <mergeCell ref="K23:L23"/>
    <mergeCell ref="K1:M1"/>
    <mergeCell ref="D25:E25"/>
    <mergeCell ref="F25:G25"/>
    <mergeCell ref="J6:L6"/>
    <mergeCell ref="J17:L17"/>
    <mergeCell ref="J9:L9"/>
    <mergeCell ref="J7:L7"/>
    <mergeCell ref="J8:L8"/>
    <mergeCell ref="J10:L10"/>
    <mergeCell ref="A15:G15"/>
    <mergeCell ref="A20:G20"/>
    <mergeCell ref="A21:G21"/>
    <mergeCell ref="A14:G14"/>
    <mergeCell ref="A16:G16"/>
    <mergeCell ref="A17:G17"/>
    <mergeCell ref="B25:C25"/>
    <mergeCell ref="J14:M14"/>
    <mergeCell ref="J18:L18"/>
    <mergeCell ref="M11:M12"/>
    <mergeCell ref="J15:L15"/>
    <mergeCell ref="J16:L16"/>
    <mergeCell ref="M20:M21"/>
    <mergeCell ref="J19:L19"/>
    <mergeCell ref="J20:L21"/>
    <mergeCell ref="J24:M31"/>
    <mergeCell ref="J22:J23"/>
    <mergeCell ref="K22:L22"/>
    <mergeCell ref="J11:J12"/>
    <mergeCell ref="J13:L13"/>
    <mergeCell ref="K11:L12"/>
    <mergeCell ref="A30:C31"/>
    <mergeCell ref="D30:G31"/>
    <mergeCell ref="H16:H20"/>
    <mergeCell ref="A22:B22"/>
    <mergeCell ref="B23:C23"/>
    <mergeCell ref="D23:G23"/>
    <mergeCell ref="B24:C24"/>
    <mergeCell ref="D24:E24"/>
    <mergeCell ref="F24:G24"/>
    <mergeCell ref="B26:C26"/>
    <mergeCell ref="D26:E26"/>
    <mergeCell ref="F26:G26"/>
    <mergeCell ref="B27:C27"/>
    <mergeCell ref="D27:E27"/>
    <mergeCell ref="F27:G27"/>
    <mergeCell ref="B28:C28"/>
    <mergeCell ref="A19:G19"/>
    <mergeCell ref="A18:G18"/>
    <mergeCell ref="B3:G3"/>
    <mergeCell ref="B4:G4"/>
    <mergeCell ref="B5:C5"/>
    <mergeCell ref="D5:E5"/>
    <mergeCell ref="F5:G5"/>
    <mergeCell ref="B8:C8"/>
    <mergeCell ref="F8:G8"/>
    <mergeCell ref="B10:G10"/>
    <mergeCell ref="B11:G11"/>
    <mergeCell ref="A9:G9"/>
    <mergeCell ref="B12:G12"/>
    <mergeCell ref="A10:A12"/>
    <mergeCell ref="B13:G13"/>
    <mergeCell ref="A1:G1"/>
    <mergeCell ref="A2:G2"/>
    <mergeCell ref="J2:M2"/>
    <mergeCell ref="J3:L3"/>
    <mergeCell ref="J4:L4"/>
    <mergeCell ref="J5:L5"/>
    <mergeCell ref="B6:C6"/>
    <mergeCell ref="D6:E6"/>
    <mergeCell ref="F6:G6"/>
    <mergeCell ref="B7:C7"/>
    <mergeCell ref="D7:E7"/>
    <mergeCell ref="F7:G7"/>
    <mergeCell ref="D28:E28"/>
    <mergeCell ref="F28:G28"/>
    <mergeCell ref="B29:C29"/>
    <mergeCell ref="D29:E29"/>
    <mergeCell ref="F29:G29"/>
    <mergeCell ref="A32:G32"/>
    <mergeCell ref="A33:G33"/>
    <mergeCell ref="A34:G34"/>
    <mergeCell ref="A35:G35"/>
    <mergeCell ref="A36:G36"/>
  </mergeCells>
  <conditionalFormatting sqref="A14">
    <cfRule type="notContainsBlanks" dxfId="0" priority="1">
      <formula>LEN(TRIM(A14))&gt;0</formula>
    </cfRule>
  </conditionalFormatting>
  <pageMargins left="0.25" right="0.25" top="0.75" bottom="0.75" header="0.3" footer="0.3"/>
  <pageSetup scale="94" firstPageNumber="0" orientation="landscape" horizontalDpi="4294967293" verticalDpi="4294967293" r:id="rId1"/>
  <rowBreaks count="1" manualBreakCount="1">
    <brk id="31" max="16383" man="1"/>
  </rowBreaks>
  <ignoredErrors>
    <ignoredError sqref="B3" unlockedFormula="1"/>
  </ignoredError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C7"/>
  <sheetViews>
    <sheetView workbookViewId="0">
      <selection activeCell="B23" sqref="B23"/>
    </sheetView>
  </sheetViews>
  <sheetFormatPr defaultRowHeight="17.399999999999999"/>
  <cols>
    <col min="1" max="1" width="39.6640625" style="141" customWidth="1"/>
    <col min="2" max="2" width="10.6640625" style="141" customWidth="1"/>
    <col min="3" max="3" width="11.109375" style="141" customWidth="1"/>
    <col min="4" max="16384" width="8.88671875" style="141"/>
  </cols>
  <sheetData>
    <row r="1" spans="1:3" s="142" customFormat="1" ht="15">
      <c r="A1" s="142" t="s">
        <v>183</v>
      </c>
      <c r="B1" s="142" t="s">
        <v>180</v>
      </c>
      <c r="C1" s="142" t="s">
        <v>181</v>
      </c>
    </row>
    <row r="2" spans="1:3">
      <c r="A2" s="141" t="s">
        <v>175</v>
      </c>
    </row>
    <row r="3" spans="1:3">
      <c r="A3" s="141" t="s">
        <v>176</v>
      </c>
    </row>
    <row r="4" spans="1:3">
      <c r="A4" s="141" t="s">
        <v>177</v>
      </c>
    </row>
    <row r="5" spans="1:3">
      <c r="A5" s="141" t="s">
        <v>178</v>
      </c>
    </row>
    <row r="6" spans="1:3">
      <c r="A6" s="141" t="s">
        <v>179</v>
      </c>
    </row>
    <row r="7" spans="1:3">
      <c r="A7" s="141"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Reservation Form</vt:lpstr>
      <vt:lpstr>Check In Sheet</vt:lpstr>
      <vt:lpstr>Office Review</vt:lpstr>
      <vt:lpstr>'Check In Sheet'!Print_Area</vt:lpstr>
      <vt:lpstr>'Reservation Form'!Print_Area</vt:lpstr>
      <vt:lpstr>'Reservation Form'!Print_Area_0</vt:lpstr>
      <vt:lpstr>'Reservation Form'!Print_Area_0_0</vt:lpstr>
      <vt:lpstr>'Reservation Form'!Print_Area_0_0_0</vt:lpstr>
      <vt:lpstr>'Reservation Form'!Print_Area_0_0_0_0</vt:lpstr>
      <vt:lpstr>'Reservation Form'!Print_Area_0_0_0_0_0</vt:lpstr>
      <vt:lpstr>'Reservation Form'!Print_Area_0_0_0_0_0_0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Brock</dc:creator>
  <cp:lastModifiedBy>Camp Agape</cp:lastModifiedBy>
  <cp:revision>0</cp:revision>
  <cp:lastPrinted>2018-12-03T19:22:36Z</cp:lastPrinted>
  <dcterms:created xsi:type="dcterms:W3CDTF">2003-08-07T17:11:02Z</dcterms:created>
  <dcterms:modified xsi:type="dcterms:W3CDTF">2019-08-17T00:16:26Z</dcterms:modified>
  <dc:language>en-US</dc:language>
</cp:coreProperties>
</file>