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Camp Agape\Desktop\BLANK FORMS\"/>
    </mc:Choice>
  </mc:AlternateContent>
  <workbookProtection workbookAlgorithmName="SHA-512" workbookHashValue="G0/nK+pEu6acuU+HAH1EBBMPOFqazAqn3tVJN4YMZTyDJfxXQhZKYYwKTMtx/Flvjcrm541Uiyx/4/uyRktwMQ==" workbookSaltValue="BS+rAimmEItiQHcZN/pvTw==" workbookSpinCount="100000" lockStructure="1"/>
  <bookViews>
    <workbookView xWindow="0" yWindow="0" windowWidth="20736" windowHeight="11760" tabRatio="592"/>
  </bookViews>
  <sheets>
    <sheet name="Reservation Form" sheetId="1" r:id="rId1"/>
    <sheet name="Check In Sheet" sheetId="2" r:id="rId2"/>
    <sheet name="Office Review" sheetId="6" r:id="rId3"/>
  </sheets>
  <definedNames>
    <definedName name="_xlnm.Print_Area" localSheetId="1">'Check In Sheet'!$A$1:$M$31</definedName>
    <definedName name="_xlnm.Print_Area" localSheetId="0">'Reservation Form'!$A$1:$AP$83</definedName>
    <definedName name="Print_Area_0" localSheetId="0">'Reservation Form'!$A$1:$AP$83</definedName>
    <definedName name="Print_Area_0_0" localSheetId="0">'Reservation Form'!$A$1:$AP$83</definedName>
    <definedName name="Print_Area_0_0_0" localSheetId="0">'Reservation Form'!$A$1:$AP$83</definedName>
    <definedName name="Print_Area_0_0_0_0" localSheetId="0">'Reservation Form'!$A$1:$AP$83</definedName>
    <definedName name="Print_Area_0_0_0_0_0" localSheetId="0">'Reservation Form'!$A$1:$AP$83</definedName>
    <definedName name="Print_Area_0_0_0_0_0_0" localSheetId="0">'Reservation Form'!$A$1:$AP$83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P15" i="1" l="1"/>
  <c r="F6" i="2"/>
  <c r="AP1" i="1"/>
  <c r="D24" i="2" l="1"/>
  <c r="AP17" i="1"/>
  <c r="AP16" i="1"/>
  <c r="B3" i="2" l="1"/>
  <c r="AO61" i="1"/>
  <c r="AO62" i="1"/>
  <c r="AO63" i="1"/>
  <c r="AO60" i="1"/>
  <c r="X64" i="1"/>
  <c r="J4" i="2" l="1"/>
  <c r="AP5" i="1" l="1"/>
  <c r="D27" i="2"/>
  <c r="D26" i="2"/>
  <c r="D25" i="2"/>
  <c r="F27" i="2"/>
  <c r="F26" i="2"/>
  <c r="F25" i="2"/>
  <c r="AP3" i="1" l="1"/>
  <c r="AP4" i="1"/>
  <c r="AP6" i="1"/>
  <c r="AP7" i="1"/>
  <c r="AP8" i="1"/>
  <c r="AP9" i="1"/>
  <c r="AP10" i="1"/>
  <c r="AP11" i="1"/>
  <c r="AP12" i="1"/>
  <c r="AP13" i="1"/>
  <c r="AP27" i="1"/>
  <c r="AP28" i="1"/>
  <c r="AP29" i="1"/>
  <c r="AP32" i="1"/>
  <c r="AP33" i="1"/>
  <c r="AP36" i="1"/>
  <c r="AP37" i="1"/>
  <c r="AP47" i="1"/>
  <c r="AP48" i="1"/>
  <c r="AP50" i="1"/>
  <c r="AP51" i="1"/>
  <c r="AP53" i="1"/>
  <c r="AP60" i="1"/>
  <c r="AP61" i="1"/>
  <c r="AP63" i="1"/>
  <c r="F24" i="2"/>
  <c r="F29" i="2" s="1"/>
  <c r="F7" i="2"/>
  <c r="B7" i="2"/>
  <c r="K1" i="2"/>
  <c r="B6" i="2"/>
  <c r="B5" i="2"/>
  <c r="B4" i="2"/>
  <c r="B8" i="2"/>
  <c r="M11" i="2"/>
  <c r="I17" i="2"/>
  <c r="I16" i="2"/>
  <c r="I15" i="2"/>
  <c r="D5" i="2"/>
  <c r="N17" i="2"/>
  <c r="N16" i="2"/>
  <c r="N15" i="2"/>
  <c r="J7" i="2"/>
  <c r="A28" i="2" s="1"/>
  <c r="J6" i="2"/>
  <c r="A27" i="2" s="1"/>
  <c r="J5" i="2"/>
  <c r="A26" i="2" s="1"/>
  <c r="A24" i="2"/>
  <c r="J3" i="2"/>
  <c r="A23" i="2" s="1"/>
  <c r="M19" i="2"/>
  <c r="AB73" i="1"/>
  <c r="T73" i="1"/>
  <c r="N18" i="2" l="1"/>
  <c r="AP54" i="1"/>
  <c r="M6" i="2" s="1"/>
  <c r="B27" i="2" s="1"/>
  <c r="AP39" i="1"/>
  <c r="M5" i="2" s="1"/>
  <c r="B26" i="2" s="1"/>
  <c r="AO64" i="1"/>
  <c r="AP62" i="1"/>
  <c r="AP64" i="1" s="1"/>
  <c r="M7" i="2" s="1"/>
  <c r="B28" i="2" s="1"/>
  <c r="AP18" i="1"/>
  <c r="M3" i="2" s="1"/>
  <c r="B23" i="2" s="1"/>
  <c r="AP19" i="1" l="1"/>
  <c r="AO65" i="1" l="1"/>
  <c r="AH71" i="1" s="1"/>
  <c r="M4" i="2"/>
  <c r="N71" i="1" l="1"/>
  <c r="B24" i="2"/>
  <c r="M10" i="2"/>
  <c r="V71" i="1"/>
  <c r="AO71" i="1"/>
  <c r="B29" i="2" l="1"/>
  <c r="M13" i="2"/>
  <c r="M20" i="2" s="1"/>
  <c r="D30" i="2" s="1"/>
</calcChain>
</file>

<file path=xl/sharedStrings.xml><?xml version="1.0" encoding="utf-8"?>
<sst xmlns="http://schemas.openxmlformats.org/spreadsheetml/2006/main" count="208" uniqueCount="185">
  <si>
    <t>LODGING</t>
  </si>
  <si>
    <t># PEOPLE</t>
  </si>
  <si>
    <t># NIGHTS</t>
  </si>
  <si>
    <t>RATES</t>
  </si>
  <si>
    <t>COST</t>
  </si>
  <si>
    <t>Dorms:</t>
  </si>
  <si>
    <r>
      <t>Faithful</t>
    </r>
    <r>
      <rPr>
        <sz val="14"/>
        <rFont val="Arial"/>
        <family val="2"/>
        <charset val="1"/>
      </rPr>
      <t xml:space="preserve">     </t>
    </r>
    <r>
      <rPr>
        <sz val="11"/>
        <rFont val="Arial"/>
        <family val="2"/>
        <charset val="1"/>
      </rPr>
      <t>(male)</t>
    </r>
  </si>
  <si>
    <t>(roadside)</t>
  </si>
  <si>
    <r>
      <t>Humility</t>
    </r>
    <r>
      <rPr>
        <sz val="14"/>
        <rFont val="Arial"/>
        <family val="2"/>
        <charset val="1"/>
      </rPr>
      <t xml:space="preserve">    </t>
    </r>
    <r>
      <rPr>
        <sz val="11"/>
        <rFont val="Arial"/>
        <family val="2"/>
        <charset val="1"/>
      </rPr>
      <t>(female)</t>
    </r>
  </si>
  <si>
    <t>(lakeside)</t>
  </si>
  <si>
    <r>
      <t>Kindness</t>
    </r>
    <r>
      <rPr>
        <sz val="14"/>
        <rFont val="Arial"/>
        <family val="2"/>
        <charset val="1"/>
      </rPr>
      <t xml:space="preserve">  </t>
    </r>
    <r>
      <rPr>
        <sz val="11"/>
        <rFont val="Arial"/>
        <family val="2"/>
        <charset val="1"/>
      </rPr>
      <t>(female)</t>
    </r>
  </si>
  <si>
    <r>
      <t>EVENT:</t>
    </r>
    <r>
      <rPr>
        <b/>
        <sz val="14"/>
        <rFont val="Arial"/>
        <family val="2"/>
        <charset val="1"/>
      </rPr>
      <t xml:space="preserve">     </t>
    </r>
  </si>
  <si>
    <r>
      <t>Joyful</t>
    </r>
    <r>
      <rPr>
        <sz val="14"/>
        <rFont val="Arial"/>
        <family val="2"/>
        <charset val="1"/>
      </rPr>
      <t xml:space="preserve">        </t>
    </r>
    <r>
      <rPr>
        <sz val="11"/>
        <rFont val="Arial"/>
        <family val="2"/>
        <charset val="1"/>
      </rPr>
      <t>(male)</t>
    </r>
  </si>
  <si>
    <r>
      <t>TITLE:</t>
    </r>
    <r>
      <rPr>
        <b/>
        <sz val="14"/>
        <rFont val="Arial"/>
        <family val="2"/>
        <charset val="1"/>
      </rPr>
      <t xml:space="preserve">  </t>
    </r>
  </si>
  <si>
    <t>Merciful</t>
  </si>
  <si>
    <t>Peaceful</t>
  </si>
  <si>
    <r>
      <t>STATE:</t>
    </r>
    <r>
      <rPr>
        <b/>
        <sz val="14"/>
        <rFont val="Arial"/>
        <family val="2"/>
        <charset val="1"/>
      </rPr>
      <t xml:space="preserve">   </t>
    </r>
  </si>
  <si>
    <r>
      <t>ZIP:</t>
    </r>
    <r>
      <rPr>
        <b/>
        <sz val="14"/>
        <rFont val="Arial"/>
        <family val="2"/>
        <charset val="1"/>
      </rPr>
      <t xml:space="preserve">     </t>
    </r>
  </si>
  <si>
    <t>Cabins:</t>
  </si>
  <si>
    <t>Cedar Springs</t>
  </si>
  <si>
    <r>
      <t>W PHONE:</t>
    </r>
    <r>
      <rPr>
        <b/>
        <sz val="14"/>
        <rFont val="Arial"/>
        <family val="2"/>
        <charset val="1"/>
      </rPr>
      <t xml:space="preserve">    </t>
    </r>
  </si>
  <si>
    <r>
      <t>H PHONE:</t>
    </r>
    <r>
      <rPr>
        <b/>
        <sz val="14"/>
        <rFont val="Arial"/>
        <family val="2"/>
        <charset val="1"/>
      </rPr>
      <t xml:space="preserve">  </t>
    </r>
  </si>
  <si>
    <t>Oak Grove</t>
  </si>
  <si>
    <r>
      <t>FAX:</t>
    </r>
    <r>
      <rPr>
        <b/>
        <sz val="14"/>
        <rFont val="Arial"/>
        <family val="2"/>
        <charset val="1"/>
      </rPr>
      <t xml:space="preserve">    </t>
    </r>
  </si>
  <si>
    <r>
      <t>EMAIL:</t>
    </r>
    <r>
      <rPr>
        <b/>
        <sz val="14"/>
        <rFont val="Arial"/>
        <family val="2"/>
        <charset val="1"/>
      </rPr>
      <t xml:space="preserve">      </t>
    </r>
  </si>
  <si>
    <t>(8m + 6f)</t>
  </si>
  <si>
    <r>
      <t>First Baptist</t>
    </r>
    <r>
      <rPr>
        <sz val="14"/>
        <rFont val="Arial"/>
        <family val="2"/>
        <charset val="1"/>
      </rPr>
      <t xml:space="preserve"> </t>
    </r>
    <r>
      <rPr>
        <sz val="11"/>
        <rFont val="Arial"/>
        <family val="2"/>
        <charset val="1"/>
      </rPr>
      <t>(dual facilities,den)</t>
    </r>
  </si>
  <si>
    <r>
      <t>ARRIVAL TIME:</t>
    </r>
    <r>
      <rPr>
        <b/>
        <sz val="14"/>
        <rFont val="Arial"/>
        <family val="2"/>
        <charset val="1"/>
      </rPr>
      <t xml:space="preserve">   </t>
    </r>
  </si>
  <si>
    <r>
      <t>Zion</t>
    </r>
    <r>
      <rPr>
        <sz val="14"/>
        <rFont val="Arial"/>
        <family val="2"/>
        <charset val="1"/>
      </rPr>
      <t xml:space="preserve">    </t>
    </r>
    <r>
      <rPr>
        <sz val="11"/>
        <rFont val="Arial"/>
        <family val="2"/>
        <charset val="1"/>
      </rPr>
      <t>(use bathhouse)</t>
    </r>
  </si>
  <si>
    <r>
      <t># CAMPERS:</t>
    </r>
    <r>
      <rPr>
        <b/>
        <sz val="14"/>
        <rFont val="Arial"/>
        <family val="2"/>
        <charset val="1"/>
      </rPr>
      <t xml:space="preserve"> </t>
    </r>
  </si>
  <si>
    <t># MALE:</t>
  </si>
  <si>
    <t>CHECK-IN TIME DURING WEEK: 2 - 4 PM or special permission</t>
  </si>
  <si>
    <t>CHECK-OUT TIME DURING WEEK: 10 AM or special permission CHECK-OUT TIME ON SUNDAY: 9 AM - NO EXCEPTIONS</t>
  </si>
  <si>
    <r>
      <t>Shiloh</t>
    </r>
    <r>
      <rPr>
        <sz val="14"/>
        <rFont val="Arial"/>
        <family val="2"/>
        <charset val="1"/>
      </rPr>
      <t xml:space="preserve"> </t>
    </r>
    <r>
      <rPr>
        <sz val="11"/>
        <rFont val="Arial"/>
        <family val="2"/>
        <charset val="1"/>
      </rPr>
      <t>(use bathhouse)</t>
    </r>
  </si>
  <si>
    <t>SCHEDULED RECREATION AND WORSHIP AREAS/ACTIVITIES</t>
  </si>
  <si>
    <r>
      <t>*</t>
    </r>
    <r>
      <rPr>
        <b/>
        <sz val="12"/>
        <rFont val="Arial"/>
        <family val="2"/>
        <charset val="1"/>
      </rPr>
      <t>PLEASE NOTE:</t>
    </r>
    <r>
      <rPr>
        <sz val="12"/>
        <rFont val="Arial"/>
        <family val="2"/>
        <charset val="1"/>
      </rPr>
      <t xml:space="preserve"> Arrival before 12 PM or Departure after 3 PM will result in a  25% surcharge on lodging and facilities.</t>
    </r>
  </si>
  <si>
    <t>Lodging Total</t>
  </si>
  <si>
    <t>Worship areas may also be booked during early morning, lunch or evening hours.</t>
  </si>
  <si>
    <t>OTHER FACILITIES</t>
  </si>
  <si>
    <t># DAYS</t>
  </si>
  <si>
    <t>Rafting on the Ocoee River is scheduled through Cherokee Rafting, per TVA regulations.</t>
  </si>
  <si>
    <r>
      <t>The Rock</t>
    </r>
    <r>
      <rPr>
        <sz val="12"/>
        <rFont val="Arial"/>
        <family val="2"/>
        <charset val="1"/>
      </rPr>
      <t xml:space="preserve">  (10 PM Shutdown)</t>
    </r>
  </si>
  <si>
    <t>Please refer to the schedule below.  Indicate your time of day preferences for each site in the appropriate column(s) by day.  Times will be scheduled BY OUR STAFF in order to accommodate the needs of all groups on site.</t>
  </si>
  <si>
    <t>Hammond's Hall</t>
  </si>
  <si>
    <t>*Dining Hall &amp; Kitchen</t>
  </si>
  <si>
    <r>
      <t>*Dining Hall</t>
    </r>
    <r>
      <rPr>
        <sz val="12"/>
        <rFont val="Arial"/>
        <family val="2"/>
        <charset val="1"/>
      </rPr>
      <t xml:space="preserve"> (meetings only)</t>
    </r>
  </si>
  <si>
    <t>(* fees apply)</t>
  </si>
  <si>
    <r>
      <t>Worship Areas</t>
    </r>
    <r>
      <rPr>
        <sz val="12"/>
        <rFont val="Arial"/>
        <family val="2"/>
        <charset val="1"/>
      </rPr>
      <t xml:space="preserve"> (#areas*#meetings)</t>
    </r>
  </si>
  <si>
    <r>
      <t>Campfire/Bonfire</t>
    </r>
    <r>
      <rPr>
        <sz val="12"/>
        <rFont val="Arial"/>
        <family val="2"/>
        <charset val="1"/>
      </rPr>
      <t xml:space="preserve"> (8 - 10 PM) </t>
    </r>
  </si>
  <si>
    <t>Calvary's Hill</t>
  </si>
  <si>
    <r>
      <t>Bathhouse</t>
    </r>
    <r>
      <rPr>
        <sz val="12"/>
        <rFont val="Arial"/>
        <family val="2"/>
        <charset val="1"/>
      </rPr>
      <t xml:space="preserve"> (for activities)</t>
    </r>
  </si>
  <si>
    <t>Facilities Total</t>
  </si>
  <si>
    <r>
      <t>Faith Pointe</t>
    </r>
    <r>
      <rPr>
        <sz val="12"/>
        <rFont val="Arial"/>
        <family val="2"/>
        <charset val="1"/>
      </rPr>
      <t xml:space="preserve"> (baptism)</t>
    </r>
  </si>
  <si>
    <r>
      <t>Faith Pointe*</t>
    </r>
    <r>
      <rPr>
        <sz val="12"/>
        <rFont val="Arial"/>
        <family val="2"/>
        <charset val="1"/>
      </rPr>
      <t>(worship/meeting/picnic)</t>
    </r>
  </si>
  <si>
    <t>RECREATION</t>
  </si>
  <si>
    <t>Team Building Activities</t>
  </si>
  <si>
    <t>Jericho's Chapel</t>
  </si>
  <si>
    <t>Dock</t>
  </si>
  <si>
    <t>Charcoal Grills</t>
  </si>
  <si>
    <t>Recreation Total</t>
  </si>
  <si>
    <r>
      <t>Fishing</t>
    </r>
    <r>
      <rPr>
        <sz val="12"/>
        <rFont val="Arial"/>
        <family val="2"/>
        <charset val="1"/>
      </rPr>
      <t xml:space="preserve"> (catch &amp; release)</t>
    </r>
  </si>
  <si>
    <t>Frisbee Golf</t>
  </si>
  <si>
    <t>MEAL</t>
  </si>
  <si>
    <t>MEAL TIMES</t>
  </si>
  <si>
    <t>MEALS to be provided by Camp Agape</t>
  </si>
  <si>
    <t>Jubilee Field</t>
  </si>
  <si>
    <t>Sun</t>
  </si>
  <si>
    <t>Mon</t>
  </si>
  <si>
    <t>Tues</t>
  </si>
  <si>
    <t>Wed</t>
  </si>
  <si>
    <t>Thur</t>
  </si>
  <si>
    <t>Fri</t>
  </si>
  <si>
    <t>Sat</t>
  </si>
  <si>
    <t># Meals</t>
  </si>
  <si>
    <t>Breakfast</t>
  </si>
  <si>
    <t>8:00 AM</t>
  </si>
  <si>
    <t>Large Recreation Field</t>
  </si>
  <si>
    <t>Lunch</t>
  </si>
  <si>
    <t>12:00 PM</t>
  </si>
  <si>
    <t>Rafting</t>
  </si>
  <si>
    <t>Dinner</t>
  </si>
  <si>
    <t>5:30 PM</t>
  </si>
  <si>
    <t>Daily Total</t>
  </si>
  <si>
    <t>*Prices are based on groups of 20 or larger.</t>
  </si>
  <si>
    <t>Meals Total</t>
  </si>
  <si>
    <t>Volleyball</t>
  </si>
  <si>
    <t>DEPOSIT SCHEDULE:</t>
  </si>
  <si>
    <t>10% Non-Refundable Deposit</t>
  </si>
  <si>
    <t>2nd Deposit 15%</t>
  </si>
  <si>
    <t>3nd Deposit 25%</t>
  </si>
  <si>
    <t>BALANCE DUE</t>
  </si>
  <si>
    <t>(due within 2 weeks of reservation)</t>
  </si>
  <si>
    <t>90 days prior to arrival</t>
  </si>
  <si>
    <t>30 days prior to arrival</t>
  </si>
  <si>
    <r>
      <t xml:space="preserve">**All Deposits are </t>
    </r>
    <r>
      <rPr>
        <b/>
        <u/>
        <sz val="14"/>
        <rFont val="Arial"/>
        <family val="2"/>
        <charset val="1"/>
      </rPr>
      <t>Non-Refundable</t>
    </r>
    <r>
      <rPr>
        <b/>
        <sz val="14"/>
        <rFont val="Arial"/>
        <family val="2"/>
        <charset val="1"/>
      </rPr>
      <t xml:space="preserve">.  Final Balance will be adjusted for additional campers, meals, facilities use, and recreation before group departure.  Availability is on a first come, first serve basis. Space will be made available to other groups if deposits are not received per the schedule.  Reservations are 'locked in' 30 days prior to group's arrival. After this date, a reduction in number is not permitted. Additional bookings may be allowed, up to 10 days prior to arrival, subject to availability.  </t>
    </r>
    <r>
      <rPr>
        <b/>
        <u/>
        <sz val="14"/>
        <rFont val="Arial"/>
        <family val="2"/>
        <charset val="1"/>
      </rPr>
      <t>A cleaning/damage deposit of $50.00</t>
    </r>
    <r>
      <rPr>
        <b/>
        <sz val="14"/>
        <rFont val="Arial"/>
        <family val="2"/>
        <charset val="1"/>
      </rPr>
      <t xml:space="preserve"> is required of all groups when they arrive at Camp Agape and is refundable if not needed.   </t>
    </r>
    <r>
      <rPr>
        <b/>
        <sz val="14"/>
        <color rgb="FFDD0806"/>
        <rFont val="Arial"/>
        <family val="2"/>
        <charset val="1"/>
      </rPr>
      <t>PLEASE NOTE:</t>
    </r>
    <r>
      <rPr>
        <b/>
        <sz val="14"/>
        <rFont val="Arial"/>
        <family val="2"/>
        <charset val="1"/>
      </rPr>
      <t xml:space="preserve">  Due to fire code spacing regulations, beds are NOT to be moved.  Doing so will result in immediate forfeiture of cleaning deposit.  </t>
    </r>
    <r>
      <rPr>
        <b/>
        <sz val="14"/>
        <color rgb="FFDD0806"/>
        <rFont val="Arial"/>
        <family val="2"/>
        <charset val="1"/>
      </rPr>
      <t>PLEASE NOTE:</t>
    </r>
    <r>
      <rPr>
        <b/>
        <sz val="14"/>
        <rFont val="Arial"/>
        <family val="2"/>
        <charset val="1"/>
      </rPr>
      <t xml:space="preserve"> Prices are subject to change without prior notice.  Please call for most current pricing.</t>
    </r>
  </si>
  <si>
    <r>
      <t>PLEASE NOTE:</t>
    </r>
    <r>
      <rPr>
        <b/>
        <sz val="14"/>
        <rFont val="Arial"/>
        <family val="2"/>
        <charset val="1"/>
      </rPr>
      <t xml:space="preserve">  In the event of an accident or injury, the camper's personal insurance and the church's insurance are primary. Camp Agape's insurance is secondary.   </t>
    </r>
  </si>
  <si>
    <t>A CERTIFICATE OF INSURANCE listing Camp Agape and the dates of your stay here must accompany the second deposit.</t>
  </si>
  <si>
    <t>PLEASE RETURN A SIGNED &amp; DATED COPY OF THIS FORM WITH THE FIRST DEPOSIT TO:  CAMP AGAPE - PO BOX 466, BENTON, TN 37307</t>
  </si>
  <si>
    <r>
      <t>We understand and agree to abide by the above conditions.</t>
    </r>
    <r>
      <rPr>
        <b/>
        <sz val="15"/>
        <rFont val="Arial"/>
        <family val="2"/>
        <charset val="1"/>
      </rPr>
      <t xml:space="preserve">  </t>
    </r>
  </si>
  <si>
    <t>For more information please contact us at 1-888-528-CAMP or e-mail: praiseGod@campagape.net</t>
  </si>
  <si>
    <t>GUEST COPY</t>
  </si>
  <si>
    <t>Church/Group Name</t>
  </si>
  <si>
    <t>Contact Name</t>
  </si>
  <si>
    <t>Phone Number</t>
  </si>
  <si>
    <t>Arrival Date</t>
  </si>
  <si>
    <t>Departure Date</t>
  </si>
  <si>
    <t>Arrival Time</t>
  </si>
  <si>
    <t>Departure Time</t>
  </si>
  <si>
    <t>Expected # Campers</t>
  </si>
  <si>
    <t>Actual #</t>
  </si>
  <si>
    <t>Total Balance</t>
  </si>
  <si>
    <t>Where they are staying</t>
  </si>
  <si>
    <t>Deposits Paid</t>
  </si>
  <si>
    <t>Total Deposits Paid</t>
  </si>
  <si>
    <t>Total Due</t>
  </si>
  <si>
    <t>Cleaning Deposit</t>
  </si>
  <si>
    <t>Notes</t>
  </si>
  <si>
    <t>(separate check or cash)</t>
  </si>
  <si>
    <t>DUE BY:</t>
  </si>
  <si>
    <t>TODAY'S DATE:</t>
  </si>
  <si>
    <t>DEPT TIME</t>
  </si>
  <si>
    <t xml:space="preserve">Camp Agape Guest Check - In Sheet      </t>
  </si>
  <si>
    <t>CLEANING DEPOSIT CHECK #:</t>
  </si>
  <si>
    <t>AMT:</t>
  </si>
  <si>
    <t>RETURNED:</t>
  </si>
  <si>
    <t xml:space="preserve">CUT HERE    </t>
  </si>
  <si>
    <t>TOTAL
BALANCE
DUE</t>
  </si>
  <si>
    <t>NOTE:
DUE TO FIRE CODE REGULATIONS, BEDS ARE NOT TO BE MOVED. EVIDENCE THAT BEDS HAVE BEEN MOVED WILL RESULT IN  IMMEDIATE FORFEITURE OF CLEANING DEPOSIT.</t>
  </si>
  <si>
    <t>10% ADDED FOR NON-PAYMENT OF DEPOSITS</t>
  </si>
  <si>
    <t>X</t>
  </si>
  <si>
    <r>
      <t xml:space="preserve">BALANCE PLUS 10% FEE
</t>
    </r>
    <r>
      <rPr>
        <b/>
        <sz val="9"/>
        <rFont val="Arial"/>
        <family val="2"/>
      </rPr>
      <t>(REMOVED AFTER DEPOSITS PAID)</t>
    </r>
  </si>
  <si>
    <t>BALANCE DUE UPON ARRIVAL</t>
  </si>
  <si>
    <t>Contential Breakfast</t>
  </si>
  <si>
    <r>
      <t xml:space="preserve">Recreation and worship areas must be booked </t>
    </r>
    <r>
      <rPr>
        <b/>
        <u/>
        <sz val="14"/>
        <rFont val="Arial"/>
        <family val="2"/>
        <charset val="1"/>
      </rPr>
      <t>2 weeks prior to arrival</t>
    </r>
    <r>
      <rPr>
        <b/>
        <sz val="14"/>
        <rFont val="Arial"/>
        <family val="2"/>
        <charset val="1"/>
      </rPr>
      <t xml:space="preserve"> to ensure availability to all groups on site.  Camp-supervised recreational activities may be booked at 3 times daily, Monday - Saturday:  10 AM - 12 PM, 1 - 3 PM, 3 - 5 PM.</t>
    </r>
  </si>
  <si>
    <t>NON PAYMENT OF DEPOSITS
BY THE DUE DATES
WILL RESULT IN AN ADDITIONAL 10% FEE UPON ARRIVAL.</t>
  </si>
  <si>
    <t>CHURCH / ORGANIZATION:</t>
  </si>
  <si>
    <t>CONTACT PERSON:</t>
  </si>
  <si>
    <t>ADDRESS:</t>
  </si>
  <si>
    <t>CITY:</t>
  </si>
  <si>
    <t>ARRIVAL DATE:</t>
  </si>
  <si>
    <t xml:space="preserve"> </t>
  </si>
  <si>
    <t>Lodging Tax 3%</t>
  </si>
  <si>
    <r>
      <rPr>
        <u val="double"/>
        <sz val="18"/>
        <color rgb="FFDD0806"/>
        <rFont val="Arial"/>
        <family val="2"/>
      </rPr>
      <t>WATERFRONT REGULATIONS</t>
    </r>
    <r>
      <rPr>
        <u/>
        <sz val="18"/>
        <color rgb="FFDD0806"/>
        <rFont val="Arial"/>
        <family val="2"/>
      </rPr>
      <t xml:space="preserve">
</t>
    </r>
    <r>
      <rPr>
        <sz val="18"/>
        <color rgb="FFDD0806"/>
        <rFont val="Arial"/>
        <family val="2"/>
      </rPr>
      <t>Absolutely NO swimming or waterfront activities when lifeguard is not on duty. Based on availability and upon request 2 weeks in advance, a lifeguard will be provided by Camp Agape from June 1 to mid-August. Each group MUST provide adequate adult supervision whenever group members are using the lake.  A maximum of 25 persons are allowed in the water at any one time. Tests to determine swimming ability are required.</t>
    </r>
  </si>
  <si>
    <r>
      <rPr>
        <u val="double"/>
        <sz val="18"/>
        <color rgb="FFDD0806"/>
        <rFont val="Arial"/>
        <family val="2"/>
      </rPr>
      <t xml:space="preserve">DRESS CODE </t>
    </r>
    <r>
      <rPr>
        <sz val="18"/>
        <color rgb="FFDD0806"/>
        <rFont val="Arial"/>
        <family val="2"/>
      </rPr>
      <t xml:space="preserve">
NO inappropriate messages or images on clothing.   NO midriffs, halter tops, sleeveless shirts, spaghetti straps, muscle shirts or short shorts. NO swimsuits that reveal one’s abdomen or are cut excessively low in the front or high in the hips. Top garments must MEET or EXCEED lower garments with arms extended above the head. Lower garments must MEET or EXCEED the mid-thigh.</t>
    </r>
  </si>
  <si>
    <t>RV Sites (# sites X # nights)</t>
  </si>
  <si>
    <t>Tent Sites (# people X # nights X $3.75)</t>
  </si>
  <si>
    <t>*Rates vary /</t>
  </si>
  <si>
    <t>Please Call for Pricing</t>
  </si>
  <si>
    <t>Additional Lodging</t>
  </si>
  <si>
    <t>person per day</t>
  </si>
  <si>
    <t>COST /</t>
  </si>
  <si>
    <t>Thurs</t>
  </si>
  <si>
    <t>LODGING AND FACILITIES                NIGHTS NEEDED:</t>
  </si>
  <si>
    <t>Dining Hall (meetings only)</t>
  </si>
  <si>
    <t>Hammons Hall</t>
  </si>
  <si>
    <t xml:space="preserve">Each group coming to Camp Agape is solely responsible for exercising a high degree of care in insuring the selection of appropriate chaperones for the group and for providing adequate supervision during all activities, especially those involving minors.  In addition, each group coming to Camp Agape is solely responsible for compliance with all copyright laws. </t>
  </si>
  <si>
    <t xml:space="preserve">Initials </t>
  </si>
  <si>
    <r>
      <t>Amphitheater</t>
    </r>
    <r>
      <rPr>
        <b/>
        <sz val="14"/>
        <color rgb="FFFF0000"/>
        <rFont val="Arial"/>
        <family val="2"/>
      </rPr>
      <t>*</t>
    </r>
  </si>
  <si>
    <r>
      <t>Campfire/Bonfire</t>
    </r>
    <r>
      <rPr>
        <b/>
        <sz val="14"/>
        <color rgb="FFFF0000"/>
        <rFont val="Arial"/>
        <family val="2"/>
      </rPr>
      <t>*</t>
    </r>
  </si>
  <si>
    <r>
      <t>Hammon's Hall</t>
    </r>
    <r>
      <rPr>
        <b/>
        <sz val="14"/>
        <color rgb="FFFF0000"/>
        <rFont val="Arial"/>
        <family val="2"/>
      </rPr>
      <t>*</t>
    </r>
  </si>
  <si>
    <r>
      <t>Jubilee's Stage</t>
    </r>
    <r>
      <rPr>
        <b/>
        <sz val="14"/>
        <color rgb="FFFF0000"/>
        <rFont val="Arial"/>
        <family val="2"/>
      </rPr>
      <t>*</t>
    </r>
  </si>
  <si>
    <r>
      <t>The Rock Theatre</t>
    </r>
    <r>
      <rPr>
        <b/>
        <sz val="14"/>
        <color rgb="FFFF0000"/>
        <rFont val="Arial"/>
        <family val="2"/>
      </rPr>
      <t>*</t>
    </r>
  </si>
  <si>
    <r>
      <t>Jubilee Field &amp; (water games)</t>
    </r>
    <r>
      <rPr>
        <b/>
        <sz val="14"/>
        <color rgb="FFFF0000"/>
        <rFont val="Arial"/>
        <family val="2"/>
      </rPr>
      <t>*</t>
    </r>
  </si>
  <si>
    <r>
      <t>Swimming / Lake</t>
    </r>
    <r>
      <rPr>
        <b/>
        <sz val="14"/>
        <color rgb="FFFF0000"/>
        <rFont val="Arial"/>
        <family val="2"/>
      </rPr>
      <t>*</t>
    </r>
  </si>
  <si>
    <r>
      <t>Team Building Activities</t>
    </r>
    <r>
      <rPr>
        <b/>
        <sz val="14"/>
        <color rgb="FFFF0000"/>
        <rFont val="Arial"/>
        <family val="2"/>
      </rPr>
      <t>*</t>
    </r>
  </si>
  <si>
    <t>Sites #s:</t>
  </si>
  <si>
    <t>Group Leader</t>
  </si>
  <si>
    <t>__________________________________________________________</t>
  </si>
  <si>
    <r>
      <t>Treasurer</t>
    </r>
    <r>
      <rPr>
        <b/>
        <sz val="12"/>
        <rFont val="Arial"/>
        <family val="2"/>
        <charset val="1"/>
      </rPr>
      <t xml:space="preserve"> </t>
    </r>
  </si>
  <si>
    <t>_______________________________</t>
  </si>
  <si>
    <t>Date:</t>
  </si>
  <si>
    <t>DEPARTURE DATE:</t>
  </si>
  <si>
    <t xml:space="preserve">    ______________________________</t>
  </si>
  <si>
    <t xml:space="preserve">CELL:   </t>
  </si>
  <si>
    <t>#FEMALE:</t>
  </si>
  <si>
    <t>Keys Returned</t>
  </si>
  <si>
    <t>Paid In Full</t>
  </si>
  <si>
    <t>Thank You Sent</t>
  </si>
  <si>
    <t>Survey Complete</t>
  </si>
  <si>
    <t xml:space="preserve">Audit Complete </t>
  </si>
  <si>
    <t>Yes/No</t>
  </si>
  <si>
    <t>Date</t>
  </si>
  <si>
    <t xml:space="preserve">Release Forms Scanned &amp; Filed </t>
  </si>
  <si>
    <t>Action Needed</t>
  </si>
  <si>
    <t>2020  Retreat Reservation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</si>
</sst>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0_);_(\$* \(#,##0.00\);_(\$* \-??_);_(@_)"/>
    <numFmt numFmtId="165" formatCode="\$#,##0.00_);[Red]&quot;($&quot;#,##0.00\)"/>
    <numFmt numFmtId="166" formatCode="\$#,##0.00"/>
    <numFmt numFmtId="167" formatCode="mm/dd/yy;@"/>
    <numFmt numFmtId="168" formatCode="&quot; $&quot;#,##0.00&quot; &quot;;&quot; $&quot;&quot;(&quot;#,##0.00&quot;)&quot;;&quot; $&quot;&quot;-&quot;#&quot; &quot;;@&quot; &quot;"/>
    <numFmt numFmtId="169" formatCode="[&lt;=9999999]###\-####;\(###\)\ ###\-####"/>
    <numFmt numFmtId="170" formatCode="&quot;$&quot;#,##0.00"/>
    <numFmt numFmtId="171" formatCode="m/d/yy;@"/>
  </numFmts>
  <fonts count="68">
    <font>
      <sz val="10"/>
      <name val="Arial"/>
      <family val="2"/>
      <charset val="1"/>
    </font>
    <font>
      <sz val="12"/>
      <color theme="1"/>
      <name val="Arial"/>
      <family val="2"/>
    </font>
    <font>
      <b/>
      <sz val="11"/>
      <name val="Arial"/>
      <family val="2"/>
      <charset val="1"/>
    </font>
    <font>
      <sz val="36"/>
      <color rgb="FF0000D4"/>
      <name val="Freestyle Script"/>
      <family val="4"/>
      <charset val="1"/>
    </font>
    <font>
      <b/>
      <sz val="16"/>
      <name val="Arial"/>
      <family val="2"/>
      <charset val="1"/>
    </font>
    <font>
      <b/>
      <sz val="24"/>
      <name val="Arial"/>
      <family val="2"/>
      <charset val="1"/>
    </font>
    <font>
      <b/>
      <sz val="14"/>
      <color rgb="FFDD0806"/>
      <name val="Arial"/>
      <family val="2"/>
      <charset val="1"/>
    </font>
    <font>
      <b/>
      <sz val="13"/>
      <name val="Arial"/>
      <family val="2"/>
      <charset val="1"/>
    </font>
    <font>
      <b/>
      <sz val="14"/>
      <name val="Arial"/>
      <family val="2"/>
      <charset val="1"/>
    </font>
    <font>
      <sz val="14"/>
      <name val="Arial"/>
      <family val="2"/>
      <charset val="1"/>
    </font>
    <font>
      <sz val="11"/>
      <name val="Arial"/>
      <family val="2"/>
      <charset val="1"/>
    </font>
    <font>
      <b/>
      <sz val="12"/>
      <name val="Arial"/>
      <family val="2"/>
      <charset val="1"/>
    </font>
    <font>
      <b/>
      <sz val="16"/>
      <color rgb="FF0066FF"/>
      <name val="Arial"/>
      <family val="2"/>
      <charset val="1"/>
    </font>
    <font>
      <b/>
      <sz val="16"/>
      <color rgb="FF0070C0"/>
      <name val="Arial"/>
      <family val="2"/>
      <charset val="1"/>
    </font>
    <font>
      <u/>
      <sz val="10"/>
      <color rgb="FF0000FF"/>
      <name val="Arial"/>
      <family val="2"/>
      <charset val="1"/>
    </font>
    <font>
      <sz val="12"/>
      <name val="Arial"/>
      <family val="2"/>
      <charset val="1"/>
    </font>
    <font>
      <b/>
      <sz val="18"/>
      <name val="Arial"/>
      <family val="2"/>
      <charset val="1"/>
    </font>
    <font>
      <sz val="12"/>
      <color rgb="FFDD0806"/>
      <name val="Arial"/>
      <family val="2"/>
      <charset val="1"/>
    </font>
    <font>
      <b/>
      <u/>
      <sz val="14"/>
      <name val="Arial"/>
      <family val="2"/>
      <charset val="1"/>
    </font>
    <font>
      <i/>
      <sz val="14"/>
      <name val="Arial"/>
      <family val="2"/>
      <charset val="1"/>
    </font>
    <font>
      <b/>
      <sz val="18"/>
      <color rgb="FFDD0806"/>
      <name val="Arial"/>
      <family val="2"/>
      <charset val="1"/>
    </font>
    <font>
      <b/>
      <sz val="15"/>
      <name val="Arial"/>
      <family val="2"/>
      <charset val="1"/>
    </font>
    <font>
      <b/>
      <sz val="10"/>
      <name val="Arial"/>
      <family val="2"/>
      <charset val="1"/>
    </font>
    <font>
      <sz val="10"/>
      <name val="Arial"/>
      <family val="2"/>
      <charset val="1"/>
    </font>
    <font>
      <sz val="12"/>
      <name val="Arial"/>
      <family val="2"/>
    </font>
    <font>
      <b/>
      <sz val="16"/>
      <color rgb="FFFF0000"/>
      <name val="Arial"/>
      <family val="2"/>
      <charset val="1"/>
    </font>
    <font>
      <b/>
      <sz val="14"/>
      <name val="Arial"/>
      <family val="2"/>
    </font>
    <font>
      <b/>
      <sz val="16"/>
      <color theme="1"/>
      <name val="Arial"/>
      <family val="2"/>
    </font>
    <font>
      <b/>
      <sz val="12"/>
      <color theme="1"/>
      <name val="Arial1"/>
    </font>
    <font>
      <b/>
      <sz val="10"/>
      <color theme="1"/>
      <name val="Arial"/>
      <family val="2"/>
    </font>
    <font>
      <sz val="10"/>
      <color theme="1"/>
      <name val="Arial"/>
      <family val="2"/>
    </font>
    <font>
      <sz val="11"/>
      <color theme="1"/>
      <name val="Arial"/>
      <family val="2"/>
    </font>
    <font>
      <sz val="10"/>
      <color theme="1"/>
      <name val="Arial1"/>
    </font>
    <font>
      <b/>
      <sz val="11"/>
      <color theme="1"/>
      <name val="Arial"/>
      <family val="2"/>
    </font>
    <font>
      <b/>
      <u/>
      <sz val="12"/>
      <color theme="1"/>
      <name val="Arial"/>
      <family val="2"/>
    </font>
    <font>
      <b/>
      <sz val="9"/>
      <color theme="1"/>
      <name val="Arial"/>
      <family val="2"/>
    </font>
    <font>
      <b/>
      <sz val="11"/>
      <color theme="1"/>
      <name val="Arial1"/>
    </font>
    <font>
      <b/>
      <sz val="8"/>
      <color theme="1"/>
      <name val="Arial1"/>
    </font>
    <font>
      <b/>
      <u/>
      <sz val="10"/>
      <color rgb="FFDD0806"/>
      <name val="Arial"/>
      <family val="2"/>
    </font>
    <font>
      <b/>
      <sz val="14"/>
      <color rgb="FFFF0000"/>
      <name val="Arial"/>
      <family val="2"/>
    </font>
    <font>
      <b/>
      <sz val="16"/>
      <color rgb="FFFF0000"/>
      <name val="Arial"/>
      <family val="2"/>
    </font>
    <font>
      <b/>
      <u/>
      <sz val="12"/>
      <color rgb="FFDD0806"/>
      <name val="Arial"/>
      <family val="2"/>
    </font>
    <font>
      <sz val="8"/>
      <color rgb="FFFF0000"/>
      <name val="Arial"/>
      <family val="2"/>
      <charset val="1"/>
    </font>
    <font>
      <b/>
      <sz val="26"/>
      <name val="Arial"/>
      <family val="2"/>
      <charset val="1"/>
    </font>
    <font>
      <b/>
      <sz val="24"/>
      <color rgb="FFFF0000"/>
      <name val="Arial"/>
      <family val="2"/>
    </font>
    <font>
      <b/>
      <sz val="21"/>
      <color rgb="FFDD0806"/>
      <name val="Arial"/>
      <family val="2"/>
    </font>
    <font>
      <u/>
      <sz val="16"/>
      <color rgb="FFDD0806"/>
      <name val="Arial"/>
      <family val="2"/>
    </font>
    <font>
      <sz val="16"/>
      <color rgb="FFDD0806"/>
      <name val="Arial"/>
      <family val="2"/>
    </font>
    <font>
      <b/>
      <sz val="12"/>
      <color theme="1"/>
      <name val="Arial"/>
      <family val="2"/>
    </font>
    <font>
      <b/>
      <sz val="12"/>
      <name val="Arial"/>
      <family val="2"/>
    </font>
    <font>
      <b/>
      <sz val="11"/>
      <name val="Arial"/>
      <family val="2"/>
    </font>
    <font>
      <b/>
      <sz val="16"/>
      <name val="Arial"/>
      <family val="2"/>
    </font>
    <font>
      <b/>
      <sz val="9"/>
      <name val="Arial"/>
      <family val="2"/>
    </font>
    <font>
      <sz val="10"/>
      <color theme="0"/>
      <name val="Arial"/>
      <family val="2"/>
      <charset val="1"/>
    </font>
    <font>
      <sz val="12"/>
      <color theme="1"/>
      <name val="Arial"/>
      <family val="2"/>
    </font>
    <font>
      <u val="double"/>
      <sz val="18"/>
      <color rgb="FFDD0806"/>
      <name val="Arial"/>
      <family val="2"/>
    </font>
    <font>
      <u/>
      <sz val="18"/>
      <color rgb="FFDD0806"/>
      <name val="Arial"/>
      <family val="2"/>
    </font>
    <font>
      <sz val="18"/>
      <color rgb="FFDD0806"/>
      <name val="Arial"/>
      <family val="2"/>
    </font>
    <font>
      <b/>
      <sz val="16"/>
      <color rgb="FFDD0806"/>
      <name val="Arial"/>
      <family val="2"/>
    </font>
    <font>
      <b/>
      <sz val="16"/>
      <color rgb="FFFF3333"/>
      <name val="Arial"/>
      <family val="2"/>
      <charset val="1"/>
    </font>
    <font>
      <b/>
      <sz val="16"/>
      <color theme="4" tint="-0.24994659260841701"/>
      <name val="Arial"/>
      <family val="2"/>
      <charset val="1"/>
    </font>
    <font>
      <b/>
      <sz val="14"/>
      <color theme="4" tint="-0.24994659260841701"/>
      <name val="Arial"/>
      <family val="2"/>
      <charset val="1"/>
    </font>
    <font>
      <b/>
      <sz val="14"/>
      <color theme="4" tint="-0.24994659260841701"/>
      <name val="Arial"/>
      <family val="2"/>
    </font>
    <font>
      <b/>
      <sz val="18"/>
      <color rgb="FFFF0000"/>
      <name val="Arial"/>
      <family val="2"/>
    </font>
    <font>
      <u/>
      <sz val="18"/>
      <color theme="4" tint="-0.24994659260841701"/>
      <name val="Arial"/>
      <family val="2"/>
      <charset val="1"/>
    </font>
    <font>
      <b/>
      <sz val="14"/>
      <color theme="0"/>
      <name val="Arial"/>
      <family val="2"/>
      <charset val="1"/>
    </font>
    <font>
      <b/>
      <sz val="12"/>
      <color theme="1"/>
      <name val="Arial"/>
      <family val="2"/>
      <charset val="1"/>
    </font>
    <font>
      <sz val="12"/>
      <color rgb="FF9C6500"/>
      <name val="Arial"/>
      <family val="2"/>
    </font>
  </fonts>
  <fills count="11">
    <fill>
      <patternFill patternType="none"/>
    </fill>
    <fill>
      <patternFill patternType="gray125"/>
    </fill>
    <fill>
      <patternFill patternType="solid">
        <fgColor rgb="FFFF9999"/>
        <bgColor rgb="FFFF8080"/>
      </patternFill>
    </fill>
    <fill>
      <patternFill patternType="solid">
        <fgColor rgb="FFFF7C80"/>
        <bgColor indexed="64"/>
      </patternFill>
    </fill>
    <fill>
      <patternFill patternType="solid">
        <fgColor theme="0" tint="-0.14999847407452621"/>
        <bgColor indexed="64"/>
      </patternFill>
    </fill>
    <fill>
      <patternFill patternType="solid">
        <fgColor theme="0" tint="-0.14999847407452621"/>
        <bgColor rgb="FFFCF305"/>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48118533890809E-2"/>
        <bgColor indexed="64"/>
      </patternFill>
    </fill>
    <fill>
      <patternFill patternType="solid">
        <fgColor rgb="FFFFEB9C"/>
      </patternFill>
    </fill>
  </fills>
  <borders count="111">
    <border>
      <left/>
      <right/>
      <top/>
      <bottom/>
      <diagonal/>
    </border>
    <border>
      <left/>
      <right/>
      <top style="thin">
        <color rgb="FFFFFFFF"/>
      </top>
      <bottom/>
      <diagonal/>
    </border>
    <border>
      <left style="thin">
        <color rgb="FFFFFFFF"/>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mediumDashed">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mediumDashed">
        <color auto="1"/>
      </right>
      <top/>
      <bottom/>
      <diagonal/>
    </border>
    <border>
      <left style="medium">
        <color auto="1"/>
      </left>
      <right/>
      <top style="thin">
        <color auto="1"/>
      </top>
      <bottom/>
      <diagonal/>
    </border>
    <border>
      <left style="thin">
        <color auto="1"/>
      </left>
      <right style="medium">
        <color auto="1"/>
      </right>
      <top style="medium">
        <color auto="1"/>
      </top>
      <bottom/>
      <diagonal/>
    </border>
    <border>
      <left/>
      <right style="medium">
        <color auto="1"/>
      </right>
      <top style="thin">
        <color rgb="FF000000"/>
      </top>
      <bottom style="thin">
        <color rgb="FF000000"/>
      </bottom>
      <diagonal/>
    </border>
    <border>
      <left/>
      <right style="medium">
        <color auto="1"/>
      </right>
      <top/>
      <bottom style="thin">
        <color rgb="FF000000"/>
      </bottom>
      <diagonal/>
    </border>
    <border>
      <left/>
      <right style="medium">
        <color auto="1"/>
      </right>
      <top style="thin">
        <color rgb="FF00000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thin">
        <color auto="1"/>
      </right>
      <top style="medium">
        <color auto="1"/>
      </top>
      <bottom style="medium">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medium">
        <color auto="1"/>
      </right>
      <top/>
      <bottom/>
      <diagonal/>
    </border>
    <border>
      <left/>
      <right style="thick">
        <color auto="1"/>
      </right>
      <top style="thick">
        <color auto="1"/>
      </top>
      <bottom/>
      <diagonal/>
    </border>
    <border>
      <left/>
      <right style="medium">
        <color auto="1"/>
      </right>
      <top style="thin">
        <color auto="1"/>
      </top>
      <bottom/>
      <diagonal/>
    </border>
    <border>
      <left style="thin">
        <color auto="1"/>
      </left>
      <right style="medium">
        <color auto="1"/>
      </right>
      <top style="thin">
        <color auto="1"/>
      </top>
      <bottom style="thick">
        <color auto="1"/>
      </bottom>
      <diagonal/>
    </border>
    <border>
      <left style="medium">
        <color auto="1"/>
      </left>
      <right/>
      <top style="thin">
        <color auto="1"/>
      </top>
      <bottom style="thick">
        <color rgb="FFFF0000"/>
      </bottom>
      <diagonal/>
    </border>
    <border>
      <left/>
      <right/>
      <top style="thin">
        <color auto="1"/>
      </top>
      <bottom style="thick">
        <color rgb="FFFF0000"/>
      </bottom>
      <diagonal/>
    </border>
    <border>
      <left/>
      <right style="medium">
        <color auto="1"/>
      </right>
      <top style="thin">
        <color auto="1"/>
      </top>
      <bottom style="thick">
        <color rgb="FFFF0000"/>
      </bottom>
      <diagonal/>
    </border>
    <border>
      <left/>
      <right style="thin">
        <color auto="1"/>
      </right>
      <top style="thin">
        <color auto="1"/>
      </top>
      <bottom style="thick">
        <color rgb="FFFF0000"/>
      </bottom>
      <diagonal/>
    </border>
    <border>
      <left style="thin">
        <color auto="1"/>
      </left>
      <right style="thin">
        <color auto="1"/>
      </right>
      <top style="thin">
        <color auto="1"/>
      </top>
      <bottom style="thick">
        <color auto="1"/>
      </bottom>
      <diagonal/>
    </border>
    <border>
      <left/>
      <right style="thick">
        <color rgb="FFFF0000"/>
      </right>
      <top/>
      <bottom style="medium">
        <color auto="1"/>
      </bottom>
      <diagonal/>
    </border>
    <border>
      <left/>
      <right style="thick">
        <color rgb="FFFF0000"/>
      </right>
      <top style="medium">
        <color auto="1"/>
      </top>
      <bottom style="medium">
        <color auto="1"/>
      </bottom>
      <diagonal/>
    </border>
    <border>
      <left/>
      <right style="thin">
        <color auto="1"/>
      </right>
      <top style="thin">
        <color rgb="FF000000"/>
      </top>
      <bottom/>
      <diagonal/>
    </border>
  </borders>
  <cellStyleXfs count="5">
    <xf numFmtId="0" fontId="0" fillId="0" borderId="0"/>
    <xf numFmtId="164" fontId="23" fillId="0" borderId="0" applyBorder="0" applyProtection="0"/>
    <xf numFmtId="9" fontId="23" fillId="0" borderId="0" applyBorder="0" applyProtection="0"/>
    <xf numFmtId="0" fontId="14" fillId="0" borderId="0" applyBorder="0" applyProtection="0"/>
    <xf numFmtId="0" fontId="67" fillId="10" borderId="0" applyNumberFormat="0" applyBorder="0" applyAlignment="0" applyProtection="0"/>
  </cellStyleXfs>
  <cellXfs count="757">
    <xf numFmtId="0" fontId="0" fillId="0" borderId="0" xfId="0"/>
    <xf numFmtId="0" fontId="0" fillId="0" borderId="0" xfId="0" applyAlignment="1" applyProtection="1">
      <alignment horizontal="center"/>
    </xf>
    <xf numFmtId="0" fontId="8" fillId="0" borderId="5" xfId="0" applyFont="1" applyBorder="1" applyAlignment="1" applyProtection="1">
      <alignment horizontal="center"/>
    </xf>
    <xf numFmtId="0" fontId="2" fillId="0" borderId="0" xfId="0" applyFont="1" applyBorder="1" applyAlignment="1" applyProtection="1">
      <alignment horizontal="center"/>
    </xf>
    <xf numFmtId="0" fontId="8" fillId="0" borderId="3" xfId="0" applyFont="1" applyBorder="1" applyAlignment="1" applyProtection="1">
      <alignment horizontal="left"/>
    </xf>
    <xf numFmtId="0" fontId="8" fillId="0" borderId="5" xfId="0" applyFont="1" applyBorder="1" applyProtection="1"/>
    <xf numFmtId="0" fontId="2" fillId="0" borderId="14" xfId="0" applyFont="1" applyBorder="1" applyAlignment="1" applyProtection="1">
      <alignment horizontal="center"/>
    </xf>
    <xf numFmtId="0" fontId="11" fillId="0" borderId="0" xfId="0" applyFont="1" applyBorder="1" applyAlignment="1" applyProtection="1">
      <alignment horizontal="center" wrapText="1"/>
    </xf>
    <xf numFmtId="0" fontId="0" fillId="0" borderId="0" xfId="0" applyBorder="1" applyAlignment="1" applyProtection="1">
      <alignment horizontal="center"/>
    </xf>
    <xf numFmtId="0" fontId="17" fillId="0" borderId="0" xfId="0" applyFont="1" applyBorder="1" applyAlignment="1" applyProtection="1">
      <alignment horizontal="center" wrapText="1"/>
    </xf>
    <xf numFmtId="0" fontId="8" fillId="0" borderId="21" xfId="0" applyFont="1" applyBorder="1" applyAlignment="1" applyProtection="1">
      <alignment horizontal="left"/>
    </xf>
    <xf numFmtId="0" fontId="8" fillId="0" borderId="0" xfId="0" applyFont="1" applyBorder="1" applyAlignment="1" applyProtection="1">
      <alignment horizontal="left"/>
    </xf>
    <xf numFmtId="0" fontId="11" fillId="0" borderId="0" xfId="0" applyFont="1" applyBorder="1" applyAlignment="1" applyProtection="1">
      <alignment horizontal="left"/>
    </xf>
    <xf numFmtId="0" fontId="11" fillId="0" borderId="0" xfId="0" applyFont="1" applyBorder="1" applyAlignment="1" applyProtection="1">
      <alignment horizontal="center"/>
    </xf>
    <xf numFmtId="0" fontId="15" fillId="0" borderId="0" xfId="0" applyFont="1" applyBorder="1" applyProtection="1"/>
    <xf numFmtId="0" fontId="22" fillId="0" borderId="0" xfId="0" applyFont="1" applyBorder="1" applyProtection="1"/>
    <xf numFmtId="0" fontId="6" fillId="0" borderId="0" xfId="0" applyFont="1" applyBorder="1" applyAlignment="1" applyProtection="1">
      <alignment horizontal="center" wrapText="1"/>
    </xf>
    <xf numFmtId="0" fontId="8" fillId="0" borderId="0" xfId="0" applyFont="1" applyBorder="1" applyAlignment="1" applyProtection="1">
      <alignment horizontal="center"/>
    </xf>
    <xf numFmtId="0" fontId="15" fillId="0" borderId="28" xfId="0" applyFont="1" applyBorder="1" applyAlignment="1" applyProtection="1">
      <alignment horizontal="left"/>
    </xf>
    <xf numFmtId="0" fontId="11" fillId="0" borderId="27" xfId="0" applyFont="1" applyBorder="1" applyAlignment="1" applyProtection="1">
      <alignment horizontal="left"/>
    </xf>
    <xf numFmtId="0" fontId="27" fillId="0" borderId="0" xfId="0" applyFont="1" applyFill="1" applyBorder="1" applyAlignment="1"/>
    <xf numFmtId="0" fontId="0" fillId="0" borderId="0" xfId="0" applyFill="1"/>
    <xf numFmtId="0" fontId="0" fillId="0" borderId="66" xfId="0" applyBorder="1"/>
    <xf numFmtId="0" fontId="30" fillId="0" borderId="67" xfId="0" applyFont="1" applyBorder="1"/>
    <xf numFmtId="0" fontId="31" fillId="0" borderId="0" xfId="0" applyFont="1" applyFill="1" applyBorder="1" applyAlignment="1">
      <alignment horizontal="center"/>
    </xf>
    <xf numFmtId="0" fontId="30" fillId="0" borderId="68" xfId="0" applyFont="1" applyBorder="1"/>
    <xf numFmtId="0" fontId="0" fillId="0" borderId="0" xfId="0" applyFill="1" applyBorder="1"/>
    <xf numFmtId="0" fontId="34" fillId="0" borderId="0" xfId="0" applyFont="1"/>
    <xf numFmtId="0" fontId="0" fillId="0" borderId="0" xfId="0" applyFill="1" applyBorder="1" applyAlignment="1">
      <alignment horizontal="left"/>
    </xf>
    <xf numFmtId="168" fontId="33" fillId="4" borderId="18" xfId="0" applyNumberFormat="1" applyFont="1" applyFill="1" applyBorder="1"/>
    <xf numFmtId="0" fontId="0" fillId="4" borderId="17" xfId="0" applyFill="1" applyBorder="1"/>
    <xf numFmtId="0" fontId="37" fillId="4" borderId="17" xfId="0" applyFont="1" applyFill="1" applyBorder="1" applyAlignment="1">
      <alignment horizontal="right" vertical="center"/>
    </xf>
    <xf numFmtId="0" fontId="29" fillId="0" borderId="0" xfId="0" applyFont="1" applyFill="1" applyBorder="1" applyAlignment="1">
      <alignment horizontal="center"/>
    </xf>
    <xf numFmtId="168" fontId="0" fillId="0" borderId="0" xfId="0" applyNumberFormat="1" applyFill="1" applyBorder="1" applyAlignment="1">
      <alignment horizontal="right"/>
    </xf>
    <xf numFmtId="0" fontId="29" fillId="4" borderId="22" xfId="0" applyFont="1" applyFill="1" applyBorder="1" applyAlignment="1">
      <alignment horizontal="center"/>
    </xf>
    <xf numFmtId="168" fontId="36" fillId="0" borderId="0" xfId="0" applyNumberFormat="1" applyFont="1" applyFill="1" applyBorder="1" applyAlignment="1">
      <alignment horizontal="right"/>
    </xf>
    <xf numFmtId="0" fontId="0" fillId="0" borderId="0" xfId="0" applyFill="1" applyBorder="1" applyAlignment="1"/>
    <xf numFmtId="0" fontId="38" fillId="0" borderId="0" xfId="0" applyFont="1" applyFill="1" applyAlignment="1">
      <alignment vertical="center" wrapText="1"/>
    </xf>
    <xf numFmtId="0" fontId="0" fillId="0" borderId="0" xfId="0" applyFill="1" applyBorder="1" applyAlignment="1">
      <alignment horizontal="center"/>
    </xf>
    <xf numFmtId="0" fontId="0" fillId="0" borderId="15" xfId="0" applyFill="1" applyBorder="1"/>
    <xf numFmtId="0" fontId="0" fillId="0" borderId="19" xfId="0" applyFill="1" applyBorder="1"/>
    <xf numFmtId="0" fontId="0" fillId="0" borderId="22" xfId="0" applyFill="1" applyBorder="1"/>
    <xf numFmtId="0" fontId="7" fillId="0" borderId="9" xfId="0" applyFont="1" applyBorder="1" applyAlignment="1" applyProtection="1">
      <alignment horizontal="center"/>
    </xf>
    <xf numFmtId="0" fontId="0" fillId="0" borderId="0" xfId="0" applyBorder="1" applyAlignment="1" applyProtection="1">
      <alignment horizontal="center"/>
    </xf>
    <xf numFmtId="0" fontId="8" fillId="0" borderId="5" xfId="0" applyFont="1" applyBorder="1" applyAlignment="1" applyProtection="1">
      <alignment horizontal="left"/>
    </xf>
    <xf numFmtId="0" fontId="0" fillId="0" borderId="0" xfId="0" applyFill="1" applyBorder="1" applyAlignment="1" applyProtection="1">
      <alignment horizontal="center"/>
    </xf>
    <xf numFmtId="49" fontId="44"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6" fontId="43" fillId="0" borderId="0" xfId="0" applyNumberFormat="1" applyFont="1" applyFill="1" applyBorder="1" applyAlignment="1" applyProtection="1">
      <alignment horizontal="center" vertical="center"/>
    </xf>
    <xf numFmtId="49" fontId="26" fillId="0" borderId="10" xfId="0" applyNumberFormat="1"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protection locked="0"/>
    </xf>
    <xf numFmtId="0" fontId="8" fillId="0" borderId="3" xfId="0" applyFont="1" applyBorder="1" applyAlignment="1" applyProtection="1">
      <alignment horizontal="left"/>
    </xf>
    <xf numFmtId="0" fontId="8" fillId="0" borderId="5" xfId="0" applyFont="1" applyBorder="1" applyAlignment="1" applyProtection="1">
      <alignment horizontal="left"/>
    </xf>
    <xf numFmtId="0" fontId="7" fillId="0" borderId="12" xfId="0" applyFont="1" applyBorder="1" applyAlignment="1" applyProtection="1">
      <alignment horizontal="center"/>
    </xf>
    <xf numFmtId="0" fontId="0" fillId="0" borderId="0" xfId="0" applyBorder="1"/>
    <xf numFmtId="0" fontId="2" fillId="0" borderId="0" xfId="0" applyFont="1" applyFill="1" applyBorder="1" applyAlignment="1" applyProtection="1">
      <alignment horizontal="center"/>
    </xf>
    <xf numFmtId="0" fontId="41" fillId="0" borderId="0" xfId="0" applyFont="1" applyBorder="1" applyAlignment="1">
      <alignment horizontal="center" vertical="center" wrapText="1"/>
    </xf>
    <xf numFmtId="0" fontId="38" fillId="0" borderId="0" xfId="0" applyFont="1" applyFill="1" applyBorder="1" applyAlignment="1">
      <alignment vertical="center" wrapText="1"/>
    </xf>
    <xf numFmtId="0" fontId="0" fillId="4" borderId="23" xfId="0" applyFill="1" applyBorder="1"/>
    <xf numFmtId="43" fontId="0" fillId="0" borderId="79" xfId="0" applyNumberFormat="1" applyBorder="1"/>
    <xf numFmtId="43" fontId="0" fillId="0" borderId="78" xfId="0" applyNumberFormat="1" applyBorder="1"/>
    <xf numFmtId="0" fontId="53" fillId="0" borderId="66" xfId="0" applyFont="1" applyBorder="1" applyAlignment="1">
      <alignment horizontal="center" vertical="center"/>
    </xf>
    <xf numFmtId="4" fontId="9" fillId="0" borderId="8" xfId="1" applyNumberFormat="1" applyFont="1" applyBorder="1" applyAlignment="1" applyProtection="1">
      <alignment horizontal="right" shrinkToFit="1"/>
    </xf>
    <xf numFmtId="4" fontId="9" fillId="0" borderId="9" xfId="1" applyNumberFormat="1" applyFont="1" applyBorder="1" applyAlignment="1" applyProtection="1">
      <alignment horizontal="right" shrinkToFit="1"/>
    </xf>
    <xf numFmtId="43" fontId="0" fillId="0" borderId="78" xfId="0" applyNumberFormat="1" applyBorder="1" applyProtection="1">
      <protection locked="0"/>
    </xf>
    <xf numFmtId="49" fontId="11" fillId="0" borderId="28" xfId="0" applyNumberFormat="1" applyFont="1" applyBorder="1" applyAlignment="1" applyProtection="1">
      <alignment horizontal="left"/>
    </xf>
    <xf numFmtId="14" fontId="11" fillId="0" borderId="92" xfId="0" applyNumberFormat="1" applyFont="1" applyBorder="1" applyAlignment="1" applyProtection="1">
      <alignment horizontal="left"/>
    </xf>
    <xf numFmtId="39" fontId="0" fillId="0" borderId="34" xfId="0" applyNumberFormat="1" applyFill="1" applyBorder="1" applyAlignment="1" applyProtection="1">
      <alignment vertical="center" shrinkToFit="1"/>
      <protection locked="0"/>
    </xf>
    <xf numFmtId="39" fontId="0" fillId="0" borderId="34" xfId="0" applyNumberFormat="1" applyBorder="1" applyAlignment="1" applyProtection="1">
      <alignment vertical="center" shrinkToFit="1"/>
      <protection locked="0"/>
    </xf>
    <xf numFmtId="39" fontId="0" fillId="0" borderId="48" xfId="0" applyNumberFormat="1" applyBorder="1" applyAlignment="1" applyProtection="1">
      <alignment vertical="center" shrinkToFit="1"/>
      <protection locked="0"/>
    </xf>
    <xf numFmtId="170" fontId="49" fillId="8" borderId="53" xfId="0" applyNumberFormat="1" applyFont="1" applyFill="1" applyBorder="1" applyAlignment="1" applyProtection="1">
      <alignment shrinkToFit="1"/>
    </xf>
    <xf numFmtId="43" fontId="0" fillId="0" borderId="80" xfId="0" applyNumberFormat="1" applyBorder="1" applyProtection="1">
      <protection locked="0"/>
    </xf>
    <xf numFmtId="0" fontId="9" fillId="0" borderId="8"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15" fillId="0" borderId="0" xfId="0" applyFont="1" applyBorder="1" applyAlignment="1" applyProtection="1">
      <alignment horizontal="center"/>
    </xf>
    <xf numFmtId="0" fontId="8" fillId="0" borderId="41" xfId="0" applyFont="1" applyBorder="1" applyAlignment="1" applyProtection="1">
      <alignment horizontal="center"/>
    </xf>
    <xf numFmtId="0" fontId="8" fillId="0" borderId="3" xfId="0" applyFont="1" applyBorder="1" applyAlignment="1" applyProtection="1">
      <alignment horizontal="center"/>
    </xf>
    <xf numFmtId="0" fontId="7" fillId="0" borderId="25" xfId="0" applyFont="1" applyBorder="1" applyAlignment="1" applyProtection="1">
      <alignment horizontal="center"/>
    </xf>
    <xf numFmtId="0" fontId="15" fillId="0" borderId="24"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43" xfId="0" applyFont="1" applyBorder="1" applyAlignment="1" applyProtection="1">
      <alignment horizontal="center" vertical="center"/>
    </xf>
    <xf numFmtId="0" fontId="7" fillId="0" borderId="9" xfId="0" applyFont="1" applyBorder="1" applyAlignment="1" applyProtection="1">
      <alignment horizontal="center"/>
    </xf>
    <xf numFmtId="0" fontId="8" fillId="0" borderId="28" xfId="0" applyFont="1" applyBorder="1" applyAlignment="1" applyProtection="1">
      <alignment horizontal="left"/>
    </xf>
    <xf numFmtId="0" fontId="8" fillId="0" borderId="5" xfId="0" applyFont="1" applyBorder="1" applyAlignment="1" applyProtection="1">
      <alignment horizontal="left"/>
    </xf>
    <xf numFmtId="0" fontId="8" fillId="0" borderId="3" xfId="0" applyFont="1" applyBorder="1" applyAlignment="1" applyProtection="1">
      <alignment horizontal="left"/>
    </xf>
    <xf numFmtId="4" fontId="9" fillId="0" borderId="9" xfId="1" applyNumberFormat="1" applyFont="1" applyBorder="1" applyAlignment="1" applyProtection="1">
      <alignment horizontal="right" shrinkToFit="1"/>
    </xf>
    <xf numFmtId="4" fontId="9" fillId="0" borderId="11" xfId="1" applyNumberFormat="1" applyFont="1" applyBorder="1" applyAlignment="1" applyProtection="1">
      <alignment horizontal="right" shrinkToFit="1"/>
    </xf>
    <xf numFmtId="4" fontId="9" fillId="0" borderId="8" xfId="1" applyNumberFormat="1" applyFont="1" applyBorder="1" applyAlignment="1" applyProtection="1">
      <alignment horizontal="right" shrinkToFit="1"/>
    </xf>
    <xf numFmtId="0" fontId="8" fillId="0" borderId="7" xfId="0" applyFont="1" applyBorder="1" applyAlignment="1" applyProtection="1">
      <alignment horizontal="center"/>
    </xf>
    <xf numFmtId="0" fontId="9" fillId="0" borderId="4" xfId="0" applyFont="1" applyBorder="1" applyAlignment="1" applyProtection="1">
      <alignment horizontal="center"/>
    </xf>
    <xf numFmtId="0" fontId="9" fillId="0" borderId="10" xfId="0" applyFont="1" applyBorder="1" applyAlignment="1" applyProtection="1">
      <alignment horizontal="center"/>
    </xf>
    <xf numFmtId="0" fontId="10" fillId="0" borderId="7" xfId="0" applyFont="1" applyBorder="1" applyAlignment="1" applyProtection="1">
      <alignment horizontal="center"/>
    </xf>
    <xf numFmtId="0" fontId="8" fillId="0" borderId="28" xfId="0" applyFont="1" applyBorder="1" applyAlignment="1" applyProtection="1">
      <alignment horizontal="center"/>
    </xf>
    <xf numFmtId="0" fontId="8" fillId="0" borderId="4" xfId="0" applyFont="1" applyBorder="1" applyAlignment="1" applyProtection="1">
      <alignment horizontal="center"/>
    </xf>
    <xf numFmtId="0" fontId="9" fillId="0" borderId="8" xfId="0" applyFont="1" applyBorder="1" applyAlignment="1" applyProtection="1">
      <alignment horizontal="center"/>
    </xf>
    <xf numFmtId="0" fontId="11" fillId="0" borderId="37" xfId="0" applyFont="1" applyBorder="1" applyAlignment="1" applyProtection="1">
      <alignment horizontal="left"/>
    </xf>
    <xf numFmtId="0" fontId="11" fillId="0" borderId="38" xfId="0" applyFont="1" applyBorder="1" applyAlignment="1" applyProtection="1">
      <alignment horizontal="left"/>
    </xf>
    <xf numFmtId="0" fontId="0" fillId="0" borderId="19" xfId="0" applyFill="1" applyBorder="1" applyAlignment="1">
      <alignment vertical="center" wrapText="1"/>
    </xf>
    <xf numFmtId="4" fontId="9" fillId="0" borderId="34" xfId="1" applyNumberFormat="1" applyFont="1" applyBorder="1" applyAlignment="1" applyProtection="1">
      <alignment horizontal="right" shrinkToFit="1"/>
    </xf>
    <xf numFmtId="4" fontId="9" fillId="0" borderId="48" xfId="1" applyNumberFormat="1" applyFont="1" applyBorder="1" applyAlignment="1" applyProtection="1">
      <alignment horizontal="right" shrinkToFit="1"/>
    </xf>
    <xf numFmtId="0" fontId="7" fillId="0" borderId="47" xfId="0" applyFont="1" applyBorder="1" applyAlignment="1" applyProtection="1">
      <alignment horizontal="center"/>
    </xf>
    <xf numFmtId="1" fontId="25" fillId="0" borderId="89" xfId="0" applyNumberFormat="1" applyFont="1" applyFill="1" applyBorder="1" applyAlignment="1" applyProtection="1">
      <alignment horizontal="center"/>
      <protection locked="0"/>
    </xf>
    <xf numFmtId="44" fontId="49" fillId="4" borderId="23" xfId="0" applyNumberFormat="1" applyFont="1" applyFill="1" applyBorder="1" applyAlignment="1">
      <alignment vertical="center" shrinkToFit="1"/>
    </xf>
    <xf numFmtId="170" fontId="48" fillId="0" borderId="80" xfId="0" applyNumberFormat="1" applyFont="1" applyBorder="1" applyAlignment="1">
      <alignment vertical="center" shrinkToFit="1"/>
    </xf>
    <xf numFmtId="0" fontId="0" fillId="0" borderId="41" xfId="0" applyBorder="1" applyAlignment="1" applyProtection="1">
      <alignment horizontal="center"/>
    </xf>
    <xf numFmtId="0" fontId="0" fillId="0" borderId="28" xfId="0" applyBorder="1" applyAlignment="1" applyProtection="1">
      <alignment horizontal="center"/>
    </xf>
    <xf numFmtId="0" fontId="0" fillId="0" borderId="5" xfId="0" applyBorder="1" applyAlignment="1" applyProtection="1">
      <alignment horizontal="center"/>
    </xf>
    <xf numFmtId="4" fontId="9" fillId="0" borderId="56" xfId="0" applyNumberFormat="1" applyFont="1" applyBorder="1" applyAlignment="1" applyProtection="1">
      <alignment horizontal="right"/>
    </xf>
    <xf numFmtId="0" fontId="8" fillId="0" borderId="28" xfId="0" applyFont="1" applyBorder="1" applyAlignment="1" applyProtection="1"/>
    <xf numFmtId="0" fontId="9" fillId="0" borderId="51" xfId="0" applyFont="1" applyBorder="1" applyAlignment="1" applyProtection="1">
      <alignment horizontal="right" shrinkToFit="1"/>
    </xf>
    <xf numFmtId="0" fontId="7" fillId="0" borderId="48" xfId="0" applyFont="1" applyBorder="1" applyAlignment="1" applyProtection="1">
      <alignment horizontal="center"/>
    </xf>
    <xf numFmtId="0" fontId="4" fillId="0" borderId="9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xf>
    <xf numFmtId="170" fontId="8" fillId="0" borderId="32" xfId="0" applyNumberFormat="1" applyFont="1" applyBorder="1" applyAlignment="1" applyProtection="1">
      <alignment horizontal="right" vertical="center" shrinkToFit="1"/>
    </xf>
    <xf numFmtId="0" fontId="9" fillId="0" borderId="8" xfId="0" applyFont="1" applyBorder="1" applyAlignment="1" applyProtection="1">
      <alignment horizontal="center" vertical="center"/>
      <protection locked="0"/>
    </xf>
    <xf numFmtId="37" fontId="8" fillId="0" borderId="107" xfId="0" applyNumberFormat="1" applyFont="1" applyBorder="1" applyAlignment="1" applyProtection="1">
      <alignment vertical="center"/>
    </xf>
    <xf numFmtId="4" fontId="9" fillId="0" borderId="34" xfId="1" applyNumberFormat="1" applyFont="1" applyBorder="1" applyAlignment="1" applyProtection="1">
      <alignment horizontal="right" vertical="center" shrinkToFit="1"/>
    </xf>
    <xf numFmtId="170" fontId="8" fillId="0" borderId="102" xfId="0" applyNumberFormat="1" applyFont="1" applyBorder="1" applyAlignment="1" applyProtection="1">
      <alignment horizontal="right" vertical="center" shrinkToFit="1"/>
    </xf>
    <xf numFmtId="0" fontId="7" fillId="0" borderId="24" xfId="0" applyFont="1" applyBorder="1" applyAlignment="1" applyProtection="1">
      <alignment horizontal="center"/>
    </xf>
    <xf numFmtId="37" fontId="9" fillId="0" borderId="24" xfId="1" applyNumberFormat="1" applyFont="1" applyBorder="1" applyAlignment="1" applyProtection="1">
      <alignment vertical="center"/>
      <protection locked="0"/>
    </xf>
    <xf numFmtId="37" fontId="9" fillId="0" borderId="7" xfId="1" applyNumberFormat="1" applyFont="1" applyBorder="1" applyAlignment="1" applyProtection="1">
      <alignment vertical="center"/>
      <protection locked="0"/>
    </xf>
    <xf numFmtId="170" fontId="8" fillId="0" borderId="53" xfId="0" applyNumberFormat="1" applyFont="1" applyBorder="1" applyAlignment="1" applyProtection="1">
      <alignment horizontal="right" vertical="center" shrinkToFit="1"/>
    </xf>
    <xf numFmtId="0" fontId="0" fillId="0" borderId="51" xfId="0" applyBorder="1" applyAlignment="1" applyProtection="1">
      <protection locked="0"/>
    </xf>
    <xf numFmtId="0" fontId="6" fillId="0" borderId="0" xfId="0" applyFont="1" applyBorder="1" applyAlignment="1" applyProtection="1">
      <alignment horizontal="center" wrapText="1"/>
      <protection locked="0"/>
    </xf>
    <xf numFmtId="0" fontId="61" fillId="0" borderId="0" xfId="0" applyFont="1" applyBorder="1" applyAlignment="1" applyProtection="1">
      <alignment horizontal="left"/>
    </xf>
    <xf numFmtId="0" fontId="60" fillId="0" borderId="0" xfId="0" applyFont="1" applyBorder="1" applyAlignment="1" applyProtection="1">
      <alignment horizontal="center"/>
    </xf>
    <xf numFmtId="0" fontId="62" fillId="0" borderId="0" xfId="0" applyFont="1" applyAlignment="1" applyProtection="1"/>
    <xf numFmtId="49" fontId="26" fillId="0" borderId="8"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1" fontId="30" fillId="0" borderId="67" xfId="0" applyNumberFormat="1" applyFont="1" applyFill="1" applyBorder="1" applyAlignment="1">
      <alignment horizontal="left"/>
    </xf>
    <xf numFmtId="1" fontId="30" fillId="0" borderId="67" xfId="0" applyNumberFormat="1" applyFont="1" applyFill="1" applyBorder="1" applyAlignment="1" applyProtection="1">
      <alignment horizontal="center" shrinkToFit="1"/>
      <protection locked="0"/>
    </xf>
    <xf numFmtId="3" fontId="15" fillId="0" borderId="16" xfId="0" applyNumberFormat="1" applyFont="1" applyFill="1" applyBorder="1" applyAlignment="1" applyProtection="1">
      <alignment shrinkToFit="1"/>
      <protection locked="0"/>
    </xf>
    <xf numFmtId="170" fontId="15" fillId="0" borderId="17" xfId="0" applyNumberFormat="1" applyFont="1" applyFill="1" applyBorder="1" applyAlignment="1" applyProtection="1">
      <alignment shrinkToFit="1"/>
      <protection locked="0"/>
    </xf>
    <xf numFmtId="49" fontId="15" fillId="0" borderId="64" xfId="0" applyNumberFormat="1" applyFont="1" applyFill="1" applyBorder="1" applyAlignment="1" applyProtection="1">
      <alignment shrinkToFit="1"/>
      <protection locked="0"/>
    </xf>
    <xf numFmtId="0" fontId="26" fillId="0" borderId="0" xfId="0" applyFont="1" applyBorder="1" applyAlignment="1" applyProtection="1">
      <alignment horizontal="left"/>
      <protection locked="0"/>
    </xf>
    <xf numFmtId="3" fontId="9" fillId="0" borderId="7" xfId="0" applyNumberFormat="1" applyFont="1" applyBorder="1" applyAlignment="1" applyProtection="1">
      <alignment horizontal="center" shrinkToFit="1"/>
      <protection locked="0"/>
    </xf>
    <xf numFmtId="4" fontId="9" fillId="0" borderId="8" xfId="1" applyNumberFormat="1" applyFont="1" applyBorder="1" applyAlignment="1" applyProtection="1">
      <alignment horizontal="right" shrinkToFit="1"/>
    </xf>
    <xf numFmtId="4" fontId="9" fillId="0" borderId="34" xfId="1" applyNumberFormat="1" applyFont="1" applyBorder="1" applyAlignment="1" applyProtection="1">
      <alignment horizontal="right" shrinkToFit="1"/>
    </xf>
    <xf numFmtId="4" fontId="9" fillId="0" borderId="48" xfId="1" applyNumberFormat="1" applyFont="1" applyBorder="1" applyAlignment="1" applyProtection="1">
      <alignment horizontal="right" shrinkToFit="1"/>
    </xf>
    <xf numFmtId="0" fontId="9" fillId="0" borderId="0" xfId="0" applyFont="1" applyAlignment="1" applyProtection="1">
      <alignment horizontal="center"/>
      <protection locked="0"/>
    </xf>
    <xf numFmtId="0" fontId="9" fillId="0" borderId="0" xfId="0" applyFont="1"/>
    <xf numFmtId="0" fontId="1" fillId="10" borderId="0" xfId="4" applyFont="1" applyAlignment="1">
      <alignment horizontal="center"/>
    </xf>
    <xf numFmtId="0" fontId="9" fillId="0" borderId="8" xfId="0" applyFont="1" applyBorder="1" applyAlignment="1" applyProtection="1">
      <alignment horizontal="center"/>
      <protection locked="0"/>
    </xf>
    <xf numFmtId="49" fontId="12" fillId="0" borderId="57" xfId="0" applyNumberFormat="1" applyFont="1" applyBorder="1" applyAlignment="1" applyProtection="1">
      <alignment horizontal="center" shrinkToFit="1"/>
      <protection locked="0"/>
    </xf>
    <xf numFmtId="49" fontId="12" fillId="0" borderId="58" xfId="0" applyNumberFormat="1" applyFont="1" applyBorder="1" applyAlignment="1" applyProtection="1">
      <alignment horizontal="center" shrinkToFit="1"/>
      <protection locked="0"/>
    </xf>
    <xf numFmtId="49" fontId="12" fillId="0" borderId="59" xfId="0" applyNumberFormat="1" applyFont="1" applyBorder="1" applyAlignment="1" applyProtection="1">
      <alignment horizontal="center" shrinkToFit="1"/>
      <protection locked="0"/>
    </xf>
    <xf numFmtId="0" fontId="11" fillId="0" borderId="37" xfId="0" applyFont="1" applyBorder="1" applyAlignment="1" applyProtection="1">
      <alignment shrinkToFit="1"/>
    </xf>
    <xf numFmtId="0" fontId="0" fillId="0" borderId="38" xfId="0" applyBorder="1" applyAlignment="1">
      <alignment shrinkToFit="1"/>
    </xf>
    <xf numFmtId="0" fontId="0" fillId="0" borderId="38" xfId="0" applyBorder="1" applyAlignment="1"/>
    <xf numFmtId="171" fontId="4" fillId="0" borderId="37" xfId="0" applyNumberFormat="1"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9" fillId="0" borderId="4" xfId="0" applyFont="1" applyBorder="1" applyAlignment="1" applyProtection="1">
      <alignment horizontal="center"/>
    </xf>
    <xf numFmtId="49" fontId="12" fillId="0" borderId="49" xfId="0" applyNumberFormat="1" applyFont="1" applyBorder="1" applyAlignment="1" applyProtection="1">
      <alignment horizontal="left"/>
      <protection locked="0"/>
    </xf>
    <xf numFmtId="49" fontId="12" fillId="0" borderId="7" xfId="0" applyNumberFormat="1" applyFont="1" applyBorder="1" applyAlignment="1" applyProtection="1">
      <alignment horizontal="left"/>
      <protection locked="0"/>
    </xf>
    <xf numFmtId="49" fontId="11" fillId="0" borderId="4" xfId="0" applyNumberFormat="1" applyFont="1" applyBorder="1" applyAlignment="1" applyProtection="1">
      <alignment horizontal="center"/>
    </xf>
    <xf numFmtId="49" fontId="11" fillId="0" borderId="5" xfId="0" applyNumberFormat="1" applyFont="1" applyBorder="1" applyAlignment="1" applyProtection="1">
      <alignment horizontal="center"/>
    </xf>
    <xf numFmtId="49" fontId="12" fillId="0" borderId="28" xfId="0" applyNumberFormat="1" applyFont="1" applyBorder="1" applyAlignment="1" applyProtection="1">
      <alignment horizontal="center"/>
      <protection locked="0"/>
    </xf>
    <xf numFmtId="49" fontId="12" fillId="0" borderId="5" xfId="0" applyNumberFormat="1" applyFont="1" applyBorder="1" applyAlignment="1" applyProtection="1">
      <alignment horizontal="center"/>
      <protection locked="0"/>
    </xf>
    <xf numFmtId="49" fontId="12" fillId="0" borderId="56" xfId="0" applyNumberFormat="1"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3" fillId="0" borderId="0" xfId="0" applyFont="1" applyBorder="1" applyAlignment="1" applyProtection="1">
      <alignment horizontal="center" vertical="center"/>
    </xf>
    <xf numFmtId="0" fontId="3" fillId="0" borderId="26" xfId="0" applyFont="1" applyBorder="1" applyAlignment="1" applyProtection="1">
      <alignment horizontal="center" vertical="center"/>
    </xf>
    <xf numFmtId="49" fontId="11" fillId="0" borderId="28" xfId="0" applyNumberFormat="1" applyFont="1" applyBorder="1" applyAlignment="1" applyProtection="1">
      <alignment horizontal="left"/>
    </xf>
    <xf numFmtId="49" fontId="11" fillId="0" borderId="4" xfId="0" applyNumberFormat="1" applyFont="1" applyBorder="1" applyAlignment="1" applyProtection="1">
      <alignment horizontal="left"/>
    </xf>
    <xf numFmtId="49" fontId="13" fillId="0" borderId="49" xfId="0" applyNumberFormat="1" applyFont="1" applyBorder="1" applyAlignment="1" applyProtection="1">
      <alignment horizontal="left"/>
      <protection locked="0"/>
    </xf>
    <xf numFmtId="49" fontId="13" fillId="0" borderId="7" xfId="0" applyNumberFormat="1" applyFont="1" applyBorder="1" applyAlignment="1" applyProtection="1">
      <alignment horizontal="left"/>
      <protection locked="0"/>
    </xf>
    <xf numFmtId="49" fontId="11" fillId="0" borderId="12" xfId="0" applyNumberFormat="1" applyFont="1" applyBorder="1" applyAlignment="1" applyProtection="1">
      <alignment horizontal="left"/>
    </xf>
    <xf numFmtId="169" fontId="12" fillId="0" borderId="49" xfId="0" applyNumberFormat="1" applyFont="1" applyBorder="1" applyAlignment="1" applyProtection="1">
      <alignment horizontal="left"/>
      <protection locked="0"/>
    </xf>
    <xf numFmtId="169" fontId="12" fillId="0" borderId="7" xfId="0" applyNumberFormat="1" applyFont="1" applyBorder="1" applyAlignment="1" applyProtection="1">
      <alignment horizontal="left"/>
      <protection locked="0"/>
    </xf>
    <xf numFmtId="49" fontId="64" fillId="0" borderId="28" xfId="3" applyNumberFormat="1" applyFont="1" applyBorder="1" applyProtection="1">
      <protection locked="0"/>
    </xf>
    <xf numFmtId="49" fontId="64" fillId="0" borderId="5" xfId="3" applyNumberFormat="1" applyFont="1" applyBorder="1" applyProtection="1">
      <protection locked="0"/>
    </xf>
    <xf numFmtId="49" fontId="64" fillId="0" borderId="56" xfId="3" applyNumberFormat="1" applyFont="1" applyBorder="1" applyProtection="1">
      <protection locked="0"/>
    </xf>
    <xf numFmtId="49" fontId="12" fillId="0" borderId="49" xfId="0" applyNumberFormat="1" applyFont="1" applyBorder="1" applyAlignment="1" applyProtection="1">
      <alignment horizontal="center"/>
      <protection locked="0"/>
    </xf>
    <xf numFmtId="49" fontId="12" fillId="0" borderId="7" xfId="0" applyNumberFormat="1" applyFont="1" applyBorder="1" applyAlignment="1" applyProtection="1">
      <alignment horizontal="center"/>
      <protection locked="0"/>
    </xf>
    <xf numFmtId="49" fontId="12" fillId="0" borderId="28" xfId="0" applyNumberFormat="1" applyFont="1" applyBorder="1" applyAlignment="1" applyProtection="1">
      <alignment horizontal="center" shrinkToFit="1"/>
      <protection locked="0"/>
    </xf>
    <xf numFmtId="49" fontId="12" fillId="0" borderId="5" xfId="0" applyNumberFormat="1" applyFont="1" applyBorder="1" applyAlignment="1" applyProtection="1">
      <alignment horizontal="center" shrinkToFit="1"/>
      <protection locked="0"/>
    </xf>
    <xf numFmtId="49" fontId="12" fillId="0" borderId="56" xfId="0" applyNumberFormat="1" applyFont="1" applyBorder="1" applyAlignment="1" applyProtection="1">
      <alignment horizontal="center" shrinkToFit="1"/>
      <protection locked="0"/>
    </xf>
    <xf numFmtId="49" fontId="11" fillId="0" borderId="57" xfId="0" applyNumberFormat="1" applyFont="1" applyBorder="1" applyAlignment="1" applyProtection="1">
      <alignment horizontal="left"/>
    </xf>
    <xf numFmtId="49" fontId="11" fillId="0" borderId="60" xfId="0" applyNumberFormat="1" applyFont="1" applyBorder="1" applyAlignment="1" applyProtection="1">
      <alignment horizontal="left"/>
    </xf>
    <xf numFmtId="0" fontId="12" fillId="0" borderId="57" xfId="0" applyNumberFormat="1" applyFont="1" applyBorder="1" applyAlignment="1" applyProtection="1">
      <alignment horizontal="center"/>
      <protection locked="0"/>
    </xf>
    <xf numFmtId="0" fontId="12" fillId="0" borderId="58" xfId="0" applyNumberFormat="1" applyFont="1" applyBorder="1" applyAlignment="1" applyProtection="1">
      <alignment horizontal="center"/>
      <protection locked="0"/>
    </xf>
    <xf numFmtId="0" fontId="12" fillId="0" borderId="61" xfId="0" applyNumberFormat="1" applyFont="1" applyBorder="1" applyAlignment="1" applyProtection="1">
      <alignment horizontal="center"/>
      <protection locked="0"/>
    </xf>
    <xf numFmtId="0" fontId="8" fillId="0" borderId="7" xfId="0" applyFont="1" applyBorder="1" applyAlignment="1" applyProtection="1">
      <alignment horizontal="left"/>
    </xf>
    <xf numFmtId="0" fontId="8" fillId="0" borderId="8" xfId="0" applyFont="1" applyBorder="1" applyAlignment="1" applyProtection="1">
      <alignment horizontal="left"/>
    </xf>
    <xf numFmtId="49" fontId="11" fillId="0" borderId="4" xfId="0" applyNumberFormat="1" applyFont="1" applyBorder="1" applyAlignment="1" applyProtection="1">
      <alignment horizontal="center" shrinkToFit="1"/>
    </xf>
    <xf numFmtId="0" fontId="0" fillId="0" borderId="5" xfId="0" applyBorder="1" applyAlignment="1">
      <alignment horizontal="center" shrinkToFit="1"/>
    </xf>
    <xf numFmtId="0" fontId="0" fillId="0" borderId="56" xfId="0" applyBorder="1" applyAlignment="1">
      <alignment horizontal="center" shrinkToFit="1"/>
    </xf>
    <xf numFmtId="0" fontId="9" fillId="0" borderId="4" xfId="0" applyFont="1" applyBorder="1" applyAlignment="1" applyProtection="1">
      <alignment horizontal="center" shrinkToFit="1"/>
    </xf>
    <xf numFmtId="0" fontId="9" fillId="0" borderId="7" xfId="0" applyFont="1" applyBorder="1" applyAlignment="1" applyProtection="1">
      <alignment horizontal="center" shrinkToFit="1"/>
    </xf>
    <xf numFmtId="0" fontId="2" fillId="0" borderId="1" xfId="0" applyFont="1" applyBorder="1" applyAlignment="1" applyProtection="1">
      <alignment horizontal="center"/>
    </xf>
    <xf numFmtId="18" fontId="13" fillId="0" borderId="76" xfId="0" applyNumberFormat="1" applyFont="1" applyBorder="1" applyAlignment="1" applyProtection="1">
      <alignment horizontal="center"/>
      <protection locked="0"/>
    </xf>
    <xf numFmtId="0" fontId="13" fillId="0" borderId="38"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9" fillId="0" borderId="5" xfId="0" applyFont="1" applyBorder="1" applyAlignment="1" applyProtection="1">
      <alignment horizontal="center"/>
    </xf>
    <xf numFmtId="0" fontId="9" fillId="0" borderId="7" xfId="0" applyFont="1" applyBorder="1" applyAlignment="1" applyProtection="1">
      <alignment horizontal="center"/>
    </xf>
    <xf numFmtId="0" fontId="11" fillId="0" borderId="37" xfId="0" applyFont="1" applyBorder="1" applyAlignment="1" applyProtection="1">
      <alignment horizontal="center"/>
    </xf>
    <xf numFmtId="0" fontId="11" fillId="0" borderId="38" xfId="0" applyFont="1" applyBorder="1" applyAlignment="1" applyProtection="1">
      <alignment horizontal="center"/>
    </xf>
    <xf numFmtId="0" fontId="11" fillId="0" borderId="6" xfId="0" applyFont="1" applyBorder="1" applyAlignment="1" applyProtection="1">
      <alignment horizontal="center"/>
    </xf>
    <xf numFmtId="49" fontId="66" fillId="0" borderId="4" xfId="0" applyNumberFormat="1" applyFont="1" applyBorder="1" applyAlignment="1" applyProtection="1">
      <alignment horizontal="center"/>
    </xf>
    <xf numFmtId="49" fontId="66" fillId="0" borderId="5" xfId="0" applyNumberFormat="1" applyFont="1" applyBorder="1" applyAlignment="1" applyProtection="1">
      <alignment horizontal="center"/>
    </xf>
    <xf numFmtId="0" fontId="4" fillId="0" borderId="27" xfId="0" applyFont="1" applyBorder="1" applyAlignment="1" applyProtection="1">
      <alignment horizontal="center" vertical="center"/>
    </xf>
    <xf numFmtId="0" fontId="4" fillId="0" borderId="17" xfId="0" applyFont="1" applyBorder="1" applyAlignment="1" applyProtection="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58" fillId="0" borderId="16" xfId="0" applyFont="1" applyBorder="1" applyAlignment="1" applyProtection="1">
      <alignment horizontal="center" wrapText="1"/>
      <protection locked="0"/>
    </xf>
    <xf numFmtId="0" fontId="0" fillId="0" borderId="16" xfId="0" applyBorder="1" applyAlignment="1">
      <alignment horizontal="center" wrapText="1"/>
    </xf>
    <xf numFmtId="0" fontId="0" fillId="0" borderId="0" xfId="0" applyAlignment="1">
      <alignment horizontal="center" wrapText="1"/>
    </xf>
    <xf numFmtId="0" fontId="61" fillId="0" borderId="0" xfId="0" applyFont="1" applyAlignment="1" applyProtection="1">
      <protection locked="0"/>
    </xf>
    <xf numFmtId="0" fontId="5" fillId="2" borderId="27"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49" fontId="66" fillId="0" borderId="60" xfId="0" applyNumberFormat="1" applyFont="1" applyBorder="1" applyAlignment="1" applyProtection="1">
      <alignment horizontal="center"/>
    </xf>
    <xf numFmtId="49" fontId="66" fillId="0" borderId="58" xfId="0" applyNumberFormat="1" applyFont="1" applyBorder="1" applyAlignment="1" applyProtection="1">
      <alignment horizontal="center"/>
    </xf>
    <xf numFmtId="4" fontId="8" fillId="0" borderId="16" xfId="0" applyNumberFormat="1" applyFont="1" applyBorder="1" applyAlignment="1" applyProtection="1">
      <alignment horizontal="center" vertical="center" shrinkToFit="1"/>
    </xf>
    <xf numFmtId="4" fontId="8" fillId="0" borderId="0" xfId="0" applyNumberFormat="1" applyFont="1" applyBorder="1" applyAlignment="1" applyProtection="1">
      <alignment horizontal="center" vertical="center" shrinkToFit="1"/>
    </xf>
    <xf numFmtId="0" fontId="4" fillId="0" borderId="33" xfId="0" applyFont="1" applyBorder="1" applyAlignment="1" applyProtection="1">
      <alignment horizontal="center"/>
    </xf>
    <xf numFmtId="0" fontId="4" fillId="0" borderId="11" xfId="0" applyFont="1" applyBorder="1" applyAlignment="1" applyProtection="1">
      <alignment horizontal="center"/>
    </xf>
    <xf numFmtId="0" fontId="7" fillId="0" borderId="11" xfId="0" applyFont="1" applyBorder="1" applyAlignment="1" applyProtection="1">
      <alignment horizontal="center"/>
    </xf>
    <xf numFmtId="170" fontId="8" fillId="0" borderId="3" xfId="0" applyNumberFormat="1" applyFont="1" applyBorder="1" applyAlignment="1" applyProtection="1">
      <alignment horizontal="right" vertical="center" shrinkToFit="1"/>
    </xf>
    <xf numFmtId="170" fontId="8" fillId="0" borderId="5" xfId="0" applyNumberFormat="1" applyFont="1" applyBorder="1" applyAlignment="1" applyProtection="1">
      <alignment horizontal="right" vertical="center" shrinkToFit="1"/>
    </xf>
    <xf numFmtId="170" fontId="8" fillId="0" borderId="6" xfId="0" applyNumberFormat="1" applyFont="1" applyBorder="1" applyAlignment="1" applyProtection="1">
      <alignment horizontal="right" vertical="center" shrinkToFit="1"/>
    </xf>
    <xf numFmtId="0" fontId="8" fillId="0" borderId="33"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8" fillId="0" borderId="49"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61" xfId="0" applyFont="1" applyBorder="1" applyAlignment="1" applyProtection="1">
      <alignment horizontal="center"/>
    </xf>
    <xf numFmtId="0" fontId="8" fillId="0" borderId="31" xfId="0" applyFont="1" applyBorder="1" applyAlignment="1" applyProtection="1">
      <alignment horizontal="center"/>
    </xf>
    <xf numFmtId="0" fontId="8" fillId="0" borderId="7" xfId="0" applyFont="1" applyBorder="1" applyAlignment="1" applyProtection="1">
      <alignment horizontal="center"/>
    </xf>
    <xf numFmtId="0" fontId="8" fillId="0" borderId="8" xfId="0" applyFont="1" applyBorder="1" applyAlignment="1" applyProtection="1">
      <alignment horizontal="center"/>
    </xf>
    <xf numFmtId="0" fontId="7" fillId="0" borderId="40" xfId="0" applyFont="1" applyBorder="1" applyAlignment="1" applyProtection="1">
      <alignment horizontal="center"/>
    </xf>
    <xf numFmtId="0" fontId="7" fillId="0" borderId="42" xfId="0" applyFont="1" applyBorder="1" applyAlignment="1" applyProtection="1">
      <alignment horizontal="center"/>
    </xf>
    <xf numFmtId="0" fontId="7" fillId="0" borderId="14" xfId="0" applyFont="1" applyBorder="1" applyAlignment="1" applyProtection="1">
      <alignment horizontal="center"/>
    </xf>
    <xf numFmtId="0" fontId="7" fillId="0" borderId="13" xfId="0" applyFont="1" applyBorder="1" applyAlignment="1" applyProtection="1">
      <alignment horizontal="center"/>
    </xf>
    <xf numFmtId="0" fontId="7" fillId="0" borderId="10" xfId="0" applyFont="1" applyBorder="1" applyAlignment="1" applyProtection="1">
      <alignment horizontal="center"/>
    </xf>
    <xf numFmtId="0" fontId="7" fillId="0" borderId="21" xfId="0" applyFont="1" applyBorder="1" applyAlignment="1" applyProtection="1">
      <alignment horizontal="center"/>
    </xf>
    <xf numFmtId="0" fontId="7" fillId="0" borderId="30" xfId="0" applyFont="1" applyBorder="1" applyAlignment="1" applyProtection="1">
      <alignment horizontal="center"/>
    </xf>
    <xf numFmtId="0" fontId="7" fillId="0" borderId="25" xfId="0" applyFont="1" applyBorder="1" applyAlignment="1" applyProtection="1">
      <alignment horizontal="center"/>
    </xf>
    <xf numFmtId="0" fontId="7" fillId="0" borderId="77" xfId="0" applyFont="1" applyBorder="1" applyAlignment="1" applyProtection="1">
      <alignment horizontal="center"/>
    </xf>
    <xf numFmtId="0" fontId="7" fillId="0" borderId="99" xfId="0" applyFont="1" applyBorder="1" applyAlignment="1" applyProtection="1">
      <alignment horizontal="center"/>
    </xf>
    <xf numFmtId="0" fontId="7" fillId="0" borderId="48" xfId="0" applyFont="1" applyBorder="1" applyAlignment="1" applyProtection="1">
      <alignment horizontal="center"/>
    </xf>
    <xf numFmtId="0" fontId="8" fillId="0" borderId="46"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4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4" fontId="9" fillId="0" borderId="8" xfId="1" applyNumberFormat="1" applyFont="1" applyBorder="1" applyAlignment="1" applyProtection="1">
      <alignment horizontal="right" shrinkToFit="1"/>
    </xf>
    <xf numFmtId="4" fontId="9" fillId="0" borderId="34" xfId="1" applyNumberFormat="1" applyFont="1" applyBorder="1" applyAlignment="1" applyProtection="1">
      <alignment horizontal="right" shrinkToFit="1"/>
    </xf>
    <xf numFmtId="0" fontId="8" fillId="0" borderId="76" xfId="0" applyFont="1" applyBorder="1" applyAlignment="1" applyProtection="1">
      <alignment horizontal="left"/>
    </xf>
    <xf numFmtId="0" fontId="0" fillId="0" borderId="6" xfId="0" applyBorder="1" applyAlignment="1">
      <alignment horizontal="left"/>
    </xf>
    <xf numFmtId="0" fontId="0" fillId="0" borderId="24" xfId="0" applyBorder="1" applyAlignment="1">
      <alignment horizontal="left"/>
    </xf>
    <xf numFmtId="0" fontId="0" fillId="0" borderId="41" xfId="0" applyBorder="1" applyAlignment="1">
      <alignment horizontal="left"/>
    </xf>
    <xf numFmtId="0" fontId="0" fillId="0" borderId="3" xfId="0" applyBorder="1" applyAlignment="1">
      <alignment horizontal="left"/>
    </xf>
    <xf numFmtId="0" fontId="0" fillId="0" borderId="21" xfId="0" applyBorder="1" applyAlignment="1">
      <alignment horizontal="left"/>
    </xf>
    <xf numFmtId="49" fontId="26" fillId="0" borderId="12" xfId="0" applyNumberFormat="1" applyFont="1" applyBorder="1" applyAlignment="1" applyProtection="1">
      <alignment horizontal="center" vertical="center"/>
      <protection locked="0"/>
    </xf>
    <xf numFmtId="49" fontId="26" fillId="0" borderId="24"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protection locked="0"/>
    </xf>
    <xf numFmtId="0" fontId="9" fillId="0" borderId="9" xfId="0" applyFont="1" applyBorder="1" applyAlignment="1" applyProtection="1">
      <alignment horizontal="center"/>
      <protection locked="0"/>
    </xf>
    <xf numFmtId="4" fontId="9" fillId="0" borderId="9" xfId="1" applyNumberFormat="1" applyFont="1" applyBorder="1" applyAlignment="1" applyProtection="1">
      <alignment horizontal="right" shrinkToFit="1"/>
    </xf>
    <xf numFmtId="4" fontId="9" fillId="0" borderId="47" xfId="1" applyNumberFormat="1" applyFont="1" applyBorder="1" applyAlignment="1" applyProtection="1">
      <alignment horizontal="right" shrinkToFit="1"/>
    </xf>
    <xf numFmtId="0" fontId="63" fillId="0" borderId="49" xfId="0" applyFont="1" applyBorder="1" applyAlignment="1" applyProtection="1">
      <alignment horizontal="center"/>
    </xf>
    <xf numFmtId="0" fontId="11" fillId="0" borderId="8" xfId="0" applyFont="1" applyBorder="1" applyAlignment="1" applyProtection="1">
      <alignment horizontal="center"/>
    </xf>
    <xf numFmtId="0" fontId="11" fillId="0" borderId="49" xfId="0" applyFont="1" applyBorder="1" applyAlignment="1" applyProtection="1">
      <alignment horizontal="center"/>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0" borderId="9" xfId="0" applyFont="1" applyBorder="1" applyAlignment="1" applyProtection="1">
      <alignment horizontal="center" shrinkToFit="1"/>
    </xf>
    <xf numFmtId="0" fontId="7" fillId="0" borderId="25" xfId="0" applyFont="1" applyBorder="1" applyAlignment="1" applyProtection="1">
      <alignment horizontal="center" shrinkToFit="1"/>
    </xf>
    <xf numFmtId="0" fontId="7" fillId="0" borderId="11" xfId="0" applyFont="1" applyBorder="1" applyAlignment="1" applyProtection="1">
      <alignment horizontal="center" shrinkToFit="1"/>
    </xf>
    <xf numFmtId="0" fontId="8" fillId="0" borderId="9" xfId="0" applyFont="1" applyBorder="1" applyAlignment="1" applyProtection="1">
      <alignment horizontal="center"/>
    </xf>
    <xf numFmtId="0" fontId="8" fillId="0" borderId="25" xfId="0" applyFont="1" applyBorder="1" applyAlignment="1" applyProtection="1">
      <alignment horizontal="center"/>
    </xf>
    <xf numFmtId="0" fontId="8" fillId="0" borderId="11" xfId="0" applyFont="1" applyBorder="1" applyAlignment="1" applyProtection="1">
      <alignment horizontal="center"/>
    </xf>
    <xf numFmtId="0" fontId="8" fillId="0" borderId="25"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pplyProtection="1">
      <alignment horizontal="center"/>
    </xf>
    <xf numFmtId="0" fontId="8" fillId="0" borderId="24" xfId="0" applyFont="1" applyBorder="1" applyAlignment="1" applyProtection="1">
      <alignment horizontal="center"/>
    </xf>
    <xf numFmtId="0" fontId="8" fillId="0" borderId="14" xfId="0" applyFont="1" applyBorder="1" applyAlignment="1" applyProtection="1">
      <alignment horizontal="center"/>
    </xf>
    <xf numFmtId="0" fontId="8" fillId="0" borderId="13" xfId="0" applyFont="1" applyBorder="1" applyAlignment="1" applyProtection="1">
      <alignment horizontal="center"/>
    </xf>
    <xf numFmtId="0" fontId="8" fillId="0" borderId="10" xfId="0" applyFont="1" applyBorder="1" applyAlignment="1" applyProtection="1">
      <alignment horizontal="center"/>
    </xf>
    <xf numFmtId="0" fontId="8" fillId="0" borderId="21" xfId="0" applyFont="1" applyBorder="1" applyAlignment="1" applyProtection="1">
      <alignment horizontal="center"/>
    </xf>
    <xf numFmtId="49" fontId="26" fillId="0" borderId="4"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horizontal="center" vertical="center"/>
      <protection locked="0"/>
    </xf>
    <xf numFmtId="0" fontId="8" fillId="0" borderId="28" xfId="0" applyFont="1" applyBorder="1" applyAlignment="1" applyProtection="1">
      <alignment horizontal="left"/>
    </xf>
    <xf numFmtId="0" fontId="0" fillId="0" borderId="5" xfId="0" applyBorder="1" applyAlignment="1">
      <alignment horizontal="left"/>
    </xf>
    <xf numFmtId="0" fontId="0" fillId="0" borderId="7" xfId="0" applyBorder="1" applyAlignment="1">
      <alignment horizontal="left"/>
    </xf>
    <xf numFmtId="49" fontId="26" fillId="0" borderId="9" xfId="0" applyNumberFormat="1" applyFont="1" applyBorder="1" applyAlignment="1" applyProtection="1">
      <alignment horizontal="center" vertical="center"/>
      <protection locked="0"/>
    </xf>
    <xf numFmtId="0" fontId="0" fillId="0" borderId="11" xfId="0" applyBorder="1"/>
    <xf numFmtId="0" fontId="56" fillId="0" borderId="15" xfId="0" applyFont="1" applyBorder="1" applyAlignment="1" applyProtection="1">
      <alignment horizontal="center" vertical="center" wrapText="1"/>
    </xf>
    <xf numFmtId="0" fontId="46" fillId="0" borderId="16" xfId="0" applyFont="1" applyBorder="1" applyAlignment="1" applyProtection="1">
      <alignment horizontal="center" vertical="center" wrapText="1"/>
    </xf>
    <xf numFmtId="0" fontId="46" fillId="0" borderId="18" xfId="0" applyFont="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6" fillId="0" borderId="20" xfId="0" applyFont="1" applyBorder="1" applyAlignment="1" applyProtection="1">
      <alignment horizontal="center" vertical="center" wrapText="1"/>
    </xf>
    <xf numFmtId="0" fontId="46" fillId="0" borderId="22" xfId="0" applyFont="1" applyBorder="1" applyAlignment="1" applyProtection="1">
      <alignment horizontal="center" vertical="center" wrapText="1"/>
    </xf>
    <xf numFmtId="0" fontId="46" fillId="0" borderId="26" xfId="0" applyFont="1" applyBorder="1" applyAlignment="1" applyProtection="1">
      <alignment horizontal="center" vertical="center" wrapText="1"/>
    </xf>
    <xf numFmtId="0" fontId="46" fillId="0" borderId="23" xfId="0" applyFont="1" applyBorder="1" applyAlignment="1" applyProtection="1">
      <alignment horizontal="center" vertical="center" wrapText="1"/>
    </xf>
    <xf numFmtId="0" fontId="8" fillId="0" borderId="35" xfId="0" applyFont="1" applyBorder="1" applyAlignment="1" applyProtection="1">
      <alignment horizontal="center" vertical="center" shrinkToFit="1"/>
    </xf>
    <xf numFmtId="0" fontId="0" fillId="0" borderId="38" xfId="0" applyBorder="1" applyAlignment="1">
      <alignment horizontal="center" vertical="center" shrinkToFit="1"/>
    </xf>
    <xf numFmtId="0" fontId="0" fillId="0" borderId="36" xfId="0" applyBorder="1" applyAlignment="1">
      <alignment horizontal="center" vertical="center" shrinkToFit="1"/>
    </xf>
    <xf numFmtId="49" fontId="26" fillId="0" borderId="14" xfId="0" applyNumberFormat="1" applyFont="1" applyBorder="1" applyAlignment="1" applyProtection="1">
      <alignment horizontal="center" vertical="center"/>
      <protection locked="0"/>
    </xf>
    <xf numFmtId="0" fontId="0" fillId="0" borderId="0" xfId="0" applyBorder="1" applyAlignment="1">
      <alignment horizontal="center" vertical="center"/>
    </xf>
    <xf numFmtId="0" fontId="0" fillId="0" borderId="20" xfId="0" applyBorder="1" applyAlignment="1">
      <alignment horizontal="center" vertical="center"/>
    </xf>
    <xf numFmtId="4" fontId="9" fillId="0" borderId="11" xfId="1" applyNumberFormat="1" applyFont="1" applyBorder="1" applyAlignment="1" applyProtection="1">
      <alignment horizontal="right" shrinkToFit="1"/>
    </xf>
    <xf numFmtId="49" fontId="26" fillId="0" borderId="13"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0" fontId="0" fillId="0" borderId="24" xfId="0" applyBorder="1"/>
    <xf numFmtId="0" fontId="0" fillId="0" borderId="14" xfId="0" applyBorder="1"/>
    <xf numFmtId="0" fontId="0" fillId="0" borderId="13" xfId="0" applyBorder="1"/>
    <xf numFmtId="0" fontId="0" fillId="0" borderId="10" xfId="0" applyBorder="1"/>
    <xf numFmtId="0" fontId="0" fillId="0" borderId="21" xfId="0" applyBorder="1"/>
    <xf numFmtId="0" fontId="0" fillId="0" borderId="25" xfId="0" applyBorder="1"/>
    <xf numFmtId="170" fontId="8" fillId="0" borderId="77" xfId="0" applyNumberFormat="1" applyFont="1" applyBorder="1" applyAlignment="1" applyProtection="1">
      <alignment horizontal="right" vertical="center" shrinkToFit="1"/>
    </xf>
    <xf numFmtId="170" fontId="8" fillId="0" borderId="99" xfId="0" applyNumberFormat="1" applyFont="1" applyBorder="1" applyAlignment="1" applyProtection="1">
      <alignment horizontal="right" vertical="center" shrinkToFit="1"/>
    </xf>
    <xf numFmtId="170" fontId="8" fillId="0" borderId="54" xfId="0" applyNumberFormat="1" applyFont="1" applyBorder="1" applyAlignment="1" applyProtection="1">
      <alignment horizontal="right" vertical="center" shrinkToFit="1"/>
    </xf>
    <xf numFmtId="164" fontId="7" fillId="0" borderId="77" xfId="0" applyNumberFormat="1" applyFont="1" applyBorder="1" applyAlignment="1" applyProtection="1">
      <alignment horizontal="center"/>
    </xf>
    <xf numFmtId="164" fontId="7" fillId="0" borderId="99" xfId="0" applyNumberFormat="1" applyFont="1" applyBorder="1" applyAlignment="1" applyProtection="1">
      <alignment horizontal="center"/>
    </xf>
    <xf numFmtId="164" fontId="7" fillId="0" borderId="48" xfId="0" applyNumberFormat="1" applyFont="1" applyBorder="1" applyAlignment="1" applyProtection="1">
      <alignment horizontal="center"/>
    </xf>
    <xf numFmtId="0" fontId="8" fillId="0" borderId="5" xfId="0" applyFont="1" applyBorder="1" applyAlignment="1" applyProtection="1">
      <alignment horizontal="left"/>
    </xf>
    <xf numFmtId="0" fontId="9" fillId="0" borderId="12"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8" fillId="0" borderId="76" xfId="0"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24"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8" fillId="0" borderId="6" xfId="0" applyFont="1" applyBorder="1" applyAlignment="1" applyProtection="1">
      <alignment horizontal="left"/>
    </xf>
    <xf numFmtId="0" fontId="8" fillId="0" borderId="24" xfId="0" applyFont="1" applyBorder="1" applyAlignment="1" applyProtection="1">
      <alignment horizontal="left"/>
    </xf>
    <xf numFmtId="0" fontId="8" fillId="0" borderId="41" xfId="0" applyFont="1" applyBorder="1" applyAlignment="1" applyProtection="1">
      <alignment horizontal="left"/>
    </xf>
    <xf numFmtId="0" fontId="8" fillId="0" borderId="3" xfId="0" applyFont="1" applyBorder="1" applyAlignment="1" applyProtection="1">
      <alignment horizontal="left"/>
    </xf>
    <xf numFmtId="0" fontId="8" fillId="0" borderId="21" xfId="0" applyFont="1" applyBorder="1" applyAlignment="1" applyProtection="1">
      <alignment horizontal="left"/>
    </xf>
    <xf numFmtId="4" fontId="9" fillId="0" borderId="48" xfId="1" applyNumberFormat="1" applyFont="1" applyBorder="1" applyAlignment="1" applyProtection="1">
      <alignment horizontal="right" shrinkToFit="1"/>
    </xf>
    <xf numFmtId="49" fontId="26" fillId="0" borderId="14" xfId="1" applyNumberFormat="1" applyFont="1" applyBorder="1" applyAlignment="1" applyProtection="1">
      <alignment horizontal="center" vertical="center"/>
      <protection locked="0"/>
    </xf>
    <xf numFmtId="0" fontId="8" fillId="0" borderId="2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7" xfId="0" applyFont="1" applyBorder="1" applyAlignment="1" applyProtection="1">
      <alignment horizontal="left"/>
      <protection locked="0"/>
    </xf>
    <xf numFmtId="0" fontId="57" fillId="0" borderId="15" xfId="0" applyFont="1" applyBorder="1" applyAlignment="1" applyProtection="1">
      <alignment horizontal="center" vertical="center" wrapText="1"/>
    </xf>
    <xf numFmtId="0" fontId="47" fillId="0" borderId="16" xfId="0" applyFont="1" applyBorder="1" applyAlignment="1" applyProtection="1">
      <alignment horizontal="center" vertical="center" wrapText="1"/>
    </xf>
    <xf numFmtId="0" fontId="47" fillId="0" borderId="18" xfId="0" applyFont="1" applyBorder="1" applyAlignment="1" applyProtection="1">
      <alignment horizontal="center" vertical="center" wrapText="1"/>
    </xf>
    <xf numFmtId="0" fontId="47" fillId="0" borderId="19"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47" fillId="0" borderId="20" xfId="0" applyFont="1" applyBorder="1" applyAlignment="1" applyProtection="1">
      <alignment horizontal="center" vertical="center" wrapText="1"/>
    </xf>
    <xf numFmtId="0" fontId="47" fillId="0" borderId="22" xfId="0" applyFont="1" applyBorder="1" applyAlignment="1" applyProtection="1">
      <alignment horizontal="center" vertical="center" wrapText="1"/>
    </xf>
    <xf numFmtId="0" fontId="47" fillId="0" borderId="26" xfId="0" applyFont="1" applyBorder="1" applyAlignment="1" applyProtection="1">
      <alignment horizontal="center" vertical="center" wrapText="1"/>
    </xf>
    <xf numFmtId="0" fontId="47" fillId="0" borderId="23" xfId="0" applyFont="1" applyBorder="1" applyAlignment="1" applyProtection="1">
      <alignment horizontal="center" vertical="center" wrapText="1"/>
    </xf>
    <xf numFmtId="0" fontId="8" fillId="0" borderId="19" xfId="0" applyFont="1" applyBorder="1" applyAlignment="1" applyProtection="1">
      <alignment horizontal="left"/>
    </xf>
    <xf numFmtId="0" fontId="8" fillId="0" borderId="0" xfId="0" applyFont="1" applyBorder="1" applyAlignment="1" applyProtection="1">
      <alignment horizontal="left"/>
    </xf>
    <xf numFmtId="0" fontId="0" fillId="0" borderId="13" xfId="0" applyBorder="1" applyAlignment="1">
      <alignment horizontal="left"/>
    </xf>
    <xf numFmtId="0" fontId="8" fillId="0" borderId="32" xfId="0" applyFont="1" applyBorder="1" applyAlignment="1" applyProtection="1">
      <alignment horizontal="center"/>
    </xf>
    <xf numFmtId="0" fontId="8" fillId="0" borderId="28" xfId="0" applyFont="1" applyBorder="1" applyAlignment="1" applyProtection="1">
      <alignment horizontal="center" vertical="center"/>
    </xf>
    <xf numFmtId="0" fontId="0" fillId="0" borderId="5" xfId="0" applyBorder="1" applyAlignment="1">
      <alignment horizontal="center" vertical="center"/>
    </xf>
    <xf numFmtId="0" fontId="0" fillId="0" borderId="56" xfId="0" applyBorder="1" applyAlignment="1">
      <alignment horizontal="center" vertical="center"/>
    </xf>
    <xf numFmtId="165" fontId="65" fillId="0" borderId="28" xfId="0" applyNumberFormat="1" applyFont="1" applyBorder="1" applyAlignment="1" applyProtection="1">
      <alignment horizontal="center" vertical="center"/>
      <protection hidden="1"/>
    </xf>
    <xf numFmtId="0" fontId="53" fillId="0" borderId="7" xfId="0" applyFont="1" applyBorder="1" applyAlignment="1" applyProtection="1">
      <alignment horizontal="center" vertical="center"/>
      <protection hidden="1"/>
    </xf>
    <xf numFmtId="165" fontId="8" fillId="0" borderId="28"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165" fontId="8" fillId="0" borderId="28" xfId="0" applyNumberFormat="1" applyFont="1" applyBorder="1" applyAlignment="1" applyProtection="1">
      <alignment horizontal="center" vertical="center"/>
    </xf>
    <xf numFmtId="0" fontId="0" fillId="0" borderId="7" xfId="0" applyBorder="1" applyAlignment="1" applyProtection="1">
      <alignment horizontal="center" vertical="center"/>
    </xf>
    <xf numFmtId="0" fontId="16" fillId="0" borderId="0" xfId="0" applyFont="1" applyBorder="1" applyAlignment="1" applyProtection="1">
      <alignment horizontal="center"/>
    </xf>
    <xf numFmtId="0" fontId="6" fillId="0" borderId="29" xfId="0" applyFont="1" applyBorder="1" applyAlignment="1" applyProtection="1">
      <alignment horizontal="center"/>
    </xf>
    <xf numFmtId="0" fontId="6" fillId="0" borderId="30" xfId="0" applyFont="1" applyBorder="1" applyAlignment="1" applyProtection="1">
      <alignment horizontal="center"/>
    </xf>
    <xf numFmtId="0" fontId="8" fillId="0" borderId="16" xfId="0" applyFont="1" applyBorder="1" applyAlignment="1" applyProtection="1">
      <alignment horizontal="center"/>
    </xf>
    <xf numFmtId="0" fontId="8" fillId="0" borderId="40" xfId="0" applyFont="1" applyBorder="1" applyAlignment="1" applyProtection="1">
      <alignment horizontal="center"/>
    </xf>
    <xf numFmtId="164" fontId="20" fillId="0" borderId="40" xfId="0" applyNumberFormat="1" applyFont="1" applyBorder="1" applyAlignment="1" applyProtection="1">
      <alignment horizontal="center" vertical="center" shrinkToFit="1"/>
    </xf>
    <xf numFmtId="164" fontId="20" fillId="0" borderId="16" xfId="0" applyNumberFormat="1" applyFont="1" applyBorder="1" applyAlignment="1" applyProtection="1">
      <alignment horizontal="center" vertical="center" shrinkToFit="1"/>
    </xf>
    <xf numFmtId="164" fontId="20" fillId="0" borderId="18" xfId="0" applyNumberFormat="1" applyFont="1" applyBorder="1" applyAlignment="1" applyProtection="1">
      <alignment horizontal="center" vertical="center" shrinkToFit="1"/>
    </xf>
    <xf numFmtId="164" fontId="20" fillId="0" borderId="44" xfId="0" applyNumberFormat="1" applyFont="1" applyBorder="1" applyAlignment="1" applyProtection="1">
      <alignment horizontal="center" vertical="center" shrinkToFit="1"/>
    </xf>
    <xf numFmtId="164" fontId="20" fillId="0" borderId="26" xfId="0" applyNumberFormat="1" applyFont="1" applyBorder="1" applyAlignment="1" applyProtection="1">
      <alignment horizontal="center" vertical="center" shrinkToFit="1"/>
    </xf>
    <xf numFmtId="164" fontId="20" fillId="0" borderId="23" xfId="0" applyNumberFormat="1" applyFont="1" applyBorder="1" applyAlignment="1" applyProtection="1">
      <alignment horizontal="center" vertical="center" shrinkToFit="1"/>
    </xf>
    <xf numFmtId="0" fontId="6" fillId="0" borderId="65" xfId="0" applyFont="1" applyBorder="1" applyAlignment="1" applyProtection="1">
      <alignment horizontal="center" vertical="center"/>
    </xf>
    <xf numFmtId="0" fontId="6" fillId="0" borderId="52"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44" xfId="0" applyFont="1" applyBorder="1" applyAlignment="1" applyProtection="1">
      <alignment horizontal="center" vertical="center"/>
    </xf>
    <xf numFmtId="14" fontId="26" fillId="3" borderId="44" xfId="0" applyNumberFormat="1" applyFont="1" applyFill="1" applyBorder="1" applyAlignment="1" applyProtection="1">
      <alignment horizontal="center" vertical="center" shrinkToFit="1"/>
    </xf>
    <xf numFmtId="14" fontId="26" fillId="3" borderId="26" xfId="0" applyNumberFormat="1" applyFont="1" applyFill="1" applyBorder="1" applyAlignment="1" applyProtection="1">
      <alignment horizontal="center" vertical="center" shrinkToFit="1"/>
    </xf>
    <xf numFmtId="14" fontId="26" fillId="3" borderId="23" xfId="0" applyNumberFormat="1" applyFont="1" applyFill="1" applyBorder="1" applyAlignment="1" applyProtection="1">
      <alignment horizontal="center" vertical="center" shrinkToFit="1"/>
    </xf>
    <xf numFmtId="0" fontId="8" fillId="0" borderId="16"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43" xfId="0" applyFont="1" applyBorder="1" applyAlignment="1" applyProtection="1">
      <alignment horizontal="center" vertical="center" wrapText="1"/>
    </xf>
    <xf numFmtId="164" fontId="20" fillId="0" borderId="14" xfId="0" applyNumberFormat="1" applyFont="1" applyBorder="1" applyAlignment="1" applyProtection="1">
      <alignment horizontal="center" vertical="center" shrinkToFit="1"/>
    </xf>
    <xf numFmtId="164" fontId="20" fillId="0" borderId="20" xfId="0" applyNumberFormat="1" applyFont="1" applyBorder="1" applyAlignment="1" applyProtection="1">
      <alignment horizontal="center" vertical="center" shrinkToFit="1"/>
    </xf>
    <xf numFmtId="0" fontId="8" fillId="0" borderId="45" xfId="0" applyFont="1" applyBorder="1" applyAlignment="1" applyProtection="1">
      <alignment horizontal="justify" wrapText="1"/>
    </xf>
    <xf numFmtId="0" fontId="8" fillId="0" borderId="31" xfId="0" applyFont="1" applyBorder="1" applyAlignment="1" applyProtection="1">
      <alignment horizontal="justify" wrapText="1"/>
    </xf>
    <xf numFmtId="0" fontId="8" fillId="0" borderId="32" xfId="0" applyFont="1" applyBorder="1" applyAlignment="1" applyProtection="1">
      <alignment horizontal="justify" wrapText="1"/>
    </xf>
    <xf numFmtId="0" fontId="8" fillId="0" borderId="49" xfId="0" applyFont="1" applyBorder="1" applyAlignment="1" applyProtection="1">
      <alignment horizontal="justify" wrapText="1"/>
    </xf>
    <xf numFmtId="0" fontId="8" fillId="0" borderId="8" xfId="0" applyFont="1" applyBorder="1" applyAlignment="1" applyProtection="1">
      <alignment horizontal="justify" wrapText="1"/>
    </xf>
    <xf numFmtId="0" fontId="8" fillId="0" borderId="34" xfId="0" applyFont="1" applyBorder="1" applyAlignment="1" applyProtection="1">
      <alignment horizontal="justify" wrapText="1"/>
    </xf>
    <xf numFmtId="0" fontId="6" fillId="0" borderId="46" xfId="0" applyFont="1" applyBorder="1" applyAlignment="1" applyProtection="1">
      <alignment horizontal="center"/>
    </xf>
    <xf numFmtId="0" fontId="6" fillId="0" borderId="9" xfId="0" applyFont="1" applyBorder="1" applyAlignment="1" applyProtection="1">
      <alignment horizontal="center"/>
    </xf>
    <xf numFmtId="0" fontId="6" fillId="0" borderId="47" xfId="0" applyFont="1" applyBorder="1" applyAlignment="1" applyProtection="1">
      <alignment horizontal="center"/>
    </xf>
    <xf numFmtId="0" fontId="8" fillId="0" borderId="65" xfId="0" applyFont="1" applyBorder="1" applyAlignment="1" applyProtection="1">
      <alignment horizontal="center" vertical="center"/>
    </xf>
    <xf numFmtId="0" fontId="8" fillId="0" borderId="52" xfId="0" applyFont="1" applyBorder="1" applyAlignment="1" applyProtection="1">
      <alignment horizontal="center" vertical="center"/>
    </xf>
    <xf numFmtId="0" fontId="8" fillId="0" borderId="54" xfId="0" applyFont="1" applyBorder="1" applyAlignment="1" applyProtection="1">
      <alignment horizontal="center" vertical="center"/>
    </xf>
    <xf numFmtId="0" fontId="45" fillId="6" borderId="0"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26" fillId="3" borderId="22" xfId="0" applyFont="1" applyFill="1" applyBorder="1" applyAlignment="1" applyProtection="1">
      <alignment horizontal="center" vertical="center"/>
    </xf>
    <xf numFmtId="0" fontId="26" fillId="3" borderId="43" xfId="0" applyFont="1" applyFill="1" applyBorder="1" applyAlignment="1" applyProtection="1">
      <alignment horizontal="center" vertical="center"/>
    </xf>
    <xf numFmtId="167" fontId="26" fillId="3" borderId="44" xfId="0" applyNumberFormat="1" applyFont="1" applyFill="1" applyBorder="1" applyAlignment="1" applyProtection="1">
      <alignment horizontal="center" vertical="center"/>
    </xf>
    <xf numFmtId="167" fontId="26" fillId="3" borderId="26" xfId="0" applyNumberFormat="1" applyFont="1" applyFill="1" applyBorder="1" applyAlignment="1" applyProtection="1">
      <alignment horizontal="center" vertical="center"/>
    </xf>
    <xf numFmtId="167" fontId="26" fillId="3" borderId="23" xfId="0" applyNumberFormat="1" applyFont="1" applyFill="1" applyBorder="1" applyAlignment="1" applyProtection="1">
      <alignment horizontal="center" vertical="center"/>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8" fillId="0" borderId="40" xfId="0" applyFont="1" applyBorder="1" applyAlignment="1" applyProtection="1">
      <alignment horizontal="center" shrinkToFit="1"/>
      <protection locked="0"/>
    </xf>
    <xf numFmtId="0" fontId="0" fillId="0" borderId="16" xfId="0" applyBorder="1" applyAlignment="1">
      <alignment horizontal="center" shrinkToFit="1"/>
    </xf>
    <xf numFmtId="0" fontId="8" fillId="0" borderId="44" xfId="0" applyFont="1" applyBorder="1" applyAlignment="1" applyProtection="1">
      <alignment horizontal="center" vertical="center" shrinkToFit="1"/>
    </xf>
    <xf numFmtId="0" fontId="0" fillId="0" borderId="26" xfId="0" applyBorder="1" applyAlignment="1">
      <alignment horizontal="center" vertical="center" shrinkToFit="1"/>
    </xf>
    <xf numFmtId="0" fontId="0" fillId="0" borderId="16" xfId="0" applyBorder="1" applyAlignment="1">
      <alignment horizontal="center" vertical="center" shrinkToFit="1"/>
    </xf>
    <xf numFmtId="0" fontId="0" fillId="0" borderId="44" xfId="0" applyBorder="1" applyAlignment="1">
      <alignment horizontal="center" vertical="center" shrinkToFit="1"/>
    </xf>
    <xf numFmtId="0" fontId="26" fillId="3" borderId="26" xfId="0" applyFont="1" applyFill="1" applyBorder="1" applyAlignment="1" applyProtection="1">
      <alignment horizontal="center" vertical="center"/>
    </xf>
    <xf numFmtId="0" fontId="8" fillId="0" borderId="2" xfId="0" applyFont="1" applyBorder="1" applyAlignment="1" applyProtection="1">
      <alignment horizontal="left"/>
      <protection locked="0"/>
    </xf>
    <xf numFmtId="0" fontId="0" fillId="0" borderId="0" xfId="0" applyAlignment="1" applyProtection="1">
      <alignment horizontal="left"/>
    </xf>
    <xf numFmtId="170" fontId="5" fillId="0" borderId="94" xfId="0" applyNumberFormat="1" applyFont="1" applyBorder="1" applyAlignment="1" applyProtection="1">
      <alignment horizontal="center" vertical="center" shrinkToFit="1"/>
    </xf>
    <xf numFmtId="170" fontId="5" fillId="0" borderId="100" xfId="0" applyNumberFormat="1" applyFont="1" applyBorder="1" applyAlignment="1" applyProtection="1">
      <alignment horizontal="center" vertical="center" shrinkToFit="1"/>
    </xf>
    <xf numFmtId="170" fontId="5" fillId="0" borderId="95" xfId="0" applyNumberFormat="1" applyFont="1" applyBorder="1" applyAlignment="1" applyProtection="1">
      <alignment horizontal="center" vertical="center" shrinkToFit="1"/>
    </xf>
    <xf numFmtId="170" fontId="5" fillId="0" borderId="96" xfId="0" applyNumberFormat="1" applyFont="1" applyBorder="1" applyAlignment="1" applyProtection="1">
      <alignment horizontal="center" vertical="center" shrinkToFit="1"/>
    </xf>
    <xf numFmtId="170" fontId="5" fillId="0" borderId="97" xfId="0" applyNumberFormat="1" applyFont="1" applyBorder="1" applyAlignment="1" applyProtection="1">
      <alignment horizontal="center" vertical="center" shrinkToFit="1"/>
    </xf>
    <xf numFmtId="170" fontId="5" fillId="0" borderId="98" xfId="0" applyNumberFormat="1" applyFont="1" applyBorder="1" applyAlignment="1" applyProtection="1">
      <alignment horizontal="center" vertical="center" shrinkToFit="1"/>
    </xf>
    <xf numFmtId="49" fontId="44" fillId="6" borderId="81" xfId="0" applyNumberFormat="1" applyFont="1" applyFill="1" applyBorder="1" applyAlignment="1" applyProtection="1">
      <alignment horizontal="center" vertical="center" wrapText="1"/>
    </xf>
    <xf numFmtId="49" fontId="44" fillId="6" borderId="82" xfId="0" applyNumberFormat="1" applyFont="1" applyFill="1" applyBorder="1" applyAlignment="1" applyProtection="1">
      <alignment horizontal="center" vertical="center" wrapText="1"/>
    </xf>
    <xf numFmtId="49" fontId="44" fillId="6" borderId="83" xfId="0" applyNumberFormat="1" applyFont="1" applyFill="1" applyBorder="1" applyAlignment="1" applyProtection="1">
      <alignment horizontal="center" vertical="center" wrapText="1"/>
    </xf>
    <xf numFmtId="49" fontId="44" fillId="6" borderId="84" xfId="0" applyNumberFormat="1" applyFont="1" applyFill="1" applyBorder="1" applyAlignment="1" applyProtection="1">
      <alignment horizontal="center" vertical="center" wrapText="1"/>
    </xf>
    <xf numFmtId="49" fontId="44" fillId="6" borderId="0" xfId="0" applyNumberFormat="1" applyFont="1" applyFill="1" applyBorder="1" applyAlignment="1" applyProtection="1">
      <alignment horizontal="center" vertical="center" wrapText="1"/>
    </xf>
    <xf numFmtId="49" fontId="44" fillId="6" borderId="85" xfId="0" applyNumberFormat="1" applyFont="1" applyFill="1" applyBorder="1" applyAlignment="1" applyProtection="1">
      <alignment horizontal="center" vertical="center" wrapText="1"/>
    </xf>
    <xf numFmtId="49" fontId="44" fillId="6" borderId="86" xfId="0" applyNumberFormat="1" applyFont="1" applyFill="1" applyBorder="1" applyAlignment="1" applyProtection="1">
      <alignment horizontal="center" vertical="center" wrapText="1"/>
    </xf>
    <xf numFmtId="49" fontId="44" fillId="6" borderId="87" xfId="0" applyNumberFormat="1" applyFont="1" applyFill="1" applyBorder="1" applyAlignment="1" applyProtection="1">
      <alignment horizontal="center" vertical="center" wrapText="1"/>
    </xf>
    <xf numFmtId="49" fontId="44" fillId="6" borderId="88" xfId="0" applyNumberFormat="1" applyFont="1" applyFill="1" applyBorder="1" applyAlignment="1" applyProtection="1">
      <alignment horizontal="center" vertical="center" wrapText="1"/>
    </xf>
    <xf numFmtId="0" fontId="43" fillId="0" borderId="16"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26" xfId="0" applyFont="1" applyBorder="1" applyAlignment="1" applyProtection="1">
      <alignment horizontal="center" vertical="center" wrapText="1"/>
    </xf>
    <xf numFmtId="0" fontId="15" fillId="0" borderId="9" xfId="0" applyFont="1" applyBorder="1" applyAlignment="1" applyProtection="1">
      <alignment horizontal="left" vertical="center"/>
    </xf>
    <xf numFmtId="0" fontId="15" fillId="0" borderId="51" xfId="0" applyFont="1" applyBorder="1" applyAlignment="1" applyProtection="1">
      <alignment horizontal="left" vertical="center"/>
    </xf>
    <xf numFmtId="0" fontId="8" fillId="0" borderId="52" xfId="0" applyFont="1" applyBorder="1" applyAlignment="1" applyProtection="1">
      <alignment horizontal="right" vertical="center"/>
    </xf>
    <xf numFmtId="9" fontId="8" fillId="0" borderId="4" xfId="2" applyFont="1" applyBorder="1" applyAlignment="1" applyProtection="1">
      <alignment horizontal="center" vertical="center"/>
    </xf>
    <xf numFmtId="0" fontId="19" fillId="0" borderId="8"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xf>
    <xf numFmtId="0" fontId="0" fillId="0" borderId="5" xfId="0" applyBorder="1" applyAlignment="1">
      <alignment horizontal="center" vertical="center" shrinkToFit="1"/>
    </xf>
    <xf numFmtId="0" fontId="0" fillId="0" borderId="56" xfId="0" applyBorder="1" applyAlignment="1">
      <alignment horizontal="center" vertical="center" shrinkToFit="1"/>
    </xf>
    <xf numFmtId="49" fontId="8" fillId="0" borderId="103" xfId="1" applyNumberFormat="1" applyFont="1" applyBorder="1" applyAlignment="1" applyProtection="1">
      <alignment horizontal="center" vertical="center" shrinkToFit="1"/>
    </xf>
    <xf numFmtId="0" fontId="0" fillId="0" borderId="104" xfId="0" applyBorder="1" applyAlignment="1">
      <alignment horizontal="center" vertical="center" shrinkToFit="1"/>
    </xf>
    <xf numFmtId="0" fontId="0" fillId="0" borderId="105" xfId="0" applyBorder="1" applyAlignment="1">
      <alignment horizontal="center" vertical="center" shrinkToFit="1"/>
    </xf>
    <xf numFmtId="165" fontId="8" fillId="0" borderId="103" xfId="1" applyNumberFormat="1" applyFont="1" applyBorder="1" applyAlignment="1" applyProtection="1">
      <alignment horizontal="center" vertical="center"/>
    </xf>
    <xf numFmtId="0" fontId="0" fillId="0" borderId="106" xfId="0" applyBorder="1" applyAlignment="1">
      <alignment horizontal="center" vertical="center"/>
    </xf>
    <xf numFmtId="0" fontId="9" fillId="0" borderId="8" xfId="0" applyFont="1" applyBorder="1" applyAlignment="1" applyProtection="1">
      <alignment horizontal="center" vertical="center" shrinkToFit="1"/>
      <protection locked="0"/>
    </xf>
    <xf numFmtId="18" fontId="8" fillId="0" borderId="4" xfId="0" applyNumberFormat="1"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8" xfId="0" applyFont="1" applyBorder="1" applyAlignment="1" applyProtection="1">
      <alignment horizontal="center"/>
    </xf>
    <xf numFmtId="0" fontId="8" fillId="0" borderId="5" xfId="0" applyFont="1" applyBorder="1" applyAlignment="1" applyProtection="1">
      <alignment horizontal="center"/>
    </xf>
    <xf numFmtId="3" fontId="9" fillId="0" borderId="4" xfId="0" applyNumberFormat="1" applyFont="1" applyBorder="1" applyAlignment="1" applyProtection="1">
      <alignment horizontal="center" shrinkToFit="1"/>
      <protection locked="0"/>
    </xf>
    <xf numFmtId="3" fontId="9" fillId="0" borderId="5" xfId="0" applyNumberFormat="1" applyFont="1" applyBorder="1" applyAlignment="1" applyProtection="1">
      <alignment horizontal="center" shrinkToFit="1"/>
      <protection locked="0"/>
    </xf>
    <xf numFmtId="3" fontId="9" fillId="0" borderId="7" xfId="0" applyNumberFormat="1" applyFont="1" applyBorder="1" applyAlignment="1" applyProtection="1">
      <alignment horizontal="center" shrinkToFit="1"/>
      <protection locked="0"/>
    </xf>
    <xf numFmtId="0" fontId="4" fillId="0" borderId="45" xfId="0" applyFont="1" applyBorder="1" applyAlignment="1" applyProtection="1">
      <alignment horizontal="center"/>
    </xf>
    <xf numFmtId="0" fontId="4" fillId="0" borderId="31" xfId="0" applyFont="1" applyBorder="1" applyAlignment="1" applyProtection="1">
      <alignment horizontal="center"/>
    </xf>
    <xf numFmtId="0" fontId="4" fillId="0" borderId="32" xfId="0" applyFont="1" applyBorder="1" applyAlignment="1" applyProtection="1">
      <alignment horizontal="center"/>
    </xf>
    <xf numFmtId="0" fontId="8" fillId="0" borderId="15" xfId="0" applyFont="1" applyBorder="1" applyAlignment="1" applyProtection="1">
      <alignment horizontal="center"/>
    </xf>
    <xf numFmtId="0" fontId="8" fillId="0" borderId="42" xfId="0" applyFont="1" applyBorder="1" applyAlignment="1" applyProtection="1">
      <alignment horizontal="center"/>
    </xf>
    <xf numFmtId="0" fontId="8" fillId="0" borderId="19" xfId="0" applyFont="1" applyBorder="1" applyAlignment="1" applyProtection="1">
      <alignment horizontal="center"/>
    </xf>
    <xf numFmtId="0" fontId="8" fillId="0" borderId="0" xfId="0" applyFont="1" applyBorder="1" applyAlignment="1" applyProtection="1">
      <alignment horizontal="center"/>
    </xf>
    <xf numFmtId="0" fontId="8" fillId="0" borderId="41" xfId="0" applyFont="1" applyBorder="1" applyAlignment="1" applyProtection="1">
      <alignment horizontal="center"/>
    </xf>
    <xf numFmtId="0" fontId="8" fillId="0" borderId="3" xfId="0" applyFont="1" applyBorder="1" applyAlignment="1" applyProtection="1">
      <alignment horizontal="center"/>
    </xf>
    <xf numFmtId="37" fontId="7" fillId="0" borderId="40" xfId="1" applyNumberFormat="1" applyFont="1" applyBorder="1" applyAlignment="1" applyProtection="1">
      <alignment horizontal="center"/>
    </xf>
    <xf numFmtId="37" fontId="7" fillId="0" borderId="42" xfId="1" applyNumberFormat="1" applyFont="1" applyBorder="1" applyAlignment="1" applyProtection="1">
      <alignment horizontal="center"/>
    </xf>
    <xf numFmtId="37" fontId="7" fillId="0" borderId="14" xfId="1" applyNumberFormat="1" applyFont="1" applyBorder="1" applyAlignment="1" applyProtection="1">
      <alignment horizontal="center"/>
    </xf>
    <xf numFmtId="37" fontId="7" fillId="0" borderId="13" xfId="1" applyNumberFormat="1" applyFont="1" applyBorder="1" applyAlignment="1" applyProtection="1">
      <alignment horizontal="center"/>
    </xf>
    <xf numFmtId="37" fontId="7" fillId="0" borderId="10" xfId="1" applyNumberFormat="1" applyFont="1" applyBorder="1" applyAlignment="1" applyProtection="1">
      <alignment horizontal="center"/>
    </xf>
    <xf numFmtId="37" fontId="7" fillId="0" borderId="21" xfId="1" applyNumberFormat="1" applyFont="1" applyBorder="1" applyAlignment="1" applyProtection="1">
      <alignment horizontal="center"/>
    </xf>
    <xf numFmtId="164" fontId="8" fillId="0" borderId="12" xfId="1" applyFont="1" applyBorder="1" applyAlignment="1" applyProtection="1">
      <alignment horizontal="center" vertical="center"/>
    </xf>
    <xf numFmtId="164" fontId="8" fillId="0" borderId="6" xfId="1" applyFont="1" applyBorder="1" applyAlignment="1" applyProtection="1">
      <alignment horizontal="center" vertical="center"/>
    </xf>
    <xf numFmtId="164" fontId="8" fillId="0" borderId="24" xfId="1" applyFont="1" applyBorder="1" applyAlignment="1" applyProtection="1">
      <alignment horizontal="center" vertical="center"/>
    </xf>
    <xf numFmtId="164" fontId="8" fillId="0" borderId="14" xfId="1" applyFont="1" applyBorder="1" applyAlignment="1" applyProtection="1">
      <alignment horizontal="center" vertical="center"/>
    </xf>
    <xf numFmtId="164" fontId="8" fillId="0" borderId="0" xfId="1" applyFont="1" applyBorder="1" applyAlignment="1" applyProtection="1">
      <alignment horizontal="center" vertical="center"/>
    </xf>
    <xf numFmtId="164" fontId="8" fillId="0" borderId="13" xfId="1" applyFont="1" applyBorder="1" applyAlignment="1" applyProtection="1">
      <alignment horizontal="center" vertical="center"/>
    </xf>
    <xf numFmtId="164" fontId="8" fillId="0" borderId="44" xfId="1" applyFont="1" applyBorder="1" applyAlignment="1" applyProtection="1">
      <alignment horizontal="center" vertical="center"/>
    </xf>
    <xf numFmtId="164" fontId="8" fillId="0" borderId="26" xfId="1" applyFont="1" applyBorder="1" applyAlignment="1" applyProtection="1">
      <alignment horizontal="center" vertical="center"/>
    </xf>
    <xf numFmtId="164" fontId="8" fillId="0" borderId="43" xfId="1" applyFont="1" applyBorder="1" applyAlignment="1" applyProtection="1">
      <alignment horizontal="center" vertical="center"/>
    </xf>
    <xf numFmtId="0" fontId="2" fillId="0" borderId="26" xfId="0" applyFont="1" applyBorder="1" applyAlignment="1" applyProtection="1">
      <alignment horizontal="center"/>
    </xf>
    <xf numFmtId="0" fontId="2" fillId="0" borderId="43" xfId="0" applyFont="1" applyBorder="1" applyAlignment="1" applyProtection="1">
      <alignment horizontal="center"/>
    </xf>
    <xf numFmtId="0" fontId="15" fillId="0" borderId="76" xfId="0" applyFont="1" applyBorder="1" applyAlignment="1" applyProtection="1">
      <alignment horizontal="center"/>
    </xf>
    <xf numFmtId="0" fontId="15" fillId="0" borderId="6" xfId="0" applyFont="1" applyBorder="1" applyAlignment="1" applyProtection="1">
      <alignment horizontal="center"/>
    </xf>
    <xf numFmtId="0" fontId="15" fillId="0" borderId="101" xfId="0" applyFont="1" applyBorder="1" applyAlignment="1" applyProtection="1">
      <alignment horizontal="center"/>
    </xf>
    <xf numFmtId="0" fontId="15" fillId="0" borderId="19" xfId="0" applyFont="1" applyBorder="1" applyAlignment="1" applyProtection="1">
      <alignment horizontal="center"/>
    </xf>
    <xf numFmtId="0" fontId="15" fillId="0" borderId="0" xfId="0" applyFont="1" applyBorder="1" applyAlignment="1" applyProtection="1">
      <alignment horizontal="center"/>
    </xf>
    <xf numFmtId="0" fontId="15" fillId="0" borderId="20" xfId="0" applyFont="1" applyBorder="1" applyAlignment="1" applyProtection="1">
      <alignment horizontal="center"/>
    </xf>
    <xf numFmtId="0" fontId="8" fillId="0" borderId="49" xfId="0" applyFont="1" applyBorder="1" applyAlignment="1" applyProtection="1">
      <alignment horizontal="left"/>
    </xf>
    <xf numFmtId="0" fontId="8" fillId="0" borderId="76" xfId="0" applyFont="1" applyBorder="1" applyAlignment="1" applyProtection="1">
      <alignment horizontal="center" vertical="center"/>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pplyProtection="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0" fillId="0" borderId="85" xfId="0" applyBorder="1" applyAlignment="1">
      <alignment horizontal="center" vertical="center"/>
    </xf>
    <xf numFmtId="0" fontId="0" fillId="0" borderId="7" xfId="0" applyBorder="1"/>
    <xf numFmtId="0" fontId="0" fillId="0" borderId="24" xfId="0" applyBorder="1" applyAlignment="1"/>
    <xf numFmtId="0" fontId="0" fillId="0" borderId="28"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9" fillId="0" borderId="4"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171" fontId="59" fillId="0" borderId="35" xfId="0" applyNumberFormat="1" applyFont="1" applyBorder="1" applyAlignment="1" applyProtection="1">
      <alignment horizontal="center" shrinkToFit="1"/>
      <protection locked="0"/>
    </xf>
    <xf numFmtId="171" fontId="4" fillId="0" borderId="38" xfId="0" applyNumberFormat="1" applyFont="1" applyBorder="1" applyAlignment="1" applyProtection="1">
      <alignment shrinkToFit="1"/>
      <protection locked="0"/>
    </xf>
    <xf numFmtId="171" fontId="4" fillId="0" borderId="36" xfId="0" applyNumberFormat="1" applyFont="1" applyBorder="1" applyAlignment="1" applyProtection="1">
      <alignment shrinkToFit="1"/>
      <protection locked="0"/>
    </xf>
    <xf numFmtId="0" fontId="8" fillId="0" borderId="57" xfId="0" applyFont="1" applyBorder="1" applyAlignment="1" applyProtection="1">
      <alignment horizontal="center" vertical="center" shrinkToFit="1"/>
    </xf>
    <xf numFmtId="0" fontId="0" fillId="0" borderId="58" xfId="0" applyBorder="1" applyAlignment="1">
      <alignment horizontal="center" vertical="center" shrinkToFit="1"/>
    </xf>
    <xf numFmtId="0" fontId="0" fillId="0" borderId="21" xfId="0" applyBorder="1" applyAlignment="1">
      <alignment horizontal="center" vertical="center" shrinkToFit="1"/>
    </xf>
    <xf numFmtId="18" fontId="12" fillId="0" borderId="37" xfId="0" applyNumberFormat="1" applyFont="1"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39" xfId="0" applyBorder="1" applyAlignment="1" applyProtection="1">
      <alignment horizontal="center" shrinkToFit="1"/>
      <protection locked="0"/>
    </xf>
    <xf numFmtId="3" fontId="9" fillId="0" borderId="37" xfId="0" applyNumberFormat="1" applyFont="1"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8" fillId="0" borderId="28" xfId="0" applyFont="1" applyBorder="1" applyAlignment="1" applyProtection="1">
      <alignment horizontal="left" shrinkToFit="1"/>
    </xf>
    <xf numFmtId="0" fontId="9" fillId="0" borderId="5" xfId="0" applyFont="1" applyBorder="1" applyAlignment="1">
      <alignment horizontal="left" shrinkToFit="1"/>
    </xf>
    <xf numFmtId="0" fontId="9" fillId="0" borderId="7" xfId="0" applyFont="1" applyBorder="1" applyAlignment="1">
      <alignment horizontal="left" shrinkToFit="1"/>
    </xf>
    <xf numFmtId="0" fontId="0" fillId="0" borderId="5" xfId="0" applyBorder="1" applyAlignment="1" applyProtection="1">
      <alignment horizontal="center" shrinkToFit="1"/>
      <protection locked="0"/>
    </xf>
    <xf numFmtId="0" fontId="9" fillId="9" borderId="4" xfId="0" applyFont="1" applyFill="1" applyBorder="1" applyAlignment="1">
      <alignment horizontal="center" shrinkToFit="1"/>
    </xf>
    <xf numFmtId="0" fontId="0" fillId="9" borderId="7" xfId="0" applyFill="1" applyBorder="1" applyAlignment="1">
      <alignment horizontal="center" shrinkToFit="1"/>
    </xf>
    <xf numFmtId="0" fontId="11" fillId="0" borderId="0"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0" xfId="0" applyFont="1" applyBorder="1" applyAlignment="1" applyProtection="1">
      <alignment horizontal="center" vertical="top" wrapText="1"/>
    </xf>
    <xf numFmtId="0" fontId="11" fillId="0" borderId="6" xfId="0" applyFont="1" applyBorder="1" applyAlignment="1" applyProtection="1">
      <alignment horizontal="center" vertical="top" wrapText="1"/>
    </xf>
    <xf numFmtId="0" fontId="0" fillId="0" borderId="7" xfId="0" applyBorder="1" applyAlignment="1" applyProtection="1">
      <alignment horizontal="center" shrinkToFit="1"/>
      <protection locked="0"/>
    </xf>
    <xf numFmtId="49" fontId="8" fillId="0" borderId="9" xfId="0" applyNumberFormat="1" applyFont="1" applyBorder="1" applyAlignment="1" applyProtection="1">
      <alignment horizontal="center" vertical="center"/>
      <protection locked="0"/>
    </xf>
    <xf numFmtId="0" fontId="0" fillId="0" borderId="9" xfId="0" applyBorder="1" applyAlignment="1" applyProtection="1">
      <alignment horizontal="center"/>
      <protection locked="0"/>
    </xf>
    <xf numFmtId="0" fontId="8" fillId="0" borderId="3" xfId="0" applyFont="1" applyBorder="1" applyAlignment="1">
      <alignment horizontal="center" vertical="center" shrinkToFit="1"/>
    </xf>
    <xf numFmtId="0" fontId="8" fillId="0" borderId="21" xfId="0" applyFont="1" applyBorder="1" applyAlignment="1">
      <alignment horizontal="center" vertical="center" shrinkToFit="1"/>
    </xf>
    <xf numFmtId="0" fontId="4" fillId="0" borderId="15" xfId="0" applyFont="1" applyBorder="1" applyAlignment="1">
      <alignment horizontal="center" shrinkToFit="1"/>
    </xf>
    <xf numFmtId="0" fontId="4" fillId="0" borderId="42" xfId="0" applyFont="1" applyBorder="1" applyAlignment="1">
      <alignment horizontal="center" shrinkToFit="1"/>
    </xf>
    <xf numFmtId="0" fontId="8" fillId="0" borderId="15" xfId="0" applyFont="1" applyBorder="1" applyAlignment="1" applyProtection="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170" fontId="8" fillId="0" borderId="47" xfId="0" applyNumberFormat="1" applyFont="1" applyBorder="1" applyAlignment="1" applyProtection="1">
      <alignment horizontal="right" vertical="center" shrinkToFit="1"/>
    </xf>
    <xf numFmtId="0" fontId="11" fillId="0" borderId="0" xfId="0" applyFont="1" applyBorder="1" applyAlignment="1" applyProtection="1">
      <alignment horizontal="left"/>
      <protection locked="0"/>
    </xf>
    <xf numFmtId="0" fontId="0" fillId="0" borderId="0" xfId="0" applyAlignment="1" applyProtection="1">
      <protection locked="0"/>
    </xf>
    <xf numFmtId="0" fontId="16" fillId="0" borderId="2" xfId="0" applyFont="1" applyBorder="1" applyAlignment="1" applyProtection="1">
      <alignment horizontal="right"/>
    </xf>
    <xf numFmtId="0" fontId="16" fillId="0" borderId="0" xfId="0" applyFont="1" applyBorder="1" applyAlignment="1" applyProtection="1">
      <alignment horizontal="right"/>
    </xf>
    <xf numFmtId="0" fontId="8" fillId="0" borderId="0" xfId="0" applyFont="1" applyBorder="1" applyAlignment="1" applyProtection="1">
      <protection locked="0"/>
    </xf>
    <xf numFmtId="0" fontId="0" fillId="0" borderId="0" xfId="0" applyAlignment="1" applyProtection="1"/>
    <xf numFmtId="37" fontId="8" fillId="0" borderId="15" xfId="1" applyNumberFormat="1" applyFont="1" applyBorder="1" applyAlignment="1" applyProtection="1">
      <alignment horizontal="center" vertical="center"/>
    </xf>
    <xf numFmtId="37" fontId="8" fillId="0" borderId="16" xfId="1" applyNumberFormat="1" applyFont="1" applyBorder="1" applyAlignment="1" applyProtection="1">
      <alignment horizontal="center" vertical="center"/>
    </xf>
    <xf numFmtId="37" fontId="8" fillId="0" borderId="42" xfId="1" applyNumberFormat="1" applyFont="1" applyBorder="1" applyAlignment="1" applyProtection="1">
      <alignment horizontal="center" vertical="center"/>
    </xf>
    <xf numFmtId="37" fontId="8" fillId="0" borderId="19" xfId="1" applyNumberFormat="1" applyFont="1" applyBorder="1" applyAlignment="1" applyProtection="1">
      <alignment horizontal="center" vertical="center"/>
    </xf>
    <xf numFmtId="37" fontId="8" fillId="0" borderId="0" xfId="1" applyNumberFormat="1" applyFont="1" applyBorder="1" applyAlignment="1" applyProtection="1">
      <alignment horizontal="center" vertical="center"/>
    </xf>
    <xf numFmtId="37" fontId="8" fillId="0" borderId="13" xfId="1" applyNumberFormat="1" applyFont="1" applyBorder="1" applyAlignment="1" applyProtection="1">
      <alignment horizontal="center" vertical="center"/>
    </xf>
    <xf numFmtId="37" fontId="8" fillId="0" borderId="22" xfId="1" applyNumberFormat="1" applyFont="1" applyBorder="1" applyAlignment="1" applyProtection="1">
      <alignment horizontal="center" vertical="center"/>
    </xf>
    <xf numFmtId="37" fontId="8" fillId="0" borderId="26" xfId="1" applyNumberFormat="1" applyFont="1" applyBorder="1" applyAlignment="1" applyProtection="1">
      <alignment horizontal="center" vertical="center"/>
    </xf>
    <xf numFmtId="37" fontId="8" fillId="0" borderId="43" xfId="1" applyNumberFormat="1" applyFont="1" applyBorder="1" applyAlignment="1" applyProtection="1">
      <alignment horizontal="center" vertical="center"/>
    </xf>
    <xf numFmtId="49" fontId="8" fillId="0" borderId="4" xfId="0" applyNumberFormat="1" applyFont="1" applyBorder="1" applyAlignment="1" applyProtection="1">
      <alignment horizontal="center" vertical="center"/>
      <protection locked="0"/>
    </xf>
    <xf numFmtId="0" fontId="8" fillId="0" borderId="4" xfId="0" applyFont="1" applyBorder="1" applyAlignment="1" applyProtection="1">
      <alignment horizontal="center" shrinkToFit="1"/>
    </xf>
    <xf numFmtId="0" fontId="8" fillId="0" borderId="7" xfId="0" applyFont="1" applyBorder="1" applyAlignment="1" applyProtection="1">
      <alignment horizontal="center" shrinkToFit="1"/>
    </xf>
    <xf numFmtId="0" fontId="7" fillId="0" borderId="12" xfId="0" applyFont="1" applyBorder="1" applyAlignment="1" applyProtection="1">
      <alignment horizontal="center"/>
    </xf>
    <xf numFmtId="0" fontId="0" fillId="0" borderId="6" xfId="0" applyBorder="1" applyAlignment="1">
      <alignment horizontal="center"/>
    </xf>
    <xf numFmtId="0" fontId="0" fillId="0" borderId="101" xfId="0"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14" xfId="0" applyBorder="1" applyAlignment="1">
      <alignment horizontal="center" vertical="center"/>
    </xf>
    <xf numFmtId="0" fontId="66" fillId="0" borderId="63" xfId="0" applyFont="1" applyBorder="1" applyAlignment="1" applyProtection="1">
      <alignment horizontal="center"/>
      <protection locked="0"/>
    </xf>
    <xf numFmtId="0" fontId="66" fillId="0" borderId="17" xfId="0" applyFont="1" applyBorder="1" applyAlignment="1">
      <alignment horizontal="center"/>
    </xf>
    <xf numFmtId="0" fontId="66" fillId="0" borderId="62" xfId="0" applyFont="1" applyBorder="1" applyAlignment="1">
      <alignment horizontal="center"/>
    </xf>
    <xf numFmtId="0" fontId="13" fillId="0" borderId="63" xfId="0" applyFont="1" applyBorder="1" applyAlignment="1" applyProtection="1">
      <alignment horizontal="center"/>
      <protection locked="0"/>
    </xf>
    <xf numFmtId="0" fontId="0" fillId="0" borderId="64" xfId="0" applyBorder="1" applyAlignment="1" applyProtection="1">
      <alignment horizontal="center"/>
      <protection locked="0"/>
    </xf>
    <xf numFmtId="0" fontId="0" fillId="0" borderId="17" xfId="0" applyBorder="1" applyAlignment="1" applyProtection="1">
      <alignment shrinkToFit="1"/>
      <protection locked="0"/>
    </xf>
    <xf numFmtId="0" fontId="0" fillId="0" borderId="62" xfId="0" applyBorder="1" applyAlignment="1" applyProtection="1">
      <alignment shrinkToFit="1"/>
      <protection locked="0"/>
    </xf>
    <xf numFmtId="0" fontId="11" fillId="0" borderId="63" xfId="0" applyFont="1" applyBorder="1" applyAlignment="1" applyProtection="1">
      <alignment horizontal="center" shrinkToFit="1"/>
    </xf>
    <xf numFmtId="0" fontId="0" fillId="0" borderId="62" xfId="0" applyBorder="1" applyAlignment="1">
      <alignment horizontal="center" shrinkToFit="1"/>
    </xf>
    <xf numFmtId="0" fontId="8" fillId="0" borderId="31"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0" xfId="0" applyFont="1" applyBorder="1" applyAlignment="1" applyProtection="1">
      <alignment horizontal="left"/>
      <protection locked="0"/>
    </xf>
    <xf numFmtId="18" fontId="8" fillId="0" borderId="4" xfId="0" applyNumberFormat="1"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0" fillId="0" borderId="27" xfId="0" applyBorder="1" applyAlignment="1" applyProtection="1">
      <alignment horizontal="center"/>
    </xf>
    <xf numFmtId="0" fontId="0" fillId="0" borderId="17" xfId="0" applyBorder="1" applyAlignment="1" applyProtection="1">
      <alignment horizontal="center"/>
    </xf>
    <xf numFmtId="0" fontId="0" fillId="0" borderId="109" xfId="0" applyBorder="1" applyAlignment="1" applyProtection="1">
      <alignment horizontal="center"/>
    </xf>
    <xf numFmtId="0" fontId="0" fillId="0" borderId="35" xfId="0" applyBorder="1" applyAlignment="1" applyProtection="1">
      <protection locked="0"/>
    </xf>
    <xf numFmtId="0" fontId="0" fillId="0" borderId="38" xfId="0"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0" fillId="0" borderId="36" xfId="0" applyBorder="1"/>
    <xf numFmtId="0" fontId="0" fillId="0" borderId="37" xfId="0" applyBorder="1" applyAlignment="1" applyProtection="1">
      <alignment horizontal="center"/>
      <protection locked="0"/>
    </xf>
    <xf numFmtId="0" fontId="0" fillId="0" borderId="44" xfId="0" applyBorder="1" applyAlignment="1" applyProtection="1"/>
    <xf numFmtId="0" fontId="0" fillId="0" borderId="26" xfId="0" applyBorder="1" applyAlignment="1" applyProtection="1"/>
    <xf numFmtId="0" fontId="0" fillId="0" borderId="108" xfId="0" applyBorder="1" applyAlignment="1" applyProtection="1"/>
    <xf numFmtId="0" fontId="0" fillId="0" borderId="0" xfId="0" applyFill="1" applyBorder="1" applyAlignment="1">
      <alignment horizontal="center"/>
    </xf>
    <xf numFmtId="49" fontId="0" fillId="0" borderId="27" xfId="0" applyNumberFormat="1" applyFill="1" applyBorder="1" applyAlignment="1" applyProtection="1">
      <alignment horizontal="center"/>
      <protection locked="0"/>
    </xf>
    <xf numFmtId="0" fontId="0" fillId="0" borderId="64" xfId="0" applyNumberFormat="1" applyFill="1" applyBorder="1" applyAlignment="1" applyProtection="1">
      <alignment horizontal="center"/>
      <protection locked="0"/>
    </xf>
    <xf numFmtId="4" fontId="0" fillId="0" borderId="27" xfId="0" applyNumberFormat="1" applyFont="1" applyFill="1" applyBorder="1" applyAlignment="1">
      <alignment horizontal="right" shrinkToFit="1"/>
    </xf>
    <xf numFmtId="4" fontId="0" fillId="0" borderId="64" xfId="0" applyNumberFormat="1" applyFont="1" applyFill="1" applyBorder="1" applyAlignment="1">
      <alignment horizontal="right" shrinkToFit="1"/>
    </xf>
    <xf numFmtId="168" fontId="33" fillId="4" borderId="26" xfId="0" applyNumberFormat="1" applyFont="1" applyFill="1" applyBorder="1" applyAlignment="1">
      <alignment horizontal="right" vertical="center"/>
    </xf>
    <xf numFmtId="168" fontId="33" fillId="4" borderId="23" xfId="0" applyNumberFormat="1" applyFont="1" applyFill="1" applyBorder="1" applyAlignment="1">
      <alignment horizontal="right" vertical="center"/>
    </xf>
    <xf numFmtId="0" fontId="35" fillId="4" borderId="26" xfId="0" applyFont="1" applyFill="1" applyBorder="1" applyAlignment="1">
      <alignment horizontal="center"/>
    </xf>
    <xf numFmtId="170" fontId="36" fillId="8" borderId="26" xfId="0" applyNumberFormat="1" applyFont="1" applyFill="1" applyBorder="1" applyAlignment="1">
      <alignment horizontal="right"/>
    </xf>
    <xf numFmtId="170" fontId="36" fillId="8" borderId="23" xfId="0" applyNumberFormat="1" applyFont="1" applyFill="1" applyBorder="1" applyAlignment="1">
      <alignment horizontal="right"/>
    </xf>
    <xf numFmtId="44" fontId="0" fillId="0" borderId="49" xfId="0" applyNumberFormat="1" applyBorder="1" applyAlignment="1">
      <alignment horizontal="left"/>
    </xf>
    <xf numFmtId="44" fontId="0" fillId="0" borderId="7" xfId="0" applyNumberFormat="1" applyBorder="1" applyAlignment="1">
      <alignment horizontal="left"/>
    </xf>
    <xf numFmtId="44" fontId="0" fillId="0" borderId="8" xfId="0" applyNumberFormat="1" applyBorder="1" applyAlignment="1">
      <alignment horizontal="left"/>
    </xf>
    <xf numFmtId="14" fontId="15" fillId="0" borderId="90" xfId="0" applyNumberFormat="1" applyFont="1" applyFill="1" applyBorder="1" applyAlignment="1">
      <alignment horizontal="center" shrinkToFit="1"/>
    </xf>
    <xf numFmtId="14" fontId="15" fillId="0" borderId="91" xfId="0" applyNumberFormat="1" applyFont="1" applyFill="1" applyBorder="1" applyAlignment="1">
      <alignment horizontal="center" shrinkToFit="1"/>
    </xf>
    <xf numFmtId="0" fontId="30" fillId="0" borderId="67" xfId="0" applyFont="1" applyFill="1" applyBorder="1" applyAlignment="1">
      <alignment horizontal="left"/>
    </xf>
    <xf numFmtId="18" fontId="15" fillId="0" borderId="68" xfId="0" applyNumberFormat="1" applyFont="1" applyFill="1" applyBorder="1" applyAlignment="1">
      <alignment horizontal="center" shrinkToFit="1"/>
    </xf>
    <xf numFmtId="0" fontId="15" fillId="0" borderId="70" xfId="0" applyNumberFormat="1" applyFont="1" applyFill="1" applyBorder="1" applyAlignment="1">
      <alignment horizontal="center" shrinkToFit="1"/>
    </xf>
    <xf numFmtId="0" fontId="40" fillId="0" borderId="0" xfId="0" applyFont="1" applyFill="1" applyBorder="1" applyAlignment="1">
      <alignment horizontal="left"/>
    </xf>
    <xf numFmtId="0" fontId="0" fillId="0" borderId="74" xfId="0" applyBorder="1" applyAlignment="1">
      <alignment horizontal="center"/>
    </xf>
    <xf numFmtId="0" fontId="48" fillId="5" borderId="27" xfId="0" applyFont="1" applyFill="1" applyBorder="1" applyAlignment="1">
      <alignment horizontal="center"/>
    </xf>
    <xf numFmtId="0" fontId="48" fillId="5" borderId="17" xfId="0" applyFont="1" applyFill="1" applyBorder="1" applyAlignment="1">
      <alignment horizontal="center"/>
    </xf>
    <xf numFmtId="0" fontId="48" fillId="5" borderId="64" xfId="0" applyFont="1" applyFill="1" applyBorder="1" applyAlignment="1">
      <alignment horizontal="center"/>
    </xf>
    <xf numFmtId="44" fontId="0" fillId="0" borderId="33" xfId="0" applyNumberFormat="1" applyBorder="1" applyAlignment="1">
      <alignment horizontal="left"/>
    </xf>
    <xf numFmtId="44" fontId="0" fillId="0" borderId="21" xfId="0" applyNumberFormat="1" applyBorder="1" applyAlignment="1">
      <alignment horizontal="left"/>
    </xf>
    <xf numFmtId="44" fontId="0" fillId="0" borderId="11" xfId="0" applyNumberFormat="1" applyBorder="1" applyAlignment="1">
      <alignment horizontal="left"/>
    </xf>
    <xf numFmtId="0" fontId="0" fillId="0" borderId="0" xfId="0" applyAlignment="1" applyProtection="1">
      <alignment horizontal="left" vertical="top" wrapText="1"/>
      <protection locked="0"/>
    </xf>
    <xf numFmtId="0" fontId="54" fillId="0" borderId="68" xfId="0" applyNumberFormat="1" applyFont="1" applyBorder="1" applyAlignment="1" applyProtection="1">
      <alignment horizontal="center" shrinkToFit="1"/>
      <protection locked="0"/>
    </xf>
    <xf numFmtId="0" fontId="54" fillId="0" borderId="69" xfId="0" applyNumberFormat="1" applyFont="1" applyBorder="1" applyAlignment="1" applyProtection="1">
      <alignment horizontal="center" shrinkToFit="1"/>
      <protection locked="0"/>
    </xf>
    <xf numFmtId="0" fontId="54" fillId="0" borderId="70" xfId="0" applyNumberFormat="1" applyFont="1" applyBorder="1" applyAlignment="1" applyProtection="1">
      <alignment horizontal="center" shrinkToFit="1"/>
      <protection locked="0"/>
    </xf>
    <xf numFmtId="49" fontId="54" fillId="0" borderId="71" xfId="0" applyNumberFormat="1" applyFont="1" applyBorder="1" applyAlignment="1">
      <alignment horizontal="center" shrinkToFit="1"/>
    </xf>
    <xf numFmtId="0" fontId="54" fillId="0" borderId="72" xfId="0" applyNumberFormat="1" applyFont="1" applyBorder="1" applyAlignment="1">
      <alignment horizontal="center" shrinkToFit="1"/>
    </xf>
    <xf numFmtId="0" fontId="54" fillId="0" borderId="73" xfId="0" applyNumberFormat="1" applyFont="1" applyBorder="1" applyAlignment="1">
      <alignment horizontal="center" shrinkToFit="1"/>
    </xf>
    <xf numFmtId="49" fontId="54" fillId="0" borderId="4" xfId="0" applyNumberFormat="1" applyFont="1" applyBorder="1" applyAlignment="1">
      <alignment horizontal="center" shrinkToFit="1"/>
    </xf>
    <xf numFmtId="0" fontId="54" fillId="0" borderId="7" xfId="0" applyNumberFormat="1" applyFont="1" applyBorder="1" applyAlignment="1">
      <alignment horizontal="center" shrinkToFit="1"/>
    </xf>
    <xf numFmtId="169" fontId="54" fillId="0" borderId="69" xfId="0" applyNumberFormat="1" applyFont="1" applyBorder="1" applyAlignment="1">
      <alignment horizontal="center"/>
    </xf>
    <xf numFmtId="169" fontId="31" fillId="0" borderId="4" xfId="0" applyNumberFormat="1" applyFont="1" applyBorder="1" applyAlignment="1">
      <alignment horizontal="center"/>
    </xf>
    <xf numFmtId="169" fontId="31" fillId="0" borderId="7" xfId="0" applyNumberFormat="1" applyFont="1" applyBorder="1" applyAlignment="1">
      <alignment horizontal="center"/>
    </xf>
    <xf numFmtId="1" fontId="15" fillId="0" borderId="68" xfId="0" applyNumberFormat="1" applyFont="1" applyFill="1" applyBorder="1" applyAlignment="1" applyProtection="1">
      <alignment horizontal="center" shrinkToFit="1"/>
      <protection locked="0"/>
    </xf>
    <xf numFmtId="1" fontId="15" fillId="0" borderId="70" xfId="0" applyNumberFormat="1" applyFont="1" applyFill="1" applyBorder="1" applyAlignment="1" applyProtection="1">
      <alignment horizontal="center" shrinkToFit="1"/>
      <protection locked="0"/>
    </xf>
    <xf numFmtId="0" fontId="0" fillId="0" borderId="67" xfId="0" applyFill="1" applyBorder="1" applyAlignment="1">
      <alignment horizontal="center"/>
    </xf>
    <xf numFmtId="0" fontId="0" fillId="0" borderId="12" xfId="0" applyFill="1" applyBorder="1" applyAlignment="1" applyProtection="1">
      <alignment horizontal="left" shrinkToFit="1"/>
      <protection locked="0"/>
    </xf>
    <xf numFmtId="0" fontId="0" fillId="0" borderId="6" xfId="0" applyFill="1" applyBorder="1" applyAlignment="1" applyProtection="1">
      <alignment horizontal="left" shrinkToFit="1"/>
      <protection locked="0"/>
    </xf>
    <xf numFmtId="0" fontId="0" fillId="0" borderId="24" xfId="0" applyFill="1" applyBorder="1" applyAlignment="1" applyProtection="1">
      <alignment horizontal="left" shrinkToFit="1"/>
      <protection locked="0"/>
    </xf>
    <xf numFmtId="0" fontId="31" fillId="0" borderId="14" xfId="0" applyFont="1" applyBorder="1" applyAlignment="1" applyProtection="1">
      <alignment horizontal="left" shrinkToFit="1"/>
      <protection locked="0"/>
    </xf>
    <xf numFmtId="0" fontId="31" fillId="0" borderId="0" xfId="0" applyFont="1" applyBorder="1" applyAlignment="1" applyProtection="1">
      <alignment horizontal="left" shrinkToFit="1"/>
      <protection locked="0"/>
    </xf>
    <xf numFmtId="0" fontId="31" fillId="0" borderId="13" xfId="0" applyFont="1" applyBorder="1" applyAlignment="1" applyProtection="1">
      <alignment horizontal="left" shrinkToFit="1"/>
      <protection locked="0"/>
    </xf>
    <xf numFmtId="0" fontId="30" fillId="0" borderId="68" xfId="0" applyFont="1" applyBorder="1" applyAlignment="1" applyProtection="1">
      <alignment wrapText="1"/>
      <protection locked="0"/>
    </xf>
    <xf numFmtId="0" fontId="0" fillId="0" borderId="72" xfId="0" applyBorder="1" applyAlignment="1" applyProtection="1">
      <alignment wrapText="1"/>
      <protection locked="0"/>
    </xf>
    <xf numFmtId="0" fontId="0" fillId="0" borderId="73" xfId="0" applyBorder="1" applyAlignment="1" applyProtection="1">
      <alignment wrapText="1"/>
      <protection locked="0"/>
    </xf>
    <xf numFmtId="0" fontId="0" fillId="0" borderId="44" xfId="0" applyBorder="1" applyAlignment="1" applyProtection="1">
      <alignment horizontal="left" shrinkToFit="1"/>
      <protection locked="0"/>
    </xf>
    <xf numFmtId="0" fontId="0" fillId="0" borderId="26" xfId="0" applyBorder="1" applyAlignment="1" applyProtection="1">
      <protection locked="0"/>
    </xf>
    <xf numFmtId="0" fontId="0" fillId="0" borderId="43" xfId="0" applyBorder="1" applyAlignment="1" applyProtection="1">
      <protection locked="0"/>
    </xf>
    <xf numFmtId="0" fontId="30" fillId="0" borderId="110" xfId="0" applyFont="1" applyBorder="1" applyAlignment="1">
      <alignment horizontal="left" vertical="center"/>
    </xf>
    <xf numFmtId="0" fontId="30" fillId="0" borderId="13" xfId="0" applyFont="1" applyBorder="1" applyAlignment="1">
      <alignment horizontal="left" vertical="center"/>
    </xf>
    <xf numFmtId="0" fontId="0" fillId="0" borderId="43" xfId="0" applyBorder="1" applyAlignment="1">
      <alignment horizontal="left"/>
    </xf>
    <xf numFmtId="0" fontId="0" fillId="0" borderId="0" xfId="0" applyBorder="1" applyAlignment="1" applyProtection="1">
      <alignment wrapText="1"/>
      <protection locked="0"/>
    </xf>
    <xf numFmtId="168" fontId="39" fillId="0" borderId="16" xfId="0" applyNumberFormat="1" applyFont="1" applyFill="1" applyBorder="1" applyAlignment="1">
      <alignment horizontal="left" vertical="center"/>
    </xf>
    <xf numFmtId="0" fontId="39" fillId="0" borderId="16" xfId="0" applyFont="1" applyFill="1" applyBorder="1" applyAlignment="1">
      <alignment horizontal="left" vertical="center"/>
    </xf>
    <xf numFmtId="0" fontId="39" fillId="0" borderId="18" xfId="0" applyFont="1" applyFill="1" applyBorder="1" applyAlignment="1">
      <alignment horizontal="left" vertical="center"/>
    </xf>
    <xf numFmtId="0" fontId="39" fillId="0" borderId="26" xfId="0" applyFont="1" applyFill="1" applyBorder="1" applyAlignment="1">
      <alignment horizontal="left" vertical="center"/>
    </xf>
    <xf numFmtId="0" fontId="39" fillId="0" borderId="23" xfId="0" applyFont="1" applyFill="1" applyBorder="1" applyAlignment="1">
      <alignment horizontal="left" vertical="center"/>
    </xf>
    <xf numFmtId="0" fontId="42" fillId="0" borderId="75" xfId="0" applyFont="1" applyFill="1" applyBorder="1" applyAlignment="1">
      <alignment horizontal="right" vertical="center" textRotation="90"/>
    </xf>
    <xf numFmtId="0" fontId="36" fillId="4" borderId="15" xfId="0" applyFont="1" applyFill="1" applyBorder="1" applyAlignment="1">
      <alignment horizontal="right"/>
    </xf>
    <xf numFmtId="0" fontId="36" fillId="4" borderId="16" xfId="0" applyFont="1" applyFill="1" applyBorder="1" applyAlignment="1">
      <alignment horizontal="right"/>
    </xf>
    <xf numFmtId="170" fontId="0" fillId="0" borderId="16" xfId="0" applyNumberFormat="1" applyFill="1" applyBorder="1" applyAlignment="1">
      <alignment horizontal="right"/>
    </xf>
    <xf numFmtId="170" fontId="0" fillId="0" borderId="18" xfId="0" applyNumberFormat="1" applyFill="1" applyBorder="1" applyAlignment="1">
      <alignment horizontal="right"/>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29" fillId="4" borderId="18" xfId="0" applyFont="1" applyFill="1" applyBorder="1" applyAlignment="1">
      <alignment horizontal="center" vertical="center"/>
    </xf>
    <xf numFmtId="170" fontId="0" fillId="0" borderId="0" xfId="0" applyNumberFormat="1" applyFill="1" applyBorder="1" applyAlignment="1">
      <alignment horizontal="right"/>
    </xf>
    <xf numFmtId="170" fontId="0" fillId="0" borderId="20" xfId="0" applyNumberFormat="1" applyFill="1" applyBorder="1" applyAlignment="1">
      <alignment horizontal="right"/>
    </xf>
    <xf numFmtId="0" fontId="0" fillId="8" borderId="27" xfId="0" applyNumberFormat="1" applyFill="1" applyBorder="1" applyAlignment="1" applyProtection="1">
      <alignment horizontal="center"/>
      <protection locked="0"/>
    </xf>
    <xf numFmtId="0" fontId="0" fillId="8" borderId="64" xfId="0" applyNumberFormat="1" applyFill="1" applyBorder="1" applyAlignment="1" applyProtection="1">
      <alignment horizontal="center"/>
      <protection locked="0"/>
    </xf>
    <xf numFmtId="4" fontId="0" fillId="8" borderId="27" xfId="0" applyNumberFormat="1" applyFont="1" applyFill="1" applyBorder="1" applyAlignment="1" applyProtection="1">
      <alignment horizontal="right" shrinkToFit="1"/>
    </xf>
    <xf numFmtId="4" fontId="0" fillId="8" borderId="64" xfId="0" applyNumberFormat="1" applyFont="1" applyFill="1" applyBorder="1" applyAlignment="1" applyProtection="1">
      <alignment horizontal="right" shrinkToFit="1"/>
    </xf>
    <xf numFmtId="0" fontId="32" fillId="8" borderId="27" xfId="0" applyNumberFormat="1" applyFont="1" applyFill="1" applyBorder="1" applyAlignment="1" applyProtection="1">
      <alignment horizontal="center"/>
      <protection locked="0"/>
    </xf>
    <xf numFmtId="0" fontId="32" fillId="8" borderId="64" xfId="0" applyNumberFormat="1" applyFont="1" applyFill="1" applyBorder="1" applyAlignment="1" applyProtection="1">
      <alignment horizontal="center"/>
      <protection locked="0"/>
    </xf>
    <xf numFmtId="49" fontId="32" fillId="8" borderId="27" xfId="0" applyNumberFormat="1" applyFont="1" applyFill="1" applyBorder="1" applyAlignment="1" applyProtection="1">
      <alignment horizontal="center"/>
      <protection locked="0"/>
    </xf>
    <xf numFmtId="4" fontId="0" fillId="8" borderId="0" xfId="0" applyNumberFormat="1" applyFont="1" applyFill="1" applyBorder="1" applyAlignment="1" applyProtection="1">
      <alignment horizontal="right" shrinkToFit="1"/>
    </xf>
    <xf numFmtId="4" fontId="0" fillId="8" borderId="20" xfId="0" applyNumberFormat="1" applyFont="1" applyFill="1" applyBorder="1" applyAlignment="1" applyProtection="1">
      <alignment horizontal="right" shrinkToFit="1"/>
    </xf>
    <xf numFmtId="170" fontId="0" fillId="0" borderId="26" xfId="0" applyNumberFormat="1" applyFill="1" applyBorder="1" applyAlignment="1">
      <alignment horizontal="right"/>
    </xf>
    <xf numFmtId="170" fontId="0" fillId="0" borderId="23" xfId="0" applyNumberFormat="1" applyFill="1" applyBorder="1" applyAlignment="1">
      <alignment horizontal="right"/>
    </xf>
    <xf numFmtId="170" fontId="0" fillId="0" borderId="0" xfId="0" applyNumberFormat="1" applyAlignment="1">
      <alignment horizontal="right" vertical="center" wrapText="1"/>
    </xf>
    <xf numFmtId="170" fontId="0" fillId="0" borderId="20" xfId="0" applyNumberFormat="1" applyBorder="1" applyAlignment="1">
      <alignment horizontal="right" vertical="center" wrapText="1"/>
    </xf>
    <xf numFmtId="0" fontId="48" fillId="7" borderId="29" xfId="0" applyFont="1" applyFill="1" applyBorder="1" applyAlignment="1">
      <alignment horizontal="center"/>
    </xf>
    <xf numFmtId="0" fontId="48" fillId="7" borderId="42" xfId="0" applyFont="1" applyFill="1" applyBorder="1" applyAlignment="1">
      <alignment horizontal="center"/>
    </xf>
    <xf numFmtId="0" fontId="48" fillId="7" borderId="30" xfId="0" applyFont="1" applyFill="1" applyBorder="1" applyAlignment="1">
      <alignment horizontal="center"/>
    </xf>
    <xf numFmtId="0" fontId="48" fillId="7" borderId="77" xfId="0" applyFont="1" applyFill="1" applyBorder="1" applyAlignment="1">
      <alignment horizontal="center"/>
    </xf>
    <xf numFmtId="49" fontId="24" fillId="0" borderId="28" xfId="0" applyNumberFormat="1" applyFont="1" applyBorder="1" applyAlignment="1" applyProtection="1">
      <alignment horizontal="center" vertical="center" wrapText="1" shrinkToFit="1"/>
      <protection locked="0"/>
    </xf>
    <xf numFmtId="49" fontId="24" fillId="0" borderId="5" xfId="0" applyNumberFormat="1" applyFont="1" applyBorder="1" applyAlignment="1" applyProtection="1">
      <alignment horizontal="center" vertical="center" wrapText="1" shrinkToFit="1"/>
      <protection locked="0"/>
    </xf>
    <xf numFmtId="49" fontId="24" fillId="0" borderId="7" xfId="0" applyNumberFormat="1" applyFont="1" applyBorder="1" applyAlignment="1" applyProtection="1">
      <alignment horizontal="center" vertical="center" wrapText="1" shrinkToFit="1"/>
      <protection locked="0"/>
    </xf>
    <xf numFmtId="44" fontId="49" fillId="4" borderId="18" xfId="0" applyNumberFormat="1" applyFont="1" applyFill="1" applyBorder="1" applyAlignment="1">
      <alignment horizontal="center" vertical="center"/>
    </xf>
    <xf numFmtId="44" fontId="49" fillId="4" borderId="23" xfId="0" applyNumberFormat="1" applyFont="1" applyFill="1" applyBorder="1" applyAlignment="1">
      <alignment horizontal="center" vertical="center"/>
    </xf>
    <xf numFmtId="0" fontId="49" fillId="0" borderId="28" xfId="0" applyFont="1" applyBorder="1" applyAlignment="1" applyProtection="1">
      <alignment horizontal="center" vertical="center"/>
      <protection locked="0"/>
    </xf>
    <xf numFmtId="0" fontId="24" fillId="0" borderId="5" xfId="0" applyFont="1" applyBorder="1" applyAlignment="1" applyProtection="1">
      <alignment vertical="center"/>
      <protection locked="0"/>
    </xf>
    <xf numFmtId="0" fontId="24" fillId="0" borderId="7" xfId="0" applyFont="1" applyBorder="1" applyAlignment="1" applyProtection="1">
      <alignment vertical="center"/>
      <protection locked="0"/>
    </xf>
    <xf numFmtId="0" fontId="49" fillId="0" borderId="28" xfId="0" applyFont="1" applyBorder="1" applyAlignment="1" applyProtection="1">
      <alignment horizontal="center" vertical="center" shrinkToFit="1"/>
      <protection locked="0"/>
    </xf>
    <xf numFmtId="0" fontId="24" fillId="0" borderId="5" xfId="0" applyFont="1" applyBorder="1" applyAlignment="1" applyProtection="1">
      <alignment vertical="center" shrinkToFit="1"/>
      <protection locked="0"/>
    </xf>
    <xf numFmtId="0" fontId="24" fillId="0" borderId="7" xfId="0" applyFont="1" applyBorder="1" applyAlignment="1" applyProtection="1">
      <alignment vertical="center" shrinkToFit="1"/>
      <protection locked="0"/>
    </xf>
    <xf numFmtId="44" fontId="27" fillId="0" borderId="15" xfId="0" applyNumberFormat="1" applyFont="1" applyFill="1" applyBorder="1" applyAlignment="1">
      <alignment horizontal="center" vertical="center" shrinkToFit="1"/>
    </xf>
    <xf numFmtId="44" fontId="27" fillId="0" borderId="22" xfId="0" applyNumberFormat="1" applyFont="1" applyFill="1" applyBorder="1" applyAlignment="1">
      <alignment horizontal="center" vertical="center" shrinkToFit="1"/>
    </xf>
    <xf numFmtId="0" fontId="48" fillId="0" borderId="55" xfId="0" applyFont="1" applyBorder="1" applyAlignment="1">
      <alignment horizontal="center"/>
    </xf>
    <xf numFmtId="0" fontId="48" fillId="0" borderId="36" xfId="0" applyFont="1" applyBorder="1" applyAlignment="1">
      <alignment horizontal="center"/>
    </xf>
    <xf numFmtId="0" fontId="48" fillId="0" borderId="51" xfId="0" applyFont="1" applyBorder="1" applyAlignment="1">
      <alignment horizont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0" xfId="0" applyFont="1" applyFill="1" applyBorder="1" applyAlignment="1">
      <alignment horizontal="center" vertical="center"/>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23" xfId="0" applyFont="1" applyBorder="1" applyAlignment="1">
      <alignment horizontal="center" vertical="center" wrapText="1"/>
    </xf>
    <xf numFmtId="0" fontId="51" fillId="0" borderId="15" xfId="0" applyFont="1" applyBorder="1" applyAlignment="1">
      <alignment horizontal="center" vertical="center"/>
    </xf>
    <xf numFmtId="0" fontId="51" fillId="0" borderId="22" xfId="0" applyFont="1" applyBorder="1" applyAlignment="1">
      <alignment horizontal="center" vertical="center"/>
    </xf>
    <xf numFmtId="0" fontId="48" fillId="4" borderId="16" xfId="0" applyFont="1" applyFill="1" applyBorder="1" applyAlignment="1">
      <alignment horizontal="center"/>
    </xf>
    <xf numFmtId="0" fontId="48" fillId="4" borderId="18" xfId="0" applyFont="1" applyFill="1" applyBorder="1" applyAlignment="1">
      <alignment horizontal="center"/>
    </xf>
    <xf numFmtId="0" fontId="51" fillId="0" borderId="15" xfId="0" applyFont="1" applyFill="1" applyBorder="1" applyAlignment="1" applyProtection="1">
      <alignment horizontal="center" vertical="center"/>
      <protection locked="0"/>
    </xf>
    <xf numFmtId="0" fontId="51" fillId="0" borderId="22" xfId="0" applyFont="1" applyFill="1" applyBorder="1" applyAlignment="1" applyProtection="1">
      <alignment horizontal="center" vertical="center"/>
      <protection locked="0"/>
    </xf>
    <xf numFmtId="0" fontId="49" fillId="4" borderId="22" xfId="0" applyFont="1" applyFill="1" applyBorder="1" applyAlignment="1">
      <alignment horizontal="center" vertical="center" wrapText="1"/>
    </xf>
    <xf numFmtId="0" fontId="49" fillId="4" borderId="26" xfId="0"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26" xfId="0" applyFont="1" applyFill="1" applyBorder="1" applyAlignment="1">
      <alignment horizontal="center" vertical="center" wrapText="1"/>
    </xf>
    <xf numFmtId="0" fontId="39" fillId="0" borderId="15" xfId="0" applyFont="1" applyFill="1" applyBorder="1" applyAlignment="1">
      <alignment horizontal="right" vertical="center"/>
    </xf>
    <xf numFmtId="0" fontId="39" fillId="0" borderId="16" xfId="0" applyFont="1" applyFill="1" applyBorder="1" applyAlignment="1">
      <alignment horizontal="right" vertical="center"/>
    </xf>
    <xf numFmtId="0" fontId="39" fillId="0" borderId="22" xfId="0" applyFont="1" applyFill="1" applyBorder="1" applyAlignment="1">
      <alignment horizontal="right" vertical="center"/>
    </xf>
    <xf numFmtId="0" fontId="39" fillId="0" borderId="26" xfId="0" applyFont="1" applyFill="1" applyBorder="1" applyAlignment="1">
      <alignment horizontal="right" vertical="center"/>
    </xf>
    <xf numFmtId="0" fontId="30" fillId="4" borderId="26" xfId="0" applyFont="1" applyFill="1" applyBorder="1" applyAlignment="1">
      <alignment horizontal="center" vertical="top"/>
    </xf>
    <xf numFmtId="0" fontId="30" fillId="4" borderId="23" xfId="0" applyFont="1" applyFill="1" applyBorder="1" applyAlignment="1">
      <alignment horizontal="center" vertical="top"/>
    </xf>
    <xf numFmtId="0" fontId="28" fillId="0" borderId="26" xfId="0" applyNumberFormat="1" applyFont="1" applyBorder="1" applyAlignment="1">
      <alignment horizontal="center"/>
    </xf>
    <xf numFmtId="0" fontId="0" fillId="0" borderId="26" xfId="0" applyBorder="1" applyAlignment="1"/>
    <xf numFmtId="0" fontId="0" fillId="8" borderId="27" xfId="0" applyNumberFormat="1" applyFill="1" applyBorder="1" applyAlignment="1" applyProtection="1">
      <alignment horizontal="center" shrinkToFit="1"/>
      <protection locked="0"/>
    </xf>
    <xf numFmtId="0" fontId="0" fillId="8" borderId="64" xfId="0" applyFill="1" applyBorder="1" applyAlignment="1" applyProtection="1">
      <alignment horizontal="center" shrinkToFit="1"/>
    </xf>
    <xf numFmtId="0" fontId="0" fillId="8" borderId="64" xfId="0" applyFill="1" applyBorder="1" applyAlignment="1" applyProtection="1">
      <alignment horizontal="right" shrinkToFit="1"/>
    </xf>
    <xf numFmtId="0" fontId="49" fillId="0" borderId="28" xfId="0" applyFont="1" applyBorder="1" applyAlignment="1" applyProtection="1">
      <alignment horizontal="center" vertical="center" wrapText="1" shrinkToFit="1"/>
      <protection locked="0"/>
    </xf>
    <xf numFmtId="0" fontId="24" fillId="0" borderId="5" xfId="0" applyFont="1" applyBorder="1" applyAlignment="1" applyProtection="1">
      <alignment vertical="center" wrapText="1" shrinkToFit="1"/>
      <protection locked="0"/>
    </xf>
    <xf numFmtId="0" fontId="24" fillId="0" borderId="7" xfId="0" applyFont="1" applyBorder="1" applyAlignment="1" applyProtection="1">
      <alignment vertical="center" wrapText="1" shrinkToFit="1"/>
      <protection locked="0"/>
    </xf>
    <xf numFmtId="44" fontId="0" fillId="0" borderId="28" xfId="0" applyNumberFormat="1" applyBorder="1" applyAlignment="1" applyProtection="1">
      <alignment horizontal="left" shrinkToFit="1"/>
      <protection locked="0"/>
    </xf>
    <xf numFmtId="0" fontId="0" fillId="0" borderId="5" xfId="0" applyBorder="1" applyAlignment="1" applyProtection="1">
      <alignment horizontal="left" shrinkToFit="1"/>
      <protection locked="0"/>
    </xf>
    <xf numFmtId="0" fontId="0" fillId="0" borderId="7" xfId="0" applyBorder="1" applyAlignment="1" applyProtection="1">
      <alignment horizontal="left" shrinkToFit="1"/>
      <protection locked="0"/>
    </xf>
    <xf numFmtId="44" fontId="0" fillId="0" borderId="49" xfId="0" applyNumberFormat="1" applyBorder="1" applyAlignment="1" applyProtection="1">
      <alignment horizontal="left"/>
      <protection locked="0"/>
    </xf>
    <xf numFmtId="44" fontId="0" fillId="0" borderId="7" xfId="0" applyNumberFormat="1" applyBorder="1" applyAlignment="1" applyProtection="1">
      <alignment horizontal="left"/>
      <protection locked="0"/>
    </xf>
    <xf numFmtId="44" fontId="0" fillId="0" borderId="8" xfId="0" applyNumberFormat="1" applyBorder="1" applyAlignment="1" applyProtection="1">
      <alignment horizontal="left"/>
      <protection locked="0"/>
    </xf>
    <xf numFmtId="0" fontId="48" fillId="0" borderId="46" xfId="0" applyFont="1" applyBorder="1" applyAlignment="1">
      <alignment horizontal="center"/>
    </xf>
    <xf numFmtId="0" fontId="48" fillId="0" borderId="24" xfId="0" applyFont="1" applyBorder="1" applyAlignment="1">
      <alignment horizontal="center"/>
    </xf>
    <xf numFmtId="0" fontId="48" fillId="0" borderId="9" xfId="0" applyFont="1" applyBorder="1" applyAlignment="1">
      <alignment horizontal="center"/>
    </xf>
    <xf numFmtId="0" fontId="0" fillId="0" borderId="26" xfId="0"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cellXfs>
  <cellStyles count="5">
    <cellStyle name="Currency" xfId="1" builtinId="4"/>
    <cellStyle name="Hyperlink" xfId="3" builtinId="8"/>
    <cellStyle name="Neutral" xfId="4" builtinId="28"/>
    <cellStyle name="Normal" xfId="0" builtinId="0"/>
    <cellStyle name="Percent" xfId="2" builtinId="5"/>
  </cellStyles>
  <dxfs count="1">
    <dxf>
      <fill>
        <patternFill>
          <bgColor rgb="FFFFFF00"/>
        </patternFill>
      </fill>
    </dxf>
  </dxfs>
  <tableStyles count="0" defaultTableStyle="TableStyleMedium2" defaultPivotStyle="PivotStyleLight16"/>
  <colors>
    <indexedColors>
      <rgbColor rgb="FF000000"/>
      <rgbColor rgb="FFFFFFFF"/>
      <rgbColor rgb="FFDD0806"/>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FF3333"/>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99"/>
      <rgbColor rgb="FFCC99FF"/>
      <rgbColor rgb="FFFFCC99"/>
      <rgbColor rgb="FF00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351861</xdr:colOff>
      <xdr:row>0</xdr:row>
      <xdr:rowOff>0</xdr:rowOff>
    </xdr:from>
    <xdr:to>
      <xdr:col>2</xdr:col>
      <xdr:colOff>121920</xdr:colOff>
      <xdr:row>3</xdr:row>
      <xdr:rowOff>228600</xdr:rowOff>
    </xdr:to>
    <xdr:sp macro="" textlink="">
      <xdr:nvSpPr>
        <xdr:cNvPr id="2" name="CustomShape 1"/>
        <xdr:cNvSpPr/>
      </xdr:nvSpPr>
      <xdr:spPr>
        <a:xfrm>
          <a:off x="351861" y="0"/>
          <a:ext cx="1522659" cy="1097280"/>
        </a:xfrm>
        <a:prstGeom prst="rect">
          <a:avLst/>
        </a:prstGeom>
        <a:noFill/>
        <a:ln w="9360">
          <a:noFill/>
        </a:ln>
      </xdr:spPr>
      <xdr:txBody>
        <a:bodyPr lIns="0" tIns="0" rIns="0" bIns="0"/>
        <a:lstStyle/>
        <a:p>
          <a:pPr>
            <a:lnSpc>
              <a:spcPct val="100000"/>
            </a:lnSpc>
          </a:pPr>
          <a:r>
            <a:rPr lang="en-US" sz="3400" b="1">
              <a:solidFill>
                <a:srgbClr val="333399"/>
              </a:solidFill>
              <a:latin typeface="Times New Roman"/>
            </a:rPr>
            <a:t>Camp Agapé</a:t>
          </a:r>
          <a:r>
            <a:rPr lang="en-US" sz="3600" b="1">
              <a:solidFill>
                <a:srgbClr val="0000D4"/>
              </a:solidFill>
              <a:latin typeface="Times New Roman"/>
            </a:rPr>
            <a:t> </a:t>
          </a:r>
          <a:endParaRPr/>
        </a:p>
        <a:p>
          <a:pPr>
            <a:lnSpc>
              <a:spcPct val="100000"/>
            </a:lnSpc>
          </a:pPr>
          <a:endParaRPr/>
        </a:p>
      </xdr:txBody>
    </xdr:sp>
    <xdr:clientData/>
  </xdr:twoCellAnchor>
  <xdr:twoCellAnchor editAs="oneCell">
    <xdr:from>
      <xdr:col>0</xdr:col>
      <xdr:colOff>331059</xdr:colOff>
      <xdr:row>3</xdr:row>
      <xdr:rowOff>167640</xdr:rowOff>
    </xdr:from>
    <xdr:to>
      <xdr:col>1</xdr:col>
      <xdr:colOff>457200</xdr:colOff>
      <xdr:row>6</xdr:row>
      <xdr:rowOff>243840</xdr:rowOff>
    </xdr:to>
    <xdr:pic>
      <xdr:nvPicPr>
        <xdr:cNvPr id="3" name="Picture 6"/>
        <xdr:cNvPicPr/>
      </xdr:nvPicPr>
      <xdr:blipFill>
        <a:blip xmlns:r="http://schemas.openxmlformats.org/officeDocument/2006/relationships" r:embed="rId1" cstate="print"/>
        <a:stretch>
          <a:fillRect/>
        </a:stretch>
      </xdr:blipFill>
      <xdr:spPr>
        <a:xfrm>
          <a:off x="331059" y="1036320"/>
          <a:ext cx="1269141" cy="89916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14</xdr:row>
      <xdr:rowOff>228600</xdr:rowOff>
    </xdr:from>
    <xdr:to>
      <xdr:col>8</xdr:col>
      <xdr:colOff>142611</xdr:colOff>
      <xdr:row>16</xdr:row>
      <xdr:rowOff>95250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0800000">
          <a:off x="5419725" y="3200400"/>
          <a:ext cx="247386" cy="285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D83"/>
  <sheetViews>
    <sheetView showGridLines="0" tabSelected="1" zoomScale="58" zoomScaleNormal="58" zoomScaleSheetLayoutView="75" zoomScalePageLayoutView="50" workbookViewId="0">
      <selection activeCell="D1" sqref="D1:Y1"/>
    </sheetView>
  </sheetViews>
  <sheetFormatPr defaultColWidth="8.6640625" defaultRowHeight="13.8"/>
  <cols>
    <col min="1" max="1" width="16.6640625" style="1" customWidth="1"/>
    <col min="2" max="5" width="8.6640625" style="1"/>
    <col min="6" max="6" width="1" style="1" customWidth="1"/>
    <col min="7" max="7" width="8.6640625" style="1"/>
    <col min="8" max="8" width="1.33203125" style="1" customWidth="1"/>
    <col min="9" max="10" width="8.6640625" style="1" customWidth="1"/>
    <col min="11" max="11" width="8.5546875" style="1" customWidth="1"/>
    <col min="12" max="13" width="8.6640625" style="1" customWidth="1"/>
    <col min="14" max="15" width="8.6640625" style="1"/>
    <col min="16" max="16" width="15" style="1" customWidth="1"/>
    <col min="17" max="19" width="8.6640625" style="1"/>
    <col min="20" max="26" width="8.6640625" style="1" customWidth="1"/>
    <col min="27" max="27" width="8.6640625" style="1"/>
    <col min="28" max="29" width="3.44140625" style="1" customWidth="1"/>
    <col min="30" max="30" width="4.109375" style="1" customWidth="1"/>
    <col min="31" max="31" width="5.88671875" style="1" customWidth="1"/>
    <col min="32" max="32" width="5.109375" style="1" customWidth="1"/>
    <col min="33" max="33" width="8.6640625" style="1" hidden="1" customWidth="1"/>
    <col min="34" max="34" width="11" style="1" customWidth="1"/>
    <col min="35" max="35" width="12.109375" style="1" customWidth="1"/>
    <col min="36" max="36" width="8.6640625" style="1"/>
    <col min="37" max="37" width="7.5546875" style="1" customWidth="1"/>
    <col min="38" max="38" width="1" style="1" hidden="1" customWidth="1"/>
    <col min="39" max="39" width="9.33203125" style="1" customWidth="1"/>
    <col min="40" max="40" width="5.33203125" style="1" customWidth="1"/>
    <col min="41" max="41" width="14.109375" style="1" customWidth="1"/>
    <col min="42" max="42" width="16.5546875" style="1" customWidth="1"/>
    <col min="43" max="1018" width="8.6640625" style="3" customWidth="1"/>
    <col min="1019" max="16384" width="8.6640625" style="54"/>
  </cols>
  <sheetData>
    <row r="1" spans="1:52" ht="24.6" customHeight="1" thickBot="1">
      <c r="A1" s="163"/>
      <c r="B1" s="163"/>
      <c r="C1" s="163"/>
      <c r="D1" s="211" t="s">
        <v>184</v>
      </c>
      <c r="E1" s="212"/>
      <c r="F1" s="212"/>
      <c r="G1" s="212"/>
      <c r="H1" s="212"/>
      <c r="I1" s="212"/>
      <c r="J1" s="212"/>
      <c r="K1" s="212"/>
      <c r="L1" s="212"/>
      <c r="M1" s="212"/>
      <c r="N1" s="212"/>
      <c r="O1" s="212"/>
      <c r="P1" s="212"/>
      <c r="Q1" s="212"/>
      <c r="R1" s="212"/>
      <c r="S1" s="212"/>
      <c r="T1" s="212"/>
      <c r="U1" s="212"/>
      <c r="V1" s="212"/>
      <c r="W1" s="212"/>
      <c r="X1" s="212"/>
      <c r="Y1" s="213"/>
      <c r="Z1" s="192"/>
      <c r="AA1" s="203" t="s">
        <v>152</v>
      </c>
      <c r="AB1" s="204"/>
      <c r="AC1" s="204"/>
      <c r="AD1" s="204"/>
      <c r="AE1" s="204"/>
      <c r="AF1" s="204"/>
      <c r="AG1" s="204"/>
      <c r="AH1" s="204"/>
      <c r="AI1" s="204"/>
      <c r="AJ1" s="204"/>
      <c r="AK1" s="204"/>
      <c r="AL1" s="205"/>
      <c r="AM1" s="205"/>
      <c r="AN1" s="205"/>
      <c r="AO1" s="206"/>
      <c r="AP1" s="111">
        <f>Q14-B14</f>
        <v>0</v>
      </c>
    </row>
    <row r="2" spans="1:52" ht="22.2" customHeight="1">
      <c r="A2" s="163"/>
      <c r="B2" s="163"/>
      <c r="C2" s="163"/>
      <c r="D2" s="207" t="s">
        <v>155</v>
      </c>
      <c r="E2" s="208"/>
      <c r="F2" s="208"/>
      <c r="G2" s="208"/>
      <c r="H2" s="208"/>
      <c r="I2" s="208"/>
      <c r="J2" s="208"/>
      <c r="K2" s="208"/>
      <c r="L2" s="208"/>
      <c r="M2" s="208"/>
      <c r="N2" s="208"/>
      <c r="O2" s="208"/>
      <c r="P2" s="208"/>
      <c r="Q2" s="208"/>
      <c r="R2" s="208"/>
      <c r="S2" s="208"/>
      <c r="T2" s="208"/>
      <c r="U2" s="208"/>
      <c r="V2" s="208"/>
      <c r="W2" s="208"/>
      <c r="X2" s="208"/>
      <c r="Y2" s="208"/>
      <c r="Z2" s="192"/>
      <c r="AA2" s="218" t="s">
        <v>0</v>
      </c>
      <c r="AB2" s="219"/>
      <c r="AC2" s="219"/>
      <c r="AD2" s="219"/>
      <c r="AE2" s="219"/>
      <c r="AF2" s="219"/>
      <c r="AG2" s="219"/>
      <c r="AH2" s="219"/>
      <c r="AI2" s="219"/>
      <c r="AJ2" s="220" t="s">
        <v>1</v>
      </c>
      <c r="AK2" s="220"/>
      <c r="AL2" s="220"/>
      <c r="AM2" s="220" t="s">
        <v>2</v>
      </c>
      <c r="AN2" s="220"/>
      <c r="AO2" s="77" t="s">
        <v>3</v>
      </c>
      <c r="AP2" s="110" t="s">
        <v>4</v>
      </c>
    </row>
    <row r="3" spans="1:52" ht="22.2" customHeight="1">
      <c r="A3" s="163"/>
      <c r="B3" s="163"/>
      <c r="C3" s="163"/>
      <c r="D3" s="209"/>
      <c r="E3" s="209"/>
      <c r="F3" s="209"/>
      <c r="G3" s="209"/>
      <c r="H3" s="209"/>
      <c r="I3" s="209"/>
      <c r="J3" s="209"/>
      <c r="K3" s="209"/>
      <c r="L3" s="209"/>
      <c r="M3" s="209"/>
      <c r="N3" s="209"/>
      <c r="O3" s="209"/>
      <c r="P3" s="209"/>
      <c r="Q3" s="209"/>
      <c r="R3" s="209"/>
      <c r="S3" s="209"/>
      <c r="T3" s="209"/>
      <c r="U3" s="209"/>
      <c r="V3" s="209"/>
      <c r="W3" s="209"/>
      <c r="X3" s="209"/>
      <c r="Y3" s="209"/>
      <c r="Z3" s="192"/>
      <c r="AA3" s="92" t="s">
        <v>5</v>
      </c>
      <c r="AB3" s="93"/>
      <c r="AC3" s="83" t="s">
        <v>6</v>
      </c>
      <c r="AD3" s="83"/>
      <c r="AE3" s="83"/>
      <c r="AF3" s="2"/>
      <c r="AG3" s="83"/>
      <c r="AH3" s="83"/>
      <c r="AI3" s="91" t="s">
        <v>7</v>
      </c>
      <c r="AJ3" s="190">
        <v>8</v>
      </c>
      <c r="AK3" s="191"/>
      <c r="AL3" s="94"/>
      <c r="AM3" s="514"/>
      <c r="AN3" s="515"/>
      <c r="AO3" s="87">
        <v>118</v>
      </c>
      <c r="AP3" s="98">
        <f>PRODUCT(AM3*AO3)</f>
        <v>0</v>
      </c>
    </row>
    <row r="4" spans="1:52" ht="22.2" customHeight="1">
      <c r="A4" s="163"/>
      <c r="B4" s="163"/>
      <c r="C4" s="163"/>
      <c r="D4" s="209"/>
      <c r="E4" s="209"/>
      <c r="F4" s="209"/>
      <c r="G4" s="209"/>
      <c r="H4" s="209"/>
      <c r="I4" s="209"/>
      <c r="J4" s="209"/>
      <c r="K4" s="209"/>
      <c r="L4" s="209"/>
      <c r="M4" s="209"/>
      <c r="N4" s="209"/>
      <c r="O4" s="209"/>
      <c r="P4" s="209"/>
      <c r="Q4" s="209"/>
      <c r="R4" s="209"/>
      <c r="S4" s="209"/>
      <c r="T4" s="209"/>
      <c r="U4" s="209"/>
      <c r="V4" s="209"/>
      <c r="W4" s="209"/>
      <c r="X4" s="209"/>
      <c r="Y4" s="209"/>
      <c r="Z4" s="192"/>
      <c r="AA4" s="92"/>
      <c r="AB4" s="2"/>
      <c r="AC4" s="83" t="s">
        <v>8</v>
      </c>
      <c r="AD4" s="83"/>
      <c r="AE4" s="83"/>
      <c r="AF4" s="2"/>
      <c r="AG4" s="83"/>
      <c r="AI4" s="91"/>
      <c r="AJ4" s="153">
        <v>8</v>
      </c>
      <c r="AK4" s="153"/>
      <c r="AL4" s="153"/>
      <c r="AM4" s="143"/>
      <c r="AN4" s="143"/>
      <c r="AO4" s="87">
        <v>118</v>
      </c>
      <c r="AP4" s="98">
        <f>PRODUCT(AM4*AO4)</f>
        <v>0</v>
      </c>
    </row>
    <row r="5" spans="1:52" ht="22.2" customHeight="1">
      <c r="A5" s="163"/>
      <c r="B5" s="163"/>
      <c r="C5" s="163"/>
      <c r="D5" s="209"/>
      <c r="E5" s="209"/>
      <c r="F5" s="209"/>
      <c r="G5" s="209"/>
      <c r="H5" s="209"/>
      <c r="I5" s="209"/>
      <c r="J5" s="209"/>
      <c r="K5" s="209"/>
      <c r="L5" s="209"/>
      <c r="M5" s="209"/>
      <c r="N5" s="209"/>
      <c r="O5" s="209"/>
      <c r="P5" s="209"/>
      <c r="Q5" s="209"/>
      <c r="R5" s="209"/>
      <c r="S5" s="209"/>
      <c r="T5" s="209"/>
      <c r="U5" s="209"/>
      <c r="V5" s="209"/>
      <c r="W5" s="209"/>
      <c r="X5" s="209"/>
      <c r="Y5" s="209"/>
      <c r="Z5" s="192"/>
      <c r="AA5" s="92"/>
      <c r="AB5" s="2"/>
      <c r="AC5" s="83" t="s">
        <v>10</v>
      </c>
      <c r="AD5" s="83"/>
      <c r="AE5" s="83"/>
      <c r="AF5" s="2"/>
      <c r="AG5" s="83"/>
      <c r="AH5" s="83"/>
      <c r="AI5" s="91" t="s">
        <v>9</v>
      </c>
      <c r="AJ5" s="190">
        <v>12</v>
      </c>
      <c r="AK5" s="191"/>
      <c r="AL5" s="94"/>
      <c r="AM5" s="161"/>
      <c r="AN5" s="162"/>
      <c r="AO5" s="87">
        <v>177</v>
      </c>
      <c r="AP5" s="98">
        <f>PRODUCT(AM5*AO5)</f>
        <v>0</v>
      </c>
    </row>
    <row r="6" spans="1:52" ht="22.2" customHeight="1">
      <c r="A6" s="163"/>
      <c r="B6" s="163"/>
      <c r="C6" s="163"/>
      <c r="D6" s="124"/>
      <c r="E6" s="124"/>
      <c r="F6" s="124"/>
      <c r="G6" s="124"/>
      <c r="H6" s="124"/>
      <c r="I6" s="124"/>
      <c r="J6" s="124"/>
      <c r="K6" s="125"/>
      <c r="L6" s="126"/>
      <c r="M6" s="127" t="s">
        <v>156</v>
      </c>
      <c r="N6" s="210" t="s">
        <v>172</v>
      </c>
      <c r="O6" s="210"/>
      <c r="P6" s="210"/>
      <c r="Q6" s="210"/>
      <c r="R6" s="210"/>
      <c r="S6" s="124"/>
      <c r="T6" s="124"/>
      <c r="U6" s="124"/>
      <c r="V6" s="124"/>
      <c r="W6" s="124"/>
      <c r="X6" s="124"/>
      <c r="Y6" s="124"/>
      <c r="Z6" s="192"/>
      <c r="AA6" s="92"/>
      <c r="AB6" s="2"/>
      <c r="AC6" s="84" t="s">
        <v>12</v>
      </c>
      <c r="AD6" s="84"/>
      <c r="AE6" s="84"/>
      <c r="AF6" s="76"/>
      <c r="AG6" s="84"/>
      <c r="AH6" s="76"/>
      <c r="AI6" s="91" t="s">
        <v>7</v>
      </c>
      <c r="AJ6" s="190">
        <v>12</v>
      </c>
      <c r="AK6" s="191"/>
      <c r="AL6" s="90"/>
      <c r="AM6" s="161"/>
      <c r="AN6" s="162"/>
      <c r="AO6" s="86">
        <v>177</v>
      </c>
      <c r="AP6" s="99">
        <f t="shared" ref="AP6:AP13" si="0">PRODUCT(AM6*AO6)</f>
        <v>0</v>
      </c>
    </row>
    <row r="7" spans="1:52" ht="22.2" customHeight="1" thickBot="1">
      <c r="A7" s="164"/>
      <c r="B7" s="164"/>
      <c r="C7" s="164"/>
      <c r="D7" s="16"/>
      <c r="E7" s="16"/>
      <c r="F7" s="16"/>
      <c r="G7" s="16"/>
      <c r="H7" s="16"/>
      <c r="I7" s="16"/>
      <c r="J7" s="16"/>
      <c r="K7" s="16"/>
      <c r="L7" s="16"/>
      <c r="M7" s="16"/>
      <c r="N7" s="16"/>
      <c r="O7" s="16"/>
      <c r="P7" s="16"/>
      <c r="Q7" s="16"/>
      <c r="R7" s="16"/>
      <c r="S7" s="16"/>
      <c r="T7" s="16"/>
      <c r="U7" s="16"/>
      <c r="V7" s="16"/>
      <c r="W7" s="16"/>
      <c r="X7" s="16"/>
      <c r="Y7" s="16"/>
      <c r="Z7" s="192"/>
      <c r="AA7" s="92"/>
      <c r="AB7" s="2"/>
      <c r="AC7" s="83" t="s">
        <v>14</v>
      </c>
      <c r="AD7" s="83"/>
      <c r="AE7" s="83"/>
      <c r="AF7" s="2"/>
      <c r="AG7" s="83"/>
      <c r="AH7" s="5"/>
      <c r="AI7" s="91" t="s">
        <v>7</v>
      </c>
      <c r="AJ7" s="190">
        <v>24</v>
      </c>
      <c r="AK7" s="191"/>
      <c r="AL7" s="89"/>
      <c r="AM7" s="161"/>
      <c r="AN7" s="162"/>
      <c r="AO7" s="87">
        <v>354</v>
      </c>
      <c r="AP7" s="98">
        <f t="shared" si="0"/>
        <v>0</v>
      </c>
    </row>
    <row r="8" spans="1:52" ht="24" customHeight="1">
      <c r="A8" s="180" t="s">
        <v>135</v>
      </c>
      <c r="B8" s="181"/>
      <c r="C8" s="181"/>
      <c r="D8" s="182"/>
      <c r="E8" s="183"/>
      <c r="F8" s="183"/>
      <c r="G8" s="183"/>
      <c r="H8" s="183"/>
      <c r="I8" s="183"/>
      <c r="J8" s="183"/>
      <c r="K8" s="183"/>
      <c r="L8" s="183"/>
      <c r="M8" s="183"/>
      <c r="N8" s="183"/>
      <c r="O8" s="184"/>
      <c r="P8" s="214" t="s">
        <v>119</v>
      </c>
      <c r="Q8" s="215"/>
      <c r="R8" s="215"/>
      <c r="S8" s="215"/>
      <c r="T8" s="215"/>
      <c r="U8" s="144"/>
      <c r="V8" s="145"/>
      <c r="W8" s="145"/>
      <c r="X8" s="145"/>
      <c r="Y8" s="146"/>
      <c r="Z8" s="192"/>
      <c r="AA8" s="75"/>
      <c r="AB8" s="76"/>
      <c r="AC8" s="83" t="s">
        <v>15</v>
      </c>
      <c r="AD8" s="83"/>
      <c r="AE8" s="83"/>
      <c r="AF8" s="2"/>
      <c r="AG8" s="83"/>
      <c r="AH8" s="5"/>
      <c r="AI8" s="91" t="s">
        <v>9</v>
      </c>
      <c r="AJ8" s="190">
        <v>24</v>
      </c>
      <c r="AK8" s="191"/>
      <c r="AL8" s="89"/>
      <c r="AM8" s="161"/>
      <c r="AN8" s="162"/>
      <c r="AO8" s="87">
        <v>354</v>
      </c>
      <c r="AP8" s="98">
        <f t="shared" si="0"/>
        <v>0</v>
      </c>
    </row>
    <row r="9" spans="1:52" ht="24" customHeight="1">
      <c r="A9" s="165" t="s">
        <v>136</v>
      </c>
      <c r="B9" s="166"/>
      <c r="C9" s="158"/>
      <c r="D9" s="159"/>
      <c r="E9" s="159"/>
      <c r="F9" s="159"/>
      <c r="G9" s="159"/>
      <c r="H9" s="159"/>
      <c r="I9" s="159"/>
      <c r="J9" s="159"/>
      <c r="K9" s="159"/>
      <c r="L9" s="159"/>
      <c r="M9" s="159"/>
      <c r="N9" s="159"/>
      <c r="O9" s="176"/>
      <c r="P9" s="156" t="s">
        <v>11</v>
      </c>
      <c r="Q9" s="157"/>
      <c r="R9" s="157"/>
      <c r="S9" s="177"/>
      <c r="T9" s="178"/>
      <c r="U9" s="178"/>
      <c r="V9" s="178"/>
      <c r="W9" s="178"/>
      <c r="X9" s="178"/>
      <c r="Y9" s="179"/>
      <c r="Z9" s="192"/>
      <c r="AA9" s="82" t="s">
        <v>18</v>
      </c>
      <c r="AB9" s="2"/>
      <c r="AC9" s="83" t="s">
        <v>19</v>
      </c>
      <c r="AD9" s="83"/>
      <c r="AE9" s="83"/>
      <c r="AF9" s="2"/>
      <c r="AG9" s="83"/>
      <c r="AH9" s="2"/>
      <c r="AI9" s="88"/>
      <c r="AJ9" s="190">
        <v>24</v>
      </c>
      <c r="AK9" s="191"/>
      <c r="AL9" s="89"/>
      <c r="AM9" s="161"/>
      <c r="AN9" s="162"/>
      <c r="AO9" s="87">
        <v>354</v>
      </c>
      <c r="AP9" s="98">
        <f t="shared" si="0"/>
        <v>0</v>
      </c>
    </row>
    <row r="10" spans="1:52" ht="24" customHeight="1">
      <c r="A10" s="165" t="s">
        <v>137</v>
      </c>
      <c r="B10" s="166"/>
      <c r="C10" s="158"/>
      <c r="D10" s="159"/>
      <c r="E10" s="159"/>
      <c r="F10" s="159"/>
      <c r="G10" s="159"/>
      <c r="H10" s="159"/>
      <c r="I10" s="159"/>
      <c r="J10" s="159"/>
      <c r="K10" s="159"/>
      <c r="L10" s="159"/>
      <c r="M10" s="159"/>
      <c r="N10" s="159"/>
      <c r="O10" s="176"/>
      <c r="P10" s="187" t="s">
        <v>13</v>
      </c>
      <c r="Q10" s="188"/>
      <c r="R10" s="189"/>
      <c r="S10" s="158"/>
      <c r="T10" s="159"/>
      <c r="U10" s="159"/>
      <c r="V10" s="159"/>
      <c r="W10" s="159"/>
      <c r="X10" s="159"/>
      <c r="Y10" s="160"/>
      <c r="Z10" s="192"/>
      <c r="AA10" s="463"/>
      <c r="AB10" s="464"/>
      <c r="AC10" s="83" t="s">
        <v>22</v>
      </c>
      <c r="AD10" s="83"/>
      <c r="AE10" s="83"/>
      <c r="AF10" s="2"/>
      <c r="AG10" s="83"/>
      <c r="AH10" s="5"/>
      <c r="AI10" s="88"/>
      <c r="AJ10" s="190">
        <v>24</v>
      </c>
      <c r="AK10" s="191"/>
      <c r="AL10" s="89"/>
      <c r="AM10" s="161"/>
      <c r="AN10" s="162"/>
      <c r="AO10" s="87">
        <v>354</v>
      </c>
      <c r="AP10" s="98">
        <f t="shared" si="0"/>
        <v>0</v>
      </c>
      <c r="AQ10" s="112"/>
      <c r="AR10" s="112"/>
      <c r="AS10" s="112"/>
      <c r="AT10" s="112"/>
      <c r="AU10" s="112"/>
      <c r="AV10" s="112"/>
      <c r="AW10" s="112"/>
      <c r="AX10" s="112"/>
      <c r="AY10" s="112"/>
      <c r="AZ10" s="112"/>
    </row>
    <row r="11" spans="1:52" ht="24" customHeight="1">
      <c r="A11" s="65" t="s">
        <v>138</v>
      </c>
      <c r="B11" s="154"/>
      <c r="C11" s="155"/>
      <c r="D11" s="155"/>
      <c r="E11" s="155"/>
      <c r="F11" s="155"/>
      <c r="G11" s="155"/>
      <c r="H11" s="156" t="s">
        <v>16</v>
      </c>
      <c r="I11" s="157"/>
      <c r="J11" s="154"/>
      <c r="K11" s="155"/>
      <c r="L11" s="155"/>
      <c r="M11" s="155"/>
      <c r="N11" s="155"/>
      <c r="O11" s="155"/>
      <c r="P11" s="156" t="s">
        <v>17</v>
      </c>
      <c r="Q11" s="157"/>
      <c r="R11" s="157"/>
      <c r="S11" s="158"/>
      <c r="T11" s="159"/>
      <c r="U11" s="159"/>
      <c r="V11" s="159"/>
      <c r="W11" s="159"/>
      <c r="X11" s="159"/>
      <c r="Y11" s="160"/>
      <c r="Z11" s="192"/>
      <c r="AA11" s="18" t="s">
        <v>25</v>
      </c>
      <c r="AB11" s="106"/>
      <c r="AC11" s="83" t="s">
        <v>26</v>
      </c>
      <c r="AD11" s="83"/>
      <c r="AE11" s="83"/>
      <c r="AF11" s="2"/>
      <c r="AG11" s="83"/>
      <c r="AH11" s="83"/>
      <c r="AI11" s="88"/>
      <c r="AJ11" s="190">
        <v>14</v>
      </c>
      <c r="AK11" s="191"/>
      <c r="AL11" s="89"/>
      <c r="AM11" s="161"/>
      <c r="AN11" s="162"/>
      <c r="AO11" s="87">
        <v>255</v>
      </c>
      <c r="AP11" s="98">
        <f t="shared" si="0"/>
        <v>0</v>
      </c>
      <c r="AQ11" s="112"/>
      <c r="AR11" s="112"/>
      <c r="AS11" s="112"/>
      <c r="AT11" s="112"/>
      <c r="AU11" s="112"/>
      <c r="AV11" s="112"/>
      <c r="AW11" s="112"/>
      <c r="AX11" s="112"/>
      <c r="AY11" s="112"/>
      <c r="AZ11" s="112"/>
    </row>
    <row r="12" spans="1:52" ht="24" customHeight="1">
      <c r="A12" s="65" t="s">
        <v>20</v>
      </c>
      <c r="B12" s="175" t="s">
        <v>140</v>
      </c>
      <c r="C12" s="176"/>
      <c r="D12" s="176"/>
      <c r="E12" s="176"/>
      <c r="F12" s="176"/>
      <c r="G12" s="176"/>
      <c r="H12" s="166" t="s">
        <v>21</v>
      </c>
      <c r="I12" s="166"/>
      <c r="J12" s="166"/>
      <c r="K12" s="170"/>
      <c r="L12" s="171"/>
      <c r="M12" s="171"/>
      <c r="N12" s="171"/>
      <c r="O12" s="171"/>
      <c r="P12" s="201" t="s">
        <v>173</v>
      </c>
      <c r="Q12" s="202"/>
      <c r="R12" s="202"/>
      <c r="S12" s="158"/>
      <c r="T12" s="159"/>
      <c r="U12" s="159"/>
      <c r="V12" s="159"/>
      <c r="W12" s="159"/>
      <c r="X12" s="159"/>
      <c r="Y12" s="160"/>
      <c r="Z12" s="192"/>
      <c r="AA12" s="104"/>
      <c r="AC12" s="83" t="s">
        <v>28</v>
      </c>
      <c r="AD12" s="83"/>
      <c r="AE12" s="83"/>
      <c r="AF12" s="2"/>
      <c r="AG12" s="83"/>
      <c r="AH12" s="2"/>
      <c r="AI12" s="88"/>
      <c r="AJ12" s="153">
        <v>20</v>
      </c>
      <c r="AK12" s="196"/>
      <c r="AL12" s="197"/>
      <c r="AM12" s="161"/>
      <c r="AN12" s="162"/>
      <c r="AO12" s="87">
        <v>255</v>
      </c>
      <c r="AP12" s="98">
        <f t="shared" si="0"/>
        <v>0</v>
      </c>
      <c r="AQ12" s="112"/>
      <c r="AR12" s="112"/>
      <c r="AS12" s="112"/>
      <c r="AT12" s="112"/>
      <c r="AU12" s="112"/>
      <c r="AV12" s="112"/>
      <c r="AW12" s="112"/>
      <c r="AX12" s="112"/>
      <c r="AY12" s="112"/>
      <c r="AZ12" s="112"/>
    </row>
    <row r="13" spans="1:52" ht="24" customHeight="1">
      <c r="A13" s="65" t="s">
        <v>23</v>
      </c>
      <c r="B13" s="167"/>
      <c r="C13" s="168"/>
      <c r="D13" s="168"/>
      <c r="E13" s="168"/>
      <c r="F13" s="168"/>
      <c r="G13" s="168"/>
      <c r="H13" s="169" t="s">
        <v>24</v>
      </c>
      <c r="I13" s="169"/>
      <c r="J13" s="172"/>
      <c r="K13" s="173"/>
      <c r="L13" s="173"/>
      <c r="M13" s="173"/>
      <c r="N13" s="173"/>
      <c r="O13" s="173"/>
      <c r="P13" s="173"/>
      <c r="Q13" s="173"/>
      <c r="R13" s="173"/>
      <c r="S13" s="173"/>
      <c r="T13" s="173"/>
      <c r="U13" s="173"/>
      <c r="V13" s="173"/>
      <c r="W13" s="173"/>
      <c r="X13" s="173"/>
      <c r="Y13" s="174"/>
      <c r="Z13" s="192"/>
      <c r="AA13" s="105"/>
      <c r="AB13" s="83"/>
      <c r="AC13" s="83" t="s">
        <v>33</v>
      </c>
      <c r="AD13" s="83"/>
      <c r="AE13" s="83"/>
      <c r="AF13" s="2"/>
      <c r="AG13" s="83"/>
      <c r="AH13" s="2"/>
      <c r="AI13" s="88"/>
      <c r="AJ13" s="153">
        <v>20</v>
      </c>
      <c r="AK13" s="196"/>
      <c r="AL13" s="197"/>
      <c r="AM13" s="161"/>
      <c r="AN13" s="162"/>
      <c r="AO13" s="87">
        <v>255</v>
      </c>
      <c r="AP13" s="98">
        <f t="shared" si="0"/>
        <v>0</v>
      </c>
      <c r="AQ13" s="112"/>
      <c r="AR13" s="112"/>
      <c r="AS13" s="112"/>
      <c r="AT13" s="112"/>
      <c r="AU13" s="112"/>
      <c r="AV13" s="112"/>
      <c r="AW13" s="112"/>
      <c r="AX13" s="112"/>
      <c r="AY13" s="112"/>
      <c r="AZ13" s="112"/>
    </row>
    <row r="14" spans="1:52" ht="24" customHeight="1" thickBot="1">
      <c r="A14" s="66" t="s">
        <v>139</v>
      </c>
      <c r="B14" s="516"/>
      <c r="C14" s="517"/>
      <c r="D14" s="517"/>
      <c r="E14" s="517"/>
      <c r="F14" s="518"/>
      <c r="G14" s="198" t="s">
        <v>27</v>
      </c>
      <c r="H14" s="199"/>
      <c r="I14" s="199"/>
      <c r="J14" s="200"/>
      <c r="K14" s="193"/>
      <c r="L14" s="194"/>
      <c r="M14" s="195"/>
      <c r="N14" s="147" t="s">
        <v>171</v>
      </c>
      <c r="O14" s="148"/>
      <c r="P14" s="149"/>
      <c r="Q14" s="150"/>
      <c r="R14" s="151"/>
      <c r="S14" s="151"/>
      <c r="T14" s="152"/>
      <c r="U14" s="95" t="s">
        <v>120</v>
      </c>
      <c r="V14" s="96"/>
      <c r="W14" s="522"/>
      <c r="X14" s="523"/>
      <c r="Y14" s="524"/>
      <c r="Z14" s="192"/>
      <c r="AH14" s="567" t="s">
        <v>165</v>
      </c>
      <c r="AI14" s="568"/>
      <c r="AQ14" s="112"/>
      <c r="AR14" s="112"/>
      <c r="AS14" s="112"/>
      <c r="AT14" s="112"/>
      <c r="AU14" s="112"/>
      <c r="AV14" s="112"/>
      <c r="AW14" s="112"/>
      <c r="AX14" s="112"/>
      <c r="AY14" s="112"/>
      <c r="AZ14" s="112"/>
    </row>
    <row r="15" spans="1:52" ht="24" customHeight="1" thickBot="1">
      <c r="A15" s="19" t="s">
        <v>29</v>
      </c>
      <c r="B15" s="101"/>
      <c r="C15" s="583" t="s">
        <v>30</v>
      </c>
      <c r="D15" s="584"/>
      <c r="E15" s="581"/>
      <c r="F15" s="582"/>
      <c r="G15" s="576" t="s">
        <v>174</v>
      </c>
      <c r="H15" s="577"/>
      <c r="I15" s="578"/>
      <c r="J15" s="579"/>
      <c r="K15" s="580"/>
      <c r="L15" s="533" t="s">
        <v>31</v>
      </c>
      <c r="M15" s="533"/>
      <c r="N15" s="533"/>
      <c r="O15" s="533"/>
      <c r="P15" s="533"/>
      <c r="Q15" s="8"/>
      <c r="R15" s="7"/>
      <c r="S15" s="535" t="s">
        <v>32</v>
      </c>
      <c r="T15" s="535"/>
      <c r="U15" s="535"/>
      <c r="V15" s="535"/>
      <c r="W15" s="535"/>
      <c r="X15" s="535"/>
      <c r="Y15" s="535"/>
      <c r="Z15" s="17"/>
      <c r="AA15" s="108" t="s">
        <v>145</v>
      </c>
      <c r="AB15" s="2"/>
      <c r="AC15" s="83"/>
      <c r="AD15" s="83"/>
      <c r="AE15" s="83"/>
      <c r="AF15" s="2"/>
      <c r="AG15" s="83"/>
      <c r="AH15" s="514"/>
      <c r="AI15" s="515"/>
      <c r="AJ15" s="465"/>
      <c r="AK15" s="466"/>
      <c r="AL15" s="467"/>
      <c r="AM15" s="514"/>
      <c r="AN15" s="515"/>
      <c r="AO15" s="137">
        <v>5</v>
      </c>
      <c r="AP15" s="107">
        <f>AJ15*AM15*AO15</f>
        <v>0</v>
      </c>
      <c r="AQ15" s="113"/>
      <c r="AR15" s="113"/>
      <c r="AS15" s="113"/>
      <c r="AT15" s="113"/>
      <c r="AU15" s="113"/>
      <c r="AV15" s="113"/>
      <c r="AW15" s="113"/>
    </row>
    <row r="16" spans="1:52" ht="24" customHeight="1" thickBot="1">
      <c r="A16" s="6"/>
      <c r="B16" s="3"/>
      <c r="C16" s="3"/>
      <c r="D16" s="3"/>
      <c r="E16" s="3"/>
      <c r="F16" s="3"/>
      <c r="G16" s="3"/>
      <c r="H16" s="3"/>
      <c r="I16" s="3"/>
      <c r="J16" s="3"/>
      <c r="K16" s="7"/>
      <c r="L16" s="534"/>
      <c r="M16" s="534"/>
      <c r="N16" s="534"/>
      <c r="O16" s="534"/>
      <c r="P16" s="534"/>
      <c r="Q16" s="8"/>
      <c r="R16" s="7"/>
      <c r="S16" s="536"/>
      <c r="T16" s="536"/>
      <c r="U16" s="536"/>
      <c r="V16" s="536"/>
      <c r="W16" s="536"/>
      <c r="X16" s="536"/>
      <c r="Y16" s="536"/>
      <c r="Z16" s="17"/>
      <c r="AA16" s="108" t="s">
        <v>144</v>
      </c>
      <c r="AB16" s="2"/>
      <c r="AC16" s="83" t="s">
        <v>144</v>
      </c>
      <c r="AD16" s="83"/>
      <c r="AE16" s="83"/>
      <c r="AF16" s="2"/>
      <c r="AG16" s="83"/>
      <c r="AH16" s="514"/>
      <c r="AI16" s="515"/>
      <c r="AJ16" s="465"/>
      <c r="AK16" s="530"/>
      <c r="AL16" s="136"/>
      <c r="AM16" s="514"/>
      <c r="AN16" s="537"/>
      <c r="AO16" s="137">
        <v>21</v>
      </c>
      <c r="AP16" s="138">
        <f>AM16*AO16</f>
        <v>0</v>
      </c>
      <c r="AQ16" s="113"/>
      <c r="AR16" s="113"/>
      <c r="AS16" s="113"/>
      <c r="AT16" s="113"/>
      <c r="AU16" s="113"/>
      <c r="AV16" s="113"/>
      <c r="AW16" s="113"/>
    </row>
    <row r="17" spans="1:51" ht="24" customHeight="1" thickBot="1">
      <c r="A17" s="468" t="s">
        <v>34</v>
      </c>
      <c r="B17" s="469"/>
      <c r="C17" s="469"/>
      <c r="D17" s="469"/>
      <c r="E17" s="469"/>
      <c r="F17" s="469"/>
      <c r="G17" s="469"/>
      <c r="H17" s="469"/>
      <c r="I17" s="469"/>
      <c r="J17" s="469"/>
      <c r="K17" s="469"/>
      <c r="L17" s="469"/>
      <c r="M17" s="469"/>
      <c r="N17" s="469"/>
      <c r="O17" s="469"/>
      <c r="P17" s="470"/>
      <c r="Q17" s="9"/>
      <c r="R17" s="7"/>
      <c r="S17" s="536"/>
      <c r="T17" s="536"/>
      <c r="U17" s="536"/>
      <c r="V17" s="536"/>
      <c r="W17" s="536"/>
      <c r="X17" s="536"/>
      <c r="Y17" s="536"/>
      <c r="Z17" s="8"/>
      <c r="AA17" s="527" t="s">
        <v>148</v>
      </c>
      <c r="AB17" s="528"/>
      <c r="AC17" s="528"/>
      <c r="AD17" s="528"/>
      <c r="AE17" s="528"/>
      <c r="AF17" s="528"/>
      <c r="AG17" s="529"/>
      <c r="AH17" s="531"/>
      <c r="AI17" s="532"/>
      <c r="AJ17" s="161"/>
      <c r="AK17" s="512"/>
      <c r="AL17" s="140"/>
      <c r="AM17" s="525"/>
      <c r="AN17" s="526"/>
      <c r="AO17" s="109">
        <v>14.75</v>
      </c>
      <c r="AP17" s="139">
        <f>AJ17*AM17*AO17</f>
        <v>0</v>
      </c>
      <c r="AQ17" s="113"/>
      <c r="AR17" s="113"/>
      <c r="AS17" s="113"/>
      <c r="AT17" s="113"/>
      <c r="AU17" s="113"/>
      <c r="AV17" s="113"/>
      <c r="AW17" s="113"/>
    </row>
    <row r="18" spans="1:51" ht="25.95" customHeight="1" thickBot="1">
      <c r="A18" s="245" t="s">
        <v>133</v>
      </c>
      <c r="B18" s="246"/>
      <c r="C18" s="246"/>
      <c r="D18" s="246"/>
      <c r="E18" s="246"/>
      <c r="F18" s="246"/>
      <c r="G18" s="246"/>
      <c r="H18" s="246"/>
      <c r="I18" s="246"/>
      <c r="J18" s="246"/>
      <c r="K18" s="246"/>
      <c r="L18" s="246"/>
      <c r="M18" s="246"/>
      <c r="N18" s="246"/>
      <c r="O18" s="246"/>
      <c r="P18" s="247"/>
      <c r="Q18" s="43"/>
      <c r="R18" s="43"/>
      <c r="S18" s="43"/>
      <c r="T18" s="43"/>
      <c r="U18" s="43"/>
      <c r="V18" s="43"/>
      <c r="W18" s="43"/>
      <c r="X18" s="43"/>
      <c r="Y18" s="43"/>
      <c r="Z18" s="43"/>
      <c r="AA18" s="43"/>
      <c r="AB18" s="43"/>
      <c r="AC18" s="43"/>
      <c r="AD18" s="43"/>
      <c r="AE18" s="43"/>
      <c r="AF18" s="74"/>
      <c r="AG18" s="248" t="s">
        <v>35</v>
      </c>
      <c r="AH18" s="248"/>
      <c r="AI18" s="248"/>
      <c r="AJ18" s="248"/>
      <c r="AK18" s="248"/>
      <c r="AL18" s="248"/>
      <c r="AM18" s="519" t="s">
        <v>36</v>
      </c>
      <c r="AN18" s="520"/>
      <c r="AO18" s="521"/>
      <c r="AP18" s="114">
        <f>SUM(AP3:AP17)</f>
        <v>0</v>
      </c>
      <c r="AQ18" s="113"/>
      <c r="AR18" s="113"/>
      <c r="AS18" s="113"/>
      <c r="AT18" s="113"/>
      <c r="AU18" s="113"/>
      <c r="AV18" s="113"/>
      <c r="AW18" s="113"/>
      <c r="AX18" s="113"/>
    </row>
    <row r="19" spans="1:51" ht="25.95" customHeight="1" thickBot="1">
      <c r="A19" s="245"/>
      <c r="B19" s="246"/>
      <c r="C19" s="246"/>
      <c r="D19" s="246"/>
      <c r="E19" s="246"/>
      <c r="F19" s="246"/>
      <c r="G19" s="246"/>
      <c r="H19" s="246"/>
      <c r="I19" s="246"/>
      <c r="J19" s="246"/>
      <c r="K19" s="246"/>
      <c r="L19" s="246"/>
      <c r="M19" s="246"/>
      <c r="N19" s="246"/>
      <c r="O19" s="246"/>
      <c r="P19" s="247"/>
      <c r="Q19" s="292" t="s">
        <v>142</v>
      </c>
      <c r="R19" s="293"/>
      <c r="S19" s="293"/>
      <c r="T19" s="293"/>
      <c r="U19" s="293"/>
      <c r="V19" s="293"/>
      <c r="W19" s="293"/>
      <c r="X19" s="293"/>
      <c r="Y19" s="293"/>
      <c r="Z19" s="293"/>
      <c r="AA19" s="293"/>
      <c r="AB19" s="293"/>
      <c r="AC19" s="293"/>
      <c r="AD19" s="293"/>
      <c r="AE19" s="293"/>
      <c r="AF19" s="294"/>
      <c r="AG19" s="249"/>
      <c r="AH19" s="249"/>
      <c r="AI19" s="249"/>
      <c r="AJ19" s="249"/>
      <c r="AK19" s="249"/>
      <c r="AL19" s="249"/>
      <c r="AM19" s="301" t="s">
        <v>141</v>
      </c>
      <c r="AN19" s="302"/>
      <c r="AO19" s="303"/>
      <c r="AP19" s="122">
        <f>AP18*0.03</f>
        <v>0</v>
      </c>
      <c r="AQ19" s="113"/>
      <c r="AR19" s="113"/>
      <c r="AS19" s="113"/>
      <c r="AT19" s="113"/>
      <c r="AU19" s="113"/>
      <c r="AV19" s="113"/>
      <c r="AW19" s="113"/>
      <c r="AX19" s="113"/>
    </row>
    <row r="20" spans="1:51" ht="25.95" customHeight="1">
      <c r="A20" s="245"/>
      <c r="B20" s="246"/>
      <c r="C20" s="246"/>
      <c r="D20" s="246"/>
      <c r="E20" s="246"/>
      <c r="F20" s="246"/>
      <c r="G20" s="246"/>
      <c r="H20" s="246"/>
      <c r="I20" s="246"/>
      <c r="J20" s="246"/>
      <c r="K20" s="246"/>
      <c r="L20" s="246"/>
      <c r="M20" s="246"/>
      <c r="N20" s="246"/>
      <c r="O20" s="246"/>
      <c r="P20" s="247"/>
      <c r="Q20" s="295"/>
      <c r="R20" s="296"/>
      <c r="S20" s="296"/>
      <c r="T20" s="296"/>
      <c r="U20" s="296"/>
      <c r="V20" s="296"/>
      <c r="W20" s="296"/>
      <c r="X20" s="296"/>
      <c r="Y20" s="296"/>
      <c r="Z20" s="296"/>
      <c r="AA20" s="296"/>
      <c r="AB20" s="296"/>
      <c r="AC20" s="296"/>
      <c r="AD20" s="296"/>
      <c r="AE20" s="296"/>
      <c r="AF20" s="297"/>
      <c r="AG20" s="249"/>
      <c r="AH20" s="249"/>
      <c r="AI20" s="249"/>
      <c r="AJ20" s="249"/>
      <c r="AK20" s="249"/>
      <c r="AL20" s="249"/>
      <c r="AM20" s="216" t="s">
        <v>140</v>
      </c>
      <c r="AN20" s="216"/>
      <c r="AO20" s="216"/>
      <c r="AP20" s="221"/>
      <c r="AQ20" s="113"/>
      <c r="AR20" s="113"/>
      <c r="AS20" s="113"/>
      <c r="AT20" s="113"/>
      <c r="AU20" s="113"/>
      <c r="AV20" s="113"/>
      <c r="AW20" s="113"/>
      <c r="AX20" s="113"/>
    </row>
    <row r="21" spans="1:51" ht="3" customHeight="1" thickBot="1">
      <c r="A21" s="245"/>
      <c r="B21" s="246"/>
      <c r="C21" s="246"/>
      <c r="D21" s="246"/>
      <c r="E21" s="246"/>
      <c r="F21" s="246"/>
      <c r="G21" s="246"/>
      <c r="H21" s="246"/>
      <c r="I21" s="246"/>
      <c r="J21" s="246"/>
      <c r="K21" s="246"/>
      <c r="L21" s="246"/>
      <c r="M21" s="246"/>
      <c r="N21" s="246"/>
      <c r="O21" s="246"/>
      <c r="P21" s="247"/>
      <c r="Q21" s="295"/>
      <c r="R21" s="296"/>
      <c r="S21" s="296"/>
      <c r="T21" s="296"/>
      <c r="U21" s="296"/>
      <c r="V21" s="296"/>
      <c r="W21" s="296"/>
      <c r="X21" s="296"/>
      <c r="Y21" s="296"/>
      <c r="Z21" s="296"/>
      <c r="AA21" s="296"/>
      <c r="AB21" s="296"/>
      <c r="AC21" s="296"/>
      <c r="AD21" s="296"/>
      <c r="AE21" s="296"/>
      <c r="AF21" s="297"/>
      <c r="AG21" s="249"/>
      <c r="AH21" s="249"/>
      <c r="AI21" s="249"/>
      <c r="AJ21" s="249"/>
      <c r="AK21" s="249"/>
      <c r="AL21" s="249"/>
      <c r="AM21" s="217"/>
      <c r="AN21" s="217"/>
      <c r="AO21" s="217"/>
      <c r="AP21" s="222"/>
    </row>
    <row r="22" spans="1:51" ht="20.399999999999999" hidden="1" customHeight="1" thickBot="1">
      <c r="A22" s="245"/>
      <c r="B22" s="246"/>
      <c r="C22" s="246"/>
      <c r="D22" s="246"/>
      <c r="E22" s="246"/>
      <c r="F22" s="246"/>
      <c r="G22" s="246"/>
      <c r="H22" s="246"/>
      <c r="I22" s="246"/>
      <c r="J22" s="246"/>
      <c r="K22" s="246"/>
      <c r="L22" s="246"/>
      <c r="M22" s="246"/>
      <c r="N22" s="246"/>
      <c r="O22" s="246"/>
      <c r="P22" s="247"/>
      <c r="Q22" s="295"/>
      <c r="R22" s="296"/>
      <c r="S22" s="296"/>
      <c r="T22" s="296"/>
      <c r="U22" s="296"/>
      <c r="V22" s="296"/>
      <c r="W22" s="296"/>
      <c r="X22" s="296"/>
      <c r="Y22" s="296"/>
      <c r="Z22" s="296"/>
      <c r="AA22" s="296"/>
      <c r="AB22" s="296"/>
      <c r="AC22" s="296"/>
      <c r="AD22" s="296"/>
      <c r="AE22" s="296"/>
      <c r="AF22" s="297"/>
      <c r="AG22" s="249"/>
      <c r="AH22" s="249"/>
      <c r="AI22" s="249"/>
      <c r="AJ22" s="249"/>
      <c r="AK22" s="249"/>
      <c r="AL22" s="249"/>
      <c r="AM22" s="217"/>
      <c r="AN22" s="217"/>
      <c r="AO22" s="217"/>
      <c r="AP22" s="223"/>
    </row>
    <row r="23" spans="1:51" ht="0.45" customHeight="1" thickBot="1">
      <c r="A23" s="224"/>
      <c r="B23" s="225"/>
      <c r="C23" s="225"/>
      <c r="D23" s="225"/>
      <c r="E23" s="225"/>
      <c r="F23" s="225"/>
      <c r="G23" s="225"/>
      <c r="H23" s="225"/>
      <c r="I23" s="225"/>
      <c r="J23" s="225"/>
      <c r="K23" s="225"/>
      <c r="L23" s="225"/>
      <c r="M23" s="225"/>
      <c r="N23" s="225"/>
      <c r="O23" s="225"/>
      <c r="P23" s="226"/>
      <c r="Q23" s="295"/>
      <c r="R23" s="296"/>
      <c r="S23" s="296"/>
      <c r="T23" s="296"/>
      <c r="U23" s="296"/>
      <c r="V23" s="296"/>
      <c r="W23" s="296"/>
      <c r="X23" s="296"/>
      <c r="Y23" s="296"/>
      <c r="Z23" s="296"/>
      <c r="AA23" s="296"/>
      <c r="AB23" s="296"/>
      <c r="AC23" s="296"/>
      <c r="AD23" s="296"/>
      <c r="AE23" s="296"/>
      <c r="AF23" s="297"/>
      <c r="AG23" s="250"/>
      <c r="AH23" s="250"/>
      <c r="AI23" s="250"/>
      <c r="AJ23" s="250"/>
      <c r="AK23" s="250"/>
      <c r="AL23" s="250"/>
      <c r="AM23" s="492"/>
      <c r="AN23" s="492"/>
      <c r="AO23" s="492"/>
      <c r="AP23" s="493"/>
      <c r="AQ23" s="113"/>
      <c r="AR23" s="113"/>
      <c r="AS23" s="113"/>
      <c r="AT23" s="113"/>
      <c r="AU23" s="113"/>
      <c r="AV23" s="113"/>
      <c r="AW23" s="113"/>
      <c r="AX23" s="113"/>
      <c r="AY23" s="113"/>
    </row>
    <row r="24" spans="1:51" ht="12.75" customHeight="1">
      <c r="A24" s="227" t="s">
        <v>37</v>
      </c>
      <c r="B24" s="228"/>
      <c r="C24" s="228"/>
      <c r="D24" s="228"/>
      <c r="E24" s="228"/>
      <c r="F24" s="228"/>
      <c r="G24" s="228"/>
      <c r="H24" s="228"/>
      <c r="I24" s="228"/>
      <c r="J24" s="228"/>
      <c r="K24" s="228"/>
      <c r="L24" s="228"/>
      <c r="M24" s="228"/>
      <c r="N24" s="228"/>
      <c r="O24" s="228"/>
      <c r="P24" s="229"/>
      <c r="Q24" s="295"/>
      <c r="R24" s="296"/>
      <c r="S24" s="296"/>
      <c r="T24" s="296"/>
      <c r="U24" s="296"/>
      <c r="V24" s="296"/>
      <c r="W24" s="296"/>
      <c r="X24" s="296"/>
      <c r="Y24" s="296"/>
      <c r="Z24" s="296"/>
      <c r="AA24" s="296"/>
      <c r="AB24" s="296"/>
      <c r="AC24" s="296"/>
      <c r="AD24" s="296"/>
      <c r="AE24" s="296"/>
      <c r="AF24" s="297"/>
      <c r="AG24" s="230" t="s">
        <v>38</v>
      </c>
      <c r="AH24" s="231"/>
      <c r="AI24" s="231"/>
      <c r="AJ24" s="231"/>
      <c r="AK24" s="231"/>
      <c r="AL24" s="231"/>
      <c r="AM24" s="234" t="s">
        <v>39</v>
      </c>
      <c r="AN24" s="235"/>
      <c r="AO24" s="240" t="s">
        <v>3</v>
      </c>
      <c r="AP24" s="242" t="s">
        <v>4</v>
      </c>
      <c r="AQ24" s="113"/>
      <c r="AR24" s="113"/>
      <c r="AS24" s="113"/>
      <c r="AT24" s="113"/>
      <c r="AU24" s="113"/>
      <c r="AV24" s="113"/>
      <c r="AW24" s="113"/>
      <c r="AX24" s="113"/>
      <c r="AY24" s="113"/>
    </row>
    <row r="25" spans="1:51" ht="3" customHeight="1">
      <c r="A25" s="227"/>
      <c r="B25" s="228"/>
      <c r="C25" s="228"/>
      <c r="D25" s="228"/>
      <c r="E25" s="228"/>
      <c r="F25" s="228"/>
      <c r="G25" s="228"/>
      <c r="H25" s="228"/>
      <c r="I25" s="228"/>
      <c r="J25" s="228"/>
      <c r="K25" s="228"/>
      <c r="L25" s="228"/>
      <c r="M25" s="228"/>
      <c r="N25" s="228"/>
      <c r="O25" s="228"/>
      <c r="P25" s="229"/>
      <c r="Q25" s="295"/>
      <c r="R25" s="296"/>
      <c r="S25" s="296"/>
      <c r="T25" s="296"/>
      <c r="U25" s="296"/>
      <c r="V25" s="296"/>
      <c r="W25" s="296"/>
      <c r="X25" s="296"/>
      <c r="Y25" s="296"/>
      <c r="Z25" s="296"/>
      <c r="AA25" s="296"/>
      <c r="AB25" s="296"/>
      <c r="AC25" s="296"/>
      <c r="AD25" s="296"/>
      <c r="AE25" s="296"/>
      <c r="AF25" s="297"/>
      <c r="AG25" s="232"/>
      <c r="AH25" s="233"/>
      <c r="AI25" s="233"/>
      <c r="AJ25" s="233"/>
      <c r="AK25" s="233"/>
      <c r="AL25" s="233"/>
      <c r="AM25" s="236"/>
      <c r="AN25" s="237"/>
      <c r="AO25" s="241"/>
      <c r="AP25" s="243"/>
      <c r="AQ25" s="113"/>
      <c r="AR25" s="113"/>
      <c r="AS25" s="113"/>
      <c r="AT25" s="113"/>
      <c r="AU25" s="113"/>
      <c r="AV25" s="113"/>
      <c r="AW25" s="113"/>
      <c r="AX25" s="113"/>
      <c r="AY25" s="113"/>
    </row>
    <row r="26" spans="1:51" ht="6.75" customHeight="1">
      <c r="A26" s="227"/>
      <c r="B26" s="228"/>
      <c r="C26" s="228"/>
      <c r="D26" s="228"/>
      <c r="E26" s="228"/>
      <c r="F26" s="228"/>
      <c r="G26" s="228"/>
      <c r="H26" s="228"/>
      <c r="I26" s="228"/>
      <c r="J26" s="228"/>
      <c r="K26" s="228"/>
      <c r="L26" s="228"/>
      <c r="M26" s="228"/>
      <c r="N26" s="228"/>
      <c r="O26" s="228"/>
      <c r="P26" s="229"/>
      <c r="Q26" s="295"/>
      <c r="R26" s="296"/>
      <c r="S26" s="296"/>
      <c r="T26" s="296"/>
      <c r="U26" s="296"/>
      <c r="V26" s="296"/>
      <c r="W26" s="296"/>
      <c r="X26" s="296"/>
      <c r="Y26" s="296"/>
      <c r="Z26" s="296"/>
      <c r="AA26" s="296"/>
      <c r="AB26" s="296"/>
      <c r="AC26" s="296"/>
      <c r="AD26" s="296"/>
      <c r="AE26" s="296"/>
      <c r="AF26" s="297"/>
      <c r="AG26" s="232"/>
      <c r="AH26" s="233"/>
      <c r="AI26" s="233"/>
      <c r="AJ26" s="233"/>
      <c r="AK26" s="233"/>
      <c r="AL26" s="233"/>
      <c r="AM26" s="238"/>
      <c r="AN26" s="239"/>
      <c r="AO26" s="220"/>
      <c r="AP26" s="244"/>
    </row>
    <row r="27" spans="1:51" ht="21" customHeight="1">
      <c r="A27" s="227" t="s">
        <v>40</v>
      </c>
      <c r="B27" s="228"/>
      <c r="C27" s="228"/>
      <c r="D27" s="228"/>
      <c r="E27" s="228"/>
      <c r="F27" s="228"/>
      <c r="G27" s="228"/>
      <c r="H27" s="228"/>
      <c r="I27" s="228"/>
      <c r="J27" s="228"/>
      <c r="K27" s="228"/>
      <c r="L27" s="228"/>
      <c r="M27" s="228"/>
      <c r="N27" s="228"/>
      <c r="O27" s="228"/>
      <c r="P27" s="229"/>
      <c r="Q27" s="295"/>
      <c r="R27" s="296"/>
      <c r="S27" s="296"/>
      <c r="T27" s="296"/>
      <c r="U27" s="296"/>
      <c r="V27" s="296"/>
      <c r="W27" s="296"/>
      <c r="X27" s="296"/>
      <c r="Y27" s="296"/>
      <c r="Z27" s="296"/>
      <c r="AA27" s="296"/>
      <c r="AB27" s="296"/>
      <c r="AC27" s="296"/>
      <c r="AD27" s="296"/>
      <c r="AE27" s="296"/>
      <c r="AF27" s="297"/>
      <c r="AG27" s="185" t="s">
        <v>41</v>
      </c>
      <c r="AH27" s="186"/>
      <c r="AI27" s="186"/>
      <c r="AJ27" s="186"/>
      <c r="AK27" s="186"/>
      <c r="AL27" s="186"/>
      <c r="AM27" s="143"/>
      <c r="AN27" s="143"/>
      <c r="AO27" s="85">
        <v>189</v>
      </c>
      <c r="AP27" s="98">
        <f>PRODUCT(AM27*AO27)</f>
        <v>0</v>
      </c>
      <c r="AQ27" s="112"/>
      <c r="AR27" s="112"/>
      <c r="AS27" s="112"/>
      <c r="AT27" s="112"/>
      <c r="AU27" s="112"/>
      <c r="AV27" s="112"/>
      <c r="AW27" s="112"/>
      <c r="AX27" s="112"/>
      <c r="AY27" s="112"/>
    </row>
    <row r="28" spans="1:51" ht="21" customHeight="1">
      <c r="A28" s="224" t="s">
        <v>42</v>
      </c>
      <c r="B28" s="225"/>
      <c r="C28" s="225"/>
      <c r="D28" s="225"/>
      <c r="E28" s="225"/>
      <c r="F28" s="225"/>
      <c r="G28" s="225"/>
      <c r="H28" s="225"/>
      <c r="I28" s="225"/>
      <c r="J28" s="225"/>
      <c r="K28" s="225"/>
      <c r="L28" s="225"/>
      <c r="M28" s="225"/>
      <c r="N28" s="225"/>
      <c r="O28" s="225"/>
      <c r="P28" s="226"/>
      <c r="Q28" s="295"/>
      <c r="R28" s="296"/>
      <c r="S28" s="296"/>
      <c r="T28" s="296"/>
      <c r="U28" s="296"/>
      <c r="V28" s="296"/>
      <c r="W28" s="296"/>
      <c r="X28" s="296"/>
      <c r="Y28" s="296"/>
      <c r="Z28" s="296"/>
      <c r="AA28" s="296"/>
      <c r="AB28" s="296"/>
      <c r="AC28" s="296"/>
      <c r="AD28" s="296"/>
      <c r="AE28" s="296"/>
      <c r="AF28" s="297"/>
      <c r="AG28" s="51" t="s">
        <v>43</v>
      </c>
      <c r="AH28" s="84" t="s">
        <v>154</v>
      </c>
      <c r="AI28" s="4"/>
      <c r="AJ28" s="4"/>
      <c r="AK28" s="4"/>
      <c r="AL28" s="10"/>
      <c r="AM28" s="143"/>
      <c r="AN28" s="143"/>
      <c r="AO28" s="85">
        <v>189</v>
      </c>
      <c r="AP28" s="98">
        <f>PRODUCT(AM28*AO28)</f>
        <v>0</v>
      </c>
      <c r="AQ28" s="112"/>
      <c r="AR28" s="112"/>
      <c r="AS28" s="112"/>
      <c r="AT28" s="112"/>
      <c r="AU28" s="112"/>
      <c r="AV28" s="112"/>
      <c r="AW28" s="112"/>
      <c r="AX28" s="112"/>
      <c r="AY28" s="112"/>
    </row>
    <row r="29" spans="1:51" ht="6.75" customHeight="1">
      <c r="A29" s="224"/>
      <c r="B29" s="225"/>
      <c r="C29" s="225"/>
      <c r="D29" s="225"/>
      <c r="E29" s="225"/>
      <c r="F29" s="225"/>
      <c r="G29" s="225"/>
      <c r="H29" s="225"/>
      <c r="I29" s="225"/>
      <c r="J29" s="225"/>
      <c r="K29" s="225"/>
      <c r="L29" s="225"/>
      <c r="M29" s="225"/>
      <c r="N29" s="225"/>
      <c r="O29" s="225"/>
      <c r="P29" s="226"/>
      <c r="Q29" s="295"/>
      <c r="R29" s="296"/>
      <c r="S29" s="296"/>
      <c r="T29" s="296"/>
      <c r="U29" s="296"/>
      <c r="V29" s="296"/>
      <c r="W29" s="296"/>
      <c r="X29" s="296"/>
      <c r="Y29" s="296"/>
      <c r="Z29" s="296"/>
      <c r="AA29" s="296"/>
      <c r="AB29" s="296"/>
      <c r="AC29" s="296"/>
      <c r="AD29" s="296"/>
      <c r="AE29" s="296"/>
      <c r="AF29" s="297"/>
      <c r="AG29" s="185" t="s">
        <v>44</v>
      </c>
      <c r="AH29" s="186"/>
      <c r="AI29" s="186"/>
      <c r="AJ29" s="186"/>
      <c r="AK29" s="186"/>
      <c r="AL29" s="186"/>
      <c r="AM29" s="143"/>
      <c r="AN29" s="143"/>
      <c r="AO29" s="251">
        <v>315</v>
      </c>
      <c r="AP29" s="252">
        <f>PRODUCT(AM29*AO29)</f>
        <v>0</v>
      </c>
    </row>
    <row r="30" spans="1:51" ht="6.75" customHeight="1">
      <c r="A30" s="224"/>
      <c r="B30" s="225"/>
      <c r="C30" s="225"/>
      <c r="D30" s="225"/>
      <c r="E30" s="225"/>
      <c r="F30" s="225"/>
      <c r="G30" s="225"/>
      <c r="H30" s="225"/>
      <c r="I30" s="225"/>
      <c r="J30" s="225"/>
      <c r="K30" s="225"/>
      <c r="L30" s="225"/>
      <c r="M30" s="225"/>
      <c r="N30" s="225"/>
      <c r="O30" s="225"/>
      <c r="P30" s="226"/>
      <c r="Q30" s="295"/>
      <c r="R30" s="296"/>
      <c r="S30" s="296"/>
      <c r="T30" s="296"/>
      <c r="U30" s="296"/>
      <c r="V30" s="296"/>
      <c r="W30" s="296"/>
      <c r="X30" s="296"/>
      <c r="Y30" s="296"/>
      <c r="Z30" s="296"/>
      <c r="AA30" s="296"/>
      <c r="AB30" s="296"/>
      <c r="AC30" s="296"/>
      <c r="AD30" s="296"/>
      <c r="AE30" s="296"/>
      <c r="AF30" s="297"/>
      <c r="AG30" s="185"/>
      <c r="AH30" s="186"/>
      <c r="AI30" s="186"/>
      <c r="AJ30" s="186"/>
      <c r="AK30" s="186"/>
      <c r="AL30" s="186"/>
      <c r="AM30" s="143"/>
      <c r="AN30" s="143"/>
      <c r="AO30" s="251"/>
      <c r="AP30" s="252"/>
    </row>
    <row r="31" spans="1:51" ht="6.75" customHeight="1">
      <c r="A31" s="224"/>
      <c r="B31" s="225"/>
      <c r="C31" s="225"/>
      <c r="D31" s="225"/>
      <c r="E31" s="225"/>
      <c r="F31" s="225"/>
      <c r="G31" s="225"/>
      <c r="H31" s="225"/>
      <c r="I31" s="225"/>
      <c r="J31" s="225"/>
      <c r="K31" s="225"/>
      <c r="L31" s="225"/>
      <c r="M31" s="225"/>
      <c r="N31" s="225"/>
      <c r="O31" s="225"/>
      <c r="P31" s="226"/>
      <c r="Q31" s="295"/>
      <c r="R31" s="296"/>
      <c r="S31" s="296"/>
      <c r="T31" s="296"/>
      <c r="U31" s="296"/>
      <c r="V31" s="296"/>
      <c r="W31" s="296"/>
      <c r="X31" s="296"/>
      <c r="Y31" s="296"/>
      <c r="Z31" s="296"/>
      <c r="AA31" s="296"/>
      <c r="AB31" s="296"/>
      <c r="AC31" s="296"/>
      <c r="AD31" s="296"/>
      <c r="AE31" s="296"/>
      <c r="AF31" s="297"/>
      <c r="AG31" s="185"/>
      <c r="AH31" s="186"/>
      <c r="AI31" s="186"/>
      <c r="AJ31" s="186"/>
      <c r="AK31" s="186"/>
      <c r="AL31" s="186"/>
      <c r="AM31" s="143"/>
      <c r="AN31" s="143"/>
      <c r="AO31" s="251"/>
      <c r="AP31" s="252"/>
    </row>
    <row r="32" spans="1:51" ht="21" customHeight="1">
      <c r="A32" s="224"/>
      <c r="B32" s="225"/>
      <c r="C32" s="225"/>
      <c r="D32" s="225"/>
      <c r="E32" s="225"/>
      <c r="F32" s="225"/>
      <c r="G32" s="225"/>
      <c r="H32" s="225"/>
      <c r="I32" s="225"/>
      <c r="J32" s="225"/>
      <c r="K32" s="225"/>
      <c r="L32" s="225"/>
      <c r="M32" s="225"/>
      <c r="N32" s="225"/>
      <c r="O32" s="225"/>
      <c r="P32" s="226"/>
      <c r="Q32" s="295"/>
      <c r="R32" s="296"/>
      <c r="S32" s="296"/>
      <c r="T32" s="296"/>
      <c r="U32" s="296"/>
      <c r="V32" s="296"/>
      <c r="W32" s="296"/>
      <c r="X32" s="296"/>
      <c r="Y32" s="296"/>
      <c r="Z32" s="296"/>
      <c r="AA32" s="296"/>
      <c r="AB32" s="296"/>
      <c r="AC32" s="296"/>
      <c r="AD32" s="296"/>
      <c r="AE32" s="296"/>
      <c r="AF32" s="297"/>
      <c r="AG32" s="52" t="s">
        <v>45</v>
      </c>
      <c r="AH32" s="83" t="s">
        <v>153</v>
      </c>
      <c r="AI32" s="44"/>
      <c r="AJ32" s="44"/>
      <c r="AK32" s="44"/>
      <c r="AL32" s="44"/>
      <c r="AM32" s="143"/>
      <c r="AN32" s="143"/>
      <c r="AO32" s="87">
        <v>189</v>
      </c>
      <c r="AP32" s="98">
        <f>PRODUCT(AM32*AO32)</f>
        <v>0</v>
      </c>
    </row>
    <row r="33" spans="1:42" ht="6.75" customHeight="1">
      <c r="A33" s="266" t="s">
        <v>46</v>
      </c>
      <c r="B33" s="267"/>
      <c r="C33" s="267"/>
      <c r="D33" s="267"/>
      <c r="E33" s="279" t="s">
        <v>66</v>
      </c>
      <c r="F33" s="280"/>
      <c r="G33" s="269" t="s">
        <v>67</v>
      </c>
      <c r="H33" s="269"/>
      <c r="I33" s="274" t="s">
        <v>68</v>
      </c>
      <c r="J33" s="270" t="s">
        <v>69</v>
      </c>
      <c r="K33" s="271" t="s">
        <v>151</v>
      </c>
      <c r="L33" s="274" t="s">
        <v>71</v>
      </c>
      <c r="M33" s="274" t="s">
        <v>72</v>
      </c>
      <c r="N33" s="569"/>
      <c r="O33" s="570"/>
      <c r="P33" s="571"/>
      <c r="Q33" s="295"/>
      <c r="R33" s="296"/>
      <c r="S33" s="296"/>
      <c r="T33" s="296"/>
      <c r="U33" s="296"/>
      <c r="V33" s="296"/>
      <c r="W33" s="296"/>
      <c r="X33" s="296"/>
      <c r="Y33" s="296"/>
      <c r="Z33" s="296"/>
      <c r="AA33" s="296"/>
      <c r="AB33" s="296"/>
      <c r="AC33" s="296"/>
      <c r="AD33" s="296"/>
      <c r="AE33" s="296"/>
      <c r="AF33" s="297"/>
      <c r="AG33" s="185" t="s">
        <v>47</v>
      </c>
      <c r="AH33" s="186"/>
      <c r="AI33" s="186"/>
      <c r="AJ33" s="186"/>
      <c r="AK33" s="186"/>
      <c r="AL33" s="186"/>
      <c r="AM33" s="143"/>
      <c r="AN33" s="143"/>
      <c r="AO33" s="251">
        <v>31.5</v>
      </c>
      <c r="AP33" s="252">
        <f>PRODUCT(AM33*AO33)</f>
        <v>0</v>
      </c>
    </row>
    <row r="34" spans="1:42" ht="6.75" customHeight="1">
      <c r="A34" s="268"/>
      <c r="B34" s="267"/>
      <c r="C34" s="267"/>
      <c r="D34" s="267"/>
      <c r="E34" s="281"/>
      <c r="F34" s="282"/>
      <c r="G34" s="269"/>
      <c r="H34" s="269"/>
      <c r="I34" s="275"/>
      <c r="J34" s="241"/>
      <c r="K34" s="272"/>
      <c r="L34" s="275"/>
      <c r="M34" s="277"/>
      <c r="N34" s="572"/>
      <c r="O34" s="573"/>
      <c r="P34" s="574"/>
      <c r="Q34" s="295"/>
      <c r="R34" s="296"/>
      <c r="S34" s="296"/>
      <c r="T34" s="296"/>
      <c r="U34" s="296"/>
      <c r="V34" s="296"/>
      <c r="W34" s="296"/>
      <c r="X34" s="296"/>
      <c r="Y34" s="296"/>
      <c r="Z34" s="296"/>
      <c r="AA34" s="296"/>
      <c r="AB34" s="296"/>
      <c r="AC34" s="296"/>
      <c r="AD34" s="296"/>
      <c r="AE34" s="296"/>
      <c r="AF34" s="297"/>
      <c r="AG34" s="185"/>
      <c r="AH34" s="186"/>
      <c r="AI34" s="186"/>
      <c r="AJ34" s="186"/>
      <c r="AK34" s="186"/>
      <c r="AL34" s="186"/>
      <c r="AM34" s="143"/>
      <c r="AN34" s="143"/>
      <c r="AO34" s="251"/>
      <c r="AP34" s="252"/>
    </row>
    <row r="35" spans="1:42" ht="6.75" customHeight="1">
      <c r="A35" s="268"/>
      <c r="B35" s="267"/>
      <c r="C35" s="267"/>
      <c r="D35" s="267"/>
      <c r="E35" s="283"/>
      <c r="F35" s="284"/>
      <c r="G35" s="269"/>
      <c r="H35" s="269"/>
      <c r="I35" s="276"/>
      <c r="J35" s="220"/>
      <c r="K35" s="273"/>
      <c r="L35" s="276"/>
      <c r="M35" s="278"/>
      <c r="N35" s="572"/>
      <c r="O35" s="573"/>
      <c r="P35" s="574"/>
      <c r="Q35" s="295"/>
      <c r="R35" s="296"/>
      <c r="S35" s="296"/>
      <c r="T35" s="296"/>
      <c r="U35" s="296"/>
      <c r="V35" s="296"/>
      <c r="W35" s="296"/>
      <c r="X35" s="296"/>
      <c r="Y35" s="296"/>
      <c r="Z35" s="296"/>
      <c r="AA35" s="296"/>
      <c r="AB35" s="296"/>
      <c r="AC35" s="296"/>
      <c r="AD35" s="296"/>
      <c r="AE35" s="296"/>
      <c r="AF35" s="297"/>
      <c r="AG35" s="185"/>
      <c r="AH35" s="186"/>
      <c r="AI35" s="186"/>
      <c r="AJ35" s="186"/>
      <c r="AK35" s="186"/>
      <c r="AL35" s="186"/>
      <c r="AM35" s="143"/>
      <c r="AN35" s="143"/>
      <c r="AO35" s="251"/>
      <c r="AP35" s="252"/>
    </row>
    <row r="36" spans="1:42" ht="21" customHeight="1">
      <c r="A36" s="287" t="s">
        <v>157</v>
      </c>
      <c r="B36" s="288"/>
      <c r="C36" s="288"/>
      <c r="D36" s="289"/>
      <c r="E36" s="285"/>
      <c r="F36" s="286"/>
      <c r="G36" s="285"/>
      <c r="H36" s="286"/>
      <c r="I36" s="128"/>
      <c r="J36" s="128"/>
      <c r="K36" s="128"/>
      <c r="L36" s="128"/>
      <c r="M36" s="128"/>
      <c r="N36" s="304"/>
      <c r="O36" s="305"/>
      <c r="P36" s="306"/>
      <c r="Q36" s="295"/>
      <c r="R36" s="296"/>
      <c r="S36" s="296"/>
      <c r="T36" s="296"/>
      <c r="U36" s="296"/>
      <c r="V36" s="296"/>
      <c r="W36" s="296"/>
      <c r="X36" s="296"/>
      <c r="Y36" s="296"/>
      <c r="Z36" s="296"/>
      <c r="AA36" s="296"/>
      <c r="AB36" s="296"/>
      <c r="AC36" s="296"/>
      <c r="AD36" s="296"/>
      <c r="AE36" s="296"/>
      <c r="AF36" s="297"/>
      <c r="AG36" s="185" t="s">
        <v>48</v>
      </c>
      <c r="AH36" s="186"/>
      <c r="AI36" s="186"/>
      <c r="AJ36" s="186"/>
      <c r="AK36" s="186"/>
      <c r="AL36" s="186"/>
      <c r="AM36" s="143"/>
      <c r="AN36" s="143"/>
      <c r="AO36" s="87">
        <v>31.5</v>
      </c>
      <c r="AP36" s="98">
        <f>PRODUCT(AM36*AO36)</f>
        <v>0</v>
      </c>
    </row>
    <row r="37" spans="1:42" ht="10.5" customHeight="1">
      <c r="A37" s="253" t="s">
        <v>49</v>
      </c>
      <c r="B37" s="254"/>
      <c r="C37" s="254"/>
      <c r="D37" s="255"/>
      <c r="E37" s="259"/>
      <c r="F37" s="260"/>
      <c r="G37" s="259"/>
      <c r="H37" s="260"/>
      <c r="I37" s="290"/>
      <c r="J37" s="290"/>
      <c r="K37" s="290"/>
      <c r="L37" s="290"/>
      <c r="M37" s="290"/>
      <c r="N37" s="304"/>
      <c r="O37" s="305"/>
      <c r="P37" s="306"/>
      <c r="Q37" s="295"/>
      <c r="R37" s="296"/>
      <c r="S37" s="296"/>
      <c r="T37" s="296"/>
      <c r="U37" s="296"/>
      <c r="V37" s="296"/>
      <c r="W37" s="296"/>
      <c r="X37" s="296"/>
      <c r="Y37" s="296"/>
      <c r="Z37" s="296"/>
      <c r="AA37" s="296"/>
      <c r="AB37" s="296"/>
      <c r="AC37" s="296"/>
      <c r="AD37" s="296"/>
      <c r="AE37" s="296"/>
      <c r="AF37" s="297"/>
      <c r="AG37" s="185" t="s">
        <v>50</v>
      </c>
      <c r="AH37" s="186"/>
      <c r="AI37" s="186"/>
      <c r="AJ37" s="186"/>
      <c r="AK37" s="186"/>
      <c r="AL37" s="186"/>
      <c r="AM37" s="143"/>
      <c r="AN37" s="143"/>
      <c r="AO37" s="251">
        <v>31.5</v>
      </c>
      <c r="AP37" s="252">
        <f>PRODUCT(AM37*AO37)</f>
        <v>0</v>
      </c>
    </row>
    <row r="38" spans="1:42" ht="10.5" customHeight="1" thickBot="1">
      <c r="A38" s="256"/>
      <c r="B38" s="257"/>
      <c r="C38" s="257"/>
      <c r="D38" s="258"/>
      <c r="E38" s="261"/>
      <c r="F38" s="262"/>
      <c r="G38" s="261"/>
      <c r="H38" s="262"/>
      <c r="I38" s="291"/>
      <c r="J38" s="291"/>
      <c r="K38" s="291"/>
      <c r="L38" s="291"/>
      <c r="M38" s="291"/>
      <c r="N38" s="304"/>
      <c r="O38" s="305"/>
      <c r="P38" s="306"/>
      <c r="Q38" s="298"/>
      <c r="R38" s="299"/>
      <c r="S38" s="299"/>
      <c r="T38" s="299"/>
      <c r="U38" s="299"/>
      <c r="V38" s="299"/>
      <c r="W38" s="299"/>
      <c r="X38" s="299"/>
      <c r="Y38" s="299"/>
      <c r="Z38" s="299"/>
      <c r="AA38" s="299"/>
      <c r="AB38" s="299"/>
      <c r="AC38" s="299"/>
      <c r="AD38" s="299"/>
      <c r="AE38" s="299"/>
      <c r="AF38" s="300"/>
      <c r="AG38" s="185"/>
      <c r="AH38" s="186"/>
      <c r="AI38" s="186"/>
      <c r="AJ38" s="186"/>
      <c r="AK38" s="186"/>
      <c r="AL38" s="186"/>
      <c r="AM38" s="263"/>
      <c r="AN38" s="263"/>
      <c r="AO38" s="264"/>
      <c r="AP38" s="265"/>
    </row>
    <row r="39" spans="1:42" ht="6.75" customHeight="1">
      <c r="A39" s="253" t="s">
        <v>158</v>
      </c>
      <c r="B39" s="333"/>
      <c r="C39" s="333"/>
      <c r="D39" s="255"/>
      <c r="E39" s="259"/>
      <c r="F39" s="260"/>
      <c r="G39" s="309"/>
      <c r="H39" s="310"/>
      <c r="I39" s="290"/>
      <c r="J39" s="290"/>
      <c r="K39" s="290"/>
      <c r="L39" s="290"/>
      <c r="M39" s="290"/>
      <c r="N39" s="304"/>
      <c r="O39" s="305"/>
      <c r="P39" s="306"/>
      <c r="Q39" s="343" t="s">
        <v>143</v>
      </c>
      <c r="R39" s="344"/>
      <c r="S39" s="344"/>
      <c r="T39" s="344"/>
      <c r="U39" s="344"/>
      <c r="V39" s="344"/>
      <c r="W39" s="344"/>
      <c r="X39" s="344"/>
      <c r="Y39" s="344"/>
      <c r="Z39" s="344"/>
      <c r="AA39" s="344"/>
      <c r="AB39" s="344"/>
      <c r="AC39" s="344"/>
      <c r="AD39" s="344"/>
      <c r="AE39" s="344"/>
      <c r="AF39" s="345"/>
      <c r="AG39" s="494"/>
      <c r="AH39" s="495"/>
      <c r="AI39" s="495"/>
      <c r="AJ39" s="495"/>
      <c r="AK39" s="495"/>
      <c r="AL39" s="496"/>
      <c r="AM39" s="557" t="s">
        <v>51</v>
      </c>
      <c r="AN39" s="558"/>
      <c r="AO39" s="559"/>
      <c r="AP39" s="316">
        <f>SUM(AP27:AP37)</f>
        <v>0</v>
      </c>
    </row>
    <row r="40" spans="1:42" ht="6.75" customHeight="1">
      <c r="A40" s="352"/>
      <c r="B40" s="353"/>
      <c r="C40" s="353"/>
      <c r="D40" s="354"/>
      <c r="E40" s="304"/>
      <c r="F40" s="308"/>
      <c r="G40" s="311"/>
      <c r="H40" s="312"/>
      <c r="I40" s="315"/>
      <c r="J40" s="315"/>
      <c r="K40" s="315"/>
      <c r="L40" s="315"/>
      <c r="M40" s="315"/>
      <c r="N40" s="575"/>
      <c r="O40" s="305"/>
      <c r="P40" s="306"/>
      <c r="Q40" s="346"/>
      <c r="R40" s="347"/>
      <c r="S40" s="347"/>
      <c r="T40" s="347"/>
      <c r="U40" s="347"/>
      <c r="V40" s="347"/>
      <c r="W40" s="347"/>
      <c r="X40" s="347"/>
      <c r="Y40" s="347"/>
      <c r="Z40" s="347"/>
      <c r="AA40" s="347"/>
      <c r="AB40" s="347"/>
      <c r="AC40" s="347"/>
      <c r="AD40" s="347"/>
      <c r="AE40" s="347"/>
      <c r="AF40" s="348"/>
      <c r="AG40" s="497"/>
      <c r="AH40" s="498"/>
      <c r="AI40" s="498"/>
      <c r="AJ40" s="498"/>
      <c r="AK40" s="498"/>
      <c r="AL40" s="499"/>
      <c r="AM40" s="560"/>
      <c r="AN40" s="561"/>
      <c r="AO40" s="562"/>
      <c r="AP40" s="317"/>
    </row>
    <row r="41" spans="1:42" ht="6.75" customHeight="1">
      <c r="A41" s="335"/>
      <c r="B41" s="336"/>
      <c r="C41" s="336"/>
      <c r="D41" s="258"/>
      <c r="E41" s="261"/>
      <c r="F41" s="262"/>
      <c r="G41" s="313"/>
      <c r="H41" s="314"/>
      <c r="I41" s="291"/>
      <c r="J41" s="291"/>
      <c r="K41" s="291"/>
      <c r="L41" s="291"/>
      <c r="M41" s="291"/>
      <c r="N41" s="575"/>
      <c r="O41" s="305"/>
      <c r="P41" s="306"/>
      <c r="Q41" s="346"/>
      <c r="R41" s="347"/>
      <c r="S41" s="347"/>
      <c r="T41" s="347"/>
      <c r="U41" s="347"/>
      <c r="V41" s="347"/>
      <c r="W41" s="347"/>
      <c r="X41" s="347"/>
      <c r="Y41" s="347"/>
      <c r="Z41" s="347"/>
      <c r="AA41" s="347"/>
      <c r="AB41" s="347"/>
      <c r="AC41" s="347"/>
      <c r="AD41" s="347"/>
      <c r="AE41" s="347"/>
      <c r="AF41" s="348"/>
      <c r="AG41" s="497"/>
      <c r="AH41" s="498"/>
      <c r="AI41" s="498"/>
      <c r="AJ41" s="498"/>
      <c r="AK41" s="498"/>
      <c r="AL41" s="499"/>
      <c r="AM41" s="560"/>
      <c r="AN41" s="561"/>
      <c r="AO41" s="562"/>
      <c r="AP41" s="317"/>
    </row>
    <row r="42" spans="1:42" ht="10.95" customHeight="1" thickBot="1">
      <c r="A42" s="253" t="s">
        <v>52</v>
      </c>
      <c r="B42" s="333"/>
      <c r="C42" s="333"/>
      <c r="D42" s="255"/>
      <c r="E42" s="259"/>
      <c r="F42" s="260"/>
      <c r="G42" s="259"/>
      <c r="H42" s="260"/>
      <c r="I42" s="290"/>
      <c r="J42" s="539"/>
      <c r="K42" s="290"/>
      <c r="L42" s="290"/>
      <c r="M42" s="290"/>
      <c r="N42" s="304"/>
      <c r="O42" s="305"/>
      <c r="P42" s="306"/>
      <c r="Q42" s="346"/>
      <c r="R42" s="347"/>
      <c r="S42" s="347"/>
      <c r="T42" s="347"/>
      <c r="U42" s="347"/>
      <c r="V42" s="347"/>
      <c r="W42" s="347"/>
      <c r="X42" s="347"/>
      <c r="Y42" s="347"/>
      <c r="Z42" s="347"/>
      <c r="AA42" s="347"/>
      <c r="AB42" s="347"/>
      <c r="AC42" s="347"/>
      <c r="AD42" s="347"/>
      <c r="AE42" s="347"/>
      <c r="AF42" s="348"/>
      <c r="AG42" s="497"/>
      <c r="AH42" s="498"/>
      <c r="AI42" s="498"/>
      <c r="AJ42" s="498"/>
      <c r="AK42" s="498"/>
      <c r="AL42" s="499"/>
      <c r="AM42" s="563"/>
      <c r="AN42" s="564"/>
      <c r="AO42" s="565"/>
      <c r="AP42" s="318"/>
    </row>
    <row r="43" spans="1:42" ht="10.95" customHeight="1">
      <c r="A43" s="335"/>
      <c r="B43" s="336"/>
      <c r="C43" s="336"/>
      <c r="D43" s="258"/>
      <c r="E43" s="261"/>
      <c r="F43" s="262"/>
      <c r="G43" s="261"/>
      <c r="H43" s="262"/>
      <c r="I43" s="291"/>
      <c r="J43" s="291"/>
      <c r="K43" s="291"/>
      <c r="L43" s="291"/>
      <c r="M43" s="291"/>
      <c r="N43" s="304"/>
      <c r="O43" s="305"/>
      <c r="P43" s="306"/>
      <c r="Q43" s="346"/>
      <c r="R43" s="347"/>
      <c r="S43" s="347"/>
      <c r="T43" s="347"/>
      <c r="U43" s="347"/>
      <c r="V43" s="347"/>
      <c r="W43" s="347"/>
      <c r="X43" s="347"/>
      <c r="Y43" s="347"/>
      <c r="Z43" s="347"/>
      <c r="AA43" s="347"/>
      <c r="AB43" s="347"/>
      <c r="AC43" s="347"/>
      <c r="AD43" s="347"/>
      <c r="AE43" s="347"/>
      <c r="AF43" s="348"/>
      <c r="AG43" s="471" t="s">
        <v>54</v>
      </c>
      <c r="AH43" s="368"/>
      <c r="AI43" s="368"/>
      <c r="AJ43" s="368"/>
      <c r="AK43" s="368"/>
      <c r="AL43" s="472"/>
      <c r="AM43" s="477" t="s">
        <v>1</v>
      </c>
      <c r="AN43" s="478"/>
      <c r="AO43" s="240" t="s">
        <v>3</v>
      </c>
      <c r="AP43" s="319" t="s">
        <v>4</v>
      </c>
    </row>
    <row r="44" spans="1:42" ht="6.75" customHeight="1">
      <c r="A44" s="500" t="s">
        <v>53</v>
      </c>
      <c r="B44" s="186"/>
      <c r="C44" s="186"/>
      <c r="D44" s="186"/>
      <c r="E44" s="259"/>
      <c r="F44" s="260"/>
      <c r="G44" s="259"/>
      <c r="H44" s="260"/>
      <c r="I44" s="290"/>
      <c r="J44" s="290"/>
      <c r="K44" s="290"/>
      <c r="L44" s="290"/>
      <c r="M44" s="290"/>
      <c r="N44" s="304"/>
      <c r="O44" s="305"/>
      <c r="P44" s="306"/>
      <c r="Q44" s="346"/>
      <c r="R44" s="347"/>
      <c r="S44" s="347"/>
      <c r="T44" s="347"/>
      <c r="U44" s="347"/>
      <c r="V44" s="347"/>
      <c r="W44" s="347"/>
      <c r="X44" s="347"/>
      <c r="Y44" s="347"/>
      <c r="Z44" s="347"/>
      <c r="AA44" s="347"/>
      <c r="AB44" s="347"/>
      <c r="AC44" s="347"/>
      <c r="AD44" s="347"/>
      <c r="AE44" s="347"/>
      <c r="AF44" s="348"/>
      <c r="AG44" s="473"/>
      <c r="AH44" s="474"/>
      <c r="AI44" s="474"/>
      <c r="AJ44" s="474"/>
      <c r="AK44" s="474"/>
      <c r="AL44" s="282"/>
      <c r="AM44" s="479"/>
      <c r="AN44" s="480"/>
      <c r="AO44" s="241"/>
      <c r="AP44" s="320"/>
    </row>
    <row r="45" spans="1:42" ht="6.75" customHeight="1">
      <c r="A45" s="500"/>
      <c r="B45" s="186"/>
      <c r="C45" s="186"/>
      <c r="D45" s="186"/>
      <c r="E45" s="304"/>
      <c r="F45" s="308"/>
      <c r="G45" s="304"/>
      <c r="H45" s="308"/>
      <c r="I45" s="315"/>
      <c r="J45" s="315"/>
      <c r="K45" s="315"/>
      <c r="L45" s="315"/>
      <c r="M45" s="315"/>
      <c r="N45" s="304"/>
      <c r="O45" s="305"/>
      <c r="P45" s="306"/>
      <c r="Q45" s="346"/>
      <c r="R45" s="347"/>
      <c r="S45" s="347"/>
      <c r="T45" s="347"/>
      <c r="U45" s="347"/>
      <c r="V45" s="347"/>
      <c r="W45" s="347"/>
      <c r="X45" s="347"/>
      <c r="Y45" s="347"/>
      <c r="Z45" s="347"/>
      <c r="AA45" s="347"/>
      <c r="AB45" s="347"/>
      <c r="AC45" s="347"/>
      <c r="AD45" s="347"/>
      <c r="AE45" s="347"/>
      <c r="AF45" s="348"/>
      <c r="AG45" s="473"/>
      <c r="AH45" s="474"/>
      <c r="AI45" s="474"/>
      <c r="AJ45" s="474"/>
      <c r="AK45" s="474"/>
      <c r="AL45" s="282"/>
      <c r="AM45" s="479"/>
      <c r="AN45" s="480"/>
      <c r="AO45" s="241"/>
      <c r="AP45" s="320"/>
    </row>
    <row r="46" spans="1:42" ht="6.75" customHeight="1">
      <c r="A46" s="500"/>
      <c r="B46" s="186"/>
      <c r="C46" s="186"/>
      <c r="D46" s="186"/>
      <c r="E46" s="261"/>
      <c r="F46" s="262"/>
      <c r="G46" s="261"/>
      <c r="H46" s="262"/>
      <c r="I46" s="291"/>
      <c r="J46" s="291"/>
      <c r="K46" s="291"/>
      <c r="L46" s="291"/>
      <c r="M46" s="291"/>
      <c r="N46" s="304"/>
      <c r="O46" s="305"/>
      <c r="P46" s="306"/>
      <c r="Q46" s="346"/>
      <c r="R46" s="347"/>
      <c r="S46" s="347"/>
      <c r="T46" s="347"/>
      <c r="U46" s="347"/>
      <c r="V46" s="347"/>
      <c r="W46" s="347"/>
      <c r="X46" s="347"/>
      <c r="Y46" s="347"/>
      <c r="Z46" s="347"/>
      <c r="AA46" s="347"/>
      <c r="AB46" s="347"/>
      <c r="AC46" s="347"/>
      <c r="AD46" s="347"/>
      <c r="AE46" s="347"/>
      <c r="AF46" s="348"/>
      <c r="AG46" s="475"/>
      <c r="AH46" s="476"/>
      <c r="AI46" s="476"/>
      <c r="AJ46" s="476"/>
      <c r="AK46" s="476"/>
      <c r="AL46" s="284"/>
      <c r="AM46" s="481"/>
      <c r="AN46" s="482"/>
      <c r="AO46" s="220"/>
      <c r="AP46" s="321"/>
    </row>
    <row r="47" spans="1:42" ht="21" customHeight="1">
      <c r="A47" s="287" t="s">
        <v>159</v>
      </c>
      <c r="B47" s="288"/>
      <c r="C47" s="288"/>
      <c r="D47" s="289"/>
      <c r="E47" s="285"/>
      <c r="F47" s="286"/>
      <c r="G47" s="285"/>
      <c r="H47" s="286"/>
      <c r="I47" s="128"/>
      <c r="J47" s="128"/>
      <c r="K47" s="128"/>
      <c r="L47" s="128"/>
      <c r="M47" s="128"/>
      <c r="N47" s="339"/>
      <c r="O47" s="305"/>
      <c r="P47" s="306"/>
      <c r="Q47" s="346"/>
      <c r="R47" s="347"/>
      <c r="S47" s="347"/>
      <c r="T47" s="347"/>
      <c r="U47" s="347"/>
      <c r="V47" s="347"/>
      <c r="W47" s="347"/>
      <c r="X47" s="347"/>
      <c r="Y47" s="347"/>
      <c r="Z47" s="347"/>
      <c r="AA47" s="347"/>
      <c r="AB47" s="347"/>
      <c r="AC47" s="347"/>
      <c r="AD47" s="347"/>
      <c r="AE47" s="347"/>
      <c r="AF47" s="348"/>
      <c r="AG47" s="287" t="s">
        <v>55</v>
      </c>
      <c r="AH47" s="322"/>
      <c r="AI47" s="322"/>
      <c r="AJ47" s="322"/>
      <c r="AK47" s="322"/>
      <c r="AL47" s="185"/>
      <c r="AM47" s="161"/>
      <c r="AN47" s="162"/>
      <c r="AO47" s="63">
        <v>12.5</v>
      </c>
      <c r="AP47" s="98">
        <f>PRODUCT(AM47*AO47)</f>
        <v>0</v>
      </c>
    </row>
    <row r="48" spans="1:42" ht="12.75" customHeight="1">
      <c r="A48" s="500" t="s">
        <v>56</v>
      </c>
      <c r="B48" s="186"/>
      <c r="C48" s="186"/>
      <c r="D48" s="186"/>
      <c r="E48" s="259"/>
      <c r="F48" s="260"/>
      <c r="G48" s="259"/>
      <c r="H48" s="260"/>
      <c r="I48" s="290"/>
      <c r="J48" s="290"/>
      <c r="K48" s="290"/>
      <c r="L48" s="290"/>
      <c r="M48" s="290"/>
      <c r="N48" s="339"/>
      <c r="O48" s="305"/>
      <c r="P48" s="306"/>
      <c r="Q48" s="346"/>
      <c r="R48" s="347"/>
      <c r="S48" s="347"/>
      <c r="T48" s="347"/>
      <c r="U48" s="347"/>
      <c r="V48" s="347"/>
      <c r="W48" s="347"/>
      <c r="X48" s="347"/>
      <c r="Y48" s="347"/>
      <c r="Z48" s="347"/>
      <c r="AA48" s="347"/>
      <c r="AB48" s="347"/>
      <c r="AC48" s="347"/>
      <c r="AD48" s="347"/>
      <c r="AE48" s="347"/>
      <c r="AF48" s="348"/>
      <c r="AG48" s="253" t="s">
        <v>57</v>
      </c>
      <c r="AH48" s="333"/>
      <c r="AI48" s="333"/>
      <c r="AJ48" s="333"/>
      <c r="AK48" s="333"/>
      <c r="AL48" s="334"/>
      <c r="AM48" s="323"/>
      <c r="AN48" s="324"/>
      <c r="AO48" s="264">
        <v>0</v>
      </c>
      <c r="AP48" s="265">
        <f>AM48*AO48</f>
        <v>0</v>
      </c>
    </row>
    <row r="49" spans="1:42" ht="7.95" customHeight="1">
      <c r="A49" s="500"/>
      <c r="B49" s="186"/>
      <c r="C49" s="186"/>
      <c r="D49" s="186"/>
      <c r="E49" s="261"/>
      <c r="F49" s="262"/>
      <c r="G49" s="261"/>
      <c r="H49" s="262"/>
      <c r="I49" s="291"/>
      <c r="J49" s="291"/>
      <c r="K49" s="291"/>
      <c r="L49" s="291"/>
      <c r="M49" s="291"/>
      <c r="N49" s="339"/>
      <c r="O49" s="305"/>
      <c r="P49" s="306"/>
      <c r="Q49" s="346"/>
      <c r="R49" s="347"/>
      <c r="S49" s="347"/>
      <c r="T49" s="347"/>
      <c r="U49" s="347"/>
      <c r="V49" s="347"/>
      <c r="W49" s="347"/>
      <c r="X49" s="347"/>
      <c r="Y49" s="347"/>
      <c r="Z49" s="347"/>
      <c r="AA49" s="347"/>
      <c r="AB49" s="347"/>
      <c r="AC49" s="347"/>
      <c r="AD49" s="347"/>
      <c r="AE49" s="347"/>
      <c r="AF49" s="348"/>
      <c r="AG49" s="335"/>
      <c r="AH49" s="336"/>
      <c r="AI49" s="336"/>
      <c r="AJ49" s="336"/>
      <c r="AK49" s="336"/>
      <c r="AL49" s="337"/>
      <c r="AM49" s="325"/>
      <c r="AN49" s="326"/>
      <c r="AO49" s="307"/>
      <c r="AP49" s="338"/>
    </row>
    <row r="50" spans="1:42" ht="21" customHeight="1">
      <c r="A50" s="287" t="s">
        <v>160</v>
      </c>
      <c r="B50" s="288"/>
      <c r="C50" s="288"/>
      <c r="D50" s="289"/>
      <c r="E50" s="285"/>
      <c r="F50" s="286"/>
      <c r="G50" s="285"/>
      <c r="H50" s="286"/>
      <c r="I50" s="128"/>
      <c r="J50" s="128"/>
      <c r="K50" s="128"/>
      <c r="L50" s="128"/>
      <c r="M50" s="128"/>
      <c r="N50" s="339"/>
      <c r="O50" s="305"/>
      <c r="P50" s="306"/>
      <c r="Q50" s="346"/>
      <c r="R50" s="347"/>
      <c r="S50" s="347"/>
      <c r="T50" s="347"/>
      <c r="U50" s="347"/>
      <c r="V50" s="347"/>
      <c r="W50" s="347"/>
      <c r="X50" s="347"/>
      <c r="Y50" s="347"/>
      <c r="Z50" s="347"/>
      <c r="AA50" s="347"/>
      <c r="AB50" s="347"/>
      <c r="AC50" s="347"/>
      <c r="AD50" s="347"/>
      <c r="AE50" s="347"/>
      <c r="AF50" s="348"/>
      <c r="AG50" s="340"/>
      <c r="AH50" s="341"/>
      <c r="AI50" s="341"/>
      <c r="AJ50" s="341"/>
      <c r="AK50" s="341"/>
      <c r="AL50" s="342"/>
      <c r="AM50" s="161"/>
      <c r="AN50" s="162"/>
      <c r="AO50" s="62"/>
      <c r="AP50" s="98">
        <f>PRODUCT(AM50*AO50)</f>
        <v>0</v>
      </c>
    </row>
    <row r="51" spans="1:42" ht="10.5" customHeight="1">
      <c r="A51" s="500" t="s">
        <v>161</v>
      </c>
      <c r="B51" s="186"/>
      <c r="C51" s="186"/>
      <c r="D51" s="186"/>
      <c r="E51" s="309"/>
      <c r="F51" s="310"/>
      <c r="G51" s="309"/>
      <c r="H51" s="310"/>
      <c r="I51" s="538"/>
      <c r="J51" s="538"/>
      <c r="K51" s="290"/>
      <c r="L51" s="290"/>
      <c r="M51" s="290"/>
      <c r="N51" s="339"/>
      <c r="O51" s="305"/>
      <c r="P51" s="306"/>
      <c r="Q51" s="346"/>
      <c r="R51" s="347"/>
      <c r="S51" s="347"/>
      <c r="T51" s="347"/>
      <c r="U51" s="347"/>
      <c r="V51" s="347"/>
      <c r="W51" s="347"/>
      <c r="X51" s="347"/>
      <c r="Y51" s="347"/>
      <c r="Z51" s="347"/>
      <c r="AA51" s="347"/>
      <c r="AB51" s="347"/>
      <c r="AC51" s="347"/>
      <c r="AD51" s="347"/>
      <c r="AE51" s="347"/>
      <c r="AF51" s="348"/>
      <c r="AG51" s="327"/>
      <c r="AH51" s="328"/>
      <c r="AI51" s="328"/>
      <c r="AJ51" s="328"/>
      <c r="AK51" s="328"/>
      <c r="AL51" s="329"/>
      <c r="AM51" s="323"/>
      <c r="AN51" s="324"/>
      <c r="AO51" s="264"/>
      <c r="AP51" s="265">
        <f>PRODUCT(AM51*AO51)</f>
        <v>0</v>
      </c>
    </row>
    <row r="52" spans="1:42" ht="10.5" customHeight="1">
      <c r="A52" s="500"/>
      <c r="B52" s="186"/>
      <c r="C52" s="186"/>
      <c r="D52" s="186"/>
      <c r="E52" s="313"/>
      <c r="F52" s="314"/>
      <c r="G52" s="313"/>
      <c r="H52" s="314"/>
      <c r="I52" s="291"/>
      <c r="J52" s="291"/>
      <c r="K52" s="291"/>
      <c r="L52" s="291"/>
      <c r="M52" s="291"/>
      <c r="N52" s="339"/>
      <c r="O52" s="305"/>
      <c r="P52" s="306"/>
      <c r="Q52" s="346"/>
      <c r="R52" s="347"/>
      <c r="S52" s="347"/>
      <c r="T52" s="347"/>
      <c r="U52" s="347"/>
      <c r="V52" s="347"/>
      <c r="W52" s="347"/>
      <c r="X52" s="347"/>
      <c r="Y52" s="347"/>
      <c r="Z52" s="347"/>
      <c r="AA52" s="347"/>
      <c r="AB52" s="347"/>
      <c r="AC52" s="347"/>
      <c r="AD52" s="347"/>
      <c r="AE52" s="347"/>
      <c r="AF52" s="348"/>
      <c r="AG52" s="330"/>
      <c r="AH52" s="331"/>
      <c r="AI52" s="331"/>
      <c r="AJ52" s="331"/>
      <c r="AK52" s="331"/>
      <c r="AL52" s="332"/>
      <c r="AM52" s="325"/>
      <c r="AN52" s="326"/>
      <c r="AO52" s="307"/>
      <c r="AP52" s="338"/>
    </row>
    <row r="53" spans="1:42" ht="21" customHeight="1">
      <c r="A53" s="287" t="s">
        <v>58</v>
      </c>
      <c r="B53" s="288"/>
      <c r="C53" s="288"/>
      <c r="D53" s="289"/>
      <c r="E53" s="285"/>
      <c r="F53" s="286"/>
      <c r="G53" s="285"/>
      <c r="H53" s="286"/>
      <c r="I53" s="128"/>
      <c r="J53" s="128"/>
      <c r="K53" s="128"/>
      <c r="L53" s="128"/>
      <c r="M53" s="128"/>
      <c r="N53" s="339"/>
      <c r="O53" s="305"/>
      <c r="P53" s="306"/>
      <c r="Q53" s="346"/>
      <c r="R53" s="347"/>
      <c r="S53" s="347"/>
      <c r="T53" s="347"/>
      <c r="U53" s="347"/>
      <c r="V53" s="347"/>
      <c r="W53" s="347"/>
      <c r="X53" s="347"/>
      <c r="Y53" s="347"/>
      <c r="Z53" s="347"/>
      <c r="AA53" s="347"/>
      <c r="AB53" s="347"/>
      <c r="AC53" s="347"/>
      <c r="AD53" s="347"/>
      <c r="AE53" s="347"/>
      <c r="AF53" s="348"/>
      <c r="AG53" s="340"/>
      <c r="AH53" s="341"/>
      <c r="AI53" s="341"/>
      <c r="AJ53" s="341"/>
      <c r="AK53" s="341"/>
      <c r="AL53" s="342"/>
      <c r="AM53" s="161"/>
      <c r="AN53" s="162"/>
      <c r="AO53" s="62"/>
      <c r="AP53" s="98">
        <f>PRODUCT(AM53*AO53)</f>
        <v>0</v>
      </c>
    </row>
    <row r="54" spans="1:42" ht="10.5" customHeight="1">
      <c r="A54" s="327"/>
      <c r="B54" s="328"/>
      <c r="C54" s="328"/>
      <c r="D54" s="329"/>
      <c r="E54" s="259"/>
      <c r="F54" s="260"/>
      <c r="G54" s="259"/>
      <c r="H54" s="260"/>
      <c r="I54" s="290"/>
      <c r="J54" s="290"/>
      <c r="K54" s="290"/>
      <c r="L54" s="290"/>
      <c r="M54" s="290"/>
      <c r="N54" s="304"/>
      <c r="O54" s="305"/>
      <c r="P54" s="306"/>
      <c r="Q54" s="346"/>
      <c r="R54" s="347"/>
      <c r="S54" s="347"/>
      <c r="T54" s="347"/>
      <c r="U54" s="347"/>
      <c r="V54" s="347"/>
      <c r="W54" s="347"/>
      <c r="X54" s="347"/>
      <c r="Y54" s="347"/>
      <c r="Z54" s="347"/>
      <c r="AA54" s="347"/>
      <c r="AB54" s="347"/>
      <c r="AC54" s="347"/>
      <c r="AD54" s="347"/>
      <c r="AE54" s="347"/>
      <c r="AF54" s="348"/>
      <c r="AG54" s="501" t="s">
        <v>146</v>
      </c>
      <c r="AH54" s="502"/>
      <c r="AI54" s="502"/>
      <c r="AJ54" s="502"/>
      <c r="AK54" s="502"/>
      <c r="AL54" s="78"/>
      <c r="AM54" s="483" t="s">
        <v>59</v>
      </c>
      <c r="AN54" s="484"/>
      <c r="AO54" s="485"/>
      <c r="AP54" s="550">
        <f>SUM(AP42:AP53)</f>
        <v>0</v>
      </c>
    </row>
    <row r="55" spans="1:42" ht="10.5" customHeight="1">
      <c r="A55" s="330"/>
      <c r="B55" s="331"/>
      <c r="C55" s="331"/>
      <c r="D55" s="332"/>
      <c r="E55" s="261"/>
      <c r="F55" s="262"/>
      <c r="G55" s="261"/>
      <c r="H55" s="262"/>
      <c r="I55" s="291"/>
      <c r="J55" s="291"/>
      <c r="K55" s="291"/>
      <c r="L55" s="291"/>
      <c r="M55" s="291"/>
      <c r="N55" s="304"/>
      <c r="O55" s="305"/>
      <c r="P55" s="306"/>
      <c r="Q55" s="346"/>
      <c r="R55" s="347"/>
      <c r="S55" s="347"/>
      <c r="T55" s="347"/>
      <c r="U55" s="347"/>
      <c r="V55" s="347"/>
      <c r="W55" s="347"/>
      <c r="X55" s="347"/>
      <c r="Y55" s="347"/>
      <c r="Z55" s="347"/>
      <c r="AA55" s="347"/>
      <c r="AB55" s="347"/>
      <c r="AC55" s="347"/>
      <c r="AD55" s="347"/>
      <c r="AE55" s="347"/>
      <c r="AF55" s="348"/>
      <c r="AG55" s="503"/>
      <c r="AH55" s="504"/>
      <c r="AI55" s="504"/>
      <c r="AJ55" s="504"/>
      <c r="AK55" s="504"/>
      <c r="AL55" s="79"/>
      <c r="AM55" s="486"/>
      <c r="AN55" s="487"/>
      <c r="AO55" s="488"/>
      <c r="AP55" s="317"/>
    </row>
    <row r="56" spans="1:42" ht="10.5" customHeight="1">
      <c r="A56" s="500" t="s">
        <v>60</v>
      </c>
      <c r="B56" s="186"/>
      <c r="C56" s="186"/>
      <c r="D56" s="186"/>
      <c r="E56" s="259"/>
      <c r="F56" s="260"/>
      <c r="G56" s="259"/>
      <c r="H56" s="260"/>
      <c r="I56" s="290"/>
      <c r="J56" s="290"/>
      <c r="K56" s="290"/>
      <c r="L56" s="290"/>
      <c r="M56" s="290"/>
      <c r="N56" s="304"/>
      <c r="O56" s="305"/>
      <c r="P56" s="306"/>
      <c r="Q56" s="346"/>
      <c r="R56" s="347"/>
      <c r="S56" s="347"/>
      <c r="T56" s="347"/>
      <c r="U56" s="347"/>
      <c r="V56" s="347"/>
      <c r="W56" s="347"/>
      <c r="X56" s="347"/>
      <c r="Y56" s="347"/>
      <c r="Z56" s="347"/>
      <c r="AA56" s="347"/>
      <c r="AB56" s="347"/>
      <c r="AC56" s="347"/>
      <c r="AD56" s="347"/>
      <c r="AE56" s="347"/>
      <c r="AF56" s="348"/>
      <c r="AG56" s="505" t="s">
        <v>147</v>
      </c>
      <c r="AH56" s="504"/>
      <c r="AI56" s="504"/>
      <c r="AJ56" s="504"/>
      <c r="AK56" s="504"/>
      <c r="AL56" s="79"/>
      <c r="AM56" s="486"/>
      <c r="AN56" s="487"/>
      <c r="AO56" s="488"/>
      <c r="AP56" s="317"/>
    </row>
    <row r="57" spans="1:42" ht="11.25" customHeight="1" thickBot="1">
      <c r="A57" s="500"/>
      <c r="B57" s="186"/>
      <c r="C57" s="186"/>
      <c r="D57" s="186"/>
      <c r="E57" s="261"/>
      <c r="F57" s="262"/>
      <c r="G57" s="261"/>
      <c r="H57" s="262"/>
      <c r="I57" s="291"/>
      <c r="J57" s="291"/>
      <c r="K57" s="291"/>
      <c r="L57" s="291"/>
      <c r="M57" s="291"/>
      <c r="N57" s="304"/>
      <c r="O57" s="305"/>
      <c r="P57" s="306"/>
      <c r="Q57" s="349"/>
      <c r="R57" s="350"/>
      <c r="S57" s="350"/>
      <c r="T57" s="350"/>
      <c r="U57" s="350"/>
      <c r="V57" s="350"/>
      <c r="W57" s="350"/>
      <c r="X57" s="350"/>
      <c r="Y57" s="350"/>
      <c r="Z57" s="350"/>
      <c r="AA57" s="350"/>
      <c r="AB57" s="350"/>
      <c r="AC57" s="350"/>
      <c r="AD57" s="350"/>
      <c r="AE57" s="350"/>
      <c r="AF57" s="351"/>
      <c r="AG57" s="506"/>
      <c r="AH57" s="507"/>
      <c r="AI57" s="507"/>
      <c r="AJ57" s="507"/>
      <c r="AK57" s="507"/>
      <c r="AL57" s="80"/>
      <c r="AM57" s="489"/>
      <c r="AN57" s="490"/>
      <c r="AO57" s="491"/>
      <c r="AP57" s="318"/>
    </row>
    <row r="58" spans="1:42" ht="21" customHeight="1">
      <c r="A58" s="287" t="s">
        <v>61</v>
      </c>
      <c r="B58" s="288"/>
      <c r="C58" s="288"/>
      <c r="D58" s="289"/>
      <c r="E58" s="49"/>
      <c r="F58" s="50"/>
      <c r="G58" s="49"/>
      <c r="H58" s="50"/>
      <c r="I58" s="128"/>
      <c r="J58" s="128"/>
      <c r="K58" s="128"/>
      <c r="L58" s="128"/>
      <c r="M58" s="50"/>
      <c r="N58" s="304"/>
      <c r="O58" s="305"/>
      <c r="P58" s="306"/>
      <c r="Q58" s="544" t="s">
        <v>62</v>
      </c>
      <c r="R58" s="545"/>
      <c r="S58" s="545"/>
      <c r="T58" s="545"/>
      <c r="U58" s="545"/>
      <c r="V58" s="545"/>
      <c r="W58" s="546"/>
      <c r="X58" s="542" t="s">
        <v>150</v>
      </c>
      <c r="Y58" s="543"/>
      <c r="Z58" s="585" t="s">
        <v>63</v>
      </c>
      <c r="AA58" s="585"/>
      <c r="AB58" s="231" t="s">
        <v>64</v>
      </c>
      <c r="AC58" s="231"/>
      <c r="AD58" s="231"/>
      <c r="AE58" s="231"/>
      <c r="AF58" s="231"/>
      <c r="AG58" s="231"/>
      <c r="AH58" s="231"/>
      <c r="AI58" s="231"/>
      <c r="AJ58" s="231"/>
      <c r="AK58" s="231"/>
      <c r="AL58" s="231"/>
      <c r="AM58" s="231"/>
      <c r="AN58" s="231"/>
      <c r="AO58" s="231"/>
      <c r="AP58" s="355"/>
    </row>
    <row r="59" spans="1:42" ht="21" customHeight="1">
      <c r="A59" s="287" t="s">
        <v>65</v>
      </c>
      <c r="B59" s="288"/>
      <c r="C59" s="288"/>
      <c r="D59" s="289"/>
      <c r="E59" s="285"/>
      <c r="F59" s="286"/>
      <c r="G59" s="285"/>
      <c r="H59" s="286"/>
      <c r="I59" s="128"/>
      <c r="J59" s="128"/>
      <c r="K59" s="128"/>
      <c r="L59" s="128"/>
      <c r="M59" s="128"/>
      <c r="N59" s="304"/>
      <c r="O59" s="305"/>
      <c r="P59" s="306"/>
      <c r="Q59" s="547"/>
      <c r="R59" s="548"/>
      <c r="S59" s="548"/>
      <c r="T59" s="548"/>
      <c r="U59" s="548"/>
      <c r="V59" s="548"/>
      <c r="W59" s="549"/>
      <c r="X59" s="540" t="s">
        <v>149</v>
      </c>
      <c r="Y59" s="541"/>
      <c r="Z59" s="586"/>
      <c r="AA59" s="586"/>
      <c r="AB59" s="269" t="s">
        <v>66</v>
      </c>
      <c r="AC59" s="269"/>
      <c r="AD59" s="269"/>
      <c r="AE59" s="269" t="s">
        <v>67</v>
      </c>
      <c r="AF59" s="269"/>
      <c r="AG59" s="269"/>
      <c r="AH59" s="42" t="s">
        <v>68</v>
      </c>
      <c r="AI59" s="42" t="s">
        <v>69</v>
      </c>
      <c r="AJ59" s="81" t="s">
        <v>70</v>
      </c>
      <c r="AK59" s="81" t="s">
        <v>71</v>
      </c>
      <c r="AL59" s="270" t="s">
        <v>72</v>
      </c>
      <c r="AM59" s="270"/>
      <c r="AN59" s="53"/>
      <c r="AO59" s="119" t="s">
        <v>73</v>
      </c>
      <c r="AP59" s="100" t="s">
        <v>4</v>
      </c>
    </row>
    <row r="60" spans="1:42" ht="21" customHeight="1">
      <c r="A60" s="340"/>
      <c r="B60" s="288"/>
      <c r="C60" s="288"/>
      <c r="D60" s="289"/>
      <c r="E60" s="285"/>
      <c r="F60" s="286"/>
      <c r="G60" s="285"/>
      <c r="H60" s="286"/>
      <c r="I60" s="128"/>
      <c r="J60" s="128"/>
      <c r="K60" s="128"/>
      <c r="L60" s="128"/>
      <c r="M60" s="128"/>
      <c r="N60" s="304"/>
      <c r="O60" s="305"/>
      <c r="P60" s="306"/>
      <c r="Q60" s="356" t="s">
        <v>132</v>
      </c>
      <c r="R60" s="357"/>
      <c r="S60" s="357"/>
      <c r="T60" s="357"/>
      <c r="U60" s="357"/>
      <c r="V60" s="357"/>
      <c r="W60" s="358"/>
      <c r="X60" s="359">
        <v>2</v>
      </c>
      <c r="Y60" s="360"/>
      <c r="Z60" s="588">
        <v>0.22916666666666666</v>
      </c>
      <c r="AA60" s="589"/>
      <c r="AB60" s="460"/>
      <c r="AC60" s="460"/>
      <c r="AD60" s="460"/>
      <c r="AE60" s="449"/>
      <c r="AF60" s="450"/>
      <c r="AG60" s="451"/>
      <c r="AH60" s="72"/>
      <c r="AI60" s="72"/>
      <c r="AJ60" s="115"/>
      <c r="AK60" s="115"/>
      <c r="AL60" s="460"/>
      <c r="AM60" s="460"/>
      <c r="AN60" s="73"/>
      <c r="AO60" s="120">
        <f>AB60+AE60+AH60+AI60+AJ60+AK60+AL60</f>
        <v>0</v>
      </c>
      <c r="AP60" s="117">
        <f>PRODUCT(AO60*X60)</f>
        <v>0</v>
      </c>
    </row>
    <row r="61" spans="1:42" ht="21" customHeight="1">
      <c r="A61" s="287" t="s">
        <v>162</v>
      </c>
      <c r="B61" s="288"/>
      <c r="C61" s="288"/>
      <c r="D61" s="289"/>
      <c r="E61" s="285"/>
      <c r="F61" s="286"/>
      <c r="G61" s="285"/>
      <c r="H61" s="286"/>
      <c r="I61" s="128"/>
      <c r="J61" s="128"/>
      <c r="K61" s="128"/>
      <c r="L61" s="128"/>
      <c r="M61" s="128"/>
      <c r="N61" s="304"/>
      <c r="O61" s="305"/>
      <c r="P61" s="306"/>
      <c r="Q61" s="356" t="s">
        <v>74</v>
      </c>
      <c r="R61" s="357"/>
      <c r="S61" s="357"/>
      <c r="T61" s="357"/>
      <c r="U61" s="357"/>
      <c r="V61" s="357"/>
      <c r="W61" s="358"/>
      <c r="X61" s="361">
        <v>6</v>
      </c>
      <c r="Y61" s="362"/>
      <c r="Z61" s="462" t="s">
        <v>75</v>
      </c>
      <c r="AA61" s="462"/>
      <c r="AB61" s="460"/>
      <c r="AC61" s="460"/>
      <c r="AD61" s="460"/>
      <c r="AE61" s="449"/>
      <c r="AF61" s="450"/>
      <c r="AG61" s="451"/>
      <c r="AH61" s="72"/>
      <c r="AI61" s="72"/>
      <c r="AJ61" s="115"/>
      <c r="AK61" s="115"/>
      <c r="AL61" s="460"/>
      <c r="AM61" s="460"/>
      <c r="AN61" s="73"/>
      <c r="AO61" s="120">
        <f t="shared" ref="AO61:AO63" si="1">AB61+AE61+AH61+AI61+AJ61+AK61+AL61</f>
        <v>0</v>
      </c>
      <c r="AP61" s="117">
        <f>PRODUCT(AO61*X61)</f>
        <v>0</v>
      </c>
    </row>
    <row r="62" spans="1:42" ht="21" customHeight="1">
      <c r="A62" s="287" t="s">
        <v>76</v>
      </c>
      <c r="B62" s="288"/>
      <c r="C62" s="288"/>
      <c r="D62" s="289"/>
      <c r="E62" s="566"/>
      <c r="F62" s="509"/>
      <c r="G62" s="566"/>
      <c r="H62" s="509"/>
      <c r="I62" s="129"/>
      <c r="J62" s="128"/>
      <c r="K62" s="128"/>
      <c r="L62" s="128"/>
      <c r="M62" s="128"/>
      <c r="N62" s="304"/>
      <c r="O62" s="305"/>
      <c r="P62" s="306"/>
      <c r="Q62" s="356" t="s">
        <v>77</v>
      </c>
      <c r="R62" s="357"/>
      <c r="S62" s="357"/>
      <c r="T62" s="357"/>
      <c r="U62" s="357"/>
      <c r="V62" s="357"/>
      <c r="W62" s="358"/>
      <c r="X62" s="363">
        <v>7</v>
      </c>
      <c r="Y62" s="364"/>
      <c r="Z62" s="461" t="s">
        <v>78</v>
      </c>
      <c r="AA62" s="461"/>
      <c r="AB62" s="448"/>
      <c r="AC62" s="448"/>
      <c r="AD62" s="448"/>
      <c r="AE62" s="449"/>
      <c r="AF62" s="450"/>
      <c r="AG62" s="451"/>
      <c r="AH62" s="72"/>
      <c r="AI62" s="72"/>
      <c r="AJ62" s="115"/>
      <c r="AK62" s="115"/>
      <c r="AL62" s="460"/>
      <c r="AM62" s="460"/>
      <c r="AN62" s="73"/>
      <c r="AO62" s="120">
        <f t="shared" si="1"/>
        <v>0</v>
      </c>
      <c r="AP62" s="117">
        <f>PRODUCT(AO62*X62)</f>
        <v>0</v>
      </c>
    </row>
    <row r="63" spans="1:42" ht="21" customHeight="1">
      <c r="A63" s="287" t="s">
        <v>79</v>
      </c>
      <c r="B63" s="288"/>
      <c r="C63" s="288"/>
      <c r="D63" s="289"/>
      <c r="E63" s="285"/>
      <c r="F63" s="286"/>
      <c r="G63" s="285"/>
      <c r="H63" s="286"/>
      <c r="I63" s="128"/>
      <c r="J63" s="128"/>
      <c r="K63" s="128"/>
      <c r="L63" s="128"/>
      <c r="M63" s="128"/>
      <c r="N63" s="304"/>
      <c r="O63" s="305"/>
      <c r="P63" s="306"/>
      <c r="Q63" s="452" t="s">
        <v>80</v>
      </c>
      <c r="R63" s="453"/>
      <c r="S63" s="453"/>
      <c r="T63" s="453"/>
      <c r="U63" s="453"/>
      <c r="V63" s="453"/>
      <c r="W63" s="454"/>
      <c r="X63" s="363">
        <v>8</v>
      </c>
      <c r="Y63" s="364"/>
      <c r="Z63" s="447" t="s">
        <v>81</v>
      </c>
      <c r="AA63" s="447"/>
      <c r="AB63" s="448"/>
      <c r="AC63" s="448"/>
      <c r="AD63" s="448"/>
      <c r="AE63" s="449"/>
      <c r="AF63" s="450"/>
      <c r="AG63" s="451"/>
      <c r="AH63" s="72"/>
      <c r="AI63" s="72"/>
      <c r="AJ63" s="115"/>
      <c r="AK63" s="115"/>
      <c r="AL63" s="460"/>
      <c r="AM63" s="460"/>
      <c r="AN63" s="73"/>
      <c r="AO63" s="121">
        <f t="shared" si="1"/>
        <v>0</v>
      </c>
      <c r="AP63" s="117">
        <f>PRODUCT(AO63*X63)</f>
        <v>0</v>
      </c>
    </row>
    <row r="64" spans="1:42" ht="25.5" customHeight="1" thickBot="1">
      <c r="A64" s="287" t="s">
        <v>163</v>
      </c>
      <c r="B64" s="288"/>
      <c r="C64" s="288"/>
      <c r="D64" s="289"/>
      <c r="E64" s="285"/>
      <c r="F64" s="286"/>
      <c r="G64" s="285"/>
      <c r="H64" s="286"/>
      <c r="I64" s="128"/>
      <c r="J64" s="128"/>
      <c r="K64" s="128"/>
      <c r="L64" s="128"/>
      <c r="M64" s="128"/>
      <c r="N64" s="304"/>
      <c r="O64" s="305"/>
      <c r="P64" s="306"/>
      <c r="Q64" s="455" t="s">
        <v>82</v>
      </c>
      <c r="R64" s="456"/>
      <c r="S64" s="456"/>
      <c r="T64" s="456"/>
      <c r="U64" s="456"/>
      <c r="V64" s="456"/>
      <c r="W64" s="457"/>
      <c r="X64" s="458">
        <f>SUM(X60:X63)</f>
        <v>23</v>
      </c>
      <c r="Y64" s="459"/>
      <c r="Z64" s="444" t="s">
        <v>83</v>
      </c>
      <c r="AA64" s="444"/>
      <c r="AB64" s="444"/>
      <c r="AC64" s="444"/>
      <c r="AD64" s="444"/>
      <c r="AE64" s="444"/>
      <c r="AF64" s="444"/>
      <c r="AG64" s="444"/>
      <c r="AH64" s="444"/>
      <c r="AI64" s="445"/>
      <c r="AJ64" s="445"/>
      <c r="AK64" s="445"/>
      <c r="AL64" s="446" t="s">
        <v>84</v>
      </c>
      <c r="AM64" s="446"/>
      <c r="AN64" s="446"/>
      <c r="AO64" s="116">
        <f>SUM(AO60:AO63)</f>
        <v>0</v>
      </c>
      <c r="AP64" s="118">
        <f>SUM(AP60:AP63)</f>
        <v>0</v>
      </c>
    </row>
    <row r="65" spans="1:1018" ht="25.2" customHeight="1" thickTop="1">
      <c r="A65" s="287" t="s">
        <v>164</v>
      </c>
      <c r="B65" s="288"/>
      <c r="C65" s="288"/>
      <c r="D65" s="289"/>
      <c r="E65" s="285"/>
      <c r="F65" s="509"/>
      <c r="G65" s="285"/>
      <c r="H65" s="509"/>
      <c r="I65" s="128"/>
      <c r="J65" s="128"/>
      <c r="K65" s="128"/>
      <c r="L65" s="128"/>
      <c r="M65" s="128"/>
      <c r="N65" s="304"/>
      <c r="O65" s="305"/>
      <c r="P65" s="508"/>
      <c r="Q65" s="432" t="s">
        <v>134</v>
      </c>
      <c r="R65" s="433"/>
      <c r="S65" s="433"/>
      <c r="T65" s="433"/>
      <c r="U65" s="433"/>
      <c r="V65" s="433"/>
      <c r="W65" s="433"/>
      <c r="X65" s="433"/>
      <c r="Y65" s="433"/>
      <c r="Z65" s="433"/>
      <c r="AA65" s="433"/>
      <c r="AB65" s="433"/>
      <c r="AC65" s="433"/>
      <c r="AD65" s="433"/>
      <c r="AE65" s="433"/>
      <c r="AF65" s="433"/>
      <c r="AG65" s="433"/>
      <c r="AH65" s="434"/>
      <c r="AI65" s="441" t="s">
        <v>126</v>
      </c>
      <c r="AJ65" s="441"/>
      <c r="AK65" s="441"/>
      <c r="AL65" s="441"/>
      <c r="AM65" s="441"/>
      <c r="AN65" s="441"/>
      <c r="AO65" s="426">
        <f>AP18+AP19+AP20+AP39+AP54+AP64</f>
        <v>0</v>
      </c>
      <c r="AP65" s="427"/>
    </row>
    <row r="66" spans="1:1018" ht="25.2" customHeight="1">
      <c r="A66" s="253" t="s">
        <v>85</v>
      </c>
      <c r="B66" s="333"/>
      <c r="C66" s="333"/>
      <c r="D66" s="510"/>
      <c r="E66" s="285"/>
      <c r="F66" s="509"/>
      <c r="G66" s="285"/>
      <c r="H66" s="509"/>
      <c r="I66" s="128"/>
      <c r="J66" s="128"/>
      <c r="K66" s="128"/>
      <c r="L66" s="128"/>
      <c r="M66" s="128"/>
      <c r="N66" s="304"/>
      <c r="O66" s="305"/>
      <c r="P66" s="508"/>
      <c r="Q66" s="435"/>
      <c r="R66" s="436"/>
      <c r="S66" s="436"/>
      <c r="T66" s="436"/>
      <c r="U66" s="436"/>
      <c r="V66" s="436"/>
      <c r="W66" s="436"/>
      <c r="X66" s="436"/>
      <c r="Y66" s="436"/>
      <c r="Z66" s="436"/>
      <c r="AA66" s="436"/>
      <c r="AB66" s="436"/>
      <c r="AC66" s="436"/>
      <c r="AD66" s="436"/>
      <c r="AE66" s="436"/>
      <c r="AF66" s="436"/>
      <c r="AG66" s="436"/>
      <c r="AH66" s="437"/>
      <c r="AI66" s="442"/>
      <c r="AJ66" s="442"/>
      <c r="AK66" s="442"/>
      <c r="AL66" s="442"/>
      <c r="AM66" s="442"/>
      <c r="AN66" s="442"/>
      <c r="AO66" s="428"/>
      <c r="AP66" s="429"/>
    </row>
    <row r="67" spans="1:1018" ht="25.2" customHeight="1">
      <c r="A67" s="511"/>
      <c r="B67" s="512"/>
      <c r="C67" s="512"/>
      <c r="D67" s="513"/>
      <c r="E67" s="285"/>
      <c r="F67" s="286"/>
      <c r="G67" s="285"/>
      <c r="H67" s="286"/>
      <c r="I67" s="128"/>
      <c r="J67" s="128"/>
      <c r="K67" s="128"/>
      <c r="L67" s="128"/>
      <c r="M67" s="128"/>
      <c r="N67" s="304"/>
      <c r="O67" s="305"/>
      <c r="P67" s="508"/>
      <c r="Q67" s="435"/>
      <c r="R67" s="436"/>
      <c r="S67" s="436"/>
      <c r="T67" s="436"/>
      <c r="U67" s="436"/>
      <c r="V67" s="436"/>
      <c r="W67" s="436"/>
      <c r="X67" s="436"/>
      <c r="Y67" s="436"/>
      <c r="Z67" s="436"/>
      <c r="AA67" s="436"/>
      <c r="AB67" s="436"/>
      <c r="AC67" s="436"/>
      <c r="AD67" s="436"/>
      <c r="AE67" s="436"/>
      <c r="AF67" s="436"/>
      <c r="AG67" s="436"/>
      <c r="AH67" s="437"/>
      <c r="AI67" s="442"/>
      <c r="AJ67" s="442"/>
      <c r="AK67" s="442"/>
      <c r="AL67" s="442"/>
      <c r="AM67" s="442"/>
      <c r="AN67" s="442"/>
      <c r="AO67" s="428"/>
      <c r="AP67" s="429"/>
    </row>
    <row r="68" spans="1:1018" ht="25.2" customHeight="1" thickBot="1">
      <c r="A68" s="593"/>
      <c r="B68" s="594"/>
      <c r="C68" s="594"/>
      <c r="D68" s="595"/>
      <c r="E68" s="596"/>
      <c r="F68" s="597"/>
      <c r="G68" s="598"/>
      <c r="H68" s="597"/>
      <c r="I68" s="123"/>
      <c r="J68" s="123"/>
      <c r="K68" s="123"/>
      <c r="L68" s="123"/>
      <c r="M68" s="123"/>
      <c r="N68" s="599"/>
      <c r="O68" s="600"/>
      <c r="P68" s="601"/>
      <c r="Q68" s="435"/>
      <c r="R68" s="436"/>
      <c r="S68" s="436"/>
      <c r="T68" s="436"/>
      <c r="U68" s="436"/>
      <c r="V68" s="436"/>
      <c r="W68" s="436"/>
      <c r="X68" s="436"/>
      <c r="Y68" s="436"/>
      <c r="Z68" s="436"/>
      <c r="AA68" s="436"/>
      <c r="AB68" s="436"/>
      <c r="AC68" s="436"/>
      <c r="AD68" s="436"/>
      <c r="AE68" s="436"/>
      <c r="AF68" s="436"/>
      <c r="AG68" s="436"/>
      <c r="AH68" s="437"/>
      <c r="AI68" s="442"/>
      <c r="AJ68" s="442"/>
      <c r="AK68" s="442"/>
      <c r="AL68" s="442"/>
      <c r="AM68" s="442"/>
      <c r="AN68" s="442"/>
      <c r="AO68" s="428"/>
      <c r="AP68" s="429"/>
    </row>
    <row r="69" spans="1:1018" ht="25.2" customHeight="1" thickBot="1">
      <c r="A69" s="590"/>
      <c r="B69" s="591"/>
      <c r="C69" s="591"/>
      <c r="D69" s="591"/>
      <c r="E69" s="591"/>
      <c r="F69" s="591"/>
      <c r="G69" s="591"/>
      <c r="H69" s="591"/>
      <c r="I69" s="591"/>
      <c r="J69" s="591"/>
      <c r="K69" s="591"/>
      <c r="L69" s="591"/>
      <c r="M69" s="591"/>
      <c r="N69" s="591"/>
      <c r="O69" s="591"/>
      <c r="P69" s="592"/>
      <c r="Q69" s="438"/>
      <c r="R69" s="439"/>
      <c r="S69" s="439"/>
      <c r="T69" s="439"/>
      <c r="U69" s="439"/>
      <c r="V69" s="439"/>
      <c r="W69" s="439"/>
      <c r="X69" s="439"/>
      <c r="Y69" s="439"/>
      <c r="Z69" s="439"/>
      <c r="AA69" s="439"/>
      <c r="AB69" s="439"/>
      <c r="AC69" s="439"/>
      <c r="AD69" s="439"/>
      <c r="AE69" s="439"/>
      <c r="AF69" s="439"/>
      <c r="AG69" s="439"/>
      <c r="AH69" s="440"/>
      <c r="AI69" s="443"/>
      <c r="AJ69" s="443"/>
      <c r="AK69" s="443"/>
      <c r="AL69" s="443"/>
      <c r="AM69" s="443"/>
      <c r="AN69" s="443"/>
      <c r="AO69" s="430"/>
      <c r="AP69" s="431"/>
    </row>
    <row r="70" spans="1:1018" s="26" customFormat="1" ht="11.25" customHeight="1" thickBot="1">
      <c r="A70" s="45"/>
      <c r="B70" s="45"/>
      <c r="C70" s="45"/>
      <c r="D70" s="45"/>
      <c r="E70" s="45"/>
      <c r="F70" s="45"/>
      <c r="G70" s="45"/>
      <c r="H70" s="45"/>
      <c r="I70" s="45"/>
      <c r="J70" s="45"/>
      <c r="K70" s="45"/>
      <c r="L70" s="45"/>
      <c r="M70" s="45"/>
      <c r="N70" s="45"/>
      <c r="O70" s="45"/>
      <c r="P70" s="45"/>
      <c r="Q70" s="46"/>
      <c r="R70" s="46"/>
      <c r="S70" s="46"/>
      <c r="T70" s="46"/>
      <c r="U70" s="46"/>
      <c r="V70" s="46"/>
      <c r="W70" s="46"/>
      <c r="X70" s="46"/>
      <c r="Y70" s="46"/>
      <c r="Z70" s="46"/>
      <c r="AA70" s="46"/>
      <c r="AB70" s="46"/>
      <c r="AC70" s="46"/>
      <c r="AD70" s="46"/>
      <c r="AE70" s="46"/>
      <c r="AF70" s="46"/>
      <c r="AG70" s="46"/>
      <c r="AH70" s="46"/>
      <c r="AI70" s="47"/>
      <c r="AJ70" s="47"/>
      <c r="AK70" s="47"/>
      <c r="AL70" s="47"/>
      <c r="AM70" s="47"/>
      <c r="AN70" s="47"/>
      <c r="AO70" s="48"/>
      <c r="AP70" s="48"/>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row>
    <row r="71" spans="1:1018" ht="22.2" customHeight="1">
      <c r="A71" s="404" t="s">
        <v>86</v>
      </c>
      <c r="B71" s="405"/>
      <c r="C71" s="405"/>
      <c r="D71" s="405"/>
      <c r="E71" s="366" t="s">
        <v>87</v>
      </c>
      <c r="F71" s="367"/>
      <c r="G71" s="367"/>
      <c r="H71" s="367"/>
      <c r="I71" s="367"/>
      <c r="J71" s="367"/>
      <c r="K71" s="367"/>
      <c r="L71" s="367"/>
      <c r="M71" s="367"/>
      <c r="N71" s="370">
        <f>AO65*0.1</f>
        <v>0</v>
      </c>
      <c r="O71" s="371"/>
      <c r="P71" s="415"/>
      <c r="Q71" s="417" t="s">
        <v>88</v>
      </c>
      <c r="R71" s="418"/>
      <c r="S71" s="418"/>
      <c r="T71" s="418"/>
      <c r="U71" s="418"/>
      <c r="V71" s="370">
        <f>AO65*0.15</f>
        <v>0</v>
      </c>
      <c r="W71" s="421"/>
      <c r="X71" s="421"/>
      <c r="Y71" s="415"/>
      <c r="Z71" s="368" t="s">
        <v>89</v>
      </c>
      <c r="AA71" s="369"/>
      <c r="AB71" s="369"/>
      <c r="AC71" s="369"/>
      <c r="AD71" s="369"/>
      <c r="AE71" s="369"/>
      <c r="AF71" s="369"/>
      <c r="AG71" s="369"/>
      <c r="AH71" s="370">
        <f>AO65*0.25</f>
        <v>0</v>
      </c>
      <c r="AI71" s="371"/>
      <c r="AJ71" s="372"/>
      <c r="AK71" s="383" t="s">
        <v>131</v>
      </c>
      <c r="AL71" s="383"/>
      <c r="AM71" s="383"/>
      <c r="AN71" s="384"/>
      <c r="AO71" s="370">
        <f>AO65*0.5</f>
        <v>0</v>
      </c>
      <c r="AP71" s="372"/>
    </row>
    <row r="72" spans="1:1018" ht="22.2" customHeight="1" thickBot="1">
      <c r="A72" s="406"/>
      <c r="B72" s="407"/>
      <c r="C72" s="407"/>
      <c r="D72" s="407"/>
      <c r="E72" s="376" t="s">
        <v>91</v>
      </c>
      <c r="F72" s="377"/>
      <c r="G72" s="377"/>
      <c r="H72" s="377"/>
      <c r="I72" s="377"/>
      <c r="J72" s="377"/>
      <c r="K72" s="377"/>
      <c r="L72" s="377"/>
      <c r="M72" s="377"/>
      <c r="N72" s="373"/>
      <c r="O72" s="374"/>
      <c r="P72" s="416"/>
      <c r="Q72" s="419" t="s">
        <v>92</v>
      </c>
      <c r="R72" s="420"/>
      <c r="S72" s="420"/>
      <c r="T72" s="420"/>
      <c r="U72" s="420"/>
      <c r="V72" s="422"/>
      <c r="W72" s="420"/>
      <c r="X72" s="420"/>
      <c r="Y72" s="416"/>
      <c r="Z72" s="378" t="s">
        <v>93</v>
      </c>
      <c r="AA72" s="379"/>
      <c r="AB72" s="379"/>
      <c r="AC72" s="379"/>
      <c r="AD72" s="379"/>
      <c r="AE72" s="379"/>
      <c r="AF72" s="379"/>
      <c r="AG72" s="379"/>
      <c r="AH72" s="373"/>
      <c r="AI72" s="374"/>
      <c r="AJ72" s="375"/>
      <c r="AK72" s="385"/>
      <c r="AL72" s="385"/>
      <c r="AM72" s="385"/>
      <c r="AN72" s="386"/>
      <c r="AO72" s="389"/>
      <c r="AP72" s="390"/>
    </row>
    <row r="73" spans="1:1018" ht="22.2" customHeight="1" thickBot="1">
      <c r="A73" s="408"/>
      <c r="B73" s="409"/>
      <c r="C73" s="409"/>
      <c r="D73" s="409"/>
      <c r="E73" s="410" t="s">
        <v>118</v>
      </c>
      <c r="F73" s="411"/>
      <c r="G73" s="412"/>
      <c r="H73" s="413"/>
      <c r="I73" s="413"/>
      <c r="J73" s="413"/>
      <c r="K73" s="413"/>
      <c r="L73" s="413"/>
      <c r="M73" s="413"/>
      <c r="N73" s="413"/>
      <c r="O73" s="414"/>
      <c r="P73" s="410" t="s">
        <v>118</v>
      </c>
      <c r="Q73" s="423"/>
      <c r="R73" s="423"/>
      <c r="S73" s="411"/>
      <c r="T73" s="380">
        <f>+B14-90</f>
        <v>-90</v>
      </c>
      <c r="U73" s="381"/>
      <c r="V73" s="381"/>
      <c r="W73" s="381"/>
      <c r="X73" s="381"/>
      <c r="Y73" s="382"/>
      <c r="Z73" s="410" t="s">
        <v>118</v>
      </c>
      <c r="AA73" s="411"/>
      <c r="AB73" s="380">
        <f>+B14-30</f>
        <v>-30</v>
      </c>
      <c r="AC73" s="381"/>
      <c r="AD73" s="381"/>
      <c r="AE73" s="381"/>
      <c r="AF73" s="381"/>
      <c r="AG73" s="381"/>
      <c r="AH73" s="381"/>
      <c r="AI73" s="381"/>
      <c r="AJ73" s="382"/>
      <c r="AK73" s="387"/>
      <c r="AL73" s="387"/>
      <c r="AM73" s="387"/>
      <c r="AN73" s="388"/>
      <c r="AO73" s="373"/>
      <c r="AP73" s="375"/>
    </row>
    <row r="74" spans="1:1018" ht="22.2" customHeight="1">
      <c r="A74" s="391" t="s">
        <v>94</v>
      </c>
      <c r="B74" s="392"/>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3"/>
    </row>
    <row r="75" spans="1:1018" ht="22.2" customHeight="1">
      <c r="A75" s="394"/>
      <c r="B75" s="395"/>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6"/>
    </row>
    <row r="76" spans="1:1018" ht="22.2" customHeight="1">
      <c r="A76" s="394"/>
      <c r="B76" s="395"/>
      <c r="C76" s="395"/>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6"/>
    </row>
    <row r="77" spans="1:1018" ht="22.2" customHeight="1">
      <c r="A77" s="394"/>
      <c r="B77" s="395"/>
      <c r="C77" s="395"/>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6"/>
    </row>
    <row r="78" spans="1:1018" ht="22.2" customHeight="1">
      <c r="A78" s="397" t="s">
        <v>95</v>
      </c>
      <c r="B78" s="398"/>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9"/>
    </row>
    <row r="79" spans="1:1018" ht="22.2" customHeight="1" thickBot="1">
      <c r="A79" s="400" t="s">
        <v>96</v>
      </c>
      <c r="B79" s="401"/>
      <c r="C79" s="401"/>
      <c r="D79" s="401"/>
      <c r="E79" s="401"/>
      <c r="F79" s="401"/>
      <c r="G79" s="401"/>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401"/>
      <c r="AO79" s="401"/>
      <c r="AP79" s="402"/>
    </row>
    <row r="80" spans="1:1018" ht="33.75" customHeight="1">
      <c r="A80" s="403" t="s">
        <v>97</v>
      </c>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403"/>
      <c r="AO80" s="403"/>
      <c r="AP80" s="403"/>
    </row>
    <row r="81" spans="1:42" ht="33.75" customHeight="1">
      <c r="A81" s="553" t="s">
        <v>98</v>
      </c>
      <c r="B81" s="554"/>
      <c r="C81" s="554"/>
      <c r="D81" s="554"/>
      <c r="E81" s="554"/>
      <c r="F81" s="554"/>
      <c r="G81" s="554"/>
      <c r="H81" s="554"/>
      <c r="I81" s="554"/>
      <c r="J81" s="554"/>
      <c r="K81" s="554"/>
      <c r="L81" s="554"/>
      <c r="M81" s="554"/>
      <c r="N81" s="554"/>
      <c r="O81" s="554"/>
      <c r="P81" s="555" t="s">
        <v>166</v>
      </c>
      <c r="Q81" s="556"/>
      <c r="R81" s="552" t="s">
        <v>167</v>
      </c>
      <c r="S81" s="552"/>
      <c r="T81" s="552"/>
      <c r="U81" s="552"/>
      <c r="V81" s="552"/>
      <c r="W81" s="552"/>
      <c r="X81" s="12"/>
      <c r="Y81" s="424" t="s">
        <v>168</v>
      </c>
      <c r="Z81" s="425"/>
      <c r="AA81" s="587" t="s">
        <v>169</v>
      </c>
      <c r="AB81" s="552"/>
      <c r="AC81" s="552"/>
      <c r="AD81" s="552"/>
      <c r="AE81" s="552"/>
      <c r="AF81" s="552"/>
      <c r="AG81" s="552"/>
      <c r="AH81" s="552"/>
      <c r="AI81" s="552"/>
      <c r="AJ81" s="135" t="s">
        <v>170</v>
      </c>
      <c r="AK81" s="551" t="s">
        <v>169</v>
      </c>
      <c r="AL81" s="552"/>
      <c r="AM81" s="552"/>
      <c r="AN81" s="552"/>
      <c r="AO81" s="552"/>
      <c r="AP81" s="552"/>
    </row>
    <row r="82" spans="1:42" ht="3" customHeight="1">
      <c r="A82" s="11"/>
      <c r="B82" s="13"/>
      <c r="C82" s="13"/>
      <c r="D82" s="13"/>
      <c r="E82" s="13"/>
      <c r="F82" s="13"/>
      <c r="G82" s="13"/>
      <c r="H82" s="13"/>
      <c r="I82" s="13"/>
      <c r="J82" s="13"/>
      <c r="K82" s="13"/>
      <c r="L82" s="13"/>
      <c r="M82" s="13"/>
      <c r="N82" s="13"/>
      <c r="O82" s="14"/>
      <c r="P82" s="14"/>
      <c r="Q82" s="14"/>
      <c r="R82" s="14"/>
      <c r="S82" s="14"/>
      <c r="T82" s="14"/>
      <c r="U82" s="14"/>
      <c r="V82" s="14"/>
      <c r="W82" s="14"/>
      <c r="X82" s="14"/>
      <c r="Y82" s="12"/>
      <c r="Z82" s="14"/>
      <c r="AA82" s="14"/>
      <c r="AB82" s="14"/>
      <c r="AC82" s="14"/>
      <c r="AD82" s="14"/>
      <c r="AE82" s="14"/>
      <c r="AF82" s="74"/>
      <c r="AG82" s="14"/>
      <c r="AH82" s="14"/>
      <c r="AI82" s="15"/>
      <c r="AJ82" s="14"/>
      <c r="AK82" s="14"/>
      <c r="AL82" s="14"/>
      <c r="AM82" s="14"/>
      <c r="AN82" s="13"/>
      <c r="AO82" s="13"/>
      <c r="AP82" s="13"/>
    </row>
    <row r="83" spans="1:42" ht="23.4" customHeight="1">
      <c r="A83" s="365" t="s">
        <v>99</v>
      </c>
      <c r="B83" s="365"/>
      <c r="C83" s="365"/>
      <c r="D83" s="365"/>
      <c r="E83" s="365"/>
      <c r="F83" s="365"/>
      <c r="G83" s="365"/>
      <c r="H83" s="365"/>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365"/>
      <c r="AN83" s="365"/>
      <c r="AO83" s="365"/>
      <c r="AP83" s="365"/>
    </row>
  </sheetData>
  <sheetProtection algorithmName="SHA-512" hashValue="8PEvOCOs9SDnMVBI9nRYewJxNRsshjwz0nBODVFgxoGS+86MrUJUpnvqTzoXQq2kyrYejm5M0g1iHvp0WaBYNQ==" saltValue="WYOXZFCrCKdCypD31fLLdA==" spinCount="100000" sheet="1" objects="1" scenarios="1" selectLockedCells="1"/>
  <mergeCells count="349">
    <mergeCell ref="R81:W81"/>
    <mergeCell ref="AA81:AI81"/>
    <mergeCell ref="Z60:AA60"/>
    <mergeCell ref="AB60:AD60"/>
    <mergeCell ref="AH15:AI15"/>
    <mergeCell ref="A69:P69"/>
    <mergeCell ref="A68:D68"/>
    <mergeCell ref="E68:F68"/>
    <mergeCell ref="G68:H68"/>
    <mergeCell ref="N68:P68"/>
    <mergeCell ref="N61:P61"/>
    <mergeCell ref="N62:P62"/>
    <mergeCell ref="N63:P63"/>
    <mergeCell ref="E67:F67"/>
    <mergeCell ref="G67:H67"/>
    <mergeCell ref="N66:P66"/>
    <mergeCell ref="E66:F66"/>
    <mergeCell ref="N59:P59"/>
    <mergeCell ref="A64:D64"/>
    <mergeCell ref="K56:K57"/>
    <mergeCell ref="A59:D59"/>
    <mergeCell ref="A60:D60"/>
    <mergeCell ref="N33:P35"/>
    <mergeCell ref="N39:P41"/>
    <mergeCell ref="G15:I15"/>
    <mergeCell ref="J15:K15"/>
    <mergeCell ref="E15:F15"/>
    <mergeCell ref="C15:D15"/>
    <mergeCell ref="K54:K55"/>
    <mergeCell ref="L54:L55"/>
    <mergeCell ref="M54:M55"/>
    <mergeCell ref="I56:I57"/>
    <mergeCell ref="J56:J57"/>
    <mergeCell ref="K37:K38"/>
    <mergeCell ref="G36:H36"/>
    <mergeCell ref="I54:I55"/>
    <mergeCell ref="J54:J55"/>
    <mergeCell ref="N60:P60"/>
    <mergeCell ref="G60:H60"/>
    <mergeCell ref="N58:P58"/>
    <mergeCell ref="K39:K41"/>
    <mergeCell ref="K42:K43"/>
    <mergeCell ref="Q58:W59"/>
    <mergeCell ref="AP54:AP57"/>
    <mergeCell ref="AK81:AP81"/>
    <mergeCell ref="A81:O81"/>
    <mergeCell ref="P81:Q81"/>
    <mergeCell ref="A42:D43"/>
    <mergeCell ref="A47:D47"/>
    <mergeCell ref="K44:K46"/>
    <mergeCell ref="L44:L46"/>
    <mergeCell ref="M44:M46"/>
    <mergeCell ref="AM39:AO42"/>
    <mergeCell ref="E62:F62"/>
    <mergeCell ref="G62:H62"/>
    <mergeCell ref="E61:F61"/>
    <mergeCell ref="G61:H61"/>
    <mergeCell ref="E64:F64"/>
    <mergeCell ref="G64:H64"/>
    <mergeCell ref="E63:F63"/>
    <mergeCell ref="G63:H63"/>
    <mergeCell ref="I48:I49"/>
    <mergeCell ref="J48:J49"/>
    <mergeCell ref="A50:D50"/>
    <mergeCell ref="A53:D53"/>
    <mergeCell ref="A58:D58"/>
    <mergeCell ref="A63:D63"/>
    <mergeCell ref="G37:H38"/>
    <mergeCell ref="N64:P64"/>
    <mergeCell ref="A65:D65"/>
    <mergeCell ref="E65:F65"/>
    <mergeCell ref="G65:H65"/>
    <mergeCell ref="N65:P65"/>
    <mergeCell ref="J51:J52"/>
    <mergeCell ref="M39:M41"/>
    <mergeCell ref="L42:L43"/>
    <mergeCell ref="N42:P43"/>
    <mergeCell ref="N44:P46"/>
    <mergeCell ref="N47:P47"/>
    <mergeCell ref="G50:H50"/>
    <mergeCell ref="J42:J43"/>
    <mergeCell ref="I51:I52"/>
    <mergeCell ref="K51:K52"/>
    <mergeCell ref="L51:L52"/>
    <mergeCell ref="M51:M52"/>
    <mergeCell ref="A44:D46"/>
    <mergeCell ref="E44:F46"/>
    <mergeCell ref="G44:H46"/>
    <mergeCell ref="A51:D52"/>
    <mergeCell ref="G51:H52"/>
    <mergeCell ref="N67:P67"/>
    <mergeCell ref="G66:H66"/>
    <mergeCell ref="A66:D66"/>
    <mergeCell ref="A67:D67"/>
    <mergeCell ref="AJ3:AK3"/>
    <mergeCell ref="AM3:AN3"/>
    <mergeCell ref="AJ5:AK5"/>
    <mergeCell ref="B14:F14"/>
    <mergeCell ref="AM18:AO18"/>
    <mergeCell ref="W14:Y14"/>
    <mergeCell ref="AM17:AN17"/>
    <mergeCell ref="AA17:AG17"/>
    <mergeCell ref="AJ17:AK17"/>
    <mergeCell ref="AJ16:AK16"/>
    <mergeCell ref="AH16:AI16"/>
    <mergeCell ref="AH17:AI17"/>
    <mergeCell ref="L15:P16"/>
    <mergeCell ref="S15:Y17"/>
    <mergeCell ref="AJ13:AL13"/>
    <mergeCell ref="AM13:AN13"/>
    <mergeCell ref="AM16:AN16"/>
    <mergeCell ref="AM15:AN15"/>
    <mergeCell ref="AM5:AN5"/>
    <mergeCell ref="AM6:AN6"/>
    <mergeCell ref="AJ7:AK7"/>
    <mergeCell ref="AJ8:AK8"/>
    <mergeCell ref="A17:P17"/>
    <mergeCell ref="E59:F59"/>
    <mergeCell ref="G59:H59"/>
    <mergeCell ref="AB59:AD59"/>
    <mergeCell ref="AE59:AG59"/>
    <mergeCell ref="AL59:AM59"/>
    <mergeCell ref="AG43:AL46"/>
    <mergeCell ref="AM43:AN46"/>
    <mergeCell ref="AM54:AO57"/>
    <mergeCell ref="AM23:AP23"/>
    <mergeCell ref="AG39:AL42"/>
    <mergeCell ref="AP48:AP49"/>
    <mergeCell ref="AG50:AL50"/>
    <mergeCell ref="A48:D49"/>
    <mergeCell ref="E50:F50"/>
    <mergeCell ref="E47:F47"/>
    <mergeCell ref="G47:H47"/>
    <mergeCell ref="AG54:AK55"/>
    <mergeCell ref="AG56:AK57"/>
    <mergeCell ref="A56:D57"/>
    <mergeCell ref="X59:Y59"/>
    <mergeCell ref="X58:Y58"/>
    <mergeCell ref="AL61:AM61"/>
    <mergeCell ref="Z62:AA62"/>
    <mergeCell ref="AB62:AD62"/>
    <mergeCell ref="AE62:AG62"/>
    <mergeCell ref="AL62:AM62"/>
    <mergeCell ref="Z61:AA61"/>
    <mergeCell ref="AB61:AD61"/>
    <mergeCell ref="AE61:AG61"/>
    <mergeCell ref="AA10:AB10"/>
    <mergeCell ref="AJ15:AL15"/>
    <mergeCell ref="AL60:AM60"/>
    <mergeCell ref="AH14:AI14"/>
    <mergeCell ref="AE60:AG60"/>
    <mergeCell ref="Z58:AA59"/>
    <mergeCell ref="AO65:AP69"/>
    <mergeCell ref="Q65:AH69"/>
    <mergeCell ref="AI65:AN69"/>
    <mergeCell ref="Z64:AK64"/>
    <mergeCell ref="AL64:AN64"/>
    <mergeCell ref="Z63:AA63"/>
    <mergeCell ref="AB63:AD63"/>
    <mergeCell ref="AE63:AG63"/>
    <mergeCell ref="Q63:W63"/>
    <mergeCell ref="Q64:W64"/>
    <mergeCell ref="X63:Y63"/>
    <mergeCell ref="X64:Y64"/>
    <mergeCell ref="AL63:AM63"/>
    <mergeCell ref="A83:AP83"/>
    <mergeCell ref="E71:M71"/>
    <mergeCell ref="Z71:AG71"/>
    <mergeCell ref="AH71:AJ72"/>
    <mergeCell ref="E72:M72"/>
    <mergeCell ref="Z72:AG72"/>
    <mergeCell ref="AB73:AJ73"/>
    <mergeCell ref="AK71:AN73"/>
    <mergeCell ref="AO71:AP73"/>
    <mergeCell ref="A74:AP77"/>
    <mergeCell ref="A78:AP78"/>
    <mergeCell ref="A79:AP79"/>
    <mergeCell ref="A80:AP80"/>
    <mergeCell ref="A71:D73"/>
    <mergeCell ref="E73:F73"/>
    <mergeCell ref="G73:O73"/>
    <mergeCell ref="N71:P72"/>
    <mergeCell ref="Q71:U71"/>
    <mergeCell ref="Q72:U72"/>
    <mergeCell ref="V71:Y72"/>
    <mergeCell ref="P73:S73"/>
    <mergeCell ref="T73:Y73"/>
    <mergeCell ref="Z73:AA73"/>
    <mergeCell ref="Y81:Z81"/>
    <mergeCell ref="A61:D61"/>
    <mergeCell ref="A62:D62"/>
    <mergeCell ref="A54:D55"/>
    <mergeCell ref="E54:F55"/>
    <mergeCell ref="G54:H55"/>
    <mergeCell ref="N54:P55"/>
    <mergeCell ref="N56:P57"/>
    <mergeCell ref="Q39:AF57"/>
    <mergeCell ref="E60:F60"/>
    <mergeCell ref="N48:P49"/>
    <mergeCell ref="N50:P50"/>
    <mergeCell ref="N51:P52"/>
    <mergeCell ref="M42:M43"/>
    <mergeCell ref="A39:D41"/>
    <mergeCell ref="I39:I41"/>
    <mergeCell ref="J39:J41"/>
    <mergeCell ref="I42:I43"/>
    <mergeCell ref="AB58:AP58"/>
    <mergeCell ref="Q60:W60"/>
    <mergeCell ref="Q61:W61"/>
    <mergeCell ref="Q62:W62"/>
    <mergeCell ref="X60:Y60"/>
    <mergeCell ref="X61:Y61"/>
    <mergeCell ref="X62:Y62"/>
    <mergeCell ref="E56:F57"/>
    <mergeCell ref="G56:H57"/>
    <mergeCell ref="L56:L57"/>
    <mergeCell ref="M56:M57"/>
    <mergeCell ref="I44:I46"/>
    <mergeCell ref="J44:J46"/>
    <mergeCell ref="K48:K49"/>
    <mergeCell ref="L48:L49"/>
    <mergeCell ref="AM53:AN53"/>
    <mergeCell ref="E53:F53"/>
    <mergeCell ref="G53:H53"/>
    <mergeCell ref="N53:P53"/>
    <mergeCell ref="AG53:AL53"/>
    <mergeCell ref="AP39:AP42"/>
    <mergeCell ref="AO43:AO46"/>
    <mergeCell ref="AP43:AP46"/>
    <mergeCell ref="E48:F49"/>
    <mergeCell ref="G48:H49"/>
    <mergeCell ref="E51:F52"/>
    <mergeCell ref="E42:F43"/>
    <mergeCell ref="G42:H43"/>
    <mergeCell ref="AG47:AL47"/>
    <mergeCell ref="AM47:AN47"/>
    <mergeCell ref="AM48:AN49"/>
    <mergeCell ref="AG51:AL52"/>
    <mergeCell ref="AM51:AN52"/>
    <mergeCell ref="AG48:AL49"/>
    <mergeCell ref="AP51:AP52"/>
    <mergeCell ref="AO51:AO52"/>
    <mergeCell ref="AM50:AN50"/>
    <mergeCell ref="AG36:AL36"/>
    <mergeCell ref="N36:P36"/>
    <mergeCell ref="N37:P38"/>
    <mergeCell ref="L37:L38"/>
    <mergeCell ref="M37:M38"/>
    <mergeCell ref="M48:M49"/>
    <mergeCell ref="AO48:AO49"/>
    <mergeCell ref="E39:F41"/>
    <mergeCell ref="G39:H41"/>
    <mergeCell ref="L39:L41"/>
    <mergeCell ref="A37:D38"/>
    <mergeCell ref="E37:F38"/>
    <mergeCell ref="AM37:AN38"/>
    <mergeCell ref="AO37:AO38"/>
    <mergeCell ref="AP37:AP38"/>
    <mergeCell ref="AM36:AN36"/>
    <mergeCell ref="A33:D35"/>
    <mergeCell ref="G33:H35"/>
    <mergeCell ref="AG33:AL35"/>
    <mergeCell ref="AM33:AN35"/>
    <mergeCell ref="J33:J35"/>
    <mergeCell ref="K33:K35"/>
    <mergeCell ref="L33:L35"/>
    <mergeCell ref="M33:M35"/>
    <mergeCell ref="I33:I35"/>
    <mergeCell ref="E33:F35"/>
    <mergeCell ref="E36:F36"/>
    <mergeCell ref="A36:D36"/>
    <mergeCell ref="I37:I38"/>
    <mergeCell ref="J37:J38"/>
    <mergeCell ref="Q19:AF38"/>
    <mergeCell ref="AM19:AO19"/>
    <mergeCell ref="AO33:AO35"/>
    <mergeCell ref="AP33:AP35"/>
    <mergeCell ref="P8:T8"/>
    <mergeCell ref="AM20:AO22"/>
    <mergeCell ref="AA2:AI2"/>
    <mergeCell ref="AJ2:AL2"/>
    <mergeCell ref="AM2:AN2"/>
    <mergeCell ref="AP20:AP22"/>
    <mergeCell ref="AM32:AN32"/>
    <mergeCell ref="A23:P23"/>
    <mergeCell ref="A24:P26"/>
    <mergeCell ref="AG24:AL26"/>
    <mergeCell ref="AM24:AN26"/>
    <mergeCell ref="AO24:AO26"/>
    <mergeCell ref="AP24:AP26"/>
    <mergeCell ref="A18:P22"/>
    <mergeCell ref="AG18:AL23"/>
    <mergeCell ref="A27:P27"/>
    <mergeCell ref="AG27:AL27"/>
    <mergeCell ref="AM27:AN27"/>
    <mergeCell ref="A28:P32"/>
    <mergeCell ref="AM28:AN28"/>
    <mergeCell ref="AG29:AL31"/>
    <mergeCell ref="AM29:AN31"/>
    <mergeCell ref="AO29:AO31"/>
    <mergeCell ref="AP29:AP31"/>
    <mergeCell ref="AM8:AN8"/>
    <mergeCell ref="AG37:AL38"/>
    <mergeCell ref="AM9:AN9"/>
    <mergeCell ref="P9:R9"/>
    <mergeCell ref="P10:R10"/>
    <mergeCell ref="AJ6:AK6"/>
    <mergeCell ref="C10:O10"/>
    <mergeCell ref="Z1:Z14"/>
    <mergeCell ref="K14:M14"/>
    <mergeCell ref="AJ12:AL12"/>
    <mergeCell ref="AM12:AN12"/>
    <mergeCell ref="S12:Y12"/>
    <mergeCell ref="G14:J14"/>
    <mergeCell ref="P12:R12"/>
    <mergeCell ref="AJ9:AK9"/>
    <mergeCell ref="AJ10:AK10"/>
    <mergeCell ref="AJ11:AK11"/>
    <mergeCell ref="AA1:AO1"/>
    <mergeCell ref="AM7:AN7"/>
    <mergeCell ref="AM10:AN10"/>
    <mergeCell ref="D2:Y5"/>
    <mergeCell ref="N6:R6"/>
    <mergeCell ref="D1:Y1"/>
    <mergeCell ref="S10:Y10"/>
    <mergeCell ref="AM4:AN4"/>
    <mergeCell ref="U8:Y8"/>
    <mergeCell ref="N14:P14"/>
    <mergeCell ref="Q14:T14"/>
    <mergeCell ref="AJ4:AL4"/>
    <mergeCell ref="B11:G11"/>
    <mergeCell ref="J11:O11"/>
    <mergeCell ref="P11:R11"/>
    <mergeCell ref="S11:Y11"/>
    <mergeCell ref="AM11:AN11"/>
    <mergeCell ref="A1:C7"/>
    <mergeCell ref="A10:B10"/>
    <mergeCell ref="H11:I11"/>
    <mergeCell ref="B13:G13"/>
    <mergeCell ref="H13:I13"/>
    <mergeCell ref="K12:O12"/>
    <mergeCell ref="J13:Y13"/>
    <mergeCell ref="B12:G12"/>
    <mergeCell ref="H12:J12"/>
    <mergeCell ref="A9:B9"/>
    <mergeCell ref="C9:O9"/>
    <mergeCell ref="S9:Y9"/>
    <mergeCell ref="A8:C8"/>
    <mergeCell ref="D8:O8"/>
  </mergeCells>
  <printOptions horizontalCentered="1" verticalCentered="1"/>
  <pageMargins left="0.11" right="0.11" top="0.25" bottom="0.15" header="0.19" footer="0.15"/>
  <pageSetup scale="41" firstPageNumber="0" orientation="landscape" horizontalDpi="360" verticalDpi="360" r:id="rId1"/>
  <headerFooter>
    <oddFooter>&amp;L&amp;F&amp;RRevised &amp;D&amp;T</oddFooter>
  </headerFooter>
  <ignoredErrors>
    <ignoredError sqref="AO60:AO63" unlockedFormula="1"/>
    <ignoredError sqref="AP16"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N41"/>
  <sheetViews>
    <sheetView topLeftCell="A7" zoomScaleSheetLayoutView="90" workbookViewId="0">
      <selection activeCell="J15" sqref="J15:L15"/>
    </sheetView>
  </sheetViews>
  <sheetFormatPr defaultColWidth="8.6640625" defaultRowHeight="13.2"/>
  <cols>
    <col min="1" max="1" width="23.33203125" customWidth="1"/>
    <col min="2" max="2" width="12" customWidth="1"/>
    <col min="3" max="3" width="9.6640625" customWidth="1"/>
    <col min="4" max="4" width="9.44140625" customWidth="1"/>
    <col min="5" max="5" width="13.88671875" customWidth="1"/>
    <col min="6" max="6" width="9.44140625" customWidth="1"/>
    <col min="7" max="7" width="8.33203125" customWidth="1"/>
    <col min="8" max="8" width="2.5546875" style="21" customWidth="1"/>
    <col min="9" max="9" width="2.33203125" customWidth="1"/>
    <col min="10" max="10" width="3.6640625" customWidth="1"/>
    <col min="11" max="11" width="11.44140625" customWidth="1"/>
    <col min="12" max="12" width="15.6640625" customWidth="1"/>
    <col min="13" max="13" width="14.109375" customWidth="1"/>
    <col min="14" max="14" width="9.44140625" hidden="1" customWidth="1"/>
    <col min="15" max="1027" width="9.44140625" customWidth="1"/>
  </cols>
  <sheetData>
    <row r="1" spans="1:14" ht="19.95" customHeight="1" thickBot="1">
      <c r="A1" s="620" t="s">
        <v>121</v>
      </c>
      <c r="B1" s="620"/>
      <c r="C1" s="620"/>
      <c r="D1" s="620"/>
      <c r="E1" s="620"/>
      <c r="F1" s="620"/>
      <c r="G1" s="620"/>
      <c r="H1" s="20"/>
      <c r="I1" s="20"/>
      <c r="J1" s="20"/>
      <c r="K1" s="738">
        <f>+B3</f>
        <v>0</v>
      </c>
      <c r="L1" s="739"/>
      <c r="M1" s="739"/>
    </row>
    <row r="2" spans="1:14" ht="18" customHeight="1" thickBot="1">
      <c r="A2" s="621"/>
      <c r="B2" s="621"/>
      <c r="C2" s="621"/>
      <c r="D2" s="621"/>
      <c r="E2" s="621"/>
      <c r="F2" s="621"/>
      <c r="G2" s="621"/>
      <c r="I2" s="22"/>
      <c r="J2" s="622" t="s">
        <v>100</v>
      </c>
      <c r="K2" s="623"/>
      <c r="L2" s="623"/>
      <c r="M2" s="624"/>
    </row>
    <row r="3" spans="1:14" ht="16.2" customHeight="1">
      <c r="A3" s="23" t="s">
        <v>101</v>
      </c>
      <c r="B3" s="629">
        <f>'Reservation Form'!D8</f>
        <v>0</v>
      </c>
      <c r="C3" s="630"/>
      <c r="D3" s="630"/>
      <c r="E3" s="630"/>
      <c r="F3" s="630"/>
      <c r="G3" s="631"/>
      <c r="H3" s="24"/>
      <c r="I3" s="22"/>
      <c r="J3" s="625" t="str">
        <f>+'Reservation Form'!AM18</f>
        <v>Lodging Total</v>
      </c>
      <c r="K3" s="626"/>
      <c r="L3" s="627"/>
      <c r="M3" s="59">
        <f>+'Reservation Form'!AP18</f>
        <v>0</v>
      </c>
    </row>
    <row r="4" spans="1:14" ht="16.2" customHeight="1">
      <c r="A4" s="23" t="s">
        <v>102</v>
      </c>
      <c r="B4" s="632">
        <f>'Reservation Form'!C9</f>
        <v>0</v>
      </c>
      <c r="C4" s="633"/>
      <c r="D4" s="633"/>
      <c r="E4" s="633"/>
      <c r="F4" s="633"/>
      <c r="G4" s="634"/>
      <c r="H4" s="24"/>
      <c r="I4" s="22"/>
      <c r="J4" s="612" t="str">
        <f>+'Reservation Form'!AM19</f>
        <v>Lodging Tax 3%</v>
      </c>
      <c r="K4" s="613"/>
      <c r="L4" s="614"/>
      <c r="M4" s="60">
        <f>+'Reservation Form'!AP19</f>
        <v>0</v>
      </c>
    </row>
    <row r="5" spans="1:14" ht="16.2" customHeight="1">
      <c r="A5" s="25" t="s">
        <v>103</v>
      </c>
      <c r="B5" s="635">
        <f>'Reservation Form'!S12</f>
        <v>0</v>
      </c>
      <c r="C5" s="636"/>
      <c r="D5" s="637">
        <f>+'Reservation Form'!K12</f>
        <v>0</v>
      </c>
      <c r="E5" s="637"/>
      <c r="F5" s="638"/>
      <c r="G5" s="639"/>
      <c r="H5" s="24"/>
      <c r="I5" s="22"/>
      <c r="J5" s="612" t="str">
        <f>+'Reservation Form'!AM39</f>
        <v>Facilities Total</v>
      </c>
      <c r="K5" s="613"/>
      <c r="L5" s="614"/>
      <c r="M5" s="60">
        <f>+'Reservation Form'!AP39</f>
        <v>0</v>
      </c>
    </row>
    <row r="6" spans="1:14" ht="16.2" customHeight="1">
      <c r="A6" s="23" t="s">
        <v>104</v>
      </c>
      <c r="B6" s="615">
        <f>'Reservation Form'!B14</f>
        <v>0</v>
      </c>
      <c r="C6" s="616"/>
      <c r="D6" s="617" t="s">
        <v>105</v>
      </c>
      <c r="E6" s="617"/>
      <c r="F6" s="615">
        <f>'Reservation Form'!Q14</f>
        <v>0</v>
      </c>
      <c r="G6" s="616"/>
      <c r="H6" s="26"/>
      <c r="I6" s="22"/>
      <c r="J6" s="612" t="str">
        <f>+'Reservation Form'!AM54</f>
        <v>Recreation Total</v>
      </c>
      <c r="K6" s="613"/>
      <c r="L6" s="614"/>
      <c r="M6" s="60">
        <f>+'Reservation Form'!AP54</f>
        <v>0</v>
      </c>
    </row>
    <row r="7" spans="1:14" ht="16.2" customHeight="1">
      <c r="A7" s="23" t="s">
        <v>106</v>
      </c>
      <c r="B7" s="618">
        <f>'Reservation Form'!K14</f>
        <v>0</v>
      </c>
      <c r="C7" s="619"/>
      <c r="D7" s="617" t="s">
        <v>107</v>
      </c>
      <c r="E7" s="617"/>
      <c r="F7" s="618">
        <f>'Reservation Form'!W14</f>
        <v>0</v>
      </c>
      <c r="G7" s="619"/>
      <c r="H7" s="26"/>
      <c r="I7" s="22"/>
      <c r="J7" s="612" t="str">
        <f>+'Reservation Form'!AL64</f>
        <v>Meals Total</v>
      </c>
      <c r="K7" s="613"/>
      <c r="L7" s="614"/>
      <c r="M7" s="60">
        <f>+'Reservation Form'!AP64</f>
        <v>0</v>
      </c>
    </row>
    <row r="8" spans="1:14" ht="16.2" customHeight="1">
      <c r="A8" s="23" t="s">
        <v>108</v>
      </c>
      <c r="B8" s="640">
        <f>'Reservation Form'!B15</f>
        <v>0</v>
      </c>
      <c r="C8" s="641"/>
      <c r="D8" s="130" t="s">
        <v>109</v>
      </c>
      <c r="E8" s="131"/>
      <c r="F8" s="642"/>
      <c r="G8" s="642"/>
      <c r="H8" s="26"/>
      <c r="I8" s="22"/>
      <c r="J8" s="749"/>
      <c r="K8" s="750"/>
      <c r="L8" s="751"/>
      <c r="M8" s="64"/>
    </row>
    <row r="9" spans="1:14" ht="16.2" customHeight="1">
      <c r="A9" s="649"/>
      <c r="B9" s="650"/>
      <c r="C9" s="650"/>
      <c r="D9" s="650"/>
      <c r="E9" s="650"/>
      <c r="F9" s="650"/>
      <c r="G9" s="651"/>
      <c r="H9" s="26"/>
      <c r="I9" s="22"/>
      <c r="J9" s="746"/>
      <c r="K9" s="747"/>
      <c r="L9" s="748"/>
      <c r="M9" s="71"/>
    </row>
    <row r="10" spans="1:14" ht="16.2" customHeight="1" thickBot="1">
      <c r="A10" s="655" t="s">
        <v>111</v>
      </c>
      <c r="B10" s="643"/>
      <c r="C10" s="644"/>
      <c r="D10" s="644"/>
      <c r="E10" s="644"/>
      <c r="F10" s="644"/>
      <c r="G10" s="645"/>
      <c r="H10" s="26"/>
      <c r="I10" s="22"/>
      <c r="J10" s="752" t="s">
        <v>110</v>
      </c>
      <c r="K10" s="753"/>
      <c r="L10" s="754"/>
      <c r="M10" s="103">
        <f>SUM(M3:M9)</f>
        <v>0</v>
      </c>
    </row>
    <row r="11" spans="1:14" ht="16.2" customHeight="1">
      <c r="A11" s="656"/>
      <c r="B11" s="646"/>
      <c r="C11" s="647"/>
      <c r="D11" s="647"/>
      <c r="E11" s="647"/>
      <c r="F11" s="647"/>
      <c r="G11" s="648"/>
      <c r="H11" s="24"/>
      <c r="I11" s="22"/>
      <c r="J11" s="726"/>
      <c r="K11" s="730" t="s">
        <v>128</v>
      </c>
      <c r="L11" s="730"/>
      <c r="M11" s="694">
        <f>+IF(J11="X",(M10*10%),0)</f>
        <v>0</v>
      </c>
    </row>
    <row r="12" spans="1:14" ht="16.2" customHeight="1" thickBot="1">
      <c r="A12" s="657"/>
      <c r="B12" s="652"/>
      <c r="C12" s="653"/>
      <c r="D12" s="653"/>
      <c r="E12" s="653"/>
      <c r="F12" s="653"/>
      <c r="G12" s="654"/>
      <c r="H12" s="24"/>
      <c r="I12" s="22"/>
      <c r="J12" s="727"/>
      <c r="K12" s="731"/>
      <c r="L12" s="731"/>
      <c r="M12" s="695"/>
    </row>
    <row r="13" spans="1:14" ht="28.2" customHeight="1" thickBot="1">
      <c r="A13" s="27" t="s">
        <v>116</v>
      </c>
      <c r="B13" s="658"/>
      <c r="C13" s="658"/>
      <c r="D13" s="658"/>
      <c r="E13" s="658"/>
      <c r="F13" s="658"/>
      <c r="G13" s="658"/>
      <c r="I13" s="22"/>
      <c r="J13" s="728" t="s">
        <v>130</v>
      </c>
      <c r="K13" s="729"/>
      <c r="L13" s="729"/>
      <c r="M13" s="102">
        <f>+M10+M11</f>
        <v>0</v>
      </c>
    </row>
    <row r="14" spans="1:14" ht="16.2" customHeight="1">
      <c r="A14" s="756"/>
      <c r="B14" s="628"/>
      <c r="C14" s="628"/>
      <c r="D14" s="628"/>
      <c r="E14" s="628"/>
      <c r="F14" s="628"/>
      <c r="G14" s="628"/>
      <c r="H14" s="28"/>
      <c r="I14" s="22"/>
      <c r="J14" s="687" t="s">
        <v>112</v>
      </c>
      <c r="K14" s="688"/>
      <c r="L14" s="689"/>
      <c r="M14" s="690"/>
    </row>
    <row r="15" spans="1:14" ht="16.2" customHeight="1">
      <c r="A15" s="628"/>
      <c r="B15" s="628"/>
      <c r="C15" s="628"/>
      <c r="D15" s="628"/>
      <c r="E15" s="628"/>
      <c r="F15" s="628"/>
      <c r="G15" s="628"/>
      <c r="H15" s="28"/>
      <c r="I15" s="61">
        <f>+IF(J15="X",1,0)</f>
        <v>0</v>
      </c>
      <c r="J15" s="696"/>
      <c r="K15" s="697"/>
      <c r="L15" s="698"/>
      <c r="M15" s="67"/>
      <c r="N15">
        <f>+IF(J15="X",1,0)</f>
        <v>0</v>
      </c>
    </row>
    <row r="16" spans="1:14" ht="16.2" customHeight="1">
      <c r="A16" s="628"/>
      <c r="B16" s="628"/>
      <c r="C16" s="628"/>
      <c r="D16" s="628"/>
      <c r="E16" s="628"/>
      <c r="F16" s="628"/>
      <c r="G16" s="628"/>
      <c r="H16" s="664" t="s">
        <v>125</v>
      </c>
      <c r="I16" s="61">
        <f>+IF(J16="X",1,0)</f>
        <v>0</v>
      </c>
      <c r="J16" s="699"/>
      <c r="K16" s="700"/>
      <c r="L16" s="701"/>
      <c r="M16" s="68"/>
      <c r="N16">
        <f>+IF(J16="X",1,0)</f>
        <v>0</v>
      </c>
    </row>
    <row r="17" spans="1:14" ht="16.2" customHeight="1">
      <c r="A17" s="628"/>
      <c r="B17" s="628"/>
      <c r="C17" s="628"/>
      <c r="D17" s="628"/>
      <c r="E17" s="628"/>
      <c r="F17" s="628"/>
      <c r="G17" s="628"/>
      <c r="H17" s="664"/>
      <c r="I17" s="61">
        <f>+IF(J17="X",1,0)</f>
        <v>0</v>
      </c>
      <c r="J17" s="743"/>
      <c r="K17" s="744"/>
      <c r="L17" s="745"/>
      <c r="M17" s="68"/>
      <c r="N17">
        <f>+IF(J17="X",1,0)</f>
        <v>0</v>
      </c>
    </row>
    <row r="18" spans="1:14" ht="16.2" customHeight="1">
      <c r="A18" s="628"/>
      <c r="B18" s="628"/>
      <c r="C18" s="628"/>
      <c r="D18" s="628"/>
      <c r="E18" s="628"/>
      <c r="F18" s="628"/>
      <c r="G18" s="628"/>
      <c r="H18" s="664"/>
      <c r="I18" s="22"/>
      <c r="J18" s="691"/>
      <c r="K18" s="692"/>
      <c r="L18" s="693"/>
      <c r="M18" s="69"/>
      <c r="N18">
        <f>+SUM(N15:N17)</f>
        <v>0</v>
      </c>
    </row>
    <row r="19" spans="1:14" ht="16.2" customHeight="1" thickBot="1">
      <c r="A19" s="628"/>
      <c r="B19" s="628"/>
      <c r="C19" s="628"/>
      <c r="D19" s="628"/>
      <c r="E19" s="628"/>
      <c r="F19" s="628"/>
      <c r="G19" s="628"/>
      <c r="H19" s="664"/>
      <c r="I19" s="22"/>
      <c r="J19" s="704" t="s">
        <v>113</v>
      </c>
      <c r="K19" s="705"/>
      <c r="L19" s="706"/>
      <c r="M19" s="70">
        <f>SUM(M15:M18)</f>
        <v>0</v>
      </c>
    </row>
    <row r="20" spans="1:14" ht="16.2" customHeight="1">
      <c r="A20" s="628"/>
      <c r="B20" s="628"/>
      <c r="C20" s="628"/>
      <c r="D20" s="628"/>
      <c r="E20" s="628"/>
      <c r="F20" s="628"/>
      <c r="G20" s="628"/>
      <c r="H20" s="664"/>
      <c r="I20" s="22"/>
      <c r="J20" s="707" t="s">
        <v>114</v>
      </c>
      <c r="K20" s="708"/>
      <c r="L20" s="709"/>
      <c r="M20" s="702">
        <f>M13-M19</f>
        <v>0</v>
      </c>
    </row>
    <row r="21" spans="1:14" ht="16.2" customHeight="1" thickBot="1">
      <c r="A21" s="755"/>
      <c r="B21" s="755"/>
      <c r="C21" s="755"/>
      <c r="D21" s="755"/>
      <c r="E21" s="755"/>
      <c r="F21" s="755"/>
      <c r="G21" s="755"/>
      <c r="H21" s="28"/>
      <c r="I21" s="22"/>
      <c r="J21" s="710"/>
      <c r="K21" s="711"/>
      <c r="L21" s="712"/>
      <c r="M21" s="703"/>
    </row>
    <row r="22" spans="1:14" ht="18" customHeight="1" thickBot="1">
      <c r="A22" s="665" t="s">
        <v>122</v>
      </c>
      <c r="B22" s="666"/>
      <c r="C22" s="132"/>
      <c r="D22" s="30" t="s">
        <v>123</v>
      </c>
      <c r="E22" s="133"/>
      <c r="F22" s="31" t="s">
        <v>124</v>
      </c>
      <c r="G22" s="134"/>
      <c r="H22" s="26"/>
      <c r="I22" s="22"/>
      <c r="J22" s="722" t="s">
        <v>129</v>
      </c>
      <c r="K22" s="724" t="s">
        <v>115</v>
      </c>
      <c r="L22" s="725"/>
      <c r="M22" s="29">
        <v>50</v>
      </c>
    </row>
    <row r="23" spans="1:14" ht="18" customHeight="1" thickBot="1">
      <c r="A23" s="39" t="str">
        <f>+J3</f>
        <v>Lodging Total</v>
      </c>
      <c r="B23" s="667">
        <f t="shared" ref="B23:B24" si="0">+M3</f>
        <v>0</v>
      </c>
      <c r="C23" s="668"/>
      <c r="D23" s="669" t="s">
        <v>112</v>
      </c>
      <c r="E23" s="670"/>
      <c r="F23" s="670"/>
      <c r="G23" s="671"/>
      <c r="H23" s="32"/>
      <c r="I23" s="22"/>
      <c r="J23" s="723"/>
      <c r="K23" s="736" t="s">
        <v>117</v>
      </c>
      <c r="L23" s="737"/>
      <c r="M23" s="58"/>
    </row>
    <row r="24" spans="1:14" ht="18" customHeight="1" thickBot="1">
      <c r="A24" s="40" t="str">
        <f>+J4</f>
        <v>Lodging Tax 3%</v>
      </c>
      <c r="B24" s="672">
        <f t="shared" si="0"/>
        <v>0</v>
      </c>
      <c r="C24" s="673"/>
      <c r="D24" s="674">
        <f>J15</f>
        <v>0</v>
      </c>
      <c r="E24" s="675"/>
      <c r="F24" s="676">
        <f>M15</f>
        <v>0</v>
      </c>
      <c r="G24" s="677"/>
      <c r="H24" s="33"/>
      <c r="I24" s="22"/>
      <c r="J24" s="713" t="s">
        <v>127</v>
      </c>
      <c r="K24" s="714"/>
      <c r="L24" s="714"/>
      <c r="M24" s="715"/>
    </row>
    <row r="25" spans="1:14" ht="18" customHeight="1" thickBot="1">
      <c r="A25" s="97"/>
      <c r="B25" s="685"/>
      <c r="C25" s="686"/>
      <c r="D25" s="740">
        <f>J16</f>
        <v>0</v>
      </c>
      <c r="E25" s="741"/>
      <c r="F25" s="676">
        <f>M16</f>
        <v>0</v>
      </c>
      <c r="G25" s="742"/>
      <c r="H25" s="33"/>
      <c r="I25" s="22"/>
      <c r="J25" s="716"/>
      <c r="K25" s="717"/>
      <c r="L25" s="717"/>
      <c r="M25" s="718"/>
    </row>
    <row r="26" spans="1:14" ht="18" customHeight="1" thickBot="1">
      <c r="A26" s="40" t="str">
        <f>+J5</f>
        <v>Facilities Total</v>
      </c>
      <c r="B26" s="672">
        <f>+M5</f>
        <v>0</v>
      </c>
      <c r="C26" s="673"/>
      <c r="D26" s="678">
        <f>J17</f>
        <v>0</v>
      </c>
      <c r="E26" s="679"/>
      <c r="F26" s="676">
        <f>M17</f>
        <v>0</v>
      </c>
      <c r="G26" s="677"/>
      <c r="H26" s="33"/>
      <c r="I26" s="22"/>
      <c r="J26" s="716"/>
      <c r="K26" s="717"/>
      <c r="L26" s="717"/>
      <c r="M26" s="718"/>
    </row>
    <row r="27" spans="1:14" ht="18" customHeight="1" thickBot="1">
      <c r="A27" s="40" t="str">
        <f>+J6</f>
        <v>Recreation Total</v>
      </c>
      <c r="B27" s="672">
        <f>+M6</f>
        <v>0</v>
      </c>
      <c r="C27" s="673"/>
      <c r="D27" s="680">
        <f>J18</f>
        <v>0</v>
      </c>
      <c r="E27" s="679"/>
      <c r="F27" s="681">
        <f>M18</f>
        <v>0</v>
      </c>
      <c r="G27" s="682"/>
      <c r="H27" s="33"/>
      <c r="I27" s="22"/>
      <c r="J27" s="716"/>
      <c r="K27" s="717"/>
      <c r="L27" s="717"/>
      <c r="M27" s="718"/>
    </row>
    <row r="28" spans="1:14" ht="18" customHeight="1" thickBot="1">
      <c r="A28" s="41" t="str">
        <f>+J7</f>
        <v>Meals Total</v>
      </c>
      <c r="B28" s="683">
        <f>+M7</f>
        <v>0</v>
      </c>
      <c r="C28" s="684"/>
      <c r="D28" s="603"/>
      <c r="E28" s="604"/>
      <c r="F28" s="605"/>
      <c r="G28" s="606"/>
      <c r="H28" s="33"/>
      <c r="I28" s="22"/>
      <c r="J28" s="716"/>
      <c r="K28" s="717"/>
      <c r="L28" s="717"/>
      <c r="M28" s="718"/>
    </row>
    <row r="29" spans="1:14" ht="18" customHeight="1" thickBot="1">
      <c r="A29" s="34" t="s">
        <v>110</v>
      </c>
      <c r="B29" s="607">
        <f>+M10</f>
        <v>0</v>
      </c>
      <c r="C29" s="608"/>
      <c r="D29" s="609" t="s">
        <v>113</v>
      </c>
      <c r="E29" s="609"/>
      <c r="F29" s="610">
        <f>SUM(F24:F28)</f>
        <v>0</v>
      </c>
      <c r="G29" s="611"/>
      <c r="H29" s="35"/>
      <c r="I29" s="22"/>
      <c r="J29" s="716"/>
      <c r="K29" s="717"/>
      <c r="L29" s="717"/>
      <c r="M29" s="718"/>
    </row>
    <row r="30" spans="1:14" s="21" customFormat="1" ht="13.95" customHeight="1">
      <c r="A30" s="732" t="s">
        <v>90</v>
      </c>
      <c r="B30" s="733"/>
      <c r="C30" s="733"/>
      <c r="D30" s="659">
        <f>+M20</f>
        <v>0</v>
      </c>
      <c r="E30" s="660"/>
      <c r="F30" s="660"/>
      <c r="G30" s="661"/>
      <c r="H30" s="35"/>
      <c r="I30" s="22"/>
      <c r="J30" s="716"/>
      <c r="K30" s="717"/>
      <c r="L30" s="717"/>
      <c r="M30" s="718"/>
    </row>
    <row r="31" spans="1:14" s="21" customFormat="1" ht="13.95" customHeight="1" thickBot="1">
      <c r="A31" s="734"/>
      <c r="B31" s="735"/>
      <c r="C31" s="735"/>
      <c r="D31" s="662"/>
      <c r="E31" s="662"/>
      <c r="F31" s="662"/>
      <c r="G31" s="663"/>
      <c r="H31" s="36"/>
      <c r="J31" s="719"/>
      <c r="K31" s="720"/>
      <c r="L31" s="720"/>
      <c r="M31" s="721"/>
    </row>
    <row r="32" spans="1:14" s="21" customFormat="1" ht="19.95" customHeight="1">
      <c r="A32" s="602"/>
      <c r="B32" s="602"/>
      <c r="C32" s="602"/>
      <c r="D32" s="602"/>
      <c r="E32" s="602"/>
      <c r="F32" s="602"/>
      <c r="G32" s="602"/>
      <c r="H32" s="38"/>
      <c r="L32" s="56"/>
      <c r="M32" s="56"/>
      <c r="N32" s="26"/>
    </row>
    <row r="33" spans="1:14" s="21" customFormat="1" ht="19.95" customHeight="1">
      <c r="A33" s="602"/>
      <c r="B33" s="602"/>
      <c r="C33" s="602"/>
      <c r="D33" s="602"/>
      <c r="E33" s="602"/>
      <c r="F33" s="602"/>
      <c r="G33" s="602"/>
      <c r="H33" s="38"/>
      <c r="L33" s="57"/>
      <c r="M33" s="57"/>
      <c r="N33" s="26"/>
    </row>
    <row r="34" spans="1:14" s="21" customFormat="1" ht="19.95" customHeight="1">
      <c r="A34" s="602"/>
      <c r="B34" s="602"/>
      <c r="C34" s="602"/>
      <c r="D34" s="602"/>
      <c r="E34" s="602"/>
      <c r="F34" s="602"/>
      <c r="G34" s="602"/>
      <c r="H34" s="38"/>
      <c r="L34" s="37"/>
      <c r="M34" s="37"/>
    </row>
    <row r="35" spans="1:14" s="21" customFormat="1" ht="19.95" customHeight="1">
      <c r="A35" s="602"/>
      <c r="B35" s="602"/>
      <c r="C35" s="602"/>
      <c r="D35" s="602"/>
      <c r="E35" s="602"/>
      <c r="F35" s="602"/>
      <c r="G35" s="602"/>
      <c r="H35" s="38"/>
    </row>
    <row r="36" spans="1:14" s="21" customFormat="1" ht="19.95" customHeight="1">
      <c r="A36" s="602"/>
      <c r="B36" s="602"/>
      <c r="C36" s="602"/>
      <c r="D36" s="602"/>
      <c r="E36" s="602"/>
      <c r="F36" s="602"/>
      <c r="G36" s="602"/>
      <c r="H36" s="38"/>
    </row>
    <row r="37" spans="1:14" s="21" customFormat="1" ht="19.95" customHeight="1">
      <c r="A37" s="26"/>
      <c r="B37" s="26"/>
      <c r="C37" s="26"/>
      <c r="D37" s="26"/>
      <c r="E37" s="26"/>
      <c r="F37" s="26"/>
      <c r="G37" s="26"/>
      <c r="H37" s="26"/>
    </row>
    <row r="38" spans="1:14" s="21" customFormat="1" ht="19.95" customHeight="1"/>
    <row r="39" spans="1:14" s="21" customFormat="1" ht="19.95" customHeight="1"/>
    <row r="40" spans="1:14" s="21" customFormat="1" ht="19.95" customHeight="1"/>
    <row r="41" spans="1:14" ht="19.95" customHeight="1"/>
  </sheetData>
  <sheetProtection algorithmName="SHA-512" hashValue="PH3ZLjlepFxjPIAbHokse9hdtyE4DD0q9Ggf8HqLN1h5DsmdUYFssBtfDCOuDZ+dPosapE6paONw4r4oqJwScA==" saltValue="ynv/9/ZkKGxkGt8kwEBKUQ==" spinCount="100000" sheet="1" objects="1" scenarios="1" selectLockedCells="1"/>
  <mergeCells count="84">
    <mergeCell ref="K23:L23"/>
    <mergeCell ref="K1:M1"/>
    <mergeCell ref="D25:E25"/>
    <mergeCell ref="F25:G25"/>
    <mergeCell ref="J6:L6"/>
    <mergeCell ref="J17:L17"/>
    <mergeCell ref="J9:L9"/>
    <mergeCell ref="J7:L7"/>
    <mergeCell ref="J8:L8"/>
    <mergeCell ref="J10:L10"/>
    <mergeCell ref="A15:G15"/>
    <mergeCell ref="A20:G20"/>
    <mergeCell ref="A21:G21"/>
    <mergeCell ref="A14:G14"/>
    <mergeCell ref="A16:G16"/>
    <mergeCell ref="A17:G17"/>
    <mergeCell ref="B25:C25"/>
    <mergeCell ref="J14:M14"/>
    <mergeCell ref="J18:L18"/>
    <mergeCell ref="M11:M12"/>
    <mergeCell ref="J15:L15"/>
    <mergeCell ref="J16:L16"/>
    <mergeCell ref="M20:M21"/>
    <mergeCell ref="J19:L19"/>
    <mergeCell ref="J20:L21"/>
    <mergeCell ref="J24:M31"/>
    <mergeCell ref="J22:J23"/>
    <mergeCell ref="K22:L22"/>
    <mergeCell ref="J11:J12"/>
    <mergeCell ref="J13:L13"/>
    <mergeCell ref="K11:L12"/>
    <mergeCell ref="A30:C31"/>
    <mergeCell ref="D30:G31"/>
    <mergeCell ref="H16:H20"/>
    <mergeCell ref="A22:B22"/>
    <mergeCell ref="B23:C23"/>
    <mergeCell ref="D23:G23"/>
    <mergeCell ref="B24:C24"/>
    <mergeCell ref="D24:E24"/>
    <mergeCell ref="F24:G24"/>
    <mergeCell ref="B26:C26"/>
    <mergeCell ref="D26:E26"/>
    <mergeCell ref="F26:G26"/>
    <mergeCell ref="B27:C27"/>
    <mergeCell ref="D27:E27"/>
    <mergeCell ref="F27:G27"/>
    <mergeCell ref="B28:C28"/>
    <mergeCell ref="A19:G19"/>
    <mergeCell ref="A18:G18"/>
    <mergeCell ref="B3:G3"/>
    <mergeCell ref="B4:G4"/>
    <mergeCell ref="B5:C5"/>
    <mergeCell ref="D5:E5"/>
    <mergeCell ref="F5:G5"/>
    <mergeCell ref="B8:C8"/>
    <mergeCell ref="F8:G8"/>
    <mergeCell ref="B10:G10"/>
    <mergeCell ref="B11:G11"/>
    <mergeCell ref="A9:G9"/>
    <mergeCell ref="B12:G12"/>
    <mergeCell ref="A10:A12"/>
    <mergeCell ref="B13:G13"/>
    <mergeCell ref="A1:G1"/>
    <mergeCell ref="A2:G2"/>
    <mergeCell ref="J2:M2"/>
    <mergeCell ref="J3:L3"/>
    <mergeCell ref="J4:L4"/>
    <mergeCell ref="J5:L5"/>
    <mergeCell ref="B6:C6"/>
    <mergeCell ref="D6:E6"/>
    <mergeCell ref="F6:G6"/>
    <mergeCell ref="B7:C7"/>
    <mergeCell ref="D7:E7"/>
    <mergeCell ref="F7:G7"/>
    <mergeCell ref="D28:E28"/>
    <mergeCell ref="F28:G28"/>
    <mergeCell ref="B29:C29"/>
    <mergeCell ref="D29:E29"/>
    <mergeCell ref="F29:G29"/>
    <mergeCell ref="A32:G32"/>
    <mergeCell ref="A33:G33"/>
    <mergeCell ref="A34:G34"/>
    <mergeCell ref="A35:G35"/>
    <mergeCell ref="A36:G36"/>
  </mergeCells>
  <conditionalFormatting sqref="A14">
    <cfRule type="notContainsBlanks" dxfId="0" priority="1">
      <formula>LEN(TRIM(A14))&gt;0</formula>
    </cfRule>
  </conditionalFormatting>
  <pageMargins left="0.25" right="0.25" top="0.75" bottom="0.75" header="0.3" footer="0.3"/>
  <pageSetup scale="94" firstPageNumber="0" orientation="landscape" horizontalDpi="4294967293" verticalDpi="4294967293" r:id="rId1"/>
  <rowBreaks count="1" manualBreakCount="1">
    <brk id="31" max="16383" man="1"/>
  </rowBreaks>
  <ignoredErrors>
    <ignoredError sqref="B3" unlockedFormula="1"/>
  </ignoredError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C7"/>
  <sheetViews>
    <sheetView workbookViewId="0">
      <selection activeCell="B23" sqref="B23"/>
    </sheetView>
  </sheetViews>
  <sheetFormatPr defaultRowHeight="17.399999999999999"/>
  <cols>
    <col min="1" max="1" width="39.6640625" style="141" customWidth="1"/>
    <col min="2" max="2" width="10.6640625" style="141" customWidth="1"/>
    <col min="3" max="3" width="11.109375" style="141" customWidth="1"/>
    <col min="4" max="16384" width="8.88671875" style="141"/>
  </cols>
  <sheetData>
    <row r="1" spans="1:3" s="142" customFormat="1" ht="15">
      <c r="A1" s="142" t="s">
        <v>183</v>
      </c>
      <c r="B1" s="142" t="s">
        <v>180</v>
      </c>
      <c r="C1" s="142" t="s">
        <v>181</v>
      </c>
    </row>
    <row r="2" spans="1:3">
      <c r="A2" s="141" t="s">
        <v>175</v>
      </c>
    </row>
    <row r="3" spans="1:3">
      <c r="A3" s="141" t="s">
        <v>176</v>
      </c>
    </row>
    <row r="4" spans="1:3">
      <c r="A4" s="141" t="s">
        <v>177</v>
      </c>
    </row>
    <row r="5" spans="1:3">
      <c r="A5" s="141" t="s">
        <v>178</v>
      </c>
    </row>
    <row r="6" spans="1:3">
      <c r="A6" s="141" t="s">
        <v>179</v>
      </c>
    </row>
    <row r="7" spans="1:3">
      <c r="A7" s="1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Reservation Form</vt:lpstr>
      <vt:lpstr>Check In Sheet</vt:lpstr>
      <vt:lpstr>Office Review</vt:lpstr>
      <vt:lpstr>'Check In Sheet'!Print_Area</vt:lpstr>
      <vt:lpstr>'Reservation Form'!Print_Area</vt:lpstr>
      <vt:lpstr>'Reservation Form'!Print_Area_0</vt:lpstr>
      <vt:lpstr>'Reservation Form'!Print_Area_0_0</vt:lpstr>
      <vt:lpstr>'Reservation Form'!Print_Area_0_0_0</vt:lpstr>
      <vt:lpstr>'Reservation Form'!Print_Area_0_0_0_0</vt:lpstr>
      <vt:lpstr>'Reservation Form'!Print_Area_0_0_0_0_0</vt:lpstr>
      <vt:lpstr>'Reservation Form'!Print_Area_0_0_0_0_0_0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Brock</dc:creator>
  <cp:lastModifiedBy>Camp Agape</cp:lastModifiedBy>
  <cp:revision>0</cp:revision>
  <cp:lastPrinted>2018-12-03T19:22:36Z</cp:lastPrinted>
  <dcterms:created xsi:type="dcterms:W3CDTF">2003-08-07T17:11:02Z</dcterms:created>
  <dcterms:modified xsi:type="dcterms:W3CDTF">2019-08-17T00:16:26Z</dcterms:modified>
  <dc:language>en-US</dc:language>
</cp:coreProperties>
</file>