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4.xml"/>
  <Override ContentType="application/vnd.openxmlformats-officedocument.spreadsheetml.table+xml" PartName="/xl/tables/table15.xml"/>
  <Override ContentType="application/vnd.openxmlformats-officedocument.spreadsheetml.table+xml" PartName="/xl/tables/table8.xml"/>
  <Override ContentType="application/vnd.openxmlformats-officedocument.spreadsheetml.table+xml" PartName="/xl/tables/table24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19.xml"/>
  <Override ContentType="application/vnd.openxmlformats-officedocument.spreadsheetml.table+xml" PartName="/xl/tables/table10.xml"/>
  <Override ContentType="application/vnd.openxmlformats-officedocument.spreadsheetml.table+xml" PartName="/xl/tables/table27.xml"/>
  <Override ContentType="application/vnd.openxmlformats-officedocument.spreadsheetml.table+xml" PartName="/xl/tables/table14.xml"/>
  <Override ContentType="application/vnd.openxmlformats-officedocument.spreadsheetml.table+xml" PartName="/xl/tables/table23.xml"/>
  <Override ContentType="application/vnd.openxmlformats-officedocument.spreadsheetml.table+xml" PartName="/xl/tables/table9.xml"/>
  <Override ContentType="application/vnd.openxmlformats-officedocument.spreadsheetml.table+xml" PartName="/xl/tables/table18.xml"/>
  <Override ContentType="application/vnd.openxmlformats-officedocument.spreadsheetml.table+xml" PartName="/xl/tables/table13.xml"/>
  <Override ContentType="application/vnd.openxmlformats-officedocument.spreadsheetml.table+xml" PartName="/xl/tables/table1.xml"/>
  <Override ContentType="application/vnd.openxmlformats-officedocument.spreadsheetml.table+xml" PartName="/xl/tables/table22.xml"/>
  <Override ContentType="application/vnd.openxmlformats-officedocument.spreadsheetml.table+xml" PartName="/xl/tables/table2.xml"/>
  <Override ContentType="application/vnd.openxmlformats-officedocument.spreadsheetml.table+xml" PartName="/xl/tables/table26.xml"/>
  <Override ContentType="application/vnd.openxmlformats-officedocument.spreadsheetml.table+xml" PartName="/xl/tables/table6.xml"/>
  <Override ContentType="application/vnd.openxmlformats-officedocument.spreadsheetml.table+xml" PartName="/xl/tables/table20.xml"/>
  <Override ContentType="application/vnd.openxmlformats-officedocument.spreadsheetml.table+xml" PartName="/xl/tables/table3.xml"/>
  <Override ContentType="application/vnd.openxmlformats-officedocument.spreadsheetml.table+xml" PartName="/xl/tables/table17.xml"/>
  <Override ContentType="application/vnd.openxmlformats-officedocument.spreadsheetml.table+xml" PartName="/xl/tables/table7.xml"/>
  <Override ContentType="application/vnd.openxmlformats-officedocument.spreadsheetml.table+xml" PartName="/xl/tables/table16.xml"/>
  <Override ContentType="application/vnd.openxmlformats-officedocument.spreadsheetml.table+xml" PartName="/xl/tables/table21.xml"/>
  <Override ContentType="application/vnd.openxmlformats-officedocument.spreadsheetml.table+xml" PartName="/xl/tables/table12.xml"/>
  <Override ContentType="application/vnd.openxmlformats-officedocument.spreadsheetml.table+xml" PartName="/xl/tables/table25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ttings" sheetId="1" r:id="rId4"/>
    <sheet state="visible" name="Positional Rankings - Top 10" sheetId="2" r:id="rId5"/>
    <sheet state="visible" name="2023 Top 250" sheetId="3" r:id="rId6"/>
    <sheet state="visible" name="Full Top Positionals" sheetId="4" r:id="rId7"/>
    <sheet state="visible" name="C" sheetId="5" r:id="rId8"/>
    <sheet state="visible" name="LW" sheetId="6" r:id="rId9"/>
    <sheet state="visible" name="RW" sheetId="7" r:id="rId10"/>
    <sheet state="visible" name="D" sheetId="8" r:id="rId11"/>
    <sheet state="visible" name="G" sheetId="9" r:id="rId12"/>
    <sheet state="visible" name="ADP" sheetId="10" r:id="rId13"/>
    <sheet state="visible" name="Positions" sheetId="11" r:id="rId14"/>
  </sheets>
  <definedNames>
    <definedName hidden="1" localSheetId="2" name="_xlnm._FilterDatabase">'2023 Top 250'!$T$3:$AA$282</definedName>
    <definedName hidden="1" localSheetId="3" name="_xlnm._FilterDatabase">'Full Top Positionals'!$B$2:$G$170</definedName>
    <definedName hidden="1" localSheetId="5" name="_xlnm._FilterDatabase">LW!$M$2:$O$63</definedName>
    <definedName hidden="1" localSheetId="6" name="_xlnm._FilterDatabase">RW!$M$2:$O$57</definedName>
    <definedName hidden="1" localSheetId="7" name="_xlnm._FilterDatabase">D!$M$2:$O$72</definedName>
    <definedName hidden="1" localSheetId="9" name="_xlnm._FilterDatabase">ADP!$A$1:$E$696</definedName>
  </definedNames>
  <calcPr/>
</workbook>
</file>

<file path=xl/sharedStrings.xml><?xml version="1.0" encoding="utf-8"?>
<sst xmlns="http://schemas.openxmlformats.org/spreadsheetml/2006/main" count="6312" uniqueCount="1040">
  <si>
    <t>Which league do you use?</t>
  </si>
  <si>
    <t>Yahoo</t>
  </si>
  <si>
    <t>JASE</t>
  </si>
  <si>
    <t>Centres</t>
  </si>
  <si>
    <t>LW</t>
  </si>
  <si>
    <t>RW</t>
  </si>
  <si>
    <t>Defense</t>
  </si>
  <si>
    <t>Goalies</t>
  </si>
  <si>
    <t>Rank</t>
  </si>
  <si>
    <t>Player</t>
  </si>
  <si>
    <t>Team</t>
  </si>
  <si>
    <t>Connor McDavid</t>
  </si>
  <si>
    <t>Kirill Kaprizov</t>
  </si>
  <si>
    <t>Nikita Kucherov</t>
  </si>
  <si>
    <t>Cale Makar</t>
  </si>
  <si>
    <t>Igor Shesterkin</t>
  </si>
  <si>
    <t>Auston Matthews</t>
  </si>
  <si>
    <t>Alex Ovechkin</t>
  </si>
  <si>
    <t>David Pastrnak</t>
  </si>
  <si>
    <t>Roman Josi</t>
  </si>
  <si>
    <t>Juuse Saros</t>
  </si>
  <si>
    <t>Leon Draisaitl</t>
  </si>
  <si>
    <t>Jonathan Huberdeau</t>
  </si>
  <si>
    <t>Mitch Marner</t>
  </si>
  <si>
    <t>Victor Hedman</t>
  </si>
  <si>
    <t>Connor Hellebuyck</t>
  </si>
  <si>
    <t>Nathan Mackinnon</t>
  </si>
  <si>
    <t>Johnny Gaudreau</t>
  </si>
  <si>
    <t>Matthew Tkachuk</t>
  </si>
  <si>
    <t>Adam Fox</t>
  </si>
  <si>
    <t>Andrei Vasilevskiy</t>
  </si>
  <si>
    <t>Aleksander Barkov</t>
  </si>
  <si>
    <t>Jake Guentzel</t>
  </si>
  <si>
    <t>Patrick Kane</t>
  </si>
  <si>
    <t>John Carlson</t>
  </si>
  <si>
    <t>Jacob Markstrom</t>
  </si>
  <si>
    <t>Mikko Rantanen</t>
  </si>
  <si>
    <t>Kyle Connor</t>
  </si>
  <si>
    <t>Mats Zuccarello</t>
  </si>
  <si>
    <t>Aaron Ekblad</t>
  </si>
  <si>
    <t>Frederik Andersen</t>
  </si>
  <si>
    <t>Steven Stamkos</t>
  </si>
  <si>
    <t>Artemi Panarin</t>
  </si>
  <si>
    <t>Jesper Bratt</t>
  </si>
  <si>
    <t>Kris Letang</t>
  </si>
  <si>
    <t>Thatcher Demko</t>
  </si>
  <si>
    <t>Sidney Crosby</t>
  </si>
  <si>
    <t>Alex Debrincat</t>
  </si>
  <si>
    <t>Lucas Raymond</t>
  </si>
  <si>
    <t>Morgan Rielly</t>
  </si>
  <si>
    <t>Tristan Jarry</t>
  </si>
  <si>
    <t>Sebastian Aho</t>
  </si>
  <si>
    <t>Timo Meier</t>
  </si>
  <si>
    <t>Vladimir Tarasenko</t>
  </si>
  <si>
    <t>Brent Burns</t>
  </si>
  <si>
    <t>Jake Oettinger</t>
  </si>
  <si>
    <t>Mika Zibanejad</t>
  </si>
  <si>
    <t>Filip Forsberg</t>
  </si>
  <si>
    <t>Oliver Bjorkstrand</t>
  </si>
  <si>
    <t>Thomas Chabot</t>
  </si>
  <si>
    <t>Jack Campbell</t>
  </si>
  <si>
    <t>AVERY</t>
  </si>
  <si>
    <t>Ilya Sorokin</t>
  </si>
  <si>
    <t>William Nylander</t>
  </si>
  <si>
    <t>Quinn Hughes</t>
  </si>
  <si>
    <t>Jason Robertson</t>
  </si>
  <si>
    <t>Patrik Laine</t>
  </si>
  <si>
    <t>Alex DeBrincat</t>
  </si>
  <si>
    <t>Darcy Kuemper</t>
  </si>
  <si>
    <t>J.T. Miller</t>
  </si>
  <si>
    <t>Andrei Svechnikov</t>
  </si>
  <si>
    <t>Mark Stone</t>
  </si>
  <si>
    <t>Devon Toews</t>
  </si>
  <si>
    <t>STEPHEN</t>
  </si>
  <si>
    <t>Connor Mcdavid</t>
  </si>
  <si>
    <t>Kevin Fiala</t>
  </si>
  <si>
    <t>Alexandar Georgiev</t>
  </si>
  <si>
    <t>Jack Eichel</t>
  </si>
  <si>
    <t>Expert Average Rankings</t>
  </si>
  <si>
    <t>POS</t>
  </si>
  <si>
    <t>ADP</t>
  </si>
  <si>
    <t>EAR</t>
  </si>
  <si>
    <t>POS (HIDE THESE 2 COLUMNS)</t>
  </si>
  <si>
    <t>C</t>
  </si>
  <si>
    <t>C1</t>
  </si>
  <si>
    <t>EDM</t>
  </si>
  <si>
    <t>C2</t>
  </si>
  <si>
    <t>TOR</t>
  </si>
  <si>
    <t>C/LW</t>
  </si>
  <si>
    <t>C/LW3</t>
  </si>
  <si>
    <t>D</t>
  </si>
  <si>
    <t>D1</t>
  </si>
  <si>
    <t>COL</t>
  </si>
  <si>
    <t>C4</t>
  </si>
  <si>
    <t>LW1</t>
  </si>
  <si>
    <t>MIN</t>
  </si>
  <si>
    <t>RW1</t>
  </si>
  <si>
    <t>TBL</t>
  </si>
  <si>
    <t>C/RW</t>
  </si>
  <si>
    <t>C/RW6</t>
  </si>
  <si>
    <t>C5</t>
  </si>
  <si>
    <t>FLA</t>
  </si>
  <si>
    <t>RW2</t>
  </si>
  <si>
    <t>BOS</t>
  </si>
  <si>
    <t>RW3</t>
  </si>
  <si>
    <t>LW3</t>
  </si>
  <si>
    <t>CGY</t>
  </si>
  <si>
    <t>LW2</t>
  </si>
  <si>
    <t>WSH</t>
  </si>
  <si>
    <t>LW4</t>
  </si>
  <si>
    <t>CBJ</t>
  </si>
  <si>
    <t>C/LW7</t>
  </si>
  <si>
    <t>LW7</t>
  </si>
  <si>
    <t>NYR</t>
  </si>
  <si>
    <t>RW4</t>
  </si>
  <si>
    <t>C8</t>
  </si>
  <si>
    <t>PIT</t>
  </si>
  <si>
    <t>LW5</t>
  </si>
  <si>
    <t>LW6</t>
  </si>
  <si>
    <t>WPG</t>
  </si>
  <si>
    <t>RW5</t>
  </si>
  <si>
    <t>CHI</t>
  </si>
  <si>
    <t>C9</t>
  </si>
  <si>
    <t>CAR</t>
  </si>
  <si>
    <t>C10</t>
  </si>
  <si>
    <t>D2</t>
  </si>
  <si>
    <t>NSH</t>
  </si>
  <si>
    <t>C/LW11</t>
  </si>
  <si>
    <t>VAN</t>
  </si>
  <si>
    <t>LW8</t>
  </si>
  <si>
    <t>OTT</t>
  </si>
  <si>
    <t>D3</t>
  </si>
  <si>
    <t>Elias Lindholm</t>
  </si>
  <si>
    <t>C12</t>
  </si>
  <si>
    <t>D4</t>
  </si>
  <si>
    <t>LW12</t>
  </si>
  <si>
    <t>DAL</t>
  </si>
  <si>
    <t>Jack Hughes</t>
  </si>
  <si>
    <t>LW11</t>
  </si>
  <si>
    <t>C14</t>
  </si>
  <si>
    <t>VGK</t>
  </si>
  <si>
    <t>G</t>
  </si>
  <si>
    <t>G1</t>
  </si>
  <si>
    <t>LW10</t>
  </si>
  <si>
    <t>John Tavares</t>
  </si>
  <si>
    <t>C13</t>
  </si>
  <si>
    <t>NJD</t>
  </si>
  <si>
    <t>C15</t>
  </si>
  <si>
    <t>Nikolaj Ehlers</t>
  </si>
  <si>
    <t>LW/RW</t>
  </si>
  <si>
    <t>LW/RW9</t>
  </si>
  <si>
    <t>SJS</t>
  </si>
  <si>
    <t>LW/RW14</t>
  </si>
  <si>
    <t>LW/RW13</t>
  </si>
  <si>
    <t>LAK</t>
  </si>
  <si>
    <t>LW/RW15</t>
  </si>
  <si>
    <t>Roope Hintz</t>
  </si>
  <si>
    <t>G2</t>
  </si>
  <si>
    <t>Joe Pavelski</t>
  </si>
  <si>
    <t>Patrice Bergeron</t>
  </si>
  <si>
    <t>C/RW17</t>
  </si>
  <si>
    <t>Chris Kreider</t>
  </si>
  <si>
    <t>C19</t>
  </si>
  <si>
    <t>Nazem Kadri</t>
  </si>
  <si>
    <t>Brayden Point</t>
  </si>
  <si>
    <t>D6</t>
  </si>
  <si>
    <t>C16</t>
  </si>
  <si>
    <t>C21</t>
  </si>
  <si>
    <t>Mark Scheifele</t>
  </si>
  <si>
    <t>LW/RW16</t>
  </si>
  <si>
    <t>D5</t>
  </si>
  <si>
    <t>Jordan Kyrou</t>
  </si>
  <si>
    <t>G4</t>
  </si>
  <si>
    <t>Gabriel Landeskog</t>
  </si>
  <si>
    <t>C20</t>
  </si>
  <si>
    <t>Brady Tkachuk</t>
  </si>
  <si>
    <t>Elias Pettersson</t>
  </si>
  <si>
    <t>C/LW24</t>
  </si>
  <si>
    <t>C18</t>
  </si>
  <si>
    <t>LW18</t>
  </si>
  <si>
    <t>D7</t>
  </si>
  <si>
    <t>LW/RW17</t>
  </si>
  <si>
    <t>STL</t>
  </si>
  <si>
    <t>Josh Norris</t>
  </si>
  <si>
    <t>G5</t>
  </si>
  <si>
    <t>D9</t>
  </si>
  <si>
    <t>Dylan Larkin</t>
  </si>
  <si>
    <t>D8</t>
  </si>
  <si>
    <t>Teuvo Teravainen</t>
  </si>
  <si>
    <t>Evander Kane</t>
  </si>
  <si>
    <t>LW20</t>
  </si>
  <si>
    <t>Claude Giroux</t>
  </si>
  <si>
    <t>C/LW22</t>
  </si>
  <si>
    <t>Anze Kopitar</t>
  </si>
  <si>
    <t>Pavel Buchnevich</t>
  </si>
  <si>
    <t>G7</t>
  </si>
  <si>
    <t>Evgeni Malkin</t>
  </si>
  <si>
    <t>C23</t>
  </si>
  <si>
    <t>RW6</t>
  </si>
  <si>
    <t>Tomas Hertl</t>
  </si>
  <si>
    <t>C27</t>
  </si>
  <si>
    <t>C25</t>
  </si>
  <si>
    <t>DET</t>
  </si>
  <si>
    <t>Cole Caufield</t>
  </si>
  <si>
    <t>G3</t>
  </si>
  <si>
    <t>G6</t>
  </si>
  <si>
    <t>Sam Reinhart</t>
  </si>
  <si>
    <t>C/RW32</t>
  </si>
  <si>
    <t>D11</t>
  </si>
  <si>
    <t>LW/RW19</t>
  </si>
  <si>
    <t>Robert Thomas</t>
  </si>
  <si>
    <t>C34</t>
  </si>
  <si>
    <t>Tim Stützle</t>
  </si>
  <si>
    <t>D10</t>
  </si>
  <si>
    <t>Trevor Zegras</t>
  </si>
  <si>
    <t>C/RW26</t>
  </si>
  <si>
    <t>RW9</t>
  </si>
  <si>
    <t>Tage Thompson</t>
  </si>
  <si>
    <t>C28</t>
  </si>
  <si>
    <t>Clayton Keller</t>
  </si>
  <si>
    <t>RW7</t>
  </si>
  <si>
    <t>LW/RW25</t>
  </si>
  <si>
    <t>Shea Theodore</t>
  </si>
  <si>
    <t>C29</t>
  </si>
  <si>
    <t>C33</t>
  </si>
  <si>
    <t>BUF</t>
  </si>
  <si>
    <t>D12</t>
  </si>
  <si>
    <t>Nick Suzuki</t>
  </si>
  <si>
    <t>Moritz Seider</t>
  </si>
  <si>
    <t>G8</t>
  </si>
  <si>
    <t>LW/RW26</t>
  </si>
  <si>
    <t>MTL</t>
  </si>
  <si>
    <t>Mathew Barzal</t>
  </si>
  <si>
    <t>LW/RW29</t>
  </si>
  <si>
    <t>Ryan Nugent-Hopkins</t>
  </si>
  <si>
    <t>Zach Werenski</t>
  </si>
  <si>
    <t>RW13</t>
  </si>
  <si>
    <t>Noah Dobson</t>
  </si>
  <si>
    <t>G12</t>
  </si>
  <si>
    <t>NYI</t>
  </si>
  <si>
    <t>Bryan Rust</t>
  </si>
  <si>
    <t>RW11</t>
  </si>
  <si>
    <t>Tyler Toffoli</t>
  </si>
  <si>
    <t>D15</t>
  </si>
  <si>
    <t>Dougie Hamilton</t>
  </si>
  <si>
    <t>C36</t>
  </si>
  <si>
    <t>Evgeny Kuznetsov</t>
  </si>
  <si>
    <t>C38</t>
  </si>
  <si>
    <t>C35</t>
  </si>
  <si>
    <t>C/LW30</t>
  </si>
  <si>
    <t>Marc-Andre Fleury</t>
  </si>
  <si>
    <t>Miro Heiskanen</t>
  </si>
  <si>
    <t>D14</t>
  </si>
  <si>
    <t>C31</t>
  </si>
  <si>
    <t>ANA</t>
  </si>
  <si>
    <t>G11</t>
  </si>
  <si>
    <t>D16</t>
  </si>
  <si>
    <t>Drake Batherson</t>
  </si>
  <si>
    <t>Matt Duchene</t>
  </si>
  <si>
    <t>D23</t>
  </si>
  <si>
    <t>Tyler Bertuzzi</t>
  </si>
  <si>
    <t>Jonathan Marchessault</t>
  </si>
  <si>
    <t>RW8</t>
  </si>
  <si>
    <t>Taylor Hall</t>
  </si>
  <si>
    <t>Mackenzie Weegar</t>
  </si>
  <si>
    <t>LW/RW21</t>
  </si>
  <si>
    <t>ARI</t>
  </si>
  <si>
    <t>Alex Tuch</t>
  </si>
  <si>
    <t>RW12</t>
  </si>
  <si>
    <t>Pierre-Luc Dubois</t>
  </si>
  <si>
    <t>G9</t>
  </si>
  <si>
    <t>Adrian Kempe</t>
  </si>
  <si>
    <t>Troy Terry</t>
  </si>
  <si>
    <t>D21</t>
  </si>
  <si>
    <t>D13</t>
  </si>
  <si>
    <t>Charlie McAvoy</t>
  </si>
  <si>
    <t>LW/RW31</t>
  </si>
  <si>
    <t>Alex Pietrangelo</t>
  </si>
  <si>
    <t>LW24</t>
  </si>
  <si>
    <t>Andrew Mangiapane</t>
  </si>
  <si>
    <t>Bo Horvat</t>
  </si>
  <si>
    <t>RW14</t>
  </si>
  <si>
    <t>Ryan O'Reilly</t>
  </si>
  <si>
    <t>LW/RW27</t>
  </si>
  <si>
    <t>C39</t>
  </si>
  <si>
    <t>RW15</t>
  </si>
  <si>
    <t>Brock Boeser</t>
  </si>
  <si>
    <t>G10</t>
  </si>
  <si>
    <t>Zach Hyman</t>
  </si>
  <si>
    <t>G13</t>
  </si>
  <si>
    <t>D18</t>
  </si>
  <si>
    <t>LW/RW23</t>
  </si>
  <si>
    <t>RW18</t>
  </si>
  <si>
    <t>Drew Doughty</t>
  </si>
  <si>
    <t>LW/RW22</t>
  </si>
  <si>
    <t>David Perron</t>
  </si>
  <si>
    <t>RW10</t>
  </si>
  <si>
    <t>SEA</t>
  </si>
  <si>
    <t>Andre Burakovsky</t>
  </si>
  <si>
    <t>C/LW37</t>
  </si>
  <si>
    <t>Blake Wheeler</t>
  </si>
  <si>
    <t>RW16</t>
  </si>
  <si>
    <t>Jared McCann</t>
  </si>
  <si>
    <t>Rasmus Dahlin</t>
  </si>
  <si>
    <t>C42</t>
  </si>
  <si>
    <t>D26</t>
  </si>
  <si>
    <t>Vincent Trocheck</t>
  </si>
  <si>
    <t>Pavel Francouz</t>
  </si>
  <si>
    <t>RW17</t>
  </si>
  <si>
    <t>D20</t>
  </si>
  <si>
    <t>D19</t>
  </si>
  <si>
    <t>LW/RW32</t>
  </si>
  <si>
    <t>John Klingberg</t>
  </si>
  <si>
    <t>Brad Marchand</t>
  </si>
  <si>
    <t>C41</t>
  </si>
  <si>
    <t>D17</t>
  </si>
  <si>
    <t>Sergei Bobrovsky</t>
  </si>
  <si>
    <t>Tony DeAngelo</t>
  </si>
  <si>
    <t>LW/RW30</t>
  </si>
  <si>
    <t>Elvis Merzlikins</t>
  </si>
  <si>
    <t>C51</t>
  </si>
  <si>
    <t>Matt Boldy</t>
  </si>
  <si>
    <t>RW20</t>
  </si>
  <si>
    <t>Matty Beniers</t>
  </si>
  <si>
    <t>LW/RW28</t>
  </si>
  <si>
    <t>Valeri Nichushkin</t>
  </si>
  <si>
    <t>Seth Jones</t>
  </si>
  <si>
    <t>G14</t>
  </si>
  <si>
    <t>Travis Konecny</t>
  </si>
  <si>
    <t>LW/RW33</t>
  </si>
  <si>
    <t>Logan Couture</t>
  </si>
  <si>
    <t>C44</t>
  </si>
  <si>
    <t>Ryan Hartman</t>
  </si>
  <si>
    <t>C43</t>
  </si>
  <si>
    <t>Torey Krug</t>
  </si>
  <si>
    <t>D25</t>
  </si>
  <si>
    <t>Vince Dunn</t>
  </si>
  <si>
    <t>Jeff Skinner</t>
  </si>
  <si>
    <t>G17</t>
  </si>
  <si>
    <t>Nico Hischier</t>
  </si>
  <si>
    <t>LW/RW35</t>
  </si>
  <si>
    <t>Brock Nelson</t>
  </si>
  <si>
    <t>C45</t>
  </si>
  <si>
    <t>John Gibson</t>
  </si>
  <si>
    <t>C48</t>
  </si>
  <si>
    <t>Jordan Binnington</t>
  </si>
  <si>
    <t>D28</t>
  </si>
  <si>
    <t>Mikael Granlund</t>
  </si>
  <si>
    <t>C/LW40</t>
  </si>
  <si>
    <t>Alex Killorn</t>
  </si>
  <si>
    <t>Brayden Schenn</t>
  </si>
  <si>
    <t>LW/RW34</t>
  </si>
  <si>
    <t>Ryan Strome</t>
  </si>
  <si>
    <t>C50</t>
  </si>
  <si>
    <t>RW19</t>
  </si>
  <si>
    <t>PHI</t>
  </si>
  <si>
    <t>–</t>
  </si>
  <si>
    <t>Phillip Danault</t>
  </si>
  <si>
    <t>Tyler Seguin</t>
  </si>
  <si>
    <t>G18</t>
  </si>
  <si>
    <t>Evan Bouchard</t>
  </si>
  <si>
    <t>D27</t>
  </si>
  <si>
    <t>Tony Deangelo</t>
  </si>
  <si>
    <t>D33</t>
  </si>
  <si>
    <t>C/LW53</t>
  </si>
  <si>
    <t>Darnell Nurse</t>
  </si>
  <si>
    <t>LW40</t>
  </si>
  <si>
    <t>Jared Spurgeon</t>
  </si>
  <si>
    <t>Michael Bunting</t>
  </si>
  <si>
    <t>G15</t>
  </si>
  <si>
    <t>D22</t>
  </si>
  <si>
    <t>Boone Jenner</t>
  </si>
  <si>
    <t>D29</t>
  </si>
  <si>
    <t>LW38</t>
  </si>
  <si>
    <t>D30</t>
  </si>
  <si>
    <t>Sam Bennett</t>
  </si>
  <si>
    <t>Nick Schmaltz</t>
  </si>
  <si>
    <t>C47</t>
  </si>
  <si>
    <t>T.J. Oshie</t>
  </si>
  <si>
    <t>G16</t>
  </si>
  <si>
    <t>Ondrej Palat</t>
  </si>
  <si>
    <t>Jonathan Toews</t>
  </si>
  <si>
    <t>Matt Murray</t>
  </si>
  <si>
    <t>G20</t>
  </si>
  <si>
    <t>Jordan Eberle</t>
  </si>
  <si>
    <t>Ryan Johansen</t>
  </si>
  <si>
    <t>LW39</t>
  </si>
  <si>
    <t>Logan Thompson</t>
  </si>
  <si>
    <t>C46</t>
  </si>
  <si>
    <t>Justin Faulk</t>
  </si>
  <si>
    <t>Jeremy Swayman</t>
  </si>
  <si>
    <t>G22</t>
  </si>
  <si>
    <t>Ville Husso</t>
  </si>
  <si>
    <t>Viktor Arvidsson</t>
  </si>
  <si>
    <t>Erik Karlsson</t>
  </si>
  <si>
    <t>D32</t>
  </si>
  <si>
    <t>Neal Pionk</t>
  </si>
  <si>
    <t>C49</t>
  </si>
  <si>
    <t>Jakob Chychrun</t>
  </si>
  <si>
    <t>C55</t>
  </si>
  <si>
    <t>Joel Eriksson Ek</t>
  </si>
  <si>
    <t>D24</t>
  </si>
  <si>
    <t>Joel Farabee</t>
  </si>
  <si>
    <t>C/RW56</t>
  </si>
  <si>
    <t>Trevor Moore</t>
  </si>
  <si>
    <t>G21</t>
  </si>
  <si>
    <t>Cam Atkinson</t>
  </si>
  <si>
    <t>Jonathan Quick</t>
  </si>
  <si>
    <t>C57</t>
  </si>
  <si>
    <t>Reilly Smith</t>
  </si>
  <si>
    <t>LW/RW44</t>
  </si>
  <si>
    <t>D31</t>
  </si>
  <si>
    <t>Josh Morrissey</t>
  </si>
  <si>
    <t>Jamie Drysdale</t>
  </si>
  <si>
    <t>D37</t>
  </si>
  <si>
    <t>Mackenzie Blackwood</t>
  </si>
  <si>
    <t>RW22</t>
  </si>
  <si>
    <t>LW36</t>
  </si>
  <si>
    <t>Shayne Gostisbehere</t>
  </si>
  <si>
    <t>Rickard Rakell</t>
  </si>
  <si>
    <t>LW/RW43</t>
  </si>
  <si>
    <t>Seth Jarvis</t>
  </si>
  <si>
    <t>RW21</t>
  </si>
  <si>
    <t>Jakub Voracek</t>
  </si>
  <si>
    <t>Tyson Barrie</t>
  </si>
  <si>
    <t>C58</t>
  </si>
  <si>
    <t>G19</t>
  </si>
  <si>
    <t>D35</t>
  </si>
  <si>
    <t>Vitek Vanecek</t>
  </si>
  <si>
    <t>C/RW68</t>
  </si>
  <si>
    <t>Ilya Mikheyev</t>
  </si>
  <si>
    <t>C/RW61</t>
  </si>
  <si>
    <t>Tom Wilson</t>
  </si>
  <si>
    <t>LW/RW37</t>
  </si>
  <si>
    <t>C62</t>
  </si>
  <si>
    <t>Conor Garland</t>
  </si>
  <si>
    <t>D42</t>
  </si>
  <si>
    <t>Alexis Lafrenière</t>
  </si>
  <si>
    <t>G25</t>
  </si>
  <si>
    <t>Nino Niederreiter</t>
  </si>
  <si>
    <t>Yanni Gourde</t>
  </si>
  <si>
    <t>D40</t>
  </si>
  <si>
    <t>Bowen Byram</t>
  </si>
  <si>
    <t>D43</t>
  </si>
  <si>
    <t>Jaccob Slavin</t>
  </si>
  <si>
    <t>Carter Verhaeghe</t>
  </si>
  <si>
    <t>LW/RW45</t>
  </si>
  <si>
    <t>Andrew Copp</t>
  </si>
  <si>
    <t>LW48</t>
  </si>
  <si>
    <t>RW24</t>
  </si>
  <si>
    <t>Mason McTavish</t>
  </si>
  <si>
    <t>G26</t>
  </si>
  <si>
    <t>Anders Lee</t>
  </si>
  <si>
    <t>Owen Power</t>
  </si>
  <si>
    <t>C60</t>
  </si>
  <si>
    <t>Linus Ullmark</t>
  </si>
  <si>
    <t>LW/RW41</t>
  </si>
  <si>
    <t>Chandler Stephenson</t>
  </si>
  <si>
    <t>D41</t>
  </si>
  <si>
    <t>Jakub Vrana</t>
  </si>
  <si>
    <t>Jamie Benn</t>
  </si>
  <si>
    <t>D36</t>
  </si>
  <si>
    <t>D38</t>
  </si>
  <si>
    <t>Kirby Dach</t>
  </si>
  <si>
    <t>D34</t>
  </si>
  <si>
    <t>Rasmus Andersson</t>
  </si>
  <si>
    <t>LW/RW46</t>
  </si>
  <si>
    <t>RW23</t>
  </si>
  <si>
    <t>LW50</t>
  </si>
  <si>
    <t>C/RW59</t>
  </si>
  <si>
    <t>C/LW54</t>
  </si>
  <si>
    <t>Carter Hart</t>
  </si>
  <si>
    <t>Spencer Knight</t>
  </si>
  <si>
    <t>Ivan Barbashev</t>
  </si>
  <si>
    <t>C/LW64</t>
  </si>
  <si>
    <t>C52</t>
  </si>
  <si>
    <t>Mikhail Sergachev</t>
  </si>
  <si>
    <t>Anthony Cirelli</t>
  </si>
  <si>
    <t>C/LW65</t>
  </si>
  <si>
    <t>D39</t>
  </si>
  <si>
    <t>Anthony Mantha</t>
  </si>
  <si>
    <t>Kevin Hayes</t>
  </si>
  <si>
    <t>G27</t>
  </si>
  <si>
    <t>C66</t>
  </si>
  <si>
    <t>Ilya Samsonov</t>
  </si>
  <si>
    <t>LW/RW51</t>
  </si>
  <si>
    <t>Dylan Cozens</t>
  </si>
  <si>
    <t>Gustav Forsling</t>
  </si>
  <si>
    <t>LW55</t>
  </si>
  <si>
    <t>Jacob Trouba</t>
  </si>
  <si>
    <t>D44</t>
  </si>
  <si>
    <t>Brandon Saad</t>
  </si>
  <si>
    <t>LW/RW42</t>
  </si>
  <si>
    <t>D46</t>
  </si>
  <si>
    <t>Jack Roslovic</t>
  </si>
  <si>
    <t>C/RW71</t>
  </si>
  <si>
    <t>LW/RW60</t>
  </si>
  <si>
    <t>Philipp Grubauer</t>
  </si>
  <si>
    <t>LW53</t>
  </si>
  <si>
    <t>Mason Marchment</t>
  </si>
  <si>
    <t>G31</t>
  </si>
  <si>
    <t>Pavel Zacha</t>
  </si>
  <si>
    <t>Damon Severson</t>
  </si>
  <si>
    <t>G32</t>
  </si>
  <si>
    <t>G41</t>
  </si>
  <si>
    <t>Sean Couturier</t>
  </si>
  <si>
    <t>G28</t>
  </si>
  <si>
    <t>Mike Matheson</t>
  </si>
  <si>
    <t>Cam Talbot</t>
  </si>
  <si>
    <t>G24</t>
  </si>
  <si>
    <t>LW/RW52</t>
  </si>
  <si>
    <t>Sean Durzi</t>
  </si>
  <si>
    <t>Matt Dumba</t>
  </si>
  <si>
    <t>C/LW73</t>
  </si>
  <si>
    <t>Calen Addison</t>
  </si>
  <si>
    <t>Dawson Mercer</t>
  </si>
  <si>
    <t>D49</t>
  </si>
  <si>
    <t>LW47</t>
  </si>
  <si>
    <t>Anton Forsberg</t>
  </si>
  <si>
    <t>Ivan Provorov</t>
  </si>
  <si>
    <t>G34</t>
  </si>
  <si>
    <t>Petr Mrazek</t>
  </si>
  <si>
    <t>D45</t>
  </si>
  <si>
    <t>G29</t>
  </si>
  <si>
    <t>Calvin Petersen</t>
  </si>
  <si>
    <t>LW49</t>
  </si>
  <si>
    <t>Alex Nedeljkovic</t>
  </si>
  <si>
    <t>C/RW76</t>
  </si>
  <si>
    <t>Kailer Yamamoto</t>
  </si>
  <si>
    <t>Oliver Ekman-Larsson</t>
  </si>
  <si>
    <t>C/LW69</t>
  </si>
  <si>
    <t>Jesse Puljujarvi</t>
  </si>
  <si>
    <t>D47</t>
  </si>
  <si>
    <t>Max Pacioretty</t>
  </si>
  <si>
    <t>Jeff Petry</t>
  </si>
  <si>
    <t>C63</t>
  </si>
  <si>
    <t>Dylan Strome</t>
  </si>
  <si>
    <t>G30</t>
  </si>
  <si>
    <t>Juraj Slafkovsky</t>
  </si>
  <si>
    <t>Jake Allen</t>
  </si>
  <si>
    <t>D62</t>
  </si>
  <si>
    <t>Noah Hanifin</t>
  </si>
  <si>
    <t>Alec Martinez</t>
  </si>
  <si>
    <t>G33</t>
  </si>
  <si>
    <t>Ryan Pulock</t>
  </si>
  <si>
    <t>Mark Giordano</t>
  </si>
  <si>
    <t>D51</t>
  </si>
  <si>
    <t>C67</t>
  </si>
  <si>
    <t>Karel Vejmelka</t>
  </si>
  <si>
    <t>D50</t>
  </si>
  <si>
    <t>Kaapo Kahkonen</t>
  </si>
  <si>
    <t>D56</t>
  </si>
  <si>
    <t>Anthony Beauvillier</t>
  </si>
  <si>
    <t>James Reimer</t>
  </si>
  <si>
    <t>G36</t>
  </si>
  <si>
    <t>Taylor Raddysh</t>
  </si>
  <si>
    <t>G38</t>
  </si>
  <si>
    <t>Alex Barabanov</t>
  </si>
  <si>
    <t>Brady Skjei</t>
  </si>
  <si>
    <t>C70</t>
  </si>
  <si>
    <t>Ryan Suter</t>
  </si>
  <si>
    <t>Kaapo Kakko</t>
  </si>
  <si>
    <t>G37</t>
  </si>
  <si>
    <t>Cam Fowler</t>
  </si>
  <si>
    <t>D48</t>
  </si>
  <si>
    <t>Matt Grzelcyk</t>
  </si>
  <si>
    <t>RW25</t>
  </si>
  <si>
    <t>Colton Parayko</t>
  </si>
  <si>
    <t>Dmitry Orlov</t>
  </si>
  <si>
    <t>RW26</t>
  </si>
  <si>
    <t>David Krejci</t>
  </si>
  <si>
    <t>LW54</t>
  </si>
  <si>
    <t>D60</t>
  </si>
  <si>
    <t>LW56</t>
  </si>
  <si>
    <t>Eric Comrie</t>
  </si>
  <si>
    <t>Connor Brown</t>
  </si>
  <si>
    <t>D66</t>
  </si>
  <si>
    <t>Cole Perfetti</t>
  </si>
  <si>
    <t>C/RW77</t>
  </si>
  <si>
    <t>Andrei Kuzmenko</t>
  </si>
  <si>
    <t>G40</t>
  </si>
  <si>
    <t>G39</t>
  </si>
  <si>
    <t>Simon Edvinsson</t>
  </si>
  <si>
    <t>LW/RW57</t>
  </si>
  <si>
    <t>Kevin Shattenkirk</t>
  </si>
  <si>
    <t>LW/RW58</t>
  </si>
  <si>
    <t>Brandon Montour</t>
  </si>
  <si>
    <t>LW/RW59</t>
  </si>
  <si>
    <t>D52</t>
  </si>
  <si>
    <t>Travis Sanheim</t>
  </si>
  <si>
    <t>D53</t>
  </si>
  <si>
    <t>D63</t>
  </si>
  <si>
    <t>D67</t>
  </si>
  <si>
    <t>D54</t>
  </si>
  <si>
    <t>D55</t>
  </si>
  <si>
    <t>C72</t>
  </si>
  <si>
    <t>D68</t>
  </si>
  <si>
    <t>D64</t>
  </si>
  <si>
    <t>William Karlsson</t>
  </si>
  <si>
    <t>C/RW78</t>
  </si>
  <si>
    <t>G35</t>
  </si>
  <si>
    <t>D69</t>
  </si>
  <si>
    <t>D57</t>
  </si>
  <si>
    <t>D58</t>
  </si>
  <si>
    <t>Phil Kessel</t>
  </si>
  <si>
    <t>D59</t>
  </si>
  <si>
    <t>Chris Wideman</t>
  </si>
  <si>
    <t>RW27</t>
  </si>
  <si>
    <t>G42</t>
  </si>
  <si>
    <t>D61</t>
  </si>
  <si>
    <t>C/RW75</t>
  </si>
  <si>
    <t>LW61</t>
  </si>
  <si>
    <t>RW29</t>
  </si>
  <si>
    <t>C/LW74</t>
  </si>
  <si>
    <t>RW28</t>
  </si>
  <si>
    <t>D65</t>
  </si>
  <si>
    <t>TEAM</t>
  </si>
  <si>
    <t>NAME</t>
  </si>
  <si>
    <t>YAHOO ADP</t>
  </si>
  <si>
    <t>ESPN ADP</t>
  </si>
  <si>
    <t>AVERAGE ADP</t>
  </si>
  <si>
    <t>Nathan MacKinnon</t>
  </si>
  <si>
    <t>Nicklas Backstrom</t>
  </si>
  <si>
    <t>Anton Lundell</t>
  </si>
  <si>
    <t>Anthony Duclair</t>
  </si>
  <si>
    <t>Andreas Athanasiou</t>
  </si>
  <si>
    <t>Jaden Schwartz</t>
  </si>
  <si>
    <t>Max Domi</t>
  </si>
  <si>
    <t>Yegor Sharangovich</t>
  </si>
  <si>
    <t>Victor Olofsson</t>
  </si>
  <si>
    <t>Martin Necas</t>
  </si>
  <si>
    <t>Josh Bailey</t>
  </si>
  <si>
    <t>Brandon Hagel</t>
  </si>
  <si>
    <t>Adam Henrique</t>
  </si>
  <si>
    <t>Christian Dvorak</t>
  </si>
  <si>
    <t>James van Riemsdyk</t>
  </si>
  <si>
    <t>Mike Hoffman</t>
  </si>
  <si>
    <t>Cole Sillinger</t>
  </si>
  <si>
    <t>Jack Quinn</t>
  </si>
  <si>
    <t>Alex Newhook</t>
  </si>
  <si>
    <t>Marcus Foligno</t>
  </si>
  <si>
    <t>Jonathan Drouin</t>
  </si>
  <si>
    <t>Tyler Johnson</t>
  </si>
  <si>
    <t>Gustav Nyquist</t>
  </si>
  <si>
    <t>Jesperi Kotkaniemi</t>
  </si>
  <si>
    <t>Jean-Gabriel Pageau</t>
  </si>
  <si>
    <t>Tomas Tatar</t>
  </si>
  <si>
    <t>Kevin Labanc</t>
  </si>
  <si>
    <t>Mikael Backlund</t>
  </si>
  <si>
    <t>Max Comtois</t>
  </si>
  <si>
    <t>Brendan Gallagher</t>
  </si>
  <si>
    <t>Lawson Crouse</t>
  </si>
  <si>
    <t>Travis Boyd</t>
  </si>
  <si>
    <t>Artturi Lehkonen</t>
  </si>
  <si>
    <t>Barrett Hayton</t>
  </si>
  <si>
    <t>Alex Kerfoot</t>
  </si>
  <si>
    <t>Ryan Ellis</t>
  </si>
  <si>
    <t>Alex Iafallo</t>
  </si>
  <si>
    <t>Evgeny Dadonov</t>
  </si>
  <si>
    <t>MacKenzie Weegar</t>
  </si>
  <si>
    <t>Frank Vatrano</t>
  </si>
  <si>
    <t>Casey Mittelstadt</t>
  </si>
  <si>
    <t>Frederick Gaudreau</t>
  </si>
  <si>
    <t>Jack McBain</t>
  </si>
  <si>
    <t>Paul Stastny</t>
  </si>
  <si>
    <t>Shane Wright</t>
  </si>
  <si>
    <t>J.T. Compher</t>
  </si>
  <si>
    <t>Lukas Reichel</t>
  </si>
  <si>
    <t>Craig Smith</t>
  </si>
  <si>
    <t>Jake Sanderson</t>
  </si>
  <si>
    <t>Jeff Carter</t>
  </si>
  <si>
    <t>Kyle Palmieri</t>
  </si>
  <si>
    <t>Kyle Okposo</t>
  </si>
  <si>
    <t>Tanner Jeannot</t>
  </si>
  <si>
    <t>Conor Sheary</t>
  </si>
  <si>
    <t>Shane Pinto</t>
  </si>
  <si>
    <t>Dominik Kubalik</t>
  </si>
  <si>
    <t>Ross Colton</t>
  </si>
  <si>
    <t>Peyton Krebs</t>
  </si>
  <si>
    <t>Filip Chytil</t>
  </si>
  <si>
    <t>Samuel Girard</t>
  </si>
  <si>
    <t>Blake Coleman</t>
  </si>
  <si>
    <t>Nick Ritchie</t>
  </si>
  <si>
    <t>Nick Bonino</t>
  </si>
  <si>
    <t>Kent Johnson</t>
  </si>
  <si>
    <t>Kasperi Kapanen</t>
  </si>
  <si>
    <t>Jake DeBrusk</t>
  </si>
  <si>
    <t>Filip Hronek</t>
  </si>
  <si>
    <t>Scott Laughton</t>
  </si>
  <si>
    <t>Sean Monahan</t>
  </si>
  <si>
    <t>Jason Zucker</t>
  </si>
  <si>
    <t>Eeli Tolvanen</t>
  </si>
  <si>
    <t>Adam Boqvist</t>
  </si>
  <si>
    <t>Jordan Staal</t>
  </si>
  <si>
    <t>Robby Fabbri</t>
  </si>
  <si>
    <t>Sonny Milano</t>
  </si>
  <si>
    <t>UFA</t>
  </si>
  <si>
    <t>Nathan Smith</t>
  </si>
  <si>
    <t>Lars Eller</t>
  </si>
  <si>
    <t>Calle Jarnkrok</t>
  </si>
  <si>
    <t>Denis Gurianov</t>
  </si>
  <si>
    <t>Oliver Wahlstrom</t>
  </si>
  <si>
    <t>Nicolas Roy</t>
  </si>
  <si>
    <t>Tanner Pearson</t>
  </si>
  <si>
    <t>Jordan Greenway</t>
  </si>
  <si>
    <t>Philip Tomasino</t>
  </si>
  <si>
    <t>Josh Anderson</t>
  </si>
  <si>
    <t>Arthur Kaliyev</t>
  </si>
  <si>
    <t>Alex Formenton</t>
  </si>
  <si>
    <t>Mattias Ekholm</t>
  </si>
  <si>
    <t>Mathieu Joseph</t>
  </si>
  <si>
    <t>Quinton Byfield</t>
  </si>
  <si>
    <t>Vasily Podkolzin</t>
  </si>
  <si>
    <t>Jake Neighbours</t>
  </si>
  <si>
    <t>Luke Kunin</t>
  </si>
  <si>
    <t>Zach Parise</t>
  </si>
  <si>
    <t>Alex Texier</t>
  </si>
  <si>
    <t>Nate Schmidt</t>
  </si>
  <si>
    <t>Erik Haula</t>
  </si>
  <si>
    <t>Jonas Brodin</t>
  </si>
  <si>
    <t>Charlie Coyle</t>
  </si>
  <si>
    <t>Evan Rodrigues</t>
  </si>
  <si>
    <t>Jakob Silfverberg</t>
  </si>
  <si>
    <t>Patric Hornqvist</t>
  </si>
  <si>
    <t>Andreas Johnsson</t>
  </si>
  <si>
    <t>Owen Tippett</t>
  </si>
  <si>
    <t>Dillon Dube</t>
  </si>
  <si>
    <t>Brandon Tanev</t>
  </si>
  <si>
    <t>Justin Schultz</t>
  </si>
  <si>
    <t>Nils Hoglander</t>
  </si>
  <si>
    <t>Nick Paul</t>
  </si>
  <si>
    <t>Teddy Blueger</t>
  </si>
  <si>
    <t>Gabriel Vilardi</t>
  </si>
  <si>
    <t>Ryan Donato</t>
  </si>
  <si>
    <t>Jake Muzzin</t>
  </si>
  <si>
    <t>Pius Suter</t>
  </si>
  <si>
    <t>Brett Pesce</t>
  </si>
  <si>
    <t>Pierre Engvall</t>
  </si>
  <si>
    <t>Miles Wood</t>
  </si>
  <si>
    <t>Oskar Lindblom</t>
  </si>
  <si>
    <t>Daniel Sprong</t>
  </si>
  <si>
    <t>Noah Gregor</t>
  </si>
  <si>
    <t>Kirill Marchenko</t>
  </si>
  <si>
    <t>Ondrej Kase</t>
  </si>
  <si>
    <t>Filip Zadina</t>
  </si>
  <si>
    <t>Colin Blackwell</t>
  </si>
  <si>
    <t>Rudolfs Balcers</t>
  </si>
  <si>
    <t>Marco Rossi</t>
  </si>
  <si>
    <t>Alex Wennberg</t>
  </si>
  <si>
    <t>Morgan Frost</t>
  </si>
  <si>
    <t>Marcus Johansson</t>
  </si>
  <si>
    <t>Rasmus Asplund</t>
  </si>
  <si>
    <t>Philipp Kurashev</t>
  </si>
  <si>
    <t>Hampus Lindholm</t>
  </si>
  <si>
    <t>Vladislav Gavrikov</t>
  </si>
  <si>
    <t>Corey Perry</t>
  </si>
  <si>
    <t>Joonas Donskoi</t>
  </si>
  <si>
    <t>Timothy Liljegren</t>
  </si>
  <si>
    <t>Alex Carrier</t>
  </si>
  <si>
    <t>Vladislav Namestnikov</t>
  </si>
  <si>
    <t>Carson Soucy</t>
  </si>
  <si>
    <t>Oliver Kylington</t>
  </si>
  <si>
    <t>Mario Ferraro</t>
  </si>
  <si>
    <t>Adam Lowry</t>
  </si>
  <si>
    <t>Vinnie Hinostroza</t>
  </si>
  <si>
    <t>Ryan Graves</t>
  </si>
  <si>
    <t>Jesper Fast</t>
  </si>
  <si>
    <t>Sammy Blais</t>
  </si>
  <si>
    <t>Eric Robinson</t>
  </si>
  <si>
    <t>Jakob Pelletier</t>
  </si>
  <si>
    <t>Brett Howden</t>
  </si>
  <si>
    <t>Barclay Goodrow</t>
  </si>
  <si>
    <t>Mason Appleton</t>
  </si>
  <si>
    <t>Jake Evans</t>
  </si>
  <si>
    <t>Jesper Boqvist</t>
  </si>
  <si>
    <t>Sean Walker</t>
  </si>
  <si>
    <t>Danton Heinen</t>
  </si>
  <si>
    <t>Kieffer Bellows</t>
  </si>
  <si>
    <t>Ryan McDonagh</t>
  </si>
  <si>
    <t>Justin Holl</t>
  </si>
  <si>
    <t>Isac Lundestrom</t>
  </si>
  <si>
    <t>Connor McMichael</t>
  </si>
  <si>
    <t>Cody Ceci</t>
  </si>
  <si>
    <t>Artem Zub</t>
  </si>
  <si>
    <t>Erik Cernak</t>
  </si>
  <si>
    <t>Caleb Jones</t>
  </si>
  <si>
    <t>Jonathan Dahlen</t>
  </si>
  <si>
    <t>Jacob Peterson</t>
  </si>
  <si>
    <t>Keegan Kolesar</t>
  </si>
  <si>
    <t>Colton Sissons</t>
  </si>
  <si>
    <t>Nick Leddy</t>
  </si>
  <si>
    <t>Adam Pelech</t>
  </si>
  <si>
    <t>Erik Brannstrom</t>
  </si>
  <si>
    <t>Michael Rasmussen</t>
  </si>
  <si>
    <t>Garnet Hathaway</t>
  </si>
  <si>
    <t>Derek Grant</t>
  </si>
  <si>
    <t>Jake Bean</t>
  </si>
  <si>
    <t>Nick Bjugstad</t>
  </si>
  <si>
    <t>Cam York</t>
  </si>
  <si>
    <t>Justin Barron</t>
  </si>
  <si>
    <t>Logan O'Connor</t>
  </si>
  <si>
    <t>David Kampf</t>
  </si>
  <si>
    <t>Colin White (C)</t>
  </si>
  <si>
    <t>Yakov Trenin</t>
  </si>
  <si>
    <t>Michal Kempny</t>
  </si>
  <si>
    <t>Nolan Patrick</t>
  </si>
  <si>
    <t>Dante Fabbro</t>
  </si>
  <si>
    <t>Nic Dowd</t>
  </si>
  <si>
    <t>Marcus Pettersson</t>
  </si>
  <si>
    <t>Sam Lafferty</t>
  </si>
  <si>
    <t>Warren Foegele</t>
  </si>
  <si>
    <t>Cody Glass</t>
  </si>
  <si>
    <t>Rasmus Sandin</t>
  </si>
  <si>
    <t>Matt Roy</t>
  </si>
  <si>
    <t>Brock McGinn</t>
  </si>
  <si>
    <t>TJ Brodie</t>
  </si>
  <si>
    <t>Ryan Dzingel</t>
  </si>
  <si>
    <t>Zach Whitecloud</t>
  </si>
  <si>
    <t>K'Andre Miller</t>
  </si>
  <si>
    <t>Morgan Geekie</t>
  </si>
  <si>
    <t>Nathan Walker</t>
  </si>
  <si>
    <t>Zach Sanford</t>
  </si>
  <si>
    <t>Zack Kassian</t>
  </si>
  <si>
    <t>Esa Lindell</t>
  </si>
  <si>
    <t>John Marino</t>
  </si>
  <si>
    <t>William Carrier</t>
  </si>
  <si>
    <t>Alex Goligoski</t>
  </si>
  <si>
    <t>Jack Drury</t>
  </si>
  <si>
    <t>Erik Gustafsson (D)</t>
  </si>
  <si>
    <t>Alex Edler</t>
  </si>
  <si>
    <t>Nicolas Hague</t>
  </si>
  <si>
    <t>Ryan Merkley</t>
  </si>
  <si>
    <t>Johan Larsson</t>
  </si>
  <si>
    <t>Mattias Samuelsson</t>
  </si>
  <si>
    <t>Zemgus Girgensons</t>
  </si>
  <si>
    <t>Brian Dumoulin</t>
  </si>
  <si>
    <t>Blake Lizotte</t>
  </si>
  <si>
    <t>Eetu Luostarinen</t>
  </si>
  <si>
    <t>Adam Gaudette</t>
  </si>
  <si>
    <t>Rasmus Ristolainen</t>
  </si>
  <si>
    <t>Carl Hagelin</t>
  </si>
  <si>
    <t>Chris Tanev</t>
  </si>
  <si>
    <t>Oskar Sundqvist</t>
  </si>
  <si>
    <t>Chris Tierney</t>
  </si>
  <si>
    <t>Parker Kelly</t>
  </si>
  <si>
    <t>Tyson Jost</t>
  </si>
  <si>
    <t>Ryan McLeod</t>
  </si>
  <si>
    <t>Nico Sturm</t>
  </si>
  <si>
    <t>Jake McCabe</t>
  </si>
  <si>
    <t>Conor Timmins</t>
  </si>
  <si>
    <t>Ian Cole</t>
  </si>
  <si>
    <t>Nathan Bastian</t>
  </si>
  <si>
    <t>Sam Carrick</t>
  </si>
  <si>
    <t>Derek Ryan</t>
  </si>
  <si>
    <t>Brett Kulak</t>
  </si>
  <si>
    <t>Michael Del Zotto</t>
  </si>
  <si>
    <t>Ryan Lindgren</t>
  </si>
  <si>
    <t>Joel Edmundson</t>
  </si>
  <si>
    <t>Nick Cousins</t>
  </si>
  <si>
    <t>Mattias Janmark</t>
  </si>
  <si>
    <t>Michael Mcleod</t>
  </si>
  <si>
    <t>Connor Murphy</t>
  </si>
  <si>
    <t>Patrick Maroon</t>
  </si>
  <si>
    <t>Sean Kuraly</t>
  </si>
  <si>
    <t>Mike Reilly</t>
  </si>
  <si>
    <t>Tyler Myers</t>
  </si>
  <si>
    <t>Martin Fehervary</t>
  </si>
  <si>
    <t>Brenden Dillon</t>
  </si>
  <si>
    <t>Casey Cizikas</t>
  </si>
  <si>
    <t>Colin Miller</t>
  </si>
  <si>
    <t>Tyler Motte</t>
  </si>
  <si>
    <t>Thomas Harley</t>
  </si>
  <si>
    <t>Zach Aston-Reese</t>
  </si>
  <si>
    <t>Andrew Ladd</t>
  </si>
  <si>
    <t>Jamie Oleksiak</t>
  </si>
  <si>
    <t>Nicolas Aube-Kubel</t>
  </si>
  <si>
    <t>Henri Jokiharju</t>
  </si>
  <si>
    <t>Alex Barre-Boulet</t>
  </si>
  <si>
    <t>Noel Acciari</t>
  </si>
  <si>
    <t>Oskar Steen</t>
  </si>
  <si>
    <t>Joel Armia</t>
  </si>
  <si>
    <t>Ben Chiarot</t>
  </si>
  <si>
    <t>Scott Mayfield</t>
  </si>
  <si>
    <t>Michael Amadio</t>
  </si>
  <si>
    <t>Brandon Duhaime</t>
  </si>
  <si>
    <t>P.K. Subban</t>
  </si>
  <si>
    <t>Tomas Nosek</t>
  </si>
  <si>
    <t>Nick Jensen</t>
  </si>
  <si>
    <t>Ryan Lomberg</t>
  </si>
  <si>
    <t>Jordan Martinook</t>
  </si>
  <si>
    <t>Austin Watson</t>
  </si>
  <si>
    <t>Travis Hamonic</t>
  </si>
  <si>
    <t>Radko Gudas</t>
  </si>
  <si>
    <t>Logan Brown</t>
  </si>
  <si>
    <t>Nick Holden</t>
  </si>
  <si>
    <t>Brendan Lemieux</t>
  </si>
  <si>
    <t>Carl Grundstrom</t>
  </si>
  <si>
    <t>Milan Lucic</t>
  </si>
  <si>
    <t>Dryden Hunt</t>
  </si>
  <si>
    <t>Adam Larsson</t>
  </si>
  <si>
    <t>Jujhar Khaira</t>
  </si>
  <si>
    <t>MacKenzie Entwistle</t>
  </si>
  <si>
    <t>Trent Frederic</t>
  </si>
  <si>
    <t>Troy Stecher</t>
  </si>
  <si>
    <t>Drew O'Connor</t>
  </si>
  <si>
    <t>Radek Faksa</t>
  </si>
  <si>
    <t>Erik Johnson</t>
  </si>
  <si>
    <t>Alex Vlasic</t>
  </si>
  <si>
    <t>Nick Foligno</t>
  </si>
  <si>
    <t>Braden Schneider</t>
  </si>
  <si>
    <t>Dylan Samberg</t>
  </si>
  <si>
    <t>Christian Fischer</t>
  </si>
  <si>
    <t>Emil Bemstrom</t>
  </si>
  <si>
    <t>Adam Erne</t>
  </si>
  <si>
    <t>Jacob Middleton</t>
  </si>
  <si>
    <t>Dysin Mayo</t>
  </si>
  <si>
    <t>Robin Salo</t>
  </si>
  <si>
    <t>Cal Clutterbuck</t>
  </si>
  <si>
    <t>Pierre-Edouard Bellemare</t>
  </si>
  <si>
    <t>Marc-Edouard Vlasic</t>
  </si>
  <si>
    <t>Curtis Lazar</t>
  </si>
  <si>
    <t>Andrew Peeke</t>
  </si>
  <si>
    <t>Mikey Anderson</t>
  </si>
  <si>
    <t>Jonas Siegenthaler</t>
  </si>
  <si>
    <t>Jan Rutta</t>
  </si>
  <si>
    <t>William Borgen</t>
  </si>
  <si>
    <t>Juuso Valimaki</t>
  </si>
  <si>
    <t>Brandon Carlo</t>
  </si>
  <si>
    <t>Jack Studnicka</t>
  </si>
  <si>
    <t>Patrick Brown</t>
  </si>
  <si>
    <t>David Savard</t>
  </si>
  <si>
    <t>Urho Vaakanainen</t>
  </si>
  <si>
    <t>Klim Kostin</t>
  </si>
  <si>
    <t>Ethan Bear</t>
  </si>
  <si>
    <t>Nikita Zadorov</t>
  </si>
  <si>
    <t>Jason Dickinson</t>
  </si>
  <si>
    <t>Mark Pysyk</t>
  </si>
  <si>
    <t>Marc Staal</t>
  </si>
  <si>
    <t>Jordan Harris</t>
  </si>
  <si>
    <t>Josh Manson</t>
  </si>
  <si>
    <t>Luke Schenn</t>
  </si>
  <si>
    <t>Kristian Reichel</t>
  </si>
  <si>
    <t>Jordan Oesterle</t>
  </si>
  <si>
    <t>Luke Glendening</t>
  </si>
  <si>
    <t>Mikhail Maltsev</t>
  </si>
  <si>
    <t>Morgan Barron</t>
  </si>
  <si>
    <t>Gustav Lindstrom</t>
  </si>
  <si>
    <t>Philip Broberg</t>
  </si>
  <si>
    <t>Trevor van Riemsdyk</t>
  </si>
  <si>
    <t>Devin Shore</t>
  </si>
  <si>
    <t>Philippe Myers</t>
  </si>
  <si>
    <t>Markus Nutivaara</t>
  </si>
  <si>
    <t>Simon Benoit</t>
  </si>
  <si>
    <t>Marian Studenic</t>
  </si>
  <si>
    <t>Kevin Rooney</t>
  </si>
  <si>
    <t>Jon Merrill</t>
  </si>
  <si>
    <t>Max Willman</t>
  </si>
  <si>
    <t>Steven Lorentz</t>
  </si>
  <si>
    <t>Travis Dermott</t>
  </si>
  <si>
    <t>Dylan Coghlan</t>
  </si>
  <si>
    <t>Dominic Toninato</t>
  </si>
  <si>
    <t>Alex Romanov</t>
  </si>
  <si>
    <t>Brayden McNabb</t>
  </si>
  <si>
    <t>Dylan DeMelo</t>
  </si>
  <si>
    <t>Nikita Zaitsev</t>
  </si>
  <si>
    <t>Dmitry Kulikov</t>
  </si>
  <si>
    <t>Justin Braun</t>
  </si>
  <si>
    <t>Jayson Megna</t>
  </si>
  <si>
    <t>Nicolas Deslauriers</t>
  </si>
  <si>
    <t>Trevor Lewis</t>
  </si>
  <si>
    <t>Andrew Cogliano</t>
  </si>
  <si>
    <t>Connor Dewar</t>
  </si>
  <si>
    <t>Joel Kiviranta</t>
  </si>
  <si>
    <t>Nicolas Meloche</t>
  </si>
  <si>
    <t>Jansen Harkins</t>
  </si>
  <si>
    <t>Cal Foote</t>
  </si>
  <si>
    <t>Julien Gauthier</t>
  </si>
  <si>
    <t>Ryan Reaves</t>
  </si>
  <si>
    <t>Marco Scandella</t>
  </si>
  <si>
    <t>Wayne Simmonds</t>
  </si>
  <si>
    <t>Max Jones</t>
  </si>
  <si>
    <t>Olli Maatta</t>
  </si>
  <si>
    <t>Riley Stillman</t>
  </si>
  <si>
    <t>Jeffrey Viel</t>
  </si>
  <si>
    <t>Derek Forbort</t>
  </si>
  <si>
    <t>Tobias Bjornfot</t>
  </si>
  <si>
    <t>Ben Hutton</t>
  </si>
  <si>
    <t>Radim Simek</t>
  </si>
  <si>
    <t>Erik Gudbranson</t>
  </si>
  <si>
    <t>Dylan Gambrell</t>
  </si>
  <si>
    <t>Jacob Bryson</t>
  </si>
  <si>
    <t>Ryan Carpenter</t>
  </si>
  <si>
    <t>Brendan Smith</t>
  </si>
  <si>
    <t>Darren Helm</t>
  </si>
  <si>
    <t>Calvin de Haan</t>
  </si>
  <si>
    <t>Zach Bogosian</t>
  </si>
  <si>
    <t>Jalen Chatfield</t>
  </si>
  <si>
    <t>Boris Katchouk</t>
  </si>
  <si>
    <t>Chad Ruhwedel</t>
  </si>
  <si>
    <t>Connor Clifton</t>
  </si>
  <si>
    <t>Joel Hanley</t>
  </si>
  <si>
    <t>Matt Martin</t>
  </si>
  <si>
    <t>Ilya Lyubushkin</t>
  </si>
  <si>
    <t>Zack MacEwen</t>
  </si>
  <si>
    <t>Patrik Nemeth</t>
  </si>
  <si>
    <t>Tucker Poolman</t>
  </si>
  <si>
    <t>Jani Hakanpaa</t>
  </si>
  <si>
    <t>Jeremy Lauzon</t>
  </si>
  <si>
    <t>Libor Hajek</t>
  </si>
  <si>
    <t>Josh Brown</t>
  </si>
  <si>
    <t>Mark Borowiecki</t>
  </si>
  <si>
    <t>Robert Bortuzzo</t>
  </si>
  <si>
    <t>Anthony Stolarz</t>
  </si>
  <si>
    <t>Craig Anderson</t>
  </si>
  <si>
    <t>Antti Raanta</t>
  </si>
  <si>
    <t>Joonas Korpisalo</t>
  </si>
  <si>
    <t>Dan Vladar</t>
  </si>
  <si>
    <t>Alex Stalock</t>
  </si>
  <si>
    <t>Scott Wedgewood</t>
  </si>
  <si>
    <t>Stuart Skinner</t>
  </si>
  <si>
    <t>Filip Gustavsson</t>
  </si>
  <si>
    <t>Sam Montembeault</t>
  </si>
  <si>
    <t>MacKenzie Blackwood</t>
  </si>
  <si>
    <t>Kevin Lankinen</t>
  </si>
  <si>
    <t>Semyon Varlamov</t>
  </si>
  <si>
    <t>Jaroslav Halak</t>
  </si>
  <si>
    <t>Casey DeSmith</t>
  </si>
  <si>
    <t>Martin Jones</t>
  </si>
  <si>
    <t>Thomas Greiss</t>
  </si>
  <si>
    <t>Brian Elliott</t>
  </si>
  <si>
    <t>Laurent Brossoit</t>
  </si>
  <si>
    <t>David Rittich</t>
  </si>
  <si>
    <t>Jacob MacDonald</t>
  </si>
  <si>
    <t>Matthew Highmore</t>
  </si>
  <si>
    <t>Mark Friedman</t>
  </si>
  <si>
    <t>Jakub Zboril</t>
  </si>
  <si>
    <t>Karson Kuhlman</t>
  </si>
  <si>
    <t>Jake Walman</t>
  </si>
  <si>
    <t>Position</t>
  </si>
  <si>
    <t>C/FRW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</si>
</sst>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color theme="1"/>
      <name val="Arial"/>
      <scheme val="minor"/>
    </font>
    <font/>
    <font>
      <color theme="1"/>
      <name val="Arial"/>
      <scheme val="minor"/>
    </font>
    <font>
      <b/>
      <color rgb="FFFFFFFF"/>
      <name val="Arial"/>
      <scheme val="minor"/>
    </font>
    <font>
      <color theme="1"/>
      <name val="Arial"/>
    </font>
    <font>
      <color rgb="FF000000"/>
      <name val="&quot;Helvetica Neue Light&quot;"/>
    </font>
    <font>
      <color rgb="FF000000"/>
      <name val="Arial"/>
    </font>
    <font>
      <color theme="1"/>
      <name val="Helvetica Neue Light"/>
    </font>
    <font>
      <color rgb="FF000000"/>
      <name val="&quot;Helvetica Neue Medium&quot;"/>
    </font>
  </fonts>
  <fills count="8">
    <fill>
      <patternFill patternType="none"/>
    </fill>
    <fill>
      <patternFill patternType="lightGray"/>
    </fill>
    <fill>
      <patternFill patternType="solid">
        <fgColor rgb="FF01285F"/>
        <bgColor rgb="FF01285F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FEFFFE"/>
        <bgColor rgb="FFFEFFFE"/>
      </patternFill>
    </fill>
    <fill>
      <patternFill patternType="solid">
        <fgColor rgb="FFF3F3F3"/>
        <bgColor rgb="FFF3F3F3"/>
      </patternFill>
    </fill>
  </fills>
  <borders count="42">
    <border/>
    <border>
      <left style="thick">
        <color rgb="FF000000"/>
      </left>
      <top style="thick">
        <color rgb="FF000000"/>
      </top>
    </border>
    <border>
      <left style="thin">
        <color rgb="FF000000"/>
      </lef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n">
        <color rgb="FF000000"/>
      </right>
      <top style="thick">
        <color rgb="FF000000"/>
      </top>
      <bottom style="thin">
        <color rgb="FF000000"/>
      </bottom>
    </border>
    <border>
      <top style="thick">
        <color rgb="FF000000"/>
      </top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top style="thick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bottom style="thin">
        <color rgb="FFEAEAEA"/>
      </bottom>
    </border>
    <border>
      <bottom style="thin">
        <color rgb="FFEAEAEA"/>
      </bottom>
    </border>
    <border>
      <right style="thick">
        <color rgb="FF000000"/>
      </right>
      <bottom style="thin">
        <color rgb="FFEAEAEA"/>
      </bottom>
    </border>
    <border>
      <right style="thick">
        <color rgb="FF000000"/>
      </right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2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1" fillId="0" fontId="1" numFmtId="0" xfId="0" applyAlignment="1" applyBorder="1" applyFont="1">
      <alignment horizontal="center" readingOrder="0" vertical="center"/>
    </xf>
    <xf borderId="2" fillId="0" fontId="1" numFmtId="0" xfId="0" applyAlignment="1" applyBorder="1" applyFont="1">
      <alignment horizontal="center" readingOrder="0"/>
    </xf>
    <xf borderId="3" fillId="0" fontId="2" numFmtId="0" xfId="0" applyBorder="1" applyFont="1"/>
    <xf borderId="4" fillId="0" fontId="2" numFmtId="0" xfId="0" applyBorder="1" applyFont="1"/>
    <xf borderId="5" fillId="0" fontId="3" numFmtId="0" xfId="0" applyBorder="1" applyFont="1"/>
    <xf borderId="6" fillId="0" fontId="2" numFmtId="0" xfId="0" applyBorder="1" applyFont="1"/>
    <xf borderId="7" fillId="0" fontId="2" numFmtId="0" xfId="0" applyBorder="1" applyFont="1"/>
    <xf borderId="8" fillId="2" fontId="4" numFmtId="0" xfId="0" applyAlignment="1" applyBorder="1" applyFill="1" applyFont="1">
      <alignment horizontal="center" readingOrder="0"/>
    </xf>
    <xf borderId="0" fillId="0" fontId="3" numFmtId="0" xfId="0" applyFont="1"/>
    <xf borderId="9" fillId="2" fontId="4" numFmtId="0" xfId="0" applyAlignment="1" applyBorder="1" applyFont="1">
      <alignment horizontal="center" readingOrder="0"/>
    </xf>
    <xf borderId="8" fillId="0" fontId="3" numFmtId="0" xfId="0" applyAlignment="1" applyBorder="1" applyFont="1">
      <alignment horizontal="center" readingOrder="0"/>
    </xf>
    <xf borderId="9" fillId="0" fontId="3" numFmtId="0" xfId="0" applyAlignment="1" applyBorder="1" applyFont="1">
      <alignment horizontal="center" readingOrder="0"/>
    </xf>
    <xf borderId="8" fillId="0" fontId="3" numFmtId="0" xfId="0" applyAlignment="1" applyBorder="1" applyFont="1">
      <alignment horizontal="center"/>
    </xf>
    <xf borderId="10" fillId="0" fontId="2" numFmtId="0" xfId="0" applyBorder="1" applyFont="1"/>
    <xf borderId="11" fillId="0" fontId="3" numFmtId="0" xfId="0" applyAlignment="1" applyBorder="1" applyFont="1">
      <alignment horizontal="center" readingOrder="0"/>
    </xf>
    <xf borderId="12" fillId="0" fontId="3" numFmtId="0" xfId="0" applyBorder="1" applyFont="1"/>
    <xf borderId="11" fillId="0" fontId="3" numFmtId="0" xfId="0" applyAlignment="1" applyBorder="1" applyFont="1">
      <alignment horizontal="center"/>
    </xf>
    <xf borderId="13" fillId="0" fontId="3" numFmtId="0" xfId="0" applyAlignment="1" applyBorder="1" applyFont="1">
      <alignment horizontal="center" readingOrder="0"/>
    </xf>
    <xf borderId="14" fillId="2" fontId="4" numFmtId="0" xfId="0" applyAlignment="1" applyBorder="1" applyFont="1">
      <alignment horizontal="center" readingOrder="0"/>
    </xf>
    <xf borderId="15" fillId="0" fontId="3" numFmtId="0" xfId="0" applyAlignment="1" applyBorder="1" applyFont="1">
      <alignment horizontal="center" readingOrder="0"/>
    </xf>
    <xf borderId="14" fillId="0" fontId="3" numFmtId="0" xfId="0" applyAlignment="1" applyBorder="1" applyFont="1">
      <alignment horizontal="center" readingOrder="0"/>
    </xf>
    <xf borderId="16" fillId="0" fontId="3" numFmtId="0" xfId="0" applyAlignment="1" applyBorder="1" applyFont="1">
      <alignment horizontal="center" readingOrder="0"/>
    </xf>
    <xf borderId="17" fillId="0" fontId="3" numFmtId="0" xfId="0" applyAlignment="1" applyBorder="1" applyFont="1">
      <alignment horizontal="center" readingOrder="0"/>
    </xf>
    <xf borderId="18" fillId="0" fontId="3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center" readingOrder="0"/>
    </xf>
    <xf borderId="5" fillId="0" fontId="2" numFmtId="0" xfId="0" applyBorder="1" applyFont="1"/>
    <xf borderId="19" fillId="0" fontId="2" numFmtId="0" xfId="0" applyBorder="1" applyFont="1"/>
    <xf borderId="20" fillId="2" fontId="4" numFmtId="0" xfId="0" applyAlignment="1" applyBorder="1" applyFont="1">
      <alignment horizontal="center" readingOrder="0"/>
    </xf>
    <xf borderId="21" fillId="2" fontId="4" numFmtId="0" xfId="0" applyAlignment="1" applyBorder="1" applyFont="1">
      <alignment horizontal="center" readingOrder="0"/>
    </xf>
    <xf borderId="2" fillId="2" fontId="4" numFmtId="0" xfId="0" applyAlignment="1" applyBorder="1" applyFont="1">
      <alignment horizontal="center" readingOrder="0"/>
    </xf>
    <xf borderId="4" fillId="2" fontId="2" numFmtId="0" xfId="0" applyBorder="1" applyFont="1"/>
    <xf borderId="22" fillId="2" fontId="4" numFmtId="0" xfId="0" applyAlignment="1" applyBorder="1" applyFont="1">
      <alignment horizontal="center" readingOrder="0"/>
    </xf>
    <xf borderId="2" fillId="2" fontId="4" numFmtId="0" xfId="0" applyAlignment="1" applyBorder="1" applyFont="1">
      <alignment horizontal="center"/>
    </xf>
    <xf borderId="23" fillId="3" fontId="3" numFmtId="0" xfId="0" applyAlignment="1" applyBorder="1" applyFill="1" applyFont="1">
      <alignment horizontal="center" readingOrder="0"/>
    </xf>
    <xf borderId="8" fillId="3" fontId="3" numFmtId="0" xfId="0" applyAlignment="1" applyBorder="1" applyFont="1">
      <alignment horizontal="center" readingOrder="0"/>
    </xf>
    <xf borderId="8" fillId="3" fontId="3" numFmtId="0" xfId="0" applyAlignment="1" applyBorder="1" applyFont="1">
      <alignment horizontal="center"/>
    </xf>
    <xf borderId="9" fillId="3" fontId="3" numFmtId="0" xfId="0" applyAlignment="1" applyBorder="1" applyFont="1">
      <alignment horizontal="center"/>
    </xf>
    <xf borderId="23" fillId="4" fontId="3" numFmtId="0" xfId="0" applyAlignment="1" applyBorder="1" applyFill="1" applyFont="1">
      <alignment horizontal="center" readingOrder="0"/>
    </xf>
    <xf borderId="8" fillId="4" fontId="3" numFmtId="0" xfId="0" applyAlignment="1" applyBorder="1" applyFont="1">
      <alignment horizontal="center" readingOrder="0"/>
    </xf>
    <xf borderId="8" fillId="4" fontId="3" numFmtId="0" xfId="0" applyAlignment="1" applyBorder="1" applyFont="1">
      <alignment horizontal="center"/>
    </xf>
    <xf borderId="8" fillId="4" fontId="3" numFmtId="0" xfId="0" applyAlignment="1" applyBorder="1" applyFont="1">
      <alignment horizontal="center"/>
    </xf>
    <xf borderId="9" fillId="4" fontId="3" numFmtId="0" xfId="0" applyAlignment="1" applyBorder="1" applyFont="1">
      <alignment horizontal="center"/>
    </xf>
    <xf borderId="23" fillId="5" fontId="3" numFmtId="0" xfId="0" applyAlignment="1" applyBorder="1" applyFill="1" applyFont="1">
      <alignment horizontal="center" readingOrder="0"/>
    </xf>
    <xf borderId="8" fillId="5" fontId="3" numFmtId="0" xfId="0" applyAlignment="1" applyBorder="1" applyFont="1">
      <alignment horizontal="center" readingOrder="0"/>
    </xf>
    <xf borderId="8" fillId="5" fontId="3" numFmtId="0" xfId="0" applyAlignment="1" applyBorder="1" applyFont="1">
      <alignment horizontal="center"/>
    </xf>
    <xf borderId="9" fillId="5" fontId="3" numFmtId="0" xfId="0" applyAlignment="1" applyBorder="1" applyFont="1">
      <alignment horizontal="center"/>
    </xf>
    <xf borderId="23" fillId="4" fontId="3" numFmtId="0" xfId="0" applyAlignment="1" applyBorder="1" applyFont="1">
      <alignment horizontal="center" readingOrder="0"/>
    </xf>
    <xf borderId="8" fillId="4" fontId="3" numFmtId="0" xfId="0" applyAlignment="1" applyBorder="1" applyFont="1">
      <alignment horizontal="center" readingOrder="0"/>
    </xf>
    <xf borderId="23" fillId="3" fontId="3" numFmtId="0" xfId="0" applyAlignment="1" applyBorder="1" applyFont="1">
      <alignment horizontal="center" readingOrder="0"/>
    </xf>
    <xf borderId="8" fillId="3" fontId="3" numFmtId="0" xfId="0" applyAlignment="1" applyBorder="1" applyFont="1">
      <alignment horizontal="center" readingOrder="0"/>
    </xf>
    <xf borderId="8" fillId="3" fontId="3" numFmtId="0" xfId="0" applyAlignment="1" applyBorder="1" applyFont="1">
      <alignment horizontal="center"/>
    </xf>
    <xf borderId="8" fillId="5" fontId="5" numFmtId="0" xfId="0" applyAlignment="1" applyBorder="1" applyFont="1">
      <alignment horizontal="center" readingOrder="0" vertical="bottom"/>
    </xf>
    <xf borderId="8" fillId="3" fontId="5" numFmtId="0" xfId="0" applyAlignment="1" applyBorder="1" applyFont="1">
      <alignment horizontal="center" vertical="bottom"/>
    </xf>
    <xf borderId="8" fillId="5" fontId="5" numFmtId="0" xfId="0" applyAlignment="1" applyBorder="1" applyFont="1">
      <alignment horizontal="center" vertical="bottom"/>
    </xf>
    <xf borderId="8" fillId="3" fontId="5" numFmtId="0" xfId="0" applyAlignment="1" applyBorder="1" applyFont="1">
      <alignment horizontal="center" readingOrder="0" vertical="bottom"/>
    </xf>
    <xf borderId="8" fillId="3" fontId="5" numFmtId="0" xfId="0" applyAlignment="1" applyBorder="1" applyFont="1">
      <alignment horizontal="center" vertical="bottom"/>
    </xf>
    <xf borderId="8" fillId="5" fontId="5" numFmtId="0" xfId="0" applyAlignment="1" applyBorder="1" applyFont="1">
      <alignment horizontal="center" vertical="bottom"/>
    </xf>
    <xf borderId="8" fillId="5" fontId="6" numFmtId="0" xfId="0" applyAlignment="1" applyBorder="1" applyFont="1">
      <alignment horizontal="center" readingOrder="0" shrinkToFit="0" wrapText="0"/>
    </xf>
    <xf borderId="0" fillId="4" fontId="3" numFmtId="0" xfId="0" applyAlignment="1" applyFont="1">
      <alignment horizontal="center" readingOrder="0"/>
    </xf>
    <xf borderId="8" fillId="3" fontId="6" numFmtId="0" xfId="0" applyAlignment="1" applyBorder="1" applyFont="1">
      <alignment horizontal="center" readingOrder="0" shrinkToFit="0" wrapText="0"/>
    </xf>
    <xf borderId="8" fillId="4" fontId="5" numFmtId="0" xfId="0" applyAlignment="1" applyBorder="1" applyFont="1">
      <alignment horizontal="center" vertical="bottom"/>
    </xf>
    <xf borderId="8" fillId="4" fontId="6" numFmtId="0" xfId="0" applyAlignment="1" applyBorder="1" applyFont="1">
      <alignment horizontal="center" shrinkToFit="0" wrapText="0"/>
    </xf>
    <xf borderId="8" fillId="3" fontId="7" numFmtId="0" xfId="0" applyAlignment="1" applyBorder="1" applyFont="1">
      <alignment horizontal="center" readingOrder="0" shrinkToFit="0" wrapText="0"/>
    </xf>
    <xf borderId="8" fillId="4" fontId="6" numFmtId="0" xfId="0" applyAlignment="1" applyBorder="1" applyFont="1">
      <alignment horizontal="center" readingOrder="0" shrinkToFit="0" wrapText="0"/>
    </xf>
    <xf borderId="24" fillId="0" fontId="3" numFmtId="0" xfId="0" applyAlignment="1" applyBorder="1" applyFont="1">
      <alignment horizontal="center" readingOrder="0"/>
    </xf>
    <xf borderId="11" fillId="0" fontId="3" numFmtId="0" xfId="0" applyAlignment="1" applyBorder="1" applyFont="1">
      <alignment horizontal="center" readingOrder="0"/>
    </xf>
    <xf borderId="8" fillId="6" fontId="3" numFmtId="0" xfId="0" applyAlignment="1" applyBorder="1" applyFill="1" applyFont="1">
      <alignment horizontal="center"/>
    </xf>
    <xf borderId="11" fillId="0" fontId="3" numFmtId="0" xfId="0" applyAlignment="1" applyBorder="1" applyFont="1">
      <alignment horizontal="center"/>
    </xf>
    <xf borderId="13" fillId="0" fontId="3" numFmtId="0" xfId="0" applyAlignment="1" applyBorder="1" applyFont="1">
      <alignment horizontal="center"/>
    </xf>
    <xf borderId="8" fillId="3" fontId="6" numFmtId="0" xfId="0" applyAlignment="1" applyBorder="1" applyFont="1">
      <alignment horizontal="center" shrinkToFit="0" wrapText="0"/>
    </xf>
    <xf borderId="24" fillId="3" fontId="3" numFmtId="0" xfId="0" applyAlignment="1" applyBorder="1" applyFont="1">
      <alignment horizontal="center" readingOrder="0"/>
    </xf>
    <xf borderId="11" fillId="3" fontId="8" numFmtId="0" xfId="0" applyAlignment="1" applyBorder="1" applyFont="1">
      <alignment horizontal="center" vertical="bottom"/>
    </xf>
    <xf borderId="11" fillId="3" fontId="3" numFmtId="0" xfId="0" applyAlignment="1" applyBorder="1" applyFont="1">
      <alignment horizontal="center"/>
    </xf>
    <xf borderId="13" fillId="3" fontId="3" numFmtId="0" xfId="0" applyAlignment="1" applyBorder="1" applyFont="1">
      <alignment horizontal="center"/>
    </xf>
    <xf borderId="24" fillId="4" fontId="3" numFmtId="0" xfId="0" applyAlignment="1" applyBorder="1" applyFont="1">
      <alignment horizontal="center" readingOrder="0"/>
    </xf>
    <xf borderId="11" fillId="4" fontId="3" numFmtId="0" xfId="0" applyAlignment="1" applyBorder="1" applyFont="1">
      <alignment horizontal="center" readingOrder="0"/>
    </xf>
    <xf borderId="11" fillId="4" fontId="3" numFmtId="0" xfId="0" applyAlignment="1" applyBorder="1" applyFont="1">
      <alignment horizontal="center"/>
    </xf>
    <xf borderId="13" fillId="4" fontId="3" numFmtId="0" xfId="0" applyAlignment="1" applyBorder="1" applyFont="1">
      <alignment horizontal="center"/>
    </xf>
    <xf borderId="0" fillId="6" fontId="3" numFmtId="0" xfId="0" applyFont="1"/>
    <xf borderId="0" fillId="6" fontId="4" numFmtId="0" xfId="0" applyAlignment="1" applyFont="1">
      <alignment horizontal="center" readingOrder="0"/>
    </xf>
    <xf borderId="20" fillId="2" fontId="4" numFmtId="0" xfId="0" applyAlignment="1" applyBorder="1" applyFont="1">
      <alignment horizontal="center" readingOrder="0"/>
    </xf>
    <xf borderId="21" fillId="2" fontId="4" numFmtId="0" xfId="0" applyAlignment="1" applyBorder="1" applyFont="1">
      <alignment horizontal="center" readingOrder="0"/>
    </xf>
    <xf borderId="22" fillId="2" fontId="4" numFmtId="0" xfId="0" applyAlignment="1" applyBorder="1" applyFont="1">
      <alignment horizontal="center" readingOrder="0"/>
    </xf>
    <xf borderId="0" fillId="6" fontId="3" numFmtId="0" xfId="0" applyFont="1"/>
    <xf borderId="0" fillId="6" fontId="3" numFmtId="0" xfId="0" applyAlignment="1" applyFont="1">
      <alignment horizontal="center" readingOrder="0"/>
    </xf>
    <xf borderId="0" fillId="6" fontId="3" numFmtId="0" xfId="0" applyAlignment="1" applyFont="1">
      <alignment horizontal="center"/>
    </xf>
    <xf borderId="9" fillId="3" fontId="3" numFmtId="0" xfId="0" applyAlignment="1" applyBorder="1" applyFont="1">
      <alignment horizontal="center" readingOrder="0"/>
    </xf>
    <xf borderId="23" fillId="0" fontId="3" numFmtId="0" xfId="0" applyAlignment="1" applyBorder="1" applyFont="1">
      <alignment horizontal="center" readingOrder="0"/>
    </xf>
    <xf borderId="8" fillId="0" fontId="3" numFmtId="0" xfId="0" applyAlignment="1" applyBorder="1" applyFont="1">
      <alignment horizontal="center"/>
    </xf>
    <xf borderId="9" fillId="0" fontId="3" numFmtId="0" xfId="0" applyAlignment="1" applyBorder="1" applyFont="1">
      <alignment horizontal="center"/>
    </xf>
    <xf borderId="8" fillId="0" fontId="5" numFmtId="0" xfId="0" applyAlignment="1" applyBorder="1" applyFont="1">
      <alignment horizontal="center" readingOrder="0" vertical="bottom"/>
    </xf>
    <xf borderId="9" fillId="4" fontId="3" numFmtId="0" xfId="0" applyAlignment="1" applyBorder="1" applyFont="1">
      <alignment horizontal="center" readingOrder="0"/>
    </xf>
    <xf borderId="8" fillId="3" fontId="5" numFmtId="0" xfId="0" applyAlignment="1" applyBorder="1" applyFont="1">
      <alignment horizontal="center" vertical="bottom"/>
    </xf>
    <xf borderId="9" fillId="4" fontId="5" numFmtId="0" xfId="0" applyAlignment="1" applyBorder="1" applyFont="1">
      <alignment horizontal="center" vertical="bottom"/>
    </xf>
    <xf borderId="8" fillId="7" fontId="5" numFmtId="0" xfId="0" applyAlignment="1" applyBorder="1" applyFill="1" applyFont="1">
      <alignment horizontal="center" vertical="bottom"/>
    </xf>
    <xf borderId="9" fillId="3" fontId="5" numFmtId="0" xfId="0" applyAlignment="1" applyBorder="1" applyFont="1">
      <alignment horizontal="center" vertical="bottom"/>
    </xf>
    <xf borderId="8" fillId="5" fontId="5" numFmtId="0" xfId="0" applyAlignment="1" applyBorder="1" applyFont="1">
      <alignment horizontal="center" vertical="bottom"/>
    </xf>
    <xf borderId="8" fillId="3" fontId="5" numFmtId="0" xfId="0" applyAlignment="1" applyBorder="1" applyFont="1">
      <alignment horizontal="center" readingOrder="0" vertical="bottom"/>
    </xf>
    <xf borderId="8" fillId="5" fontId="5" numFmtId="0" xfId="0" applyAlignment="1" applyBorder="1" applyFont="1">
      <alignment horizontal="center" vertical="bottom"/>
    </xf>
    <xf borderId="8" fillId="3" fontId="5" numFmtId="0" xfId="0" applyAlignment="1" applyBorder="1" applyFont="1">
      <alignment horizontal="center" readingOrder="0" vertical="bottom"/>
    </xf>
    <xf borderId="9" fillId="3" fontId="5" numFmtId="0" xfId="0" applyAlignment="1" applyBorder="1" applyFont="1">
      <alignment horizontal="center" readingOrder="0" vertical="bottom"/>
    </xf>
    <xf borderId="8" fillId="3" fontId="5" numFmtId="0" xfId="0" applyAlignment="1" applyBorder="1" applyFont="1">
      <alignment horizontal="center" readingOrder="0" vertical="bottom"/>
    </xf>
    <xf borderId="8" fillId="4" fontId="5" numFmtId="0" xfId="0" applyAlignment="1" applyBorder="1" applyFont="1">
      <alignment horizontal="center" readingOrder="0" vertical="bottom"/>
    </xf>
    <xf borderId="9" fillId="4" fontId="5" numFmtId="0" xfId="0" applyAlignment="1" applyBorder="1" applyFont="1">
      <alignment horizontal="center" readingOrder="0" vertical="bottom"/>
    </xf>
    <xf borderId="8" fillId="3" fontId="5" numFmtId="0" xfId="0" applyAlignment="1" applyBorder="1" applyFont="1">
      <alignment horizontal="center" vertical="bottom"/>
    </xf>
    <xf borderId="8" fillId="5" fontId="5" numFmtId="0" xfId="0" applyAlignment="1" applyBorder="1" applyFont="1">
      <alignment horizontal="center" readingOrder="0" vertical="bottom"/>
    </xf>
    <xf borderId="8" fillId="0" fontId="3" numFmtId="0" xfId="0" applyAlignment="1" applyBorder="1" applyFont="1">
      <alignment horizontal="center" readingOrder="0"/>
    </xf>
    <xf borderId="8" fillId="0" fontId="5" numFmtId="0" xfId="0" applyAlignment="1" applyBorder="1" applyFont="1">
      <alignment horizontal="center" vertical="bottom"/>
    </xf>
    <xf borderId="8" fillId="0" fontId="3" numFmtId="0" xfId="0" applyAlignment="1" applyBorder="1" applyFont="1">
      <alignment horizontal="center"/>
    </xf>
    <xf borderId="9" fillId="4" fontId="5" numFmtId="0" xfId="0" applyAlignment="1" applyBorder="1" applyFont="1">
      <alignment horizontal="center" vertical="bottom"/>
    </xf>
    <xf borderId="8" fillId="0" fontId="3" numFmtId="0" xfId="0" applyAlignment="1" applyBorder="1" applyFont="1">
      <alignment horizontal="center"/>
    </xf>
    <xf borderId="11" fillId="3" fontId="5" numFmtId="0" xfId="0" applyAlignment="1" applyBorder="1" applyFont="1">
      <alignment horizontal="center" vertical="bottom"/>
    </xf>
    <xf borderId="11" fillId="6" fontId="3" numFmtId="0" xfId="0" applyAlignment="1" applyBorder="1" applyFont="1">
      <alignment horizontal="center"/>
    </xf>
    <xf borderId="8" fillId="6" fontId="3" numFmtId="0" xfId="0" applyAlignment="1" applyBorder="1" applyFont="1">
      <alignment horizontal="center" readingOrder="0"/>
    </xf>
    <xf borderId="8" fillId="0" fontId="6" numFmtId="0" xfId="0" applyAlignment="1" applyBorder="1" applyFont="1">
      <alignment horizontal="center" shrinkToFit="0" wrapText="0"/>
    </xf>
    <xf borderId="8" fillId="4" fontId="5" numFmtId="0" xfId="0" applyAlignment="1" applyBorder="1" applyFont="1">
      <alignment horizontal="center" vertical="bottom"/>
    </xf>
    <xf borderId="8" fillId="4" fontId="5" numFmtId="0" xfId="0" applyAlignment="1" applyBorder="1" applyFont="1">
      <alignment horizontal="center" readingOrder="0" vertical="bottom"/>
    </xf>
    <xf borderId="8" fillId="4" fontId="7" numFmtId="0" xfId="0" applyAlignment="1" applyBorder="1" applyFont="1">
      <alignment horizontal="center" shrinkToFit="0" wrapText="0"/>
    </xf>
    <xf borderId="24" fillId="4" fontId="3" numFmtId="0" xfId="0" applyAlignment="1" applyBorder="1" applyFont="1">
      <alignment horizontal="center" readingOrder="0"/>
    </xf>
    <xf borderId="25" fillId="0" fontId="1" numFmtId="0" xfId="0" applyAlignment="1" applyBorder="1" applyFont="1">
      <alignment horizontal="center" readingOrder="0"/>
    </xf>
    <xf borderId="26" fillId="0" fontId="2" numFmtId="0" xfId="0" applyBorder="1" applyFont="1"/>
    <xf borderId="27" fillId="0" fontId="2" numFmtId="0" xfId="0" applyBorder="1" applyFont="1"/>
    <xf borderId="28" fillId="0" fontId="1" numFmtId="0" xfId="0" applyAlignment="1" applyBorder="1" applyFont="1">
      <alignment horizontal="center" readingOrder="0"/>
    </xf>
    <xf borderId="23" fillId="2" fontId="4" numFmtId="0" xfId="0" applyAlignment="1" applyBorder="1" applyFont="1">
      <alignment horizontal="center" readingOrder="0"/>
    </xf>
    <xf borderId="29" fillId="3" fontId="3" numFmtId="0" xfId="0" applyAlignment="1" applyBorder="1" applyFont="1">
      <alignment horizontal="center" readingOrder="0"/>
    </xf>
    <xf borderId="29" fillId="5" fontId="3" numFmtId="0" xfId="0" applyAlignment="1" applyBorder="1" applyFont="1">
      <alignment horizontal="center" readingOrder="0"/>
    </xf>
    <xf borderId="23" fillId="3" fontId="5" numFmtId="0" xfId="0" applyAlignment="1" applyBorder="1" applyFont="1">
      <alignment horizontal="center" readingOrder="0" vertical="bottom"/>
    </xf>
    <xf borderId="23" fillId="0" fontId="5" numFmtId="0" xfId="0" applyAlignment="1" applyBorder="1" applyFont="1">
      <alignment horizontal="center" readingOrder="0" vertical="bottom"/>
    </xf>
    <xf borderId="23" fillId="5" fontId="5" numFmtId="0" xfId="0" applyAlignment="1" applyBorder="1" applyFont="1">
      <alignment horizontal="center" vertical="bottom"/>
    </xf>
    <xf borderId="23" fillId="0" fontId="5" numFmtId="0" xfId="0" applyAlignment="1" applyBorder="1" applyFont="1">
      <alignment horizontal="center" vertical="bottom"/>
    </xf>
    <xf borderId="7" fillId="3" fontId="3" numFmtId="0" xfId="0" applyAlignment="1" applyBorder="1" applyFont="1">
      <alignment horizontal="center" readingOrder="0"/>
    </xf>
    <xf borderId="23" fillId="5" fontId="5" numFmtId="0" xfId="0" applyAlignment="1" applyBorder="1" applyFont="1">
      <alignment horizontal="center" readingOrder="0" vertical="bottom"/>
    </xf>
    <xf borderId="7" fillId="5" fontId="3" numFmtId="0" xfId="0" applyAlignment="1" applyBorder="1" applyFont="1">
      <alignment horizontal="center" readingOrder="0"/>
    </xf>
    <xf borderId="23" fillId="7" fontId="5" numFmtId="0" xfId="0" applyAlignment="1" applyBorder="1" applyFont="1">
      <alignment horizontal="center" readingOrder="0" vertical="bottom"/>
    </xf>
    <xf borderId="23" fillId="3" fontId="5" numFmtId="0" xfId="0" applyAlignment="1" applyBorder="1" applyFont="1">
      <alignment horizontal="center" vertical="bottom"/>
    </xf>
    <xf borderId="23" fillId="7" fontId="5" numFmtId="0" xfId="0" applyAlignment="1" applyBorder="1" applyFont="1">
      <alignment horizontal="center" vertical="bottom"/>
    </xf>
    <xf borderId="23" fillId="5" fontId="5" numFmtId="0" xfId="0" applyAlignment="1" applyBorder="1" applyFont="1">
      <alignment horizontal="center" vertical="bottom"/>
    </xf>
    <xf borderId="23" fillId="3" fontId="5" numFmtId="0" xfId="0" applyAlignment="1" applyBorder="1" applyFont="1">
      <alignment horizontal="center" vertical="bottom"/>
    </xf>
    <xf borderId="23" fillId="5" fontId="6" numFmtId="0" xfId="0" applyAlignment="1" applyBorder="1" applyFont="1">
      <alignment horizontal="center" readingOrder="0" shrinkToFit="0" wrapText="0"/>
    </xf>
    <xf borderId="23" fillId="0" fontId="6" numFmtId="0" xfId="0" applyAlignment="1" applyBorder="1" applyFont="1">
      <alignment horizontal="center" readingOrder="0" shrinkToFit="0" wrapText="0"/>
    </xf>
    <xf borderId="23" fillId="3" fontId="5" numFmtId="0" xfId="0" applyAlignment="1" applyBorder="1" applyFont="1">
      <alignment horizontal="center" vertical="bottom"/>
    </xf>
    <xf borderId="23" fillId="4" fontId="5" numFmtId="0" xfId="0" applyAlignment="1" applyBorder="1" applyFont="1">
      <alignment horizontal="center" vertical="bottom"/>
    </xf>
    <xf borderId="23" fillId="4" fontId="5" numFmtId="0" xfId="0" applyAlignment="1" applyBorder="1" applyFont="1">
      <alignment horizontal="center" vertical="bottom"/>
    </xf>
    <xf borderId="23" fillId="4" fontId="5" numFmtId="0" xfId="0" applyAlignment="1" applyBorder="1" applyFont="1">
      <alignment horizontal="center" readingOrder="0" vertical="bottom"/>
    </xf>
    <xf borderId="23" fillId="3" fontId="5" numFmtId="0" xfId="0" applyAlignment="1" applyBorder="1" applyFont="1">
      <alignment horizontal="center" readingOrder="0" vertical="bottom"/>
    </xf>
    <xf borderId="23" fillId="3" fontId="5" numFmtId="0" xfId="0" applyAlignment="1" applyBorder="1" applyFont="1">
      <alignment horizontal="center" vertical="bottom"/>
    </xf>
    <xf borderId="10" fillId="5" fontId="3" numFmtId="0" xfId="0" applyAlignment="1" applyBorder="1" applyFont="1">
      <alignment horizontal="center" readingOrder="0"/>
    </xf>
    <xf borderId="11" fillId="5" fontId="3" numFmtId="0" xfId="0" applyAlignment="1" applyBorder="1" applyFont="1">
      <alignment horizontal="center" readingOrder="0"/>
    </xf>
    <xf borderId="13" fillId="5" fontId="3" numFmtId="0" xfId="0" applyAlignment="1" applyBorder="1" applyFont="1">
      <alignment horizontal="center"/>
    </xf>
    <xf borderId="23" fillId="0" fontId="3" numFmtId="0" xfId="0" applyAlignment="1" applyBorder="1" applyFont="1">
      <alignment horizontal="center" readingOrder="0"/>
    </xf>
    <xf borderId="24" fillId="5" fontId="5" numFmtId="0" xfId="0" applyAlignment="1" applyBorder="1" applyFont="1">
      <alignment horizontal="center" vertical="bottom"/>
    </xf>
    <xf borderId="11" fillId="5" fontId="3" numFmtId="0" xfId="0" applyAlignment="1" applyBorder="1" applyFont="1">
      <alignment horizontal="center"/>
    </xf>
    <xf borderId="23" fillId="2" fontId="4" numFmtId="0" xfId="0" applyAlignment="1" applyBorder="1" applyFont="1">
      <alignment horizontal="center" readingOrder="0"/>
    </xf>
    <xf borderId="15" fillId="2" fontId="4" numFmtId="0" xfId="0" applyAlignment="1" applyBorder="1" applyFont="1">
      <alignment horizontal="center" readingOrder="0"/>
    </xf>
    <xf borderId="16" fillId="2" fontId="2" numFmtId="0" xfId="0" applyBorder="1" applyFont="1"/>
    <xf borderId="9" fillId="2" fontId="4" numFmtId="0" xfId="0" applyAlignment="1" applyBorder="1" applyFont="1">
      <alignment horizontal="center" readingOrder="0"/>
    </xf>
    <xf borderId="23" fillId="3" fontId="6" numFmtId="0" xfId="0" applyAlignment="1" applyBorder="1" applyFont="1">
      <alignment horizontal="center" readingOrder="0" shrinkToFit="0" wrapText="0"/>
    </xf>
    <xf borderId="23" fillId="5" fontId="7" numFmtId="0" xfId="0" applyAlignment="1" applyBorder="1" applyFont="1">
      <alignment horizontal="center" readingOrder="0" shrinkToFit="0" wrapText="0"/>
    </xf>
    <xf borderId="24" fillId="5" fontId="3" numFmtId="0" xfId="0" applyAlignment="1" applyBorder="1" applyFont="1">
      <alignment horizontal="center" readingOrder="0"/>
    </xf>
    <xf borderId="24" fillId="3" fontId="5" numFmtId="0" xfId="0" applyAlignment="1" applyBorder="1" applyFont="1">
      <alignment horizontal="center" vertical="bottom"/>
    </xf>
    <xf borderId="11" fillId="3" fontId="3" numFmtId="0" xfId="0" applyAlignment="1" applyBorder="1" applyFont="1">
      <alignment horizontal="center" readingOrder="0"/>
    </xf>
    <xf borderId="24" fillId="3" fontId="5" numFmtId="0" xfId="0" applyAlignment="1" applyBorder="1" applyFont="1">
      <alignment horizontal="center" vertical="bottom"/>
    </xf>
    <xf borderId="23" fillId="3" fontId="3" numFmtId="0" xfId="0" applyAlignment="1" applyBorder="1" applyFont="1">
      <alignment horizontal="center"/>
    </xf>
    <xf borderId="11" fillId="5" fontId="5" numFmtId="0" xfId="0" applyAlignment="1" applyBorder="1" applyFont="1">
      <alignment horizontal="center" vertical="bottom"/>
    </xf>
    <xf borderId="11" fillId="5" fontId="5" numFmtId="0" xfId="0" applyAlignment="1" applyBorder="1" applyFont="1">
      <alignment horizontal="center" readingOrder="0" vertical="bottom"/>
    </xf>
    <xf borderId="24" fillId="3" fontId="8" numFmtId="0" xfId="0" applyAlignment="1" applyBorder="1" applyFont="1">
      <alignment horizontal="center" vertical="bottom"/>
    </xf>
    <xf borderId="11" fillId="3" fontId="5" numFmtId="0" xfId="0" applyAlignment="1" applyBorder="1" applyFont="1">
      <alignment horizontal="center" readingOrder="0" vertical="bottom"/>
    </xf>
    <xf borderId="24" fillId="5" fontId="5" numFmtId="0" xfId="0" applyAlignment="1" applyBorder="1" applyFont="1">
      <alignment horizontal="center" vertical="bottom"/>
    </xf>
    <xf borderId="30" fillId="0" fontId="1" numFmtId="0" xfId="0" applyAlignment="1" applyBorder="1" applyFont="1">
      <alignment horizontal="center" readingOrder="0"/>
    </xf>
    <xf borderId="31" fillId="0" fontId="2" numFmtId="0" xfId="0" applyBorder="1" applyFont="1"/>
    <xf borderId="32" fillId="0" fontId="2" numFmtId="0" xfId="0" applyBorder="1" applyFont="1"/>
    <xf borderId="15" fillId="3" fontId="3" numFmtId="0" xfId="0" applyAlignment="1" applyBorder="1" applyFont="1">
      <alignment horizontal="center"/>
    </xf>
    <xf borderId="16" fillId="3" fontId="3" numFmtId="0" xfId="0" applyAlignment="1" applyBorder="1" applyFont="1">
      <alignment horizontal="center" readingOrder="0"/>
    </xf>
    <xf borderId="33" fillId="3" fontId="3" numFmtId="0" xfId="0" applyAlignment="1" applyBorder="1" applyFont="1">
      <alignment horizontal="center"/>
    </xf>
    <xf borderId="15" fillId="5" fontId="3" numFmtId="0" xfId="0" applyAlignment="1" applyBorder="1" applyFont="1">
      <alignment horizontal="center"/>
    </xf>
    <xf borderId="16" fillId="5" fontId="3" numFmtId="0" xfId="0" applyAlignment="1" applyBorder="1" applyFont="1">
      <alignment horizontal="center" readingOrder="0"/>
    </xf>
    <xf borderId="33" fillId="5" fontId="3" numFmtId="0" xfId="0" applyAlignment="1" applyBorder="1" applyFont="1">
      <alignment horizontal="center"/>
    </xf>
    <xf borderId="9" fillId="5" fontId="3" numFmtId="0" xfId="0" applyAlignment="1" applyBorder="1" applyFont="1">
      <alignment horizontal="center" readingOrder="0"/>
    </xf>
    <xf borderId="34" fillId="3" fontId="3" numFmtId="0" xfId="0" applyAlignment="1" applyBorder="1" applyFont="1">
      <alignment horizontal="center" readingOrder="0"/>
    </xf>
    <xf borderId="17" fillId="3" fontId="3" numFmtId="0" xfId="0" applyAlignment="1" applyBorder="1" applyFont="1">
      <alignment horizontal="center"/>
    </xf>
    <xf borderId="35" fillId="3" fontId="3" numFmtId="0" xfId="0" applyAlignment="1" applyBorder="1" applyFont="1">
      <alignment horizontal="center" readingOrder="0"/>
    </xf>
    <xf borderId="36" fillId="3" fontId="3" numFmtId="0" xfId="0" applyAlignment="1" applyBorder="1" applyFont="1">
      <alignment horizontal="center"/>
    </xf>
    <xf borderId="8" fillId="6" fontId="3" numFmtId="0" xfId="0" applyAlignment="1" applyBorder="1" applyFont="1">
      <alignment readingOrder="0"/>
    </xf>
    <xf borderId="23" fillId="5" fontId="5" numFmtId="0" xfId="0" applyAlignment="1" applyBorder="1" applyFont="1">
      <alignment horizontal="center" vertical="bottom"/>
    </xf>
    <xf borderId="24" fillId="0" fontId="6" numFmtId="0" xfId="0" applyAlignment="1" applyBorder="1" applyFont="1">
      <alignment horizontal="center" readingOrder="0" shrinkToFit="0" wrapText="0"/>
    </xf>
    <xf borderId="23" fillId="5" fontId="5" numFmtId="0" xfId="0" applyAlignment="1" applyBorder="1" applyFont="1">
      <alignment horizontal="center" vertical="bottom"/>
    </xf>
    <xf borderId="23" fillId="5" fontId="5" numFmtId="0" xfId="0" applyAlignment="1" applyBorder="1" applyFont="1">
      <alignment horizontal="center" readingOrder="0" vertical="bottom"/>
    </xf>
    <xf borderId="37" fillId="3" fontId="6" numFmtId="0" xfId="0" applyAlignment="1" applyBorder="1" applyFont="1">
      <alignment horizontal="center" readingOrder="0" shrinkToFit="0" wrapText="0"/>
    </xf>
    <xf borderId="38" fillId="3" fontId="6" numFmtId="0" xfId="0" applyAlignment="1" applyBorder="1" applyFont="1">
      <alignment horizontal="center" readingOrder="0" shrinkToFit="0" wrapText="0"/>
    </xf>
    <xf borderId="38" fillId="3" fontId="6" numFmtId="0" xfId="0" applyAlignment="1" applyBorder="1" applyFont="1">
      <alignment horizontal="center" shrinkToFit="0" wrapText="0"/>
    </xf>
    <xf borderId="0" fillId="3" fontId="6" numFmtId="0" xfId="0" applyAlignment="1" applyFont="1">
      <alignment horizontal="center" shrinkToFit="0" wrapText="0"/>
    </xf>
    <xf borderId="39" fillId="3" fontId="6" numFmtId="0" xfId="0" applyAlignment="1" applyBorder="1" applyFont="1">
      <alignment horizontal="center" readingOrder="0" shrinkToFit="0" wrapText="0"/>
    </xf>
    <xf borderId="37" fillId="5" fontId="6" numFmtId="0" xfId="0" applyAlignment="1" applyBorder="1" applyFont="1">
      <alignment horizontal="center" readingOrder="0" shrinkToFit="0" wrapText="0"/>
    </xf>
    <xf borderId="38" fillId="5" fontId="6" numFmtId="0" xfId="0" applyAlignment="1" applyBorder="1" applyFont="1">
      <alignment horizontal="center" readingOrder="0" shrinkToFit="0" wrapText="0"/>
    </xf>
    <xf borderId="38" fillId="5" fontId="6" numFmtId="0" xfId="0" applyAlignment="1" applyBorder="1" applyFont="1">
      <alignment horizontal="center" shrinkToFit="0" wrapText="0"/>
    </xf>
    <xf borderId="0" fillId="5" fontId="6" numFmtId="0" xfId="0" applyAlignment="1" applyFont="1">
      <alignment horizontal="center" shrinkToFit="0" wrapText="0"/>
    </xf>
    <xf borderId="39" fillId="5" fontId="6" numFmtId="0" xfId="0" applyAlignment="1" applyBorder="1" applyFont="1">
      <alignment horizontal="center" readingOrder="0" shrinkToFit="0" wrapText="0"/>
    </xf>
    <xf borderId="39" fillId="3" fontId="6" numFmtId="0" xfId="0" applyAlignment="1" applyBorder="1" applyFont="1">
      <alignment horizontal="center" shrinkToFit="0" wrapText="0"/>
    </xf>
    <xf borderId="7" fillId="5" fontId="6" numFmtId="0" xfId="0" applyAlignment="1" applyBorder="1" applyFont="1">
      <alignment horizontal="center" readingOrder="0" shrinkToFit="0" wrapText="0"/>
    </xf>
    <xf borderId="0" fillId="5" fontId="6" numFmtId="0" xfId="0" applyAlignment="1" applyFont="1">
      <alignment horizontal="center" readingOrder="0" shrinkToFit="0" wrapText="0"/>
    </xf>
    <xf borderId="40" fillId="5" fontId="6" numFmtId="0" xfId="0" applyAlignment="1" applyBorder="1" applyFont="1">
      <alignment horizontal="center" readingOrder="0" shrinkToFit="0" wrapText="0"/>
    </xf>
    <xf borderId="7" fillId="3" fontId="6" numFmtId="0" xfId="0" applyAlignment="1" applyBorder="1" applyFont="1">
      <alignment horizontal="center" readingOrder="0" shrinkToFit="0" wrapText="0"/>
    </xf>
    <xf borderId="0" fillId="3" fontId="6" numFmtId="0" xfId="0" applyAlignment="1" applyFont="1">
      <alignment horizontal="center" readingOrder="0" shrinkToFit="0" wrapText="0"/>
    </xf>
    <xf borderId="40" fillId="3" fontId="6" numFmtId="0" xfId="0" applyAlignment="1" applyBorder="1" applyFont="1">
      <alignment horizontal="center" readingOrder="0" shrinkToFit="0" wrapText="0"/>
    </xf>
    <xf borderId="7" fillId="5" fontId="7" numFmtId="0" xfId="0" applyAlignment="1" applyBorder="1" applyFont="1">
      <alignment horizontal="center" readingOrder="0" shrinkToFit="0" wrapText="0"/>
    </xf>
    <xf borderId="40" fillId="5" fontId="7" numFmtId="0" xfId="0" applyAlignment="1" applyBorder="1" applyFont="1">
      <alignment horizontal="center" readingOrder="0" shrinkToFit="0" wrapText="0"/>
    </xf>
    <xf borderId="10" fillId="3" fontId="6" numFmtId="0" xfId="0" applyAlignment="1" applyBorder="1" applyFont="1">
      <alignment horizontal="center" readingOrder="0" shrinkToFit="0" wrapText="0"/>
    </xf>
    <xf borderId="12" fillId="3" fontId="7" numFmtId="0" xfId="0" applyAlignment="1" applyBorder="1" applyFont="1">
      <alignment horizontal="center" readingOrder="0" shrinkToFit="0" wrapText="0"/>
    </xf>
    <xf borderId="12" fillId="3" fontId="6" numFmtId="0" xfId="0" applyAlignment="1" applyBorder="1" applyFont="1">
      <alignment horizontal="center" readingOrder="0" shrinkToFit="0" wrapText="0"/>
    </xf>
    <xf borderId="12" fillId="3" fontId="6" numFmtId="0" xfId="0" applyAlignment="1" applyBorder="1" applyFont="1">
      <alignment horizontal="center" shrinkToFit="0" wrapText="0"/>
    </xf>
    <xf borderId="41" fillId="3" fontId="6" numFmtId="0" xfId="0" applyAlignment="1" applyBorder="1" applyFont="1">
      <alignment horizontal="center" readingOrder="0" shrinkToFit="0" wrapText="0"/>
    </xf>
    <xf borderId="7" fillId="0" fontId="6" numFmtId="0" xfId="0" applyAlignment="1" applyBorder="1" applyFont="1">
      <alignment horizontal="left" readingOrder="0" shrinkToFit="0" wrapText="0"/>
    </xf>
    <xf borderId="40" fillId="6" fontId="9" numFmtId="0" xfId="0" applyAlignment="1" applyBorder="1" applyFont="1">
      <alignment horizontal="center" readingOrder="0" shrinkToFit="0" wrapText="0"/>
    </xf>
    <xf borderId="7" fillId="0" fontId="6" numFmtId="0" xfId="0" applyAlignment="1" applyBorder="1" applyFont="1">
      <alignment horizontal="center" readingOrder="0" shrinkToFit="0" wrapText="0"/>
    </xf>
    <xf borderId="10" fillId="0" fontId="6" numFmtId="0" xfId="0" applyAlignment="1" applyBorder="1" applyFont="1">
      <alignment horizontal="center" readingOrder="0" shrinkToFit="0" wrapText="0"/>
    </xf>
    <xf borderId="41" fillId="6" fontId="9" numFmtId="0" xfId="0" applyAlignment="1" applyBorder="1" applyFont="1">
      <alignment horizontal="center" readingOrder="0" shrinkToFit="0" wrapText="0"/>
    </xf>
  </cellXfs>
  <cellStyles count="1">
    <cellStyle xfId="0" name="Normal" builtinId="0"/>
  </cellStyles>
  <dxfs count="6">
    <dxf>
      <font/>
      <fill>
        <patternFill patternType="none"/>
      </fill>
      <border/>
    </dxf>
    <dxf>
      <font/>
      <fill>
        <patternFill patternType="solid">
          <fgColor rgb="FF01285F"/>
          <bgColor rgb="FF01285F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CFE2F3"/>
          <bgColor rgb="FFCFE2F3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FEFFFE"/>
          <bgColor rgb="FFFEFFFE"/>
        </patternFill>
      </fill>
      <border/>
    </dxf>
  </dxfs>
  <tableStyles count="27">
    <tableStyle count="3" pivot="0" name="Positional Rankings - Top 10-style">
      <tableStyleElement dxfId="1" type="headerRow"/>
      <tableStyleElement dxfId="2" type="firstRowStripe"/>
      <tableStyleElement dxfId="3" type="secondRowStripe"/>
    </tableStyle>
    <tableStyle count="3" pivot="0" name="Positional Rankings - Top 10-style 2">
      <tableStyleElement dxfId="1" type="headerRow"/>
      <tableStyleElement dxfId="2" type="firstRowStripe"/>
      <tableStyleElement dxfId="3" type="secondRowStripe"/>
    </tableStyle>
    <tableStyle count="3" pivot="0" name="Positional Rankings - Top 10-style 3">
      <tableStyleElement dxfId="1" type="headerRow"/>
      <tableStyleElement dxfId="2" type="firstRowStripe"/>
      <tableStyleElement dxfId="3" type="secondRowStripe"/>
    </tableStyle>
    <tableStyle count="3" pivot="0" name="Positional Rankings - Top 10-style 4">
      <tableStyleElement dxfId="1" type="headerRow"/>
      <tableStyleElement dxfId="2" type="firstRowStripe"/>
      <tableStyleElement dxfId="3" type="secondRowStripe"/>
    </tableStyle>
    <tableStyle count="3" pivot="0" name="Positional Rankings - Top 10-style 5">
      <tableStyleElement dxfId="1" type="headerRow"/>
      <tableStyleElement dxfId="2" type="firstRowStripe"/>
      <tableStyleElement dxfId="3" type="secondRowStripe"/>
    </tableStyle>
    <tableStyle count="3" pivot="0" name="Positional Rankings - Top 10-style 6">
      <tableStyleElement dxfId="1" type="headerRow"/>
      <tableStyleElement dxfId="2" type="firstRowStripe"/>
      <tableStyleElement dxfId="3" type="secondRowStripe"/>
    </tableStyle>
    <tableStyle count="3" pivot="0" name="Positional Rankings - Top 10-style 7">
      <tableStyleElement dxfId="1" type="headerRow"/>
      <tableStyleElement dxfId="2" type="firstRowStripe"/>
      <tableStyleElement dxfId="3" type="secondRowStripe"/>
    </tableStyle>
    <tableStyle count="3" pivot="0" name="Positional Rankings - Top 10-style 8">
      <tableStyleElement dxfId="1" type="headerRow"/>
      <tableStyleElement dxfId="2" type="firstRowStripe"/>
      <tableStyleElement dxfId="3" type="secondRowStripe"/>
    </tableStyle>
    <tableStyle count="3" pivot="0" name="Positional Rankings - Top 10-style 9">
      <tableStyleElement dxfId="1" type="headerRow"/>
      <tableStyleElement dxfId="2" type="firstRowStripe"/>
      <tableStyleElement dxfId="3" type="secondRowStripe"/>
    </tableStyle>
    <tableStyle count="3" pivot="0" name="Positional Rankings - Top 10-style 10">
      <tableStyleElement dxfId="1" type="headerRow"/>
      <tableStyleElement dxfId="2" type="firstRowStripe"/>
      <tableStyleElement dxfId="3" type="secondRowStripe"/>
    </tableStyle>
    <tableStyle count="3" pivot="0" name="Positional Rankings - Top 10-style 11">
      <tableStyleElement dxfId="1" type="headerRow"/>
      <tableStyleElement dxfId="2" type="firstRowStripe"/>
      <tableStyleElement dxfId="3" type="secondRowStripe"/>
    </tableStyle>
    <tableStyle count="3" pivot="0" name="Positional Rankings - Top 10-style 12">
      <tableStyleElement dxfId="1" type="headerRow"/>
      <tableStyleElement dxfId="2" type="firstRowStripe"/>
      <tableStyleElement dxfId="3" type="secondRowStripe"/>
    </tableStyle>
    <tableStyle count="3" pivot="0" name="Positional Rankings - Top 10-style 13">
      <tableStyleElement dxfId="1" type="headerRow"/>
      <tableStyleElement dxfId="2" type="firstRowStripe"/>
      <tableStyleElement dxfId="3" type="secondRowStripe"/>
    </tableStyle>
    <tableStyle count="3" pivot="0" name="Positional Rankings - Top 10-style 14">
      <tableStyleElement dxfId="1" type="headerRow"/>
      <tableStyleElement dxfId="2" type="firstRowStripe"/>
      <tableStyleElement dxfId="3" type="secondRowStripe"/>
    </tableStyle>
    <tableStyle count="3" pivot="0" name="Positional Rankings - Top 10-style 15">
      <tableStyleElement dxfId="1" type="headerRow"/>
      <tableStyleElement dxfId="2" type="firstRowStripe"/>
      <tableStyleElement dxfId="3" type="secondRowStripe"/>
    </tableStyle>
    <tableStyle count="2" pivot="0" name="2023 Top 250-style">
      <tableStyleElement dxfId="4" type="firstRowStripe"/>
      <tableStyleElement dxfId="2" type="secondRowStripe"/>
    </tableStyle>
    <tableStyle count="3" pivot="0" name="Full Top Positionals-style">
      <tableStyleElement dxfId="1" type="headerRow"/>
      <tableStyleElement dxfId="2" type="firstRowStripe"/>
      <tableStyleElement dxfId="4" type="secondRowStripe"/>
    </tableStyle>
    <tableStyle count="3" pivot="0" name="Full Top Positionals-style 2">
      <tableStyleElement dxfId="1" type="headerRow"/>
      <tableStyleElement dxfId="2" type="firstRowStripe"/>
      <tableStyleElement dxfId="4" type="secondRowStripe"/>
    </tableStyle>
    <tableStyle count="3" pivot="0" name="Full Top Positionals-style 3">
      <tableStyleElement dxfId="1" type="headerRow"/>
      <tableStyleElement dxfId="2" type="firstRowStripe"/>
      <tableStyleElement dxfId="4" type="secondRowStripe"/>
    </tableStyle>
    <tableStyle count="3" pivot="0" name="Full Top Positionals-style 4">
      <tableStyleElement dxfId="1" type="headerRow"/>
      <tableStyleElement dxfId="2" type="firstRowStripe"/>
      <tableStyleElement dxfId="4" type="secondRowStripe"/>
    </tableStyle>
    <tableStyle count="2" pivot="0" name="Full Top Positionals-style 5">
      <tableStyleElement dxfId="2" type="firstRowStripe"/>
      <tableStyleElement dxfId="4" type="secondRowStripe"/>
    </tableStyle>
    <tableStyle count="2" pivot="0" name="Full Top Positionals-style 6">
      <tableStyleElement dxfId="5" type="firstRowStripe"/>
      <tableStyleElement dxfId="2" type="secondRowStripe"/>
    </tableStyle>
    <tableStyle count="2" pivot="0" name="Full Top Positionals-style 7">
      <tableStyleElement dxfId="2" type="firstRowStripe"/>
      <tableStyleElement dxfId="4" type="secondRowStripe"/>
    </tableStyle>
    <tableStyle count="2" pivot="0" name="Full Top Positionals-style 8">
      <tableStyleElement dxfId="2" type="firstRowStripe"/>
      <tableStyleElement dxfId="4" type="secondRowStripe"/>
    </tableStyle>
    <tableStyle count="3" pivot="0" name="C-style">
      <tableStyleElement dxfId="1" type="headerRow"/>
      <tableStyleElement dxfId="2" type="firstRowStripe"/>
      <tableStyleElement dxfId="3" type="secondRowStripe"/>
    </tableStyle>
    <tableStyle count="3" pivot="0" name="G-style">
      <tableStyleElement dxfId="1" type="headerRow"/>
      <tableStyleElement dxfId="2" type="firstRowStripe"/>
      <tableStyleElement dxfId="3" type="secondRowStripe"/>
    </tableStyle>
    <tableStyle count="3" pivot="0" name="Positions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2:D12" displayName="Table_1" id="1">
  <tableColumns count="3">
    <tableColumn name="Rank" id="1"/>
    <tableColumn name="Player" id="2"/>
    <tableColumn name="Team" id="3"/>
  </tableColumns>
  <tableStyleInfo name="Positional Rankings - Top 10-style" showColumnStripes="0" showFirstColumn="1" showLastColumn="1" showRowStripes="1"/>
</table>
</file>

<file path=xl/tables/table10.xml><?xml version="1.0" encoding="utf-8"?>
<table xmlns="http://schemas.openxmlformats.org/spreadsheetml/2006/main" ref="R16:T26" displayName="Table_10" id="10">
  <tableColumns count="3">
    <tableColumn name="Rank" id="1"/>
    <tableColumn name="Player" id="2"/>
    <tableColumn name="Team" id="3"/>
  </tableColumns>
  <tableStyleInfo name="Positional Rankings - Top 10-style 10" showColumnStripes="0" showFirstColumn="1" showLastColumn="1" showRowStripes="1"/>
</table>
</file>

<file path=xl/tables/table11.xml><?xml version="1.0" encoding="utf-8"?>
<table xmlns="http://schemas.openxmlformats.org/spreadsheetml/2006/main" ref="B30:D40" displayName="Table_11" id="11">
  <tableColumns count="3">
    <tableColumn name="Rank" id="1"/>
    <tableColumn name="Player" id="2"/>
    <tableColumn name="Team" id="3"/>
  </tableColumns>
  <tableStyleInfo name="Positional Rankings - Top 10-style 11" showColumnStripes="0" showFirstColumn="1" showLastColumn="1" showRowStripes="1"/>
</table>
</file>

<file path=xl/tables/table12.xml><?xml version="1.0" encoding="utf-8"?>
<table xmlns="http://schemas.openxmlformats.org/spreadsheetml/2006/main" ref="F30:H40" displayName="Table_12" id="12">
  <tableColumns count="3">
    <tableColumn name="Rank" id="1"/>
    <tableColumn name="Player" id="2"/>
    <tableColumn name="Team" id="3"/>
  </tableColumns>
  <tableStyleInfo name="Positional Rankings - Top 10-style 12" showColumnStripes="0" showFirstColumn="1" showLastColumn="1" showRowStripes="1"/>
</table>
</file>

<file path=xl/tables/table13.xml><?xml version="1.0" encoding="utf-8"?>
<table xmlns="http://schemas.openxmlformats.org/spreadsheetml/2006/main" ref="J30:L40" displayName="Table_13" id="13">
  <tableColumns count="3">
    <tableColumn name="Rank" id="1"/>
    <tableColumn name="Player" id="2"/>
    <tableColumn name="Team" id="3"/>
  </tableColumns>
  <tableStyleInfo name="Positional Rankings - Top 10-style 13" showColumnStripes="0" showFirstColumn="1" showLastColumn="1" showRowStripes="1"/>
</table>
</file>

<file path=xl/tables/table14.xml><?xml version="1.0" encoding="utf-8"?>
<table xmlns="http://schemas.openxmlformats.org/spreadsheetml/2006/main" ref="N30:P40" displayName="Table_14" id="14">
  <tableColumns count="3">
    <tableColumn name="Rank" id="1"/>
    <tableColumn name="Player" id="2"/>
    <tableColumn name="Team" id="3"/>
  </tableColumns>
  <tableStyleInfo name="Positional Rankings - Top 10-style 14" showColumnStripes="0" showFirstColumn="1" showLastColumn="1" showRowStripes="1"/>
</table>
</file>

<file path=xl/tables/table15.xml><?xml version="1.0" encoding="utf-8"?>
<table xmlns="http://schemas.openxmlformats.org/spreadsheetml/2006/main" ref="R30:T40" displayName="Table_15" id="15">
  <tableColumns count="3">
    <tableColumn name="Rank" id="1"/>
    <tableColumn name="Player" id="2"/>
    <tableColumn name="Team" id="3"/>
  </tableColumns>
  <tableStyleInfo name="Positional Rankings - Top 10-style 15" showColumnStripes="0" showFirstColumn="1" showLastColumn="1" showRowStripes="1"/>
</table>
</file>

<file path=xl/tables/table16.xml><?xml version="1.0" encoding="utf-8"?>
<table xmlns="http://schemas.openxmlformats.org/spreadsheetml/2006/main" headerRowCount="0" ref="O254:R254" displayName="Table_16" id="16">
  <tableColumns count="4">
    <tableColumn name="Column1" id="1"/>
    <tableColumn name="Column2" id="2"/>
    <tableColumn name="Column3" id="3"/>
    <tableColumn name="Column4" id="4"/>
  </tableColumns>
  <tableStyleInfo name="2023 Top 250-style" showColumnStripes="0" showFirstColumn="1" showLastColumn="1" showRowStripes="1"/>
</table>
</file>

<file path=xl/tables/table17.xml><?xml version="1.0" encoding="utf-8"?>
<table xmlns="http://schemas.openxmlformats.org/spreadsheetml/2006/main" headerRowCount="0" ref="AA1" displayName="Table_17" id="17">
  <tableColumns count="1">
    <tableColumn name="Column1" id="1"/>
  </tableColumns>
  <tableStyleInfo name="Full Top Positionals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8.xml><?xml version="1.0" encoding="utf-8"?>
<table xmlns="http://schemas.openxmlformats.org/spreadsheetml/2006/main" ref="J2:J163" displayName="Table_18" id="18">
  <tableColumns count="1">
    <tableColumn name="Rank" id="1"/>
  </tableColumns>
  <tableStyleInfo name="Full Top Positionals-style 2" showColumnStripes="0" showFirstColumn="1" showLastColumn="1" showRowStripes="1"/>
</table>
</file>

<file path=xl/tables/table19.xml><?xml version="1.0" encoding="utf-8"?>
<table xmlns="http://schemas.openxmlformats.org/spreadsheetml/2006/main" ref="K2:O65" displayName="Table_19" id="19">
  <tableColumns count="5">
    <tableColumn name="Player" id="1"/>
    <tableColumn name="POS" id="2"/>
    <tableColumn name="Team" id="3"/>
    <tableColumn name="EAR" id="4"/>
    <tableColumn name="ADP" id="5"/>
  </tableColumns>
  <tableStyleInfo name="Full Top Positionals-style 3" showColumnStripes="0" showFirstColumn="1" showLastColumn="1" showRowStripes="1"/>
</table>
</file>

<file path=xl/tables/table2.xml><?xml version="1.0" encoding="utf-8"?>
<table xmlns="http://schemas.openxmlformats.org/spreadsheetml/2006/main" ref="F2:H12" displayName="Table_2" id="2">
  <tableColumns count="3">
    <tableColumn name="Rank" id="1"/>
    <tableColumn name="Player" id="2"/>
    <tableColumn name="Team" id="3"/>
  </tableColumns>
  <tableStyleInfo name="Positional Rankings - Top 10-style 2" showColumnStripes="0" showFirstColumn="1" showLastColumn="1" showRowStripes="1"/>
</table>
</file>

<file path=xl/tables/table20.xml><?xml version="1.0" encoding="utf-8"?>
<table xmlns="http://schemas.openxmlformats.org/spreadsheetml/2006/main" headerRowCount="0" ref="R2:AB39" displayName="Table_20" id="20">
  <tableColumns count="11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</tableColumns>
  <tableStyleInfo name="Full Top Positionals-style 4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1.xml><?xml version="1.0" encoding="utf-8"?>
<table xmlns="http://schemas.openxmlformats.org/spreadsheetml/2006/main" headerRowCount="0" ref="R40:AB40" displayName="Table_21" id="21">
  <tableColumns count="11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</tableColumns>
  <tableStyleInfo name="Full Top Positionals-style 5" showColumnStripes="0" showFirstColumn="1" showLastColumn="1" showRowStripes="1"/>
</table>
</file>

<file path=xl/tables/table22.xml><?xml version="1.0" encoding="utf-8"?>
<table xmlns="http://schemas.openxmlformats.org/spreadsheetml/2006/main" headerRowCount="0" ref="R41:AB41" displayName="Table_22" id="22">
  <tableColumns count="11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</tableColumns>
  <tableStyleInfo name="Full Top Positionals-style 6" showColumnStripes="0" showFirstColumn="1" showLastColumn="1" showRowStripes="1"/>
</table>
</file>

<file path=xl/tables/table23.xml><?xml version="1.0" encoding="utf-8"?>
<table xmlns="http://schemas.openxmlformats.org/spreadsheetml/2006/main" headerRowCount="0" ref="K66:O67" displayName="Table_23" id="23">
  <tableColumns count="5">
    <tableColumn name="Column1" id="1"/>
    <tableColumn name="Column2" id="2"/>
    <tableColumn name="Column3" id="3"/>
    <tableColumn name="Column4" id="4"/>
    <tableColumn name="Column5" id="5"/>
  </tableColumns>
  <tableStyleInfo name="Full Top Positionals-style 7" showColumnStripes="0" showFirstColumn="1" showLastColumn="1" showRowStripes="1"/>
</table>
</file>

<file path=xl/tables/table24.xml><?xml version="1.0" encoding="utf-8"?>
<table xmlns="http://schemas.openxmlformats.org/spreadsheetml/2006/main" headerRowCount="0" ref="AA264:AB269" displayName="Table_24" id="24">
  <tableColumns count="2">
    <tableColumn name="Column1" id="1"/>
    <tableColumn name="Column2" id="2"/>
  </tableColumns>
  <tableStyleInfo name="Full Top Positionals-style 8" showColumnStripes="0" showFirstColumn="1" showLastColumn="1" showRowStripes="1"/>
</table>
</file>

<file path=xl/tables/table25.xml><?xml version="1.0" encoding="utf-8"?>
<table xmlns="http://schemas.openxmlformats.org/spreadsheetml/2006/main" ref="M2:O80" displayName="Table_25" id="25">
  <tableColumns count="3">
    <tableColumn name="Player" id="1"/>
    <tableColumn name="EAR" id="2"/>
    <tableColumn name="Team" id="3"/>
  </tableColumns>
  <tableStyleInfo name="C-style" showColumnStripes="0" showFirstColumn="1" showLastColumn="1" showRowStripes="1"/>
</table>
</file>

<file path=xl/tables/table26.xml><?xml version="1.0" encoding="utf-8"?>
<table xmlns="http://schemas.openxmlformats.org/spreadsheetml/2006/main" ref="M2:O41" displayName="Table_26" id="26">
  <tableColumns count="3">
    <tableColumn name="Player" id="1"/>
    <tableColumn name="EAR" id="2"/>
    <tableColumn name="Team" id="3"/>
  </tableColumns>
  <tableStyleInfo name="G-style" showColumnStripes="0" showFirstColumn="1" showLastColumn="1" showRowStripes="1"/>
</table>
</file>

<file path=xl/tables/table27.xml><?xml version="1.0" encoding="utf-8"?>
<table xmlns="http://schemas.openxmlformats.org/spreadsheetml/2006/main" ref="A1:B688" displayName="Table_27" id="27">
  <tableColumns count="2">
    <tableColumn name="NAME" id="1"/>
    <tableColumn name="Position" id="2"/>
  </tableColumns>
  <tableStyleInfo name="Positions-style" showColumnStripes="0" showFirstColumn="1" showLastColumn="1" showRowStripes="1"/>
</table>
</file>

<file path=xl/tables/table3.xml><?xml version="1.0" encoding="utf-8"?>
<table xmlns="http://schemas.openxmlformats.org/spreadsheetml/2006/main" ref="J2:L12" displayName="Table_3" id="3">
  <tableColumns count="3">
    <tableColumn name="Rank" id="1"/>
    <tableColumn name="Player" id="2"/>
    <tableColumn name="Team" id="3"/>
  </tableColumns>
  <tableStyleInfo name="Positional Rankings - Top 10-style 3" showColumnStripes="0" showFirstColumn="1" showLastColumn="1" showRowStripes="1"/>
</table>
</file>

<file path=xl/tables/table4.xml><?xml version="1.0" encoding="utf-8"?>
<table xmlns="http://schemas.openxmlformats.org/spreadsheetml/2006/main" ref="N2:P12" displayName="Table_4" id="4">
  <tableColumns count="3">
    <tableColumn name="Rank" id="1"/>
    <tableColumn name="Player" id="2"/>
    <tableColumn name="Team" id="3"/>
  </tableColumns>
  <tableStyleInfo name="Positional Rankings - Top 10-style 4" showColumnStripes="0" showFirstColumn="1" showLastColumn="1" showRowStripes="1"/>
</table>
</file>

<file path=xl/tables/table5.xml><?xml version="1.0" encoding="utf-8"?>
<table xmlns="http://schemas.openxmlformats.org/spreadsheetml/2006/main" ref="R2:T12" displayName="Table_5" id="5">
  <tableColumns count="3">
    <tableColumn name="Rank" id="1"/>
    <tableColumn name="Player" id="2"/>
    <tableColumn name="Team" id="3"/>
  </tableColumns>
  <tableStyleInfo name="Positional Rankings - Top 10-style 5" showColumnStripes="0" showFirstColumn="1" showLastColumn="1" showRowStripes="1"/>
</table>
</file>

<file path=xl/tables/table6.xml><?xml version="1.0" encoding="utf-8"?>
<table xmlns="http://schemas.openxmlformats.org/spreadsheetml/2006/main" ref="B16:D26" displayName="Table_6" id="6">
  <tableColumns count="3">
    <tableColumn name="Rank" id="1"/>
    <tableColumn name="Player" id="2"/>
    <tableColumn name="Team" id="3"/>
  </tableColumns>
  <tableStyleInfo name="Positional Rankings - Top 10-style 6" showColumnStripes="0" showFirstColumn="1" showLastColumn="1" showRowStripes="1"/>
</table>
</file>

<file path=xl/tables/table7.xml><?xml version="1.0" encoding="utf-8"?>
<table xmlns="http://schemas.openxmlformats.org/spreadsheetml/2006/main" ref="F16:H26" displayName="Table_7" id="7">
  <tableColumns count="3">
    <tableColumn name="Rank" id="1"/>
    <tableColumn name="Player" id="2"/>
    <tableColumn name="Team" id="3"/>
  </tableColumns>
  <tableStyleInfo name="Positional Rankings - Top 10-style 7" showColumnStripes="0" showFirstColumn="1" showLastColumn="1" showRowStripes="1"/>
</table>
</file>

<file path=xl/tables/table8.xml><?xml version="1.0" encoding="utf-8"?>
<table xmlns="http://schemas.openxmlformats.org/spreadsheetml/2006/main" ref="J16:L26" displayName="Table_8" id="8">
  <tableColumns count="3">
    <tableColumn name="Rank" id="1"/>
    <tableColumn name="Player" id="2"/>
    <tableColumn name="Team" id="3"/>
  </tableColumns>
  <tableStyleInfo name="Positional Rankings - Top 10-style 8" showColumnStripes="0" showFirstColumn="1" showLastColumn="1" showRowStripes="1"/>
</table>
</file>

<file path=xl/tables/table9.xml><?xml version="1.0" encoding="utf-8"?>
<table xmlns="http://schemas.openxmlformats.org/spreadsheetml/2006/main" ref="N16:P26" displayName="Table_9" id="9">
  <tableColumns count="3">
    <tableColumn name="Rank" id="1"/>
    <tableColumn name="Player" id="2"/>
    <tableColumn name="Team" id="3"/>
  </tableColumns>
  <tableStyleInfo name="Positional Rankings - Top 10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Relationship Id="rId3" Type="http://schemas.openxmlformats.org/officeDocument/2006/relationships/table" Target="../tables/table27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table" Target="../tables/table4.xml"/><Relationship Id="rId31" Type="http://schemas.openxmlformats.org/officeDocument/2006/relationships/table" Target="../tables/table15.xml"/><Relationship Id="rId30" Type="http://schemas.openxmlformats.org/officeDocument/2006/relationships/table" Target="../tables/table14.xml"/><Relationship Id="rId22" Type="http://schemas.openxmlformats.org/officeDocument/2006/relationships/table" Target="../tables/table6.xml"/><Relationship Id="rId21" Type="http://schemas.openxmlformats.org/officeDocument/2006/relationships/table" Target="../tables/table5.xml"/><Relationship Id="rId24" Type="http://schemas.openxmlformats.org/officeDocument/2006/relationships/table" Target="../tables/table8.xml"/><Relationship Id="rId23" Type="http://schemas.openxmlformats.org/officeDocument/2006/relationships/table" Target="../tables/table7.xml"/><Relationship Id="rId1" Type="http://schemas.openxmlformats.org/officeDocument/2006/relationships/drawing" Target="../drawings/drawing2.xml"/><Relationship Id="rId26" Type="http://schemas.openxmlformats.org/officeDocument/2006/relationships/table" Target="../tables/table10.xml"/><Relationship Id="rId25" Type="http://schemas.openxmlformats.org/officeDocument/2006/relationships/table" Target="../tables/table9.xml"/><Relationship Id="rId17" Type="http://schemas.openxmlformats.org/officeDocument/2006/relationships/table" Target="../tables/table1.xml"/><Relationship Id="rId28" Type="http://schemas.openxmlformats.org/officeDocument/2006/relationships/table" Target="../tables/table12.xml"/><Relationship Id="rId27" Type="http://schemas.openxmlformats.org/officeDocument/2006/relationships/table" Target="../tables/table11.xml"/><Relationship Id="rId19" Type="http://schemas.openxmlformats.org/officeDocument/2006/relationships/table" Target="../tables/table3.xml"/><Relationship Id="rId18" Type="http://schemas.openxmlformats.org/officeDocument/2006/relationships/table" Target="../tables/table2.xml"/><Relationship Id="rId29" Type="http://schemas.openxmlformats.org/officeDocument/2006/relationships/table" Target="../tables/table1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16.xml"/></Relationships>
</file>

<file path=xl/worksheets/_rels/sheet4.xml.rels><?xml version="1.0" encoding="UTF-8" standalone="yes"?><Relationships xmlns="http://schemas.openxmlformats.org/package/2006/relationships"><Relationship Id="rId11" Type="http://schemas.openxmlformats.org/officeDocument/2006/relationships/table" Target="../tables/table18.xml"/><Relationship Id="rId10" Type="http://schemas.openxmlformats.org/officeDocument/2006/relationships/table" Target="../tables/table17.xml"/><Relationship Id="rId13" Type="http://schemas.openxmlformats.org/officeDocument/2006/relationships/table" Target="../tables/table20.xml"/><Relationship Id="rId12" Type="http://schemas.openxmlformats.org/officeDocument/2006/relationships/table" Target="../tables/table19.xml"/><Relationship Id="rId1" Type="http://schemas.openxmlformats.org/officeDocument/2006/relationships/drawing" Target="../drawings/drawing4.xml"/><Relationship Id="rId15" Type="http://schemas.openxmlformats.org/officeDocument/2006/relationships/table" Target="../tables/table22.xml"/><Relationship Id="rId14" Type="http://schemas.openxmlformats.org/officeDocument/2006/relationships/table" Target="../tables/table21.xml"/><Relationship Id="rId17" Type="http://schemas.openxmlformats.org/officeDocument/2006/relationships/table" Target="../tables/table24.xml"/><Relationship Id="rId16" Type="http://schemas.openxmlformats.org/officeDocument/2006/relationships/table" Target="../tables/table23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2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Relationship Id="rId3" Type="http://schemas.openxmlformats.org/officeDocument/2006/relationships/table" Target="../tables/table2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9.63"/>
  </cols>
  <sheetData>
    <row r="2">
      <c r="A2" s="1" t="s">
        <v>0</v>
      </c>
      <c r="B2" s="2" t="s">
        <v>1</v>
      </c>
    </row>
  </sheetData>
  <dataValidations>
    <dataValidation type="list" allowBlank="1" sqref="B2">
      <formula1>"Yahoo,ESPN,Average"</formula1>
    </dataValidation>
  </dataValidation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25"/>
    <col customWidth="1" min="2" max="2" width="14.0"/>
    <col customWidth="1" min="3" max="3" width="12.0"/>
    <col customWidth="1" min="4" max="4" width="13.13"/>
    <col customWidth="1" min="5" max="5" width="8.38"/>
  </cols>
  <sheetData>
    <row r="1">
      <c r="A1" s="30" t="s">
        <v>617</v>
      </c>
      <c r="B1" s="31" t="s">
        <v>618</v>
      </c>
      <c r="C1" s="31" t="s">
        <v>619</v>
      </c>
      <c r="D1" s="31" t="s">
        <v>620</v>
      </c>
      <c r="E1" s="34" t="s">
        <v>616</v>
      </c>
    </row>
    <row r="2">
      <c r="A2" s="190" t="s">
        <v>11</v>
      </c>
      <c r="B2" s="191">
        <v>1.1</v>
      </c>
      <c r="C2" s="192"/>
      <c r="D2" s="193">
        <f t="shared" ref="D2:D694" si="1">IFerror(AVERAGE(B2:C2),"–")</f>
        <v>1.1</v>
      </c>
      <c r="E2" s="194" t="s">
        <v>85</v>
      </c>
    </row>
    <row r="3">
      <c r="A3" s="195" t="s">
        <v>21</v>
      </c>
      <c r="B3" s="196">
        <v>2.3</v>
      </c>
      <c r="C3" s="197"/>
      <c r="D3" s="198">
        <f t="shared" si="1"/>
        <v>2.3</v>
      </c>
      <c r="E3" s="199" t="s">
        <v>85</v>
      </c>
    </row>
    <row r="4">
      <c r="A4" s="190" t="s">
        <v>13</v>
      </c>
      <c r="B4" s="191">
        <v>9.4</v>
      </c>
      <c r="C4" s="192"/>
      <c r="D4" s="193">
        <f t="shared" si="1"/>
        <v>9.4</v>
      </c>
      <c r="E4" s="194" t="s">
        <v>97</v>
      </c>
    </row>
    <row r="5">
      <c r="A5" s="195" t="s">
        <v>621</v>
      </c>
      <c r="B5" s="196">
        <v>4.6</v>
      </c>
      <c r="C5" s="197"/>
      <c r="D5" s="198">
        <f t="shared" si="1"/>
        <v>4.6</v>
      </c>
      <c r="E5" s="199" t="s">
        <v>92</v>
      </c>
    </row>
    <row r="6">
      <c r="A6" s="190" t="s">
        <v>16</v>
      </c>
      <c r="B6" s="191">
        <v>3.1</v>
      </c>
      <c r="C6" s="192"/>
      <c r="D6" s="193">
        <f t="shared" si="1"/>
        <v>3.1</v>
      </c>
      <c r="E6" s="194" t="s">
        <v>87</v>
      </c>
    </row>
    <row r="7">
      <c r="A7" s="195" t="s">
        <v>36</v>
      </c>
      <c r="B7" s="196">
        <v>8.1</v>
      </c>
      <c r="C7" s="197"/>
      <c r="D7" s="198">
        <f t="shared" si="1"/>
        <v>8.1</v>
      </c>
      <c r="E7" s="199" t="s">
        <v>92</v>
      </c>
    </row>
    <row r="8">
      <c r="A8" s="190" t="s">
        <v>42</v>
      </c>
      <c r="B8" s="191">
        <v>24.0</v>
      </c>
      <c r="C8" s="192"/>
      <c r="D8" s="193">
        <f t="shared" si="1"/>
        <v>24</v>
      </c>
      <c r="E8" s="194" t="s">
        <v>113</v>
      </c>
    </row>
    <row r="9">
      <c r="A9" s="195" t="s">
        <v>23</v>
      </c>
      <c r="B9" s="196">
        <v>18.1</v>
      </c>
      <c r="C9" s="197"/>
      <c r="D9" s="198">
        <f t="shared" si="1"/>
        <v>18.1</v>
      </c>
      <c r="E9" s="199" t="s">
        <v>87</v>
      </c>
    </row>
    <row r="10">
      <c r="A10" s="190" t="s">
        <v>12</v>
      </c>
      <c r="B10" s="191">
        <v>7.1</v>
      </c>
      <c r="C10" s="192"/>
      <c r="D10" s="193">
        <f t="shared" si="1"/>
        <v>7.1</v>
      </c>
      <c r="E10" s="194" t="s">
        <v>95</v>
      </c>
    </row>
    <row r="11">
      <c r="A11" s="195" t="s">
        <v>22</v>
      </c>
      <c r="B11" s="196">
        <v>12.1</v>
      </c>
      <c r="C11" s="197"/>
      <c r="D11" s="198">
        <f t="shared" si="1"/>
        <v>12.1</v>
      </c>
      <c r="E11" s="199" t="s">
        <v>106</v>
      </c>
    </row>
    <row r="12">
      <c r="A12" s="190" t="s">
        <v>33</v>
      </c>
      <c r="B12" s="191">
        <v>41.9</v>
      </c>
      <c r="C12" s="192"/>
      <c r="D12" s="193">
        <f t="shared" si="1"/>
        <v>41.9</v>
      </c>
      <c r="E12" s="194" t="s">
        <v>121</v>
      </c>
    </row>
    <row r="13">
      <c r="A13" s="195" t="s">
        <v>313</v>
      </c>
      <c r="B13" s="196">
        <v>115.5</v>
      </c>
      <c r="C13" s="197"/>
      <c r="D13" s="198">
        <f t="shared" si="1"/>
        <v>115.5</v>
      </c>
      <c r="E13" s="199" t="s">
        <v>103</v>
      </c>
    </row>
    <row r="14">
      <c r="A14" s="190" t="s">
        <v>46</v>
      </c>
      <c r="B14" s="191">
        <v>18.8</v>
      </c>
      <c r="C14" s="192"/>
      <c r="D14" s="193">
        <f t="shared" si="1"/>
        <v>18.8</v>
      </c>
      <c r="E14" s="194" t="s">
        <v>116</v>
      </c>
    </row>
    <row r="15">
      <c r="A15" s="195" t="s">
        <v>41</v>
      </c>
      <c r="B15" s="196">
        <v>20.6</v>
      </c>
      <c r="C15" s="197"/>
      <c r="D15" s="198">
        <f t="shared" si="1"/>
        <v>20.6</v>
      </c>
      <c r="E15" s="199" t="s">
        <v>97</v>
      </c>
    </row>
    <row r="16">
      <c r="A16" s="190" t="s">
        <v>27</v>
      </c>
      <c r="B16" s="191">
        <v>20.3</v>
      </c>
      <c r="C16" s="192"/>
      <c r="D16" s="193">
        <f t="shared" si="1"/>
        <v>20.3</v>
      </c>
      <c r="E16" s="194" t="s">
        <v>110</v>
      </c>
    </row>
    <row r="17">
      <c r="A17" s="195" t="s">
        <v>31</v>
      </c>
      <c r="B17" s="196">
        <v>13.8</v>
      </c>
      <c r="C17" s="197"/>
      <c r="D17" s="198">
        <f t="shared" si="1"/>
        <v>13.8</v>
      </c>
      <c r="E17" s="199" t="s">
        <v>101</v>
      </c>
    </row>
    <row r="18">
      <c r="A18" s="190" t="s">
        <v>18</v>
      </c>
      <c r="B18" s="191">
        <v>24.3</v>
      </c>
      <c r="C18" s="192"/>
      <c r="D18" s="193">
        <f t="shared" si="1"/>
        <v>24.3</v>
      </c>
      <c r="E18" s="194" t="s">
        <v>103</v>
      </c>
    </row>
    <row r="19">
      <c r="A19" s="195" t="s">
        <v>37</v>
      </c>
      <c r="B19" s="196">
        <v>28.5</v>
      </c>
      <c r="C19" s="197"/>
      <c r="D19" s="198">
        <f t="shared" si="1"/>
        <v>28.5</v>
      </c>
      <c r="E19" s="199" t="s">
        <v>119</v>
      </c>
    </row>
    <row r="20">
      <c r="A20" s="190" t="s">
        <v>28</v>
      </c>
      <c r="B20" s="191">
        <v>16.7</v>
      </c>
      <c r="C20" s="192"/>
      <c r="D20" s="193">
        <f t="shared" si="1"/>
        <v>16.7</v>
      </c>
      <c r="E20" s="194" t="s">
        <v>101</v>
      </c>
    </row>
    <row r="21">
      <c r="A21" s="195" t="s">
        <v>17</v>
      </c>
      <c r="B21" s="196">
        <v>13.1</v>
      </c>
      <c r="C21" s="197"/>
      <c r="D21" s="198">
        <f t="shared" si="1"/>
        <v>13.1</v>
      </c>
      <c r="E21" s="199" t="s">
        <v>108</v>
      </c>
    </row>
    <row r="22">
      <c r="A22" s="190" t="s">
        <v>168</v>
      </c>
      <c r="B22" s="191">
        <v>134.5</v>
      </c>
      <c r="C22" s="192"/>
      <c r="D22" s="193">
        <f t="shared" si="1"/>
        <v>134.5</v>
      </c>
      <c r="E22" s="194" t="s">
        <v>119</v>
      </c>
    </row>
    <row r="23">
      <c r="A23" s="195" t="s">
        <v>69</v>
      </c>
      <c r="B23" s="196">
        <v>22.5</v>
      </c>
      <c r="C23" s="197"/>
      <c r="D23" s="198">
        <f t="shared" si="1"/>
        <v>22.5</v>
      </c>
      <c r="E23" s="199" t="s">
        <v>128</v>
      </c>
    </row>
    <row r="24">
      <c r="A24" s="190" t="s">
        <v>65</v>
      </c>
      <c r="B24" s="191">
        <v>48.9</v>
      </c>
      <c r="C24" s="192"/>
      <c r="D24" s="193">
        <f t="shared" si="1"/>
        <v>48.9</v>
      </c>
      <c r="E24" s="194" t="s">
        <v>136</v>
      </c>
    </row>
    <row r="25">
      <c r="A25" s="195" t="s">
        <v>32</v>
      </c>
      <c r="B25" s="196">
        <v>32.9</v>
      </c>
      <c r="C25" s="197"/>
      <c r="D25" s="198">
        <f t="shared" si="1"/>
        <v>32.9</v>
      </c>
      <c r="E25" s="199" t="s">
        <v>116</v>
      </c>
    </row>
    <row r="26">
      <c r="A26" s="190" t="s">
        <v>14</v>
      </c>
      <c r="B26" s="191">
        <v>5.6</v>
      </c>
      <c r="C26" s="192"/>
      <c r="D26" s="193">
        <f t="shared" si="1"/>
        <v>5.6</v>
      </c>
      <c r="E26" s="194" t="s">
        <v>92</v>
      </c>
    </row>
    <row r="27">
      <c r="A27" s="195" t="s">
        <v>196</v>
      </c>
      <c r="B27" s="196">
        <v>61.5</v>
      </c>
      <c r="C27" s="197"/>
      <c r="D27" s="198">
        <f t="shared" si="1"/>
        <v>61.5</v>
      </c>
      <c r="E27" s="199" t="s">
        <v>116</v>
      </c>
    </row>
    <row r="28">
      <c r="A28" s="190" t="s">
        <v>148</v>
      </c>
      <c r="B28" s="191">
        <v>62.9</v>
      </c>
      <c r="C28" s="192"/>
      <c r="D28" s="193">
        <f t="shared" si="1"/>
        <v>62.9</v>
      </c>
      <c r="E28" s="194" t="s">
        <v>119</v>
      </c>
    </row>
    <row r="29">
      <c r="A29" s="195" t="s">
        <v>51</v>
      </c>
      <c r="B29" s="196">
        <v>30.4</v>
      </c>
      <c r="C29" s="197"/>
      <c r="D29" s="198">
        <f t="shared" si="1"/>
        <v>30.4</v>
      </c>
      <c r="E29" s="199" t="s">
        <v>123</v>
      </c>
    </row>
    <row r="30">
      <c r="A30" s="190" t="s">
        <v>164</v>
      </c>
      <c r="B30" s="191">
        <v>119.5</v>
      </c>
      <c r="C30" s="192"/>
      <c r="D30" s="193">
        <f t="shared" si="1"/>
        <v>119.5</v>
      </c>
      <c r="E30" s="194" t="s">
        <v>97</v>
      </c>
    </row>
    <row r="31">
      <c r="A31" s="195" t="s">
        <v>173</v>
      </c>
      <c r="B31" s="196">
        <v>31.3</v>
      </c>
      <c r="C31" s="197"/>
      <c r="D31" s="198">
        <f t="shared" si="1"/>
        <v>31.3</v>
      </c>
      <c r="E31" s="199" t="s">
        <v>92</v>
      </c>
    </row>
    <row r="32">
      <c r="A32" s="190" t="s">
        <v>57</v>
      </c>
      <c r="B32" s="191">
        <v>57.4</v>
      </c>
      <c r="C32" s="192"/>
      <c r="D32" s="193">
        <f t="shared" si="1"/>
        <v>57.4</v>
      </c>
      <c r="E32" s="194" t="s">
        <v>126</v>
      </c>
    </row>
    <row r="33">
      <c r="A33" s="195" t="s">
        <v>246</v>
      </c>
      <c r="B33" s="196">
        <v>66.9</v>
      </c>
      <c r="C33" s="197"/>
      <c r="D33" s="198">
        <f t="shared" si="1"/>
        <v>66.9</v>
      </c>
      <c r="E33" s="199" t="s">
        <v>108</v>
      </c>
    </row>
    <row r="34">
      <c r="A34" s="190" t="s">
        <v>56</v>
      </c>
      <c r="B34" s="191">
        <v>29.3</v>
      </c>
      <c r="C34" s="192"/>
      <c r="D34" s="193">
        <f t="shared" si="1"/>
        <v>29.3</v>
      </c>
      <c r="E34" s="194" t="s">
        <v>113</v>
      </c>
    </row>
    <row r="35">
      <c r="A35" s="195" t="s">
        <v>75</v>
      </c>
      <c r="B35" s="196">
        <v>63.3</v>
      </c>
      <c r="C35" s="197"/>
      <c r="D35" s="198">
        <f t="shared" si="1"/>
        <v>63.3</v>
      </c>
      <c r="E35" s="199" t="s">
        <v>154</v>
      </c>
    </row>
    <row r="36">
      <c r="A36" s="190" t="s">
        <v>52</v>
      </c>
      <c r="B36" s="191">
        <v>37.2</v>
      </c>
      <c r="C36" s="192"/>
      <c r="D36" s="193">
        <f t="shared" si="1"/>
        <v>37.2</v>
      </c>
      <c r="E36" s="194" t="s">
        <v>151</v>
      </c>
    </row>
    <row r="37">
      <c r="A37" s="195" t="s">
        <v>71</v>
      </c>
      <c r="B37" s="196">
        <v>47.1</v>
      </c>
      <c r="C37" s="197"/>
      <c r="D37" s="198">
        <f t="shared" si="1"/>
        <v>47.1</v>
      </c>
      <c r="E37" s="199" t="s">
        <v>140</v>
      </c>
    </row>
    <row r="38">
      <c r="A38" s="190" t="s">
        <v>144</v>
      </c>
      <c r="B38" s="191">
        <v>65.0</v>
      </c>
      <c r="C38" s="192"/>
      <c r="D38" s="193">
        <f t="shared" si="1"/>
        <v>65</v>
      </c>
      <c r="E38" s="194" t="s">
        <v>87</v>
      </c>
    </row>
    <row r="39">
      <c r="A39" s="195" t="s">
        <v>210</v>
      </c>
      <c r="B39" s="196">
        <v>129.5</v>
      </c>
      <c r="C39" s="197"/>
      <c r="D39" s="198">
        <f t="shared" si="1"/>
        <v>129.5</v>
      </c>
      <c r="E39" s="199" t="s">
        <v>182</v>
      </c>
    </row>
    <row r="40">
      <c r="A40" s="190" t="s">
        <v>77</v>
      </c>
      <c r="B40" s="191">
        <v>43.4</v>
      </c>
      <c r="C40" s="192"/>
      <c r="D40" s="193">
        <f t="shared" si="1"/>
        <v>43.4</v>
      </c>
      <c r="E40" s="194" t="s">
        <v>140</v>
      </c>
    </row>
    <row r="41">
      <c r="A41" s="195" t="s">
        <v>38</v>
      </c>
      <c r="B41" s="196">
        <v>104.1</v>
      </c>
      <c r="C41" s="197"/>
      <c r="D41" s="198">
        <f t="shared" si="1"/>
        <v>104.1</v>
      </c>
      <c r="E41" s="199" t="s">
        <v>95</v>
      </c>
    </row>
    <row r="42">
      <c r="A42" s="190" t="s">
        <v>156</v>
      </c>
      <c r="B42" s="191">
        <v>135.1</v>
      </c>
      <c r="C42" s="192"/>
      <c r="D42" s="193">
        <f t="shared" si="1"/>
        <v>135.1</v>
      </c>
      <c r="E42" s="194" t="s">
        <v>136</v>
      </c>
    </row>
    <row r="43">
      <c r="A43" s="195" t="s">
        <v>24</v>
      </c>
      <c r="B43" s="196">
        <v>14.6</v>
      </c>
      <c r="C43" s="197"/>
      <c r="D43" s="198">
        <f t="shared" si="1"/>
        <v>14.6</v>
      </c>
      <c r="E43" s="199" t="s">
        <v>97</v>
      </c>
    </row>
    <row r="44">
      <c r="A44" s="190" t="s">
        <v>171</v>
      </c>
      <c r="B44" s="191">
        <v>96.2</v>
      </c>
      <c r="C44" s="192"/>
      <c r="D44" s="193">
        <f t="shared" si="1"/>
        <v>96.2</v>
      </c>
      <c r="E44" s="194" t="s">
        <v>182</v>
      </c>
    </row>
    <row r="45">
      <c r="A45" s="195" t="s">
        <v>63</v>
      </c>
      <c r="B45" s="196">
        <v>64.1</v>
      </c>
      <c r="C45" s="197"/>
      <c r="D45" s="198">
        <f t="shared" si="1"/>
        <v>64.1</v>
      </c>
      <c r="E45" s="199" t="s">
        <v>87</v>
      </c>
    </row>
    <row r="46">
      <c r="A46" s="190" t="s">
        <v>34</v>
      </c>
      <c r="B46" s="191">
        <v>38.7</v>
      </c>
      <c r="C46" s="192"/>
      <c r="D46" s="193">
        <f t="shared" si="1"/>
        <v>38.7</v>
      </c>
      <c r="E46" s="194" t="s">
        <v>108</v>
      </c>
    </row>
    <row r="47">
      <c r="A47" s="195" t="s">
        <v>533</v>
      </c>
      <c r="B47" s="196">
        <v>55.2</v>
      </c>
      <c r="C47" s="197"/>
      <c r="D47" s="198">
        <f t="shared" si="1"/>
        <v>55.2</v>
      </c>
      <c r="E47" s="199" t="s">
        <v>123</v>
      </c>
    </row>
    <row r="48">
      <c r="A48" s="190" t="s">
        <v>176</v>
      </c>
      <c r="B48" s="191">
        <v>52.3</v>
      </c>
      <c r="C48" s="192"/>
      <c r="D48" s="193">
        <f t="shared" si="1"/>
        <v>52.3</v>
      </c>
      <c r="E48" s="194" t="s">
        <v>128</v>
      </c>
    </row>
    <row r="49">
      <c r="A49" s="195" t="s">
        <v>19</v>
      </c>
      <c r="B49" s="196">
        <v>20.6</v>
      </c>
      <c r="C49" s="197"/>
      <c r="D49" s="198">
        <f t="shared" si="1"/>
        <v>20.6</v>
      </c>
      <c r="E49" s="199" t="s">
        <v>126</v>
      </c>
    </row>
    <row r="50">
      <c r="A50" s="190" t="s">
        <v>53</v>
      </c>
      <c r="B50" s="191">
        <v>53.2</v>
      </c>
      <c r="C50" s="192"/>
      <c r="D50" s="193">
        <f t="shared" si="1"/>
        <v>53.2</v>
      </c>
      <c r="E50" s="194" t="s">
        <v>182</v>
      </c>
    </row>
    <row r="51">
      <c r="A51" s="195" t="s">
        <v>132</v>
      </c>
      <c r="B51" s="196">
        <v>47.6</v>
      </c>
      <c r="C51" s="197"/>
      <c r="D51" s="198">
        <f t="shared" si="1"/>
        <v>47.6</v>
      </c>
      <c r="E51" s="199" t="s">
        <v>106</v>
      </c>
    </row>
    <row r="52">
      <c r="A52" s="190" t="s">
        <v>323</v>
      </c>
      <c r="B52" s="191">
        <v>158.3</v>
      </c>
      <c r="C52" s="192"/>
      <c r="D52" s="193">
        <f t="shared" si="1"/>
        <v>158.3</v>
      </c>
      <c r="E52" s="194" t="s">
        <v>297</v>
      </c>
    </row>
    <row r="53">
      <c r="A53" s="195" t="s">
        <v>67</v>
      </c>
      <c r="B53" s="196">
        <v>40.3</v>
      </c>
      <c r="C53" s="197"/>
      <c r="D53" s="198">
        <f t="shared" si="1"/>
        <v>40.3</v>
      </c>
      <c r="E53" s="199" t="s">
        <v>130</v>
      </c>
    </row>
    <row r="54">
      <c r="A54" s="190" t="s">
        <v>258</v>
      </c>
      <c r="B54" s="191">
        <v>75.5</v>
      </c>
      <c r="C54" s="192"/>
      <c r="D54" s="193">
        <f t="shared" si="1"/>
        <v>75.5</v>
      </c>
      <c r="E54" s="194" t="s">
        <v>126</v>
      </c>
    </row>
    <row r="55">
      <c r="A55" s="195" t="s">
        <v>214</v>
      </c>
      <c r="B55" s="196">
        <v>119.6</v>
      </c>
      <c r="C55" s="197"/>
      <c r="D55" s="198">
        <f t="shared" si="1"/>
        <v>119.6</v>
      </c>
      <c r="E55" s="199" t="s">
        <v>254</v>
      </c>
    </row>
    <row r="56">
      <c r="A56" s="190" t="s">
        <v>194</v>
      </c>
      <c r="B56" s="191">
        <v>69.6</v>
      </c>
      <c r="C56" s="192"/>
      <c r="D56" s="193">
        <f t="shared" si="1"/>
        <v>69.6</v>
      </c>
      <c r="E56" s="194" t="s">
        <v>182</v>
      </c>
    </row>
    <row r="57">
      <c r="A57" s="195" t="s">
        <v>29</v>
      </c>
      <c r="B57" s="196">
        <v>17.3</v>
      </c>
      <c r="C57" s="197"/>
      <c r="D57" s="198">
        <f t="shared" si="1"/>
        <v>17.3</v>
      </c>
      <c r="E57" s="199" t="s">
        <v>113</v>
      </c>
    </row>
    <row r="58">
      <c r="A58" s="190" t="s">
        <v>199</v>
      </c>
      <c r="B58" s="191">
        <v>159.0</v>
      </c>
      <c r="C58" s="192"/>
      <c r="D58" s="193">
        <f t="shared" si="1"/>
        <v>159</v>
      </c>
      <c r="E58" s="194" t="s">
        <v>151</v>
      </c>
    </row>
    <row r="59">
      <c r="A59" s="195" t="s">
        <v>70</v>
      </c>
      <c r="B59" s="196">
        <v>37.9</v>
      </c>
      <c r="C59" s="197"/>
      <c r="D59" s="198">
        <f t="shared" si="1"/>
        <v>37.9</v>
      </c>
      <c r="E59" s="199" t="s">
        <v>123</v>
      </c>
    </row>
    <row r="60">
      <c r="A60" s="190" t="s">
        <v>188</v>
      </c>
      <c r="B60" s="191">
        <v>84.2</v>
      </c>
      <c r="C60" s="192"/>
      <c r="D60" s="193">
        <f t="shared" si="1"/>
        <v>84.2</v>
      </c>
      <c r="E60" s="194" t="s">
        <v>123</v>
      </c>
    </row>
    <row r="61">
      <c r="A61" s="195" t="s">
        <v>163</v>
      </c>
      <c r="B61" s="196">
        <v>67.6</v>
      </c>
      <c r="C61" s="197"/>
      <c r="D61" s="198">
        <f t="shared" si="1"/>
        <v>67.6</v>
      </c>
      <c r="E61" s="199" t="s">
        <v>106</v>
      </c>
    </row>
    <row r="62">
      <c r="A62" s="190" t="s">
        <v>240</v>
      </c>
      <c r="B62" s="191">
        <v>96.1</v>
      </c>
      <c r="C62" s="192"/>
      <c r="D62" s="193">
        <f t="shared" si="1"/>
        <v>96.1</v>
      </c>
      <c r="E62" s="194" t="s">
        <v>116</v>
      </c>
    </row>
    <row r="63">
      <c r="A63" s="195" t="s">
        <v>66</v>
      </c>
      <c r="B63" s="196">
        <v>83.2</v>
      </c>
      <c r="C63" s="197"/>
      <c r="D63" s="198">
        <f t="shared" si="1"/>
        <v>83.2</v>
      </c>
      <c r="E63" s="199" t="s">
        <v>110</v>
      </c>
    </row>
    <row r="64">
      <c r="A64" s="190" t="s">
        <v>159</v>
      </c>
      <c r="B64" s="191">
        <v>82.1</v>
      </c>
      <c r="C64" s="192"/>
      <c r="D64" s="193">
        <f t="shared" si="1"/>
        <v>82.1</v>
      </c>
      <c r="E64" s="194" t="s">
        <v>103</v>
      </c>
    </row>
    <row r="65">
      <c r="A65" s="195" t="s">
        <v>295</v>
      </c>
      <c r="B65" s="196">
        <v>151.4</v>
      </c>
      <c r="C65" s="197"/>
      <c r="D65" s="198">
        <f t="shared" si="1"/>
        <v>151.4</v>
      </c>
      <c r="E65" s="199" t="s">
        <v>202</v>
      </c>
    </row>
    <row r="66">
      <c r="A66" s="190" t="s">
        <v>298</v>
      </c>
      <c r="B66" s="191">
        <v>163.3</v>
      </c>
      <c r="C66" s="192"/>
      <c r="D66" s="193">
        <f t="shared" si="1"/>
        <v>163.3</v>
      </c>
      <c r="E66" s="194" t="s">
        <v>297</v>
      </c>
    </row>
    <row r="67">
      <c r="A67" s="195" t="s">
        <v>505</v>
      </c>
      <c r="B67" s="196">
        <v>160.3</v>
      </c>
      <c r="C67" s="197"/>
      <c r="D67" s="198">
        <f t="shared" si="1"/>
        <v>160.3</v>
      </c>
      <c r="E67" s="199" t="s">
        <v>355</v>
      </c>
    </row>
    <row r="68">
      <c r="A68" s="190" t="s">
        <v>64</v>
      </c>
      <c r="B68" s="191">
        <v>50.3</v>
      </c>
      <c r="C68" s="192"/>
      <c r="D68" s="193">
        <f t="shared" si="1"/>
        <v>50.3</v>
      </c>
      <c r="E68" s="194" t="s">
        <v>128</v>
      </c>
    </row>
    <row r="69">
      <c r="A69" s="195" t="s">
        <v>43</v>
      </c>
      <c r="B69" s="196">
        <v>123.3</v>
      </c>
      <c r="C69" s="197"/>
      <c r="D69" s="198">
        <f t="shared" si="1"/>
        <v>123.3</v>
      </c>
      <c r="E69" s="199" t="s">
        <v>146</v>
      </c>
    </row>
    <row r="70">
      <c r="A70" s="190" t="s">
        <v>219</v>
      </c>
      <c r="B70" s="191">
        <v>144.1</v>
      </c>
      <c r="C70" s="192"/>
      <c r="D70" s="193">
        <f t="shared" si="1"/>
        <v>144.1</v>
      </c>
      <c r="E70" s="194" t="s">
        <v>266</v>
      </c>
    </row>
    <row r="71">
      <c r="A71" s="195" t="s">
        <v>193</v>
      </c>
      <c r="B71" s="196">
        <v>127.5</v>
      </c>
      <c r="C71" s="197"/>
      <c r="D71" s="198">
        <f t="shared" si="1"/>
        <v>127.5</v>
      </c>
      <c r="E71" s="199" t="s">
        <v>154</v>
      </c>
    </row>
    <row r="72">
      <c r="A72" s="190" t="s">
        <v>206</v>
      </c>
      <c r="B72" s="191">
        <v>65.7</v>
      </c>
      <c r="C72" s="192"/>
      <c r="D72" s="193">
        <f t="shared" si="1"/>
        <v>65.7</v>
      </c>
      <c r="E72" s="194" t="s">
        <v>101</v>
      </c>
    </row>
    <row r="73">
      <c r="A73" s="195" t="s">
        <v>376</v>
      </c>
      <c r="B73" s="196">
        <v>173.2</v>
      </c>
      <c r="C73" s="197"/>
      <c r="D73" s="198">
        <f t="shared" si="1"/>
        <v>173.2</v>
      </c>
      <c r="E73" s="199" t="s">
        <v>266</v>
      </c>
    </row>
    <row r="74">
      <c r="A74" s="190" t="s">
        <v>321</v>
      </c>
      <c r="B74" s="191">
        <v>112.1</v>
      </c>
      <c r="C74" s="192"/>
      <c r="D74" s="193">
        <f t="shared" si="1"/>
        <v>112.1</v>
      </c>
      <c r="E74" s="194" t="s">
        <v>95</v>
      </c>
    </row>
    <row r="75">
      <c r="A75" s="195" t="s">
        <v>232</v>
      </c>
      <c r="B75" s="196">
        <v>158.6</v>
      </c>
      <c r="C75" s="197"/>
      <c r="D75" s="198">
        <f t="shared" si="1"/>
        <v>158.6</v>
      </c>
      <c r="E75" s="199" t="s">
        <v>239</v>
      </c>
    </row>
    <row r="76">
      <c r="A76" s="190" t="s">
        <v>137</v>
      </c>
      <c r="B76" s="191">
        <v>96.3</v>
      </c>
      <c r="C76" s="192"/>
      <c r="D76" s="193">
        <f t="shared" si="1"/>
        <v>96.3</v>
      </c>
      <c r="E76" s="194" t="s">
        <v>146</v>
      </c>
    </row>
    <row r="77">
      <c r="A77" s="195" t="s">
        <v>227</v>
      </c>
      <c r="B77" s="196">
        <v>157.4</v>
      </c>
      <c r="C77" s="197"/>
      <c r="D77" s="198">
        <f t="shared" si="1"/>
        <v>157.4</v>
      </c>
      <c r="E77" s="199" t="s">
        <v>231</v>
      </c>
    </row>
    <row r="78">
      <c r="A78" s="190" t="s">
        <v>48</v>
      </c>
      <c r="B78" s="191">
        <v>147.5</v>
      </c>
      <c r="C78" s="192"/>
      <c r="D78" s="193">
        <f t="shared" si="1"/>
        <v>147.5</v>
      </c>
      <c r="E78" s="194" t="s">
        <v>202</v>
      </c>
    </row>
    <row r="79">
      <c r="A79" s="195" t="s">
        <v>260</v>
      </c>
      <c r="B79" s="196">
        <v>161.5</v>
      </c>
      <c r="C79" s="197"/>
      <c r="D79" s="198">
        <f t="shared" si="1"/>
        <v>161.5</v>
      </c>
      <c r="E79" s="199" t="s">
        <v>202</v>
      </c>
    </row>
    <row r="80">
      <c r="A80" s="190" t="s">
        <v>183</v>
      </c>
      <c r="B80" s="191">
        <v>89.7</v>
      </c>
      <c r="C80" s="192"/>
      <c r="D80" s="193">
        <f t="shared" si="1"/>
        <v>89.7</v>
      </c>
      <c r="E80" s="194" t="s">
        <v>130</v>
      </c>
    </row>
    <row r="81">
      <c r="A81" s="195" t="s">
        <v>212</v>
      </c>
      <c r="B81" s="196">
        <v>100.7</v>
      </c>
      <c r="C81" s="197"/>
      <c r="D81" s="198">
        <f t="shared" si="1"/>
        <v>100.7</v>
      </c>
      <c r="E81" s="199" t="s">
        <v>130</v>
      </c>
    </row>
    <row r="82">
      <c r="A82" s="190" t="s">
        <v>203</v>
      </c>
      <c r="B82" s="191">
        <v>115.7</v>
      </c>
      <c r="C82" s="192"/>
      <c r="D82" s="193">
        <f t="shared" si="1"/>
        <v>115.7</v>
      </c>
      <c r="E82" s="194" t="s">
        <v>231</v>
      </c>
    </row>
    <row r="83">
      <c r="A83" s="195" t="s">
        <v>44</v>
      </c>
      <c r="B83" s="196">
        <v>59.7</v>
      </c>
      <c r="C83" s="197"/>
      <c r="D83" s="198">
        <f t="shared" si="1"/>
        <v>59.7</v>
      </c>
      <c r="E83" s="199" t="s">
        <v>116</v>
      </c>
    </row>
    <row r="84">
      <c r="A84" s="190" t="s">
        <v>186</v>
      </c>
      <c r="B84" s="191">
        <v>145.5</v>
      </c>
      <c r="C84" s="192"/>
      <c r="D84" s="193">
        <f t="shared" si="1"/>
        <v>145.5</v>
      </c>
      <c r="E84" s="194" t="s">
        <v>202</v>
      </c>
    </row>
    <row r="85">
      <c r="A85" s="195" t="s">
        <v>282</v>
      </c>
      <c r="B85" s="196">
        <v>156.5</v>
      </c>
      <c r="C85" s="197"/>
      <c r="D85" s="198">
        <f t="shared" si="1"/>
        <v>156.5</v>
      </c>
      <c r="E85" s="199" t="s">
        <v>182</v>
      </c>
    </row>
    <row r="86">
      <c r="A86" s="190" t="s">
        <v>158</v>
      </c>
      <c r="B86" s="191">
        <v>87.2</v>
      </c>
      <c r="C86" s="192"/>
      <c r="D86" s="193">
        <f t="shared" si="1"/>
        <v>87.2</v>
      </c>
      <c r="E86" s="194" t="s">
        <v>136</v>
      </c>
    </row>
    <row r="87">
      <c r="A87" s="195" t="s">
        <v>161</v>
      </c>
      <c r="B87" s="196">
        <v>26.5</v>
      </c>
      <c r="C87" s="197"/>
      <c r="D87" s="198">
        <f t="shared" si="1"/>
        <v>26.5</v>
      </c>
      <c r="E87" s="199" t="s">
        <v>113</v>
      </c>
    </row>
    <row r="88">
      <c r="A88" s="190" t="s">
        <v>459</v>
      </c>
      <c r="B88" s="191">
        <v>166.8</v>
      </c>
      <c r="C88" s="192"/>
      <c r="D88" s="193">
        <f t="shared" si="1"/>
        <v>166.8</v>
      </c>
      <c r="E88" s="194" t="s">
        <v>202</v>
      </c>
    </row>
    <row r="89">
      <c r="A89" s="195" t="s">
        <v>234</v>
      </c>
      <c r="B89" s="196">
        <v>149.7</v>
      </c>
      <c r="C89" s="197"/>
      <c r="D89" s="198">
        <f t="shared" si="1"/>
        <v>149.7</v>
      </c>
      <c r="E89" s="199" t="s">
        <v>85</v>
      </c>
    </row>
    <row r="90">
      <c r="A90" s="190" t="s">
        <v>300</v>
      </c>
      <c r="B90" s="191">
        <v>167.3</v>
      </c>
      <c r="C90" s="192"/>
      <c r="D90" s="193">
        <f t="shared" si="1"/>
        <v>167.3</v>
      </c>
      <c r="E90" s="194" t="s">
        <v>119</v>
      </c>
    </row>
    <row r="91">
      <c r="A91" s="195" t="s">
        <v>339</v>
      </c>
      <c r="B91" s="196">
        <v>163.3</v>
      </c>
      <c r="C91" s="197"/>
      <c r="D91" s="198">
        <f t="shared" si="1"/>
        <v>163.3</v>
      </c>
      <c r="E91" s="199" t="s">
        <v>146</v>
      </c>
    </row>
    <row r="92">
      <c r="A92" s="190" t="s">
        <v>261</v>
      </c>
      <c r="B92" s="191">
        <v>107.4</v>
      </c>
      <c r="C92" s="192"/>
      <c r="D92" s="193">
        <f t="shared" si="1"/>
        <v>107.4</v>
      </c>
      <c r="E92" s="194" t="s">
        <v>140</v>
      </c>
    </row>
    <row r="93">
      <c r="A93" s="195" t="s">
        <v>175</v>
      </c>
      <c r="B93" s="196">
        <v>31.3</v>
      </c>
      <c r="C93" s="197"/>
      <c r="D93" s="198">
        <f t="shared" si="1"/>
        <v>31.3</v>
      </c>
      <c r="E93" s="199" t="s">
        <v>130</v>
      </c>
    </row>
    <row r="94">
      <c r="A94" s="190" t="s">
        <v>39</v>
      </c>
      <c r="B94" s="191">
        <v>34.7</v>
      </c>
      <c r="C94" s="192"/>
      <c r="D94" s="193">
        <f t="shared" si="1"/>
        <v>34.7</v>
      </c>
      <c r="E94" s="194" t="s">
        <v>101</v>
      </c>
    </row>
    <row r="95">
      <c r="A95" s="195" t="s">
        <v>328</v>
      </c>
      <c r="B95" s="196" t="s">
        <v>356</v>
      </c>
      <c r="C95" s="197"/>
      <c r="D95" s="198" t="str">
        <f t="shared" si="1"/>
        <v>–</v>
      </c>
      <c r="E95" s="199" t="s">
        <v>355</v>
      </c>
    </row>
    <row r="96">
      <c r="A96" s="190" t="s">
        <v>189</v>
      </c>
      <c r="B96" s="191">
        <v>67.1</v>
      </c>
      <c r="C96" s="192"/>
      <c r="D96" s="193">
        <f t="shared" si="1"/>
        <v>67.1</v>
      </c>
      <c r="E96" s="194" t="s">
        <v>85</v>
      </c>
    </row>
    <row r="97">
      <c r="A97" s="195" t="s">
        <v>257</v>
      </c>
      <c r="B97" s="196">
        <v>84.6</v>
      </c>
      <c r="C97" s="197"/>
      <c r="D97" s="198">
        <f t="shared" si="1"/>
        <v>84.6</v>
      </c>
      <c r="E97" s="199" t="s">
        <v>130</v>
      </c>
    </row>
    <row r="98">
      <c r="A98" s="190" t="s">
        <v>269</v>
      </c>
      <c r="B98" s="191">
        <v>113.5</v>
      </c>
      <c r="C98" s="192"/>
      <c r="D98" s="193">
        <f t="shared" si="1"/>
        <v>113.5</v>
      </c>
      <c r="E98" s="194" t="s">
        <v>119</v>
      </c>
    </row>
    <row r="99">
      <c r="A99" s="195" t="s">
        <v>217</v>
      </c>
      <c r="B99" s="196">
        <v>141.8</v>
      </c>
      <c r="C99" s="197"/>
      <c r="D99" s="198">
        <f t="shared" si="1"/>
        <v>141.8</v>
      </c>
      <c r="E99" s="199" t="s">
        <v>225</v>
      </c>
    </row>
    <row r="100">
      <c r="A100" s="190" t="s">
        <v>622</v>
      </c>
      <c r="B100" s="191" t="s">
        <v>356</v>
      </c>
      <c r="C100" s="192"/>
      <c r="D100" s="193" t="str">
        <f t="shared" si="1"/>
        <v>–</v>
      </c>
      <c r="E100" s="194" t="s">
        <v>108</v>
      </c>
    </row>
    <row r="101">
      <c r="A101" s="195" t="s">
        <v>623</v>
      </c>
      <c r="B101" s="196">
        <v>157.9</v>
      </c>
      <c r="C101" s="197"/>
      <c r="D101" s="198">
        <f t="shared" si="1"/>
        <v>157.9</v>
      </c>
      <c r="E101" s="199" t="s">
        <v>101</v>
      </c>
    </row>
    <row r="102">
      <c r="A102" s="190" t="s">
        <v>288</v>
      </c>
      <c r="B102" s="191">
        <v>123.8</v>
      </c>
      <c r="C102" s="192"/>
      <c r="D102" s="193">
        <f t="shared" si="1"/>
        <v>123.8</v>
      </c>
      <c r="E102" s="194" t="s">
        <v>85</v>
      </c>
    </row>
    <row r="103">
      <c r="A103" s="195" t="s">
        <v>352</v>
      </c>
      <c r="B103" s="196" t="s">
        <v>356</v>
      </c>
      <c r="C103" s="197"/>
      <c r="D103" s="198" t="str">
        <f t="shared" si="1"/>
        <v>–</v>
      </c>
      <c r="E103" s="199" t="s">
        <v>254</v>
      </c>
    </row>
    <row r="104">
      <c r="A104" s="190" t="s">
        <v>191</v>
      </c>
      <c r="B104" s="191">
        <v>55.5</v>
      </c>
      <c r="C104" s="192"/>
      <c r="D104" s="193">
        <f t="shared" si="1"/>
        <v>55.5</v>
      </c>
      <c r="E104" s="194" t="s">
        <v>130</v>
      </c>
    </row>
    <row r="105">
      <c r="A105" s="195" t="s">
        <v>49</v>
      </c>
      <c r="B105" s="196">
        <v>54.1</v>
      </c>
      <c r="C105" s="197"/>
      <c r="D105" s="198">
        <f t="shared" si="1"/>
        <v>54.1</v>
      </c>
      <c r="E105" s="199" t="s">
        <v>87</v>
      </c>
    </row>
    <row r="106">
      <c r="A106" s="190" t="s">
        <v>242</v>
      </c>
      <c r="B106" s="191">
        <v>165.3</v>
      </c>
      <c r="C106" s="192"/>
      <c r="D106" s="193">
        <f t="shared" si="1"/>
        <v>165.3</v>
      </c>
      <c r="E106" s="194" t="s">
        <v>106</v>
      </c>
    </row>
    <row r="107">
      <c r="A107" s="195" t="s">
        <v>330</v>
      </c>
      <c r="B107" s="196">
        <v>171.3</v>
      </c>
      <c r="C107" s="197"/>
      <c r="D107" s="198">
        <f t="shared" si="1"/>
        <v>171.3</v>
      </c>
      <c r="E107" s="199" t="s">
        <v>151</v>
      </c>
    </row>
    <row r="108">
      <c r="A108" s="190" t="s">
        <v>272</v>
      </c>
      <c r="B108" s="191">
        <v>142.2</v>
      </c>
      <c r="C108" s="192"/>
      <c r="D108" s="193">
        <f t="shared" si="1"/>
        <v>142.2</v>
      </c>
      <c r="E108" s="194" t="s">
        <v>254</v>
      </c>
    </row>
    <row r="109">
      <c r="A109" s="195" t="s">
        <v>286</v>
      </c>
      <c r="B109" s="196">
        <v>147.8</v>
      </c>
      <c r="C109" s="197"/>
      <c r="D109" s="198">
        <f t="shared" si="1"/>
        <v>147.8</v>
      </c>
      <c r="E109" s="199" t="s">
        <v>128</v>
      </c>
    </row>
    <row r="110">
      <c r="A110" s="190" t="s">
        <v>306</v>
      </c>
      <c r="B110" s="191">
        <v>156.8</v>
      </c>
      <c r="C110" s="192"/>
      <c r="D110" s="193">
        <f t="shared" si="1"/>
        <v>156.8</v>
      </c>
      <c r="E110" s="194" t="s">
        <v>113</v>
      </c>
    </row>
    <row r="111">
      <c r="A111" s="195" t="s">
        <v>381</v>
      </c>
      <c r="B111" s="196" t="s">
        <v>356</v>
      </c>
      <c r="C111" s="197"/>
      <c r="D111" s="198" t="str">
        <f t="shared" si="1"/>
        <v>–</v>
      </c>
      <c r="E111" s="199" t="s">
        <v>121</v>
      </c>
    </row>
    <row r="112">
      <c r="A112" s="190" t="s">
        <v>280</v>
      </c>
      <c r="B112" s="191">
        <v>152.5</v>
      </c>
      <c r="C112" s="192"/>
      <c r="D112" s="193">
        <f t="shared" si="1"/>
        <v>152.5</v>
      </c>
      <c r="E112" s="194" t="s">
        <v>128</v>
      </c>
    </row>
    <row r="113">
      <c r="A113" s="195" t="s">
        <v>347</v>
      </c>
      <c r="B113" s="196">
        <v>167.1</v>
      </c>
      <c r="C113" s="197"/>
      <c r="D113" s="198">
        <f t="shared" si="1"/>
        <v>167.1</v>
      </c>
      <c r="E113" s="199" t="s">
        <v>126</v>
      </c>
    </row>
    <row r="114">
      <c r="A114" s="190" t="s">
        <v>267</v>
      </c>
      <c r="B114" s="191">
        <v>165.1</v>
      </c>
      <c r="C114" s="192"/>
      <c r="D114" s="193">
        <f t="shared" si="1"/>
        <v>165.1</v>
      </c>
      <c r="E114" s="194" t="s">
        <v>225</v>
      </c>
    </row>
    <row r="115">
      <c r="A115" s="195" t="s">
        <v>423</v>
      </c>
      <c r="B115" s="196">
        <v>166.0</v>
      </c>
      <c r="C115" s="197"/>
      <c r="D115" s="198">
        <f t="shared" si="1"/>
        <v>166</v>
      </c>
      <c r="E115" s="199" t="s">
        <v>110</v>
      </c>
    </row>
    <row r="116">
      <c r="A116" s="190" t="s">
        <v>378</v>
      </c>
      <c r="B116" s="191">
        <v>162.8</v>
      </c>
      <c r="C116" s="192"/>
      <c r="D116" s="193">
        <f t="shared" si="1"/>
        <v>162.8</v>
      </c>
      <c r="E116" s="194" t="s">
        <v>108</v>
      </c>
    </row>
    <row r="117">
      <c r="A117" s="195" t="s">
        <v>341</v>
      </c>
      <c r="B117" s="196">
        <v>165.6</v>
      </c>
      <c r="C117" s="197"/>
      <c r="D117" s="198">
        <f t="shared" si="1"/>
        <v>165.6</v>
      </c>
      <c r="E117" s="199" t="s">
        <v>239</v>
      </c>
    </row>
    <row r="118">
      <c r="A118" s="190" t="s">
        <v>235</v>
      </c>
      <c r="B118" s="191">
        <v>98.1</v>
      </c>
      <c r="C118" s="192"/>
      <c r="D118" s="193">
        <f t="shared" si="1"/>
        <v>98.1</v>
      </c>
      <c r="E118" s="194" t="s">
        <v>110</v>
      </c>
    </row>
    <row r="119">
      <c r="A119" s="195" t="s">
        <v>228</v>
      </c>
      <c r="B119" s="196">
        <v>44.2</v>
      </c>
      <c r="C119" s="197"/>
      <c r="D119" s="198">
        <f t="shared" si="1"/>
        <v>44.2</v>
      </c>
      <c r="E119" s="199" t="s">
        <v>202</v>
      </c>
    </row>
    <row r="120">
      <c r="A120" s="190" t="s">
        <v>263</v>
      </c>
      <c r="B120" s="191">
        <v>164.5</v>
      </c>
      <c r="C120" s="192"/>
      <c r="D120" s="193">
        <f t="shared" si="1"/>
        <v>164.5</v>
      </c>
      <c r="E120" s="194" t="s">
        <v>103</v>
      </c>
    </row>
    <row r="121">
      <c r="A121" s="195" t="s">
        <v>350</v>
      </c>
      <c r="B121" s="196">
        <v>107.2</v>
      </c>
      <c r="C121" s="197"/>
      <c r="D121" s="198">
        <f t="shared" si="1"/>
        <v>107.2</v>
      </c>
      <c r="E121" s="199" t="s">
        <v>182</v>
      </c>
    </row>
    <row r="122">
      <c r="A122" s="190" t="s">
        <v>325</v>
      </c>
      <c r="B122" s="191">
        <v>151.1</v>
      </c>
      <c r="C122" s="192"/>
      <c r="D122" s="193">
        <f t="shared" si="1"/>
        <v>151.1</v>
      </c>
      <c r="E122" s="194" t="s">
        <v>92</v>
      </c>
    </row>
    <row r="123">
      <c r="A123" s="195" t="s">
        <v>358</v>
      </c>
      <c r="B123" s="196">
        <v>164.6</v>
      </c>
      <c r="C123" s="197"/>
      <c r="D123" s="198">
        <f t="shared" si="1"/>
        <v>164.6</v>
      </c>
      <c r="E123" s="199" t="s">
        <v>136</v>
      </c>
    </row>
    <row r="124">
      <c r="A124" s="190" t="s">
        <v>349</v>
      </c>
      <c r="B124" s="191">
        <v>168.7</v>
      </c>
      <c r="C124" s="192"/>
      <c r="D124" s="193">
        <f t="shared" si="1"/>
        <v>168.7</v>
      </c>
      <c r="E124" s="194" t="s">
        <v>97</v>
      </c>
    </row>
    <row r="125">
      <c r="A125" s="195" t="s">
        <v>58</v>
      </c>
      <c r="B125" s="196">
        <v>167.2</v>
      </c>
      <c r="C125" s="197"/>
      <c r="D125" s="198">
        <f t="shared" si="1"/>
        <v>167.2</v>
      </c>
      <c r="E125" s="199" t="s">
        <v>297</v>
      </c>
    </row>
    <row r="126">
      <c r="A126" s="190" t="s">
        <v>445</v>
      </c>
      <c r="B126" s="191">
        <v>175.0</v>
      </c>
      <c r="C126" s="192"/>
      <c r="D126" s="193">
        <f t="shared" si="1"/>
        <v>175</v>
      </c>
      <c r="E126" s="194" t="s">
        <v>101</v>
      </c>
    </row>
    <row r="127">
      <c r="A127" s="195" t="s">
        <v>536</v>
      </c>
      <c r="B127" s="196">
        <v>171.0</v>
      </c>
      <c r="C127" s="197"/>
      <c r="D127" s="198">
        <f t="shared" si="1"/>
        <v>171</v>
      </c>
      <c r="E127" s="199" t="s">
        <v>108</v>
      </c>
    </row>
    <row r="128">
      <c r="A128" s="190" t="s">
        <v>421</v>
      </c>
      <c r="B128" s="191">
        <v>169.9</v>
      </c>
      <c r="C128" s="192"/>
      <c r="D128" s="193">
        <f t="shared" si="1"/>
        <v>169.9</v>
      </c>
      <c r="E128" s="194" t="s">
        <v>123</v>
      </c>
    </row>
    <row r="129">
      <c r="A129" s="195" t="s">
        <v>334</v>
      </c>
      <c r="B129" s="196">
        <v>104.2</v>
      </c>
      <c r="C129" s="197"/>
      <c r="D129" s="198">
        <f t="shared" si="1"/>
        <v>104.2</v>
      </c>
      <c r="E129" s="199" t="s">
        <v>182</v>
      </c>
    </row>
    <row r="130">
      <c r="A130" s="190" t="s">
        <v>275</v>
      </c>
      <c r="B130" s="191">
        <v>131.1</v>
      </c>
      <c r="C130" s="192"/>
      <c r="D130" s="193">
        <f t="shared" si="1"/>
        <v>131.1</v>
      </c>
      <c r="E130" s="194" t="s">
        <v>103</v>
      </c>
    </row>
    <row r="131">
      <c r="A131" s="195" t="s">
        <v>624</v>
      </c>
      <c r="B131" s="196">
        <v>164.4</v>
      </c>
      <c r="C131" s="197"/>
      <c r="D131" s="198">
        <f t="shared" si="1"/>
        <v>164.4</v>
      </c>
      <c r="E131" s="199" t="s">
        <v>101</v>
      </c>
    </row>
    <row r="132">
      <c r="A132" s="190" t="s">
        <v>368</v>
      </c>
      <c r="B132" s="191">
        <v>152.3</v>
      </c>
      <c r="C132" s="192"/>
      <c r="D132" s="193">
        <f t="shared" si="1"/>
        <v>152.3</v>
      </c>
      <c r="E132" s="194" t="s">
        <v>87</v>
      </c>
    </row>
    <row r="133">
      <c r="A133" s="195" t="s">
        <v>406</v>
      </c>
      <c r="B133" s="196" t="s">
        <v>356</v>
      </c>
      <c r="C133" s="197"/>
      <c r="D133" s="198" t="str">
        <f t="shared" si="1"/>
        <v>–</v>
      </c>
      <c r="E133" s="199" t="s">
        <v>355</v>
      </c>
    </row>
    <row r="134">
      <c r="A134" s="190" t="s">
        <v>499</v>
      </c>
      <c r="B134" s="191">
        <v>169.8</v>
      </c>
      <c r="C134" s="192"/>
      <c r="D134" s="193">
        <f t="shared" si="1"/>
        <v>169.8</v>
      </c>
      <c r="E134" s="194" t="s">
        <v>136</v>
      </c>
    </row>
    <row r="135">
      <c r="A135" s="195" t="s">
        <v>317</v>
      </c>
      <c r="B135" s="196">
        <v>120.4</v>
      </c>
      <c r="C135" s="197"/>
      <c r="D135" s="198">
        <f t="shared" si="1"/>
        <v>120.4</v>
      </c>
      <c r="E135" s="199" t="s">
        <v>355</v>
      </c>
    </row>
    <row r="136">
      <c r="A136" s="190" t="s">
        <v>303</v>
      </c>
      <c r="B136" s="191">
        <v>81.6</v>
      </c>
      <c r="C136" s="192"/>
      <c r="D136" s="193">
        <f t="shared" si="1"/>
        <v>81.6</v>
      </c>
      <c r="E136" s="194" t="s">
        <v>225</v>
      </c>
    </row>
    <row r="137">
      <c r="A137" s="195" t="s">
        <v>457</v>
      </c>
      <c r="B137" s="196">
        <v>171.9</v>
      </c>
      <c r="C137" s="197"/>
      <c r="D137" s="198">
        <f t="shared" si="1"/>
        <v>171.9</v>
      </c>
      <c r="E137" s="199" t="s">
        <v>140</v>
      </c>
    </row>
    <row r="138">
      <c r="A138" s="190" t="s">
        <v>400</v>
      </c>
      <c r="B138" s="191">
        <v>161.4</v>
      </c>
      <c r="C138" s="192"/>
      <c r="D138" s="193">
        <f t="shared" si="1"/>
        <v>161.4</v>
      </c>
      <c r="E138" s="194" t="s">
        <v>95</v>
      </c>
    </row>
    <row r="139">
      <c r="A139" s="195" t="s">
        <v>375</v>
      </c>
      <c r="B139" s="196">
        <v>143.3</v>
      </c>
      <c r="C139" s="197"/>
      <c r="D139" s="198">
        <f t="shared" si="1"/>
        <v>143.3</v>
      </c>
      <c r="E139" s="199" t="s">
        <v>101</v>
      </c>
    </row>
    <row r="140">
      <c r="A140" s="190" t="s">
        <v>432</v>
      </c>
      <c r="B140" s="191">
        <v>166.6</v>
      </c>
      <c r="C140" s="192"/>
      <c r="D140" s="193">
        <f t="shared" si="1"/>
        <v>166.6</v>
      </c>
      <c r="E140" s="194" t="s">
        <v>108</v>
      </c>
    </row>
    <row r="141">
      <c r="A141" s="195" t="s">
        <v>380</v>
      </c>
      <c r="B141" s="196">
        <v>172.3</v>
      </c>
      <c r="C141" s="197"/>
      <c r="D141" s="198">
        <f t="shared" si="1"/>
        <v>172.3</v>
      </c>
      <c r="E141" s="199" t="s">
        <v>146</v>
      </c>
    </row>
    <row r="142">
      <c r="A142" s="190" t="s">
        <v>244</v>
      </c>
      <c r="B142" s="191">
        <v>103.8</v>
      </c>
      <c r="C142" s="192"/>
      <c r="D142" s="193">
        <f t="shared" si="1"/>
        <v>103.8</v>
      </c>
      <c r="E142" s="194" t="s">
        <v>146</v>
      </c>
    </row>
    <row r="143">
      <c r="A143" s="195" t="s">
        <v>59</v>
      </c>
      <c r="B143" s="196">
        <v>114.4</v>
      </c>
      <c r="C143" s="197"/>
      <c r="D143" s="198">
        <f t="shared" si="1"/>
        <v>114.4</v>
      </c>
      <c r="E143" s="199" t="s">
        <v>130</v>
      </c>
    </row>
    <row r="144">
      <c r="A144" s="190" t="s">
        <v>435</v>
      </c>
      <c r="B144" s="191">
        <v>173.0</v>
      </c>
      <c r="C144" s="192"/>
      <c r="D144" s="193">
        <f t="shared" si="1"/>
        <v>173</v>
      </c>
      <c r="E144" s="194" t="s">
        <v>128</v>
      </c>
    </row>
    <row r="145">
      <c r="A145" s="195" t="s">
        <v>402</v>
      </c>
      <c r="B145" s="196" t="s">
        <v>356</v>
      </c>
      <c r="C145" s="197"/>
      <c r="D145" s="198" t="str">
        <f t="shared" si="1"/>
        <v>–</v>
      </c>
      <c r="E145" s="199" t="s">
        <v>355</v>
      </c>
    </row>
    <row r="146">
      <c r="A146" s="190" t="s">
        <v>440</v>
      </c>
      <c r="B146" s="191" t="s">
        <v>356</v>
      </c>
      <c r="C146" s="192"/>
      <c r="D146" s="193" t="str">
        <f t="shared" si="1"/>
        <v>–</v>
      </c>
      <c r="E146" s="194" t="s">
        <v>297</v>
      </c>
    </row>
    <row r="147">
      <c r="A147" s="195" t="s">
        <v>302</v>
      </c>
      <c r="B147" s="196">
        <v>164.5</v>
      </c>
      <c r="C147" s="197"/>
      <c r="D147" s="198">
        <f t="shared" si="1"/>
        <v>164.5</v>
      </c>
      <c r="E147" s="199" t="s">
        <v>297</v>
      </c>
    </row>
    <row r="148">
      <c r="A148" s="190" t="s">
        <v>394</v>
      </c>
      <c r="B148" s="191">
        <v>141.4</v>
      </c>
      <c r="C148" s="192"/>
      <c r="D148" s="193">
        <f t="shared" si="1"/>
        <v>141.4</v>
      </c>
      <c r="E148" s="194" t="s">
        <v>151</v>
      </c>
    </row>
    <row r="149">
      <c r="A149" s="195" t="s">
        <v>625</v>
      </c>
      <c r="B149" s="196" t="s">
        <v>356</v>
      </c>
      <c r="C149" s="197"/>
      <c r="D149" s="198" t="str">
        <f t="shared" si="1"/>
        <v>–</v>
      </c>
      <c r="E149" s="199" t="s">
        <v>121</v>
      </c>
    </row>
    <row r="150">
      <c r="A150" s="190" t="s">
        <v>385</v>
      </c>
      <c r="B150" s="191">
        <v>170.3</v>
      </c>
      <c r="C150" s="192"/>
      <c r="D150" s="193">
        <f t="shared" si="1"/>
        <v>170.3</v>
      </c>
      <c r="E150" s="194" t="s">
        <v>126</v>
      </c>
    </row>
    <row r="151">
      <c r="A151" s="195" t="s">
        <v>326</v>
      </c>
      <c r="B151" s="196">
        <v>129.6</v>
      </c>
      <c r="C151" s="197"/>
      <c r="D151" s="198">
        <f t="shared" si="1"/>
        <v>129.6</v>
      </c>
      <c r="E151" s="199" t="s">
        <v>121</v>
      </c>
    </row>
    <row r="152">
      <c r="A152" s="190" t="s">
        <v>222</v>
      </c>
      <c r="B152" s="191">
        <v>86.0</v>
      </c>
      <c r="C152" s="192"/>
      <c r="D152" s="193">
        <f t="shared" si="1"/>
        <v>86</v>
      </c>
      <c r="E152" s="194" t="s">
        <v>140</v>
      </c>
    </row>
    <row r="153">
      <c r="A153" s="195" t="s">
        <v>393</v>
      </c>
      <c r="B153" s="196">
        <v>183.6</v>
      </c>
      <c r="C153" s="197"/>
      <c r="D153" s="198">
        <f t="shared" si="1"/>
        <v>183.6</v>
      </c>
      <c r="E153" s="199" t="s">
        <v>154</v>
      </c>
    </row>
    <row r="154">
      <c r="A154" s="190" t="s">
        <v>312</v>
      </c>
      <c r="B154" s="191">
        <v>122.0</v>
      </c>
      <c r="C154" s="192"/>
      <c r="D154" s="193">
        <f t="shared" si="1"/>
        <v>122</v>
      </c>
      <c r="E154" s="194" t="s">
        <v>254</v>
      </c>
    </row>
    <row r="155">
      <c r="A155" s="195" t="s">
        <v>279</v>
      </c>
      <c r="B155" s="196">
        <v>163.6</v>
      </c>
      <c r="C155" s="197"/>
      <c r="D155" s="198">
        <f t="shared" si="1"/>
        <v>163.6</v>
      </c>
      <c r="E155" s="199" t="s">
        <v>106</v>
      </c>
    </row>
    <row r="156">
      <c r="A156" s="190" t="s">
        <v>332</v>
      </c>
      <c r="B156" s="191">
        <v>149.8</v>
      </c>
      <c r="C156" s="192"/>
      <c r="D156" s="193">
        <f t="shared" si="1"/>
        <v>149.8</v>
      </c>
      <c r="E156" s="194" t="s">
        <v>95</v>
      </c>
    </row>
    <row r="157">
      <c r="A157" s="195" t="s">
        <v>626</v>
      </c>
      <c r="B157" s="196" t="s">
        <v>356</v>
      </c>
      <c r="C157" s="197"/>
      <c r="D157" s="198" t="str">
        <f t="shared" si="1"/>
        <v>–</v>
      </c>
      <c r="E157" s="199" t="s">
        <v>297</v>
      </c>
    </row>
    <row r="158">
      <c r="A158" s="190" t="s">
        <v>627</v>
      </c>
      <c r="B158" s="191" t="s">
        <v>356</v>
      </c>
      <c r="C158" s="192"/>
      <c r="D158" s="193" t="str">
        <f t="shared" si="1"/>
        <v>–</v>
      </c>
      <c r="E158" s="194" t="s">
        <v>121</v>
      </c>
    </row>
    <row r="159">
      <c r="A159" s="195" t="s">
        <v>271</v>
      </c>
      <c r="B159" s="196">
        <v>156.3</v>
      </c>
      <c r="C159" s="197"/>
      <c r="D159" s="198">
        <f t="shared" si="1"/>
        <v>156.3</v>
      </c>
      <c r="E159" s="199" t="s">
        <v>154</v>
      </c>
    </row>
    <row r="160">
      <c r="A160" s="190" t="s">
        <v>628</v>
      </c>
      <c r="B160" s="191" t="s">
        <v>356</v>
      </c>
      <c r="C160" s="192"/>
      <c r="D160" s="193" t="str">
        <f t="shared" si="1"/>
        <v>–</v>
      </c>
      <c r="E160" s="194" t="s">
        <v>146</v>
      </c>
    </row>
    <row r="161">
      <c r="A161" s="195" t="s">
        <v>72</v>
      </c>
      <c r="B161" s="196">
        <v>68.1</v>
      </c>
      <c r="C161" s="197"/>
      <c r="D161" s="198">
        <f t="shared" si="1"/>
        <v>68.1</v>
      </c>
      <c r="E161" s="199" t="s">
        <v>92</v>
      </c>
    </row>
    <row r="162">
      <c r="A162" s="190" t="s">
        <v>515</v>
      </c>
      <c r="B162" s="191">
        <v>186.1</v>
      </c>
      <c r="C162" s="192"/>
      <c r="D162" s="193">
        <f t="shared" si="1"/>
        <v>186.1</v>
      </c>
      <c r="E162" s="194" t="s">
        <v>146</v>
      </c>
    </row>
    <row r="163">
      <c r="A163" s="195" t="s">
        <v>54</v>
      </c>
      <c r="B163" s="196">
        <v>100.1</v>
      </c>
      <c r="C163" s="197"/>
      <c r="D163" s="198">
        <f t="shared" si="1"/>
        <v>100.1</v>
      </c>
      <c r="E163" s="199" t="s">
        <v>123</v>
      </c>
    </row>
    <row r="164">
      <c r="A164" s="190" t="s">
        <v>293</v>
      </c>
      <c r="B164" s="191">
        <v>78.8</v>
      </c>
      <c r="C164" s="192"/>
      <c r="D164" s="193">
        <f t="shared" si="1"/>
        <v>78.8</v>
      </c>
      <c r="E164" s="194" t="s">
        <v>154</v>
      </c>
    </row>
    <row r="165">
      <c r="A165" s="195" t="s">
        <v>337</v>
      </c>
      <c r="B165" s="196">
        <v>174.2</v>
      </c>
      <c r="C165" s="197"/>
      <c r="D165" s="198">
        <f t="shared" si="1"/>
        <v>174.2</v>
      </c>
      <c r="E165" s="199" t="s">
        <v>225</v>
      </c>
    </row>
    <row r="166">
      <c r="A166" s="190" t="s">
        <v>629</v>
      </c>
      <c r="B166" s="191">
        <v>154.4</v>
      </c>
      <c r="C166" s="192"/>
      <c r="D166" s="193">
        <f t="shared" si="1"/>
        <v>154.4</v>
      </c>
      <c r="E166" s="194" t="s">
        <v>225</v>
      </c>
    </row>
    <row r="167">
      <c r="A167" s="195" t="s">
        <v>494</v>
      </c>
      <c r="B167" s="196" t="s">
        <v>356</v>
      </c>
      <c r="C167" s="197"/>
      <c r="D167" s="198" t="str">
        <f t="shared" si="1"/>
        <v>–</v>
      </c>
      <c r="E167" s="199" t="s">
        <v>110</v>
      </c>
    </row>
    <row r="168">
      <c r="A168" s="190" t="s">
        <v>570</v>
      </c>
      <c r="B168" s="191">
        <v>167.4</v>
      </c>
      <c r="C168" s="192"/>
      <c r="D168" s="193">
        <f t="shared" si="1"/>
        <v>167.4</v>
      </c>
      <c r="E168" s="194" t="s">
        <v>103</v>
      </c>
    </row>
    <row r="169">
      <c r="A169" s="195" t="s">
        <v>481</v>
      </c>
      <c r="B169" s="196" t="s">
        <v>356</v>
      </c>
      <c r="C169" s="197"/>
      <c r="D169" s="198" t="str">
        <f t="shared" si="1"/>
        <v>–</v>
      </c>
      <c r="E169" s="199" t="s">
        <v>355</v>
      </c>
    </row>
    <row r="170">
      <c r="A170" s="190" t="s">
        <v>409</v>
      </c>
      <c r="B170" s="191" t="s">
        <v>356</v>
      </c>
      <c r="C170" s="192"/>
      <c r="D170" s="193" t="str">
        <f t="shared" si="1"/>
        <v>–</v>
      </c>
      <c r="E170" s="194" t="s">
        <v>140</v>
      </c>
    </row>
    <row r="171">
      <c r="A171" s="195" t="s">
        <v>598</v>
      </c>
      <c r="B171" s="196" t="s">
        <v>356</v>
      </c>
      <c r="C171" s="197"/>
      <c r="D171" s="198" t="str">
        <f t="shared" si="1"/>
        <v>–</v>
      </c>
      <c r="E171" s="199" t="s">
        <v>140</v>
      </c>
    </row>
    <row r="172">
      <c r="A172" s="190" t="s">
        <v>237</v>
      </c>
      <c r="B172" s="191">
        <v>95.1</v>
      </c>
      <c r="C172" s="192"/>
      <c r="D172" s="193">
        <f t="shared" si="1"/>
        <v>95.1</v>
      </c>
      <c r="E172" s="194" t="s">
        <v>239</v>
      </c>
    </row>
    <row r="173">
      <c r="A173" s="195" t="s">
        <v>439</v>
      </c>
      <c r="B173" s="196">
        <v>172.7</v>
      </c>
      <c r="C173" s="197"/>
      <c r="D173" s="198">
        <f t="shared" si="1"/>
        <v>172.7</v>
      </c>
      <c r="E173" s="199" t="s">
        <v>126</v>
      </c>
    </row>
    <row r="174">
      <c r="A174" s="190" t="s">
        <v>630</v>
      </c>
      <c r="B174" s="191" t="s">
        <v>356</v>
      </c>
      <c r="C174" s="192"/>
      <c r="D174" s="193" t="str">
        <f t="shared" si="1"/>
        <v>–</v>
      </c>
      <c r="E174" s="194" t="s">
        <v>123</v>
      </c>
    </row>
    <row r="175">
      <c r="A175" s="195" t="s">
        <v>452</v>
      </c>
      <c r="B175" s="196">
        <v>163.5</v>
      </c>
      <c r="C175" s="197"/>
      <c r="D175" s="198">
        <f t="shared" si="1"/>
        <v>163.5</v>
      </c>
      <c r="E175" s="199" t="s">
        <v>239</v>
      </c>
    </row>
    <row r="176">
      <c r="A176" s="190" t="s">
        <v>384</v>
      </c>
      <c r="B176" s="191" t="s">
        <v>356</v>
      </c>
      <c r="C176" s="192"/>
      <c r="D176" s="193" t="str">
        <f t="shared" si="1"/>
        <v>–</v>
      </c>
      <c r="E176" s="194" t="s">
        <v>297</v>
      </c>
    </row>
    <row r="177">
      <c r="A177" s="195" t="s">
        <v>631</v>
      </c>
      <c r="B177" s="196" t="s">
        <v>356</v>
      </c>
      <c r="C177" s="197"/>
      <c r="D177" s="198" t="str">
        <f t="shared" si="1"/>
        <v>–</v>
      </c>
      <c r="E177" s="199" t="s">
        <v>239</v>
      </c>
    </row>
    <row r="178">
      <c r="A178" s="190" t="s">
        <v>251</v>
      </c>
      <c r="B178" s="191">
        <v>99.6</v>
      </c>
      <c r="C178" s="192"/>
      <c r="D178" s="193">
        <f t="shared" si="1"/>
        <v>99.6</v>
      </c>
      <c r="E178" s="194" t="s">
        <v>136</v>
      </c>
    </row>
    <row r="179">
      <c r="A179" s="195" t="s">
        <v>357</v>
      </c>
      <c r="B179" s="196" t="s">
        <v>356</v>
      </c>
      <c r="C179" s="197"/>
      <c r="D179" s="198" t="str">
        <f t="shared" si="1"/>
        <v>–</v>
      </c>
      <c r="E179" s="199" t="s">
        <v>154</v>
      </c>
    </row>
    <row r="180">
      <c r="A180" s="190" t="s">
        <v>447</v>
      </c>
      <c r="B180" s="191">
        <v>171.3</v>
      </c>
      <c r="C180" s="192"/>
      <c r="D180" s="193">
        <f t="shared" si="1"/>
        <v>171.3</v>
      </c>
      <c r="E180" s="194" t="s">
        <v>202</v>
      </c>
    </row>
    <row r="181">
      <c r="A181" s="195" t="s">
        <v>632</v>
      </c>
      <c r="B181" s="196" t="s">
        <v>356</v>
      </c>
      <c r="C181" s="197"/>
      <c r="D181" s="198" t="str">
        <f t="shared" si="1"/>
        <v>–</v>
      </c>
      <c r="E181" s="199" t="s">
        <v>97</v>
      </c>
    </row>
    <row r="182">
      <c r="A182" s="190" t="s">
        <v>633</v>
      </c>
      <c r="B182" s="191" t="s">
        <v>356</v>
      </c>
      <c r="C182" s="192"/>
      <c r="D182" s="193" t="str">
        <f t="shared" si="1"/>
        <v>–</v>
      </c>
      <c r="E182" s="194" t="s">
        <v>254</v>
      </c>
    </row>
    <row r="183">
      <c r="A183" s="195" t="s">
        <v>634</v>
      </c>
      <c r="B183" s="196" t="s">
        <v>356</v>
      </c>
      <c r="C183" s="197"/>
      <c r="D183" s="198" t="str">
        <f t="shared" si="1"/>
        <v>–</v>
      </c>
      <c r="E183" s="199" t="s">
        <v>231</v>
      </c>
    </row>
    <row r="184">
      <c r="A184" s="190" t="s">
        <v>360</v>
      </c>
      <c r="B184" s="191">
        <v>104.9</v>
      </c>
      <c r="C184" s="192"/>
      <c r="D184" s="193">
        <f t="shared" si="1"/>
        <v>104.9</v>
      </c>
      <c r="E184" s="194" t="s">
        <v>85</v>
      </c>
    </row>
    <row r="185">
      <c r="A185" s="195" t="s">
        <v>635</v>
      </c>
      <c r="B185" s="196" t="s">
        <v>356</v>
      </c>
      <c r="C185" s="197"/>
      <c r="D185" s="198" t="str">
        <f t="shared" si="1"/>
        <v>–</v>
      </c>
      <c r="E185" s="199" t="s">
        <v>355</v>
      </c>
    </row>
    <row r="186">
      <c r="A186" s="190" t="s">
        <v>460</v>
      </c>
      <c r="B186" s="191">
        <v>173.6</v>
      </c>
      <c r="C186" s="192"/>
      <c r="D186" s="193">
        <f t="shared" si="1"/>
        <v>173.6</v>
      </c>
      <c r="E186" s="194" t="s">
        <v>136</v>
      </c>
    </row>
    <row r="187">
      <c r="A187" s="195" t="s">
        <v>491</v>
      </c>
      <c r="B187" s="196" t="s">
        <v>356</v>
      </c>
      <c r="C187" s="197"/>
      <c r="D187" s="198" t="str">
        <f t="shared" si="1"/>
        <v>–</v>
      </c>
      <c r="E187" s="199" t="s">
        <v>182</v>
      </c>
    </row>
    <row r="188">
      <c r="A188" s="190" t="s">
        <v>480</v>
      </c>
      <c r="B188" s="191" t="s">
        <v>356</v>
      </c>
      <c r="C188" s="192"/>
      <c r="D188" s="193" t="str">
        <f t="shared" si="1"/>
        <v>–</v>
      </c>
      <c r="E188" s="194" t="s">
        <v>108</v>
      </c>
    </row>
    <row r="189">
      <c r="A189" s="195" t="s">
        <v>371</v>
      </c>
      <c r="B189" s="196">
        <v>164.5</v>
      </c>
      <c r="C189" s="197"/>
      <c r="D189" s="198">
        <f t="shared" si="1"/>
        <v>164.5</v>
      </c>
      <c r="E189" s="199" t="s">
        <v>110</v>
      </c>
    </row>
    <row r="190">
      <c r="A190" s="190" t="s">
        <v>636</v>
      </c>
      <c r="B190" s="191" t="s">
        <v>356</v>
      </c>
      <c r="C190" s="192"/>
      <c r="D190" s="193" t="str">
        <f t="shared" si="1"/>
        <v>–</v>
      </c>
      <c r="E190" s="194" t="s">
        <v>231</v>
      </c>
    </row>
    <row r="191">
      <c r="A191" s="195" t="s">
        <v>637</v>
      </c>
      <c r="B191" s="196" t="s">
        <v>356</v>
      </c>
      <c r="C191" s="197"/>
      <c r="D191" s="198" t="str">
        <f t="shared" si="1"/>
        <v>–</v>
      </c>
      <c r="E191" s="199" t="s">
        <v>110</v>
      </c>
    </row>
    <row r="192">
      <c r="A192" s="190" t="s">
        <v>477</v>
      </c>
      <c r="B192" s="191" t="s">
        <v>356</v>
      </c>
      <c r="C192" s="192"/>
      <c r="D192" s="193" t="str">
        <f t="shared" si="1"/>
        <v>–</v>
      </c>
      <c r="E192" s="194" t="s">
        <v>97</v>
      </c>
    </row>
    <row r="193">
      <c r="A193" s="195" t="s">
        <v>277</v>
      </c>
      <c r="B193" s="196">
        <v>87.8</v>
      </c>
      <c r="C193" s="197"/>
      <c r="D193" s="198">
        <f t="shared" si="1"/>
        <v>87.8</v>
      </c>
      <c r="E193" s="199" t="s">
        <v>140</v>
      </c>
    </row>
    <row r="194">
      <c r="A194" s="190" t="s">
        <v>437</v>
      </c>
      <c r="B194" s="191">
        <v>163.1</v>
      </c>
      <c r="C194" s="192"/>
      <c r="D194" s="193">
        <f t="shared" si="1"/>
        <v>163.1</v>
      </c>
      <c r="E194" s="194" t="s">
        <v>113</v>
      </c>
    </row>
    <row r="195">
      <c r="A195" s="195" t="s">
        <v>577</v>
      </c>
      <c r="B195" s="196">
        <v>177.3</v>
      </c>
      <c r="C195" s="197"/>
      <c r="D195" s="198">
        <f t="shared" si="1"/>
        <v>177.3</v>
      </c>
      <c r="E195" s="199" t="s">
        <v>119</v>
      </c>
    </row>
    <row r="196">
      <c r="A196" s="190" t="s">
        <v>336</v>
      </c>
      <c r="B196" s="191">
        <v>156.6</v>
      </c>
      <c r="C196" s="192"/>
      <c r="D196" s="193">
        <f t="shared" si="1"/>
        <v>156.6</v>
      </c>
      <c r="E196" s="194" t="s">
        <v>297</v>
      </c>
    </row>
    <row r="197">
      <c r="A197" s="195" t="s">
        <v>557</v>
      </c>
      <c r="B197" s="196" t="s">
        <v>356</v>
      </c>
      <c r="C197" s="197"/>
      <c r="D197" s="198" t="str">
        <f t="shared" si="1"/>
        <v>–</v>
      </c>
      <c r="E197" s="199" t="s">
        <v>151</v>
      </c>
    </row>
    <row r="198">
      <c r="A198" s="190" t="s">
        <v>367</v>
      </c>
      <c r="B198" s="191">
        <v>137.0</v>
      </c>
      <c r="C198" s="192"/>
      <c r="D198" s="193">
        <f t="shared" si="1"/>
        <v>137</v>
      </c>
      <c r="E198" s="194" t="s">
        <v>95</v>
      </c>
    </row>
    <row r="199">
      <c r="A199" s="195" t="s">
        <v>638</v>
      </c>
      <c r="B199" s="196" t="s">
        <v>356</v>
      </c>
      <c r="C199" s="197"/>
      <c r="D199" s="198" t="str">
        <f t="shared" si="1"/>
        <v>–</v>
      </c>
      <c r="E199" s="199" t="s">
        <v>225</v>
      </c>
    </row>
    <row r="200">
      <c r="A200" s="190" t="s">
        <v>639</v>
      </c>
      <c r="B200" s="191" t="s">
        <v>356</v>
      </c>
      <c r="C200" s="192"/>
      <c r="D200" s="193" t="str">
        <f t="shared" si="1"/>
        <v>–</v>
      </c>
      <c r="E200" s="194" t="s">
        <v>92</v>
      </c>
    </row>
    <row r="201">
      <c r="A201" s="195" t="s">
        <v>640</v>
      </c>
      <c r="B201" s="196">
        <v>170.0</v>
      </c>
      <c r="C201" s="197"/>
      <c r="D201" s="198">
        <f t="shared" si="1"/>
        <v>170</v>
      </c>
      <c r="E201" s="199" t="s">
        <v>95</v>
      </c>
    </row>
    <row r="202">
      <c r="A202" s="190" t="s">
        <v>641</v>
      </c>
      <c r="B202" s="191" t="s">
        <v>356</v>
      </c>
      <c r="C202" s="192"/>
      <c r="D202" s="193" t="str">
        <f t="shared" si="1"/>
        <v>–</v>
      </c>
      <c r="E202" s="194" t="s">
        <v>231</v>
      </c>
    </row>
    <row r="203">
      <c r="A203" s="195" t="s">
        <v>418</v>
      </c>
      <c r="B203" s="196">
        <v>157.3</v>
      </c>
      <c r="C203" s="197"/>
      <c r="D203" s="198">
        <f t="shared" si="1"/>
        <v>157.3</v>
      </c>
      <c r="E203" s="199" t="s">
        <v>266</v>
      </c>
    </row>
    <row r="204">
      <c r="A204" s="190" t="s">
        <v>642</v>
      </c>
      <c r="B204" s="191" t="s">
        <v>356</v>
      </c>
      <c r="C204" s="192"/>
      <c r="D204" s="193" t="str">
        <f t="shared" si="1"/>
        <v>–</v>
      </c>
      <c r="E204" s="194" t="s">
        <v>121</v>
      </c>
    </row>
    <row r="205">
      <c r="A205" s="195" t="s">
        <v>473</v>
      </c>
      <c r="B205" s="196">
        <v>176.3</v>
      </c>
      <c r="C205" s="197"/>
      <c r="D205" s="198">
        <f t="shared" si="1"/>
        <v>176.3</v>
      </c>
      <c r="E205" s="199" t="s">
        <v>182</v>
      </c>
    </row>
    <row r="206">
      <c r="A206" s="190" t="s">
        <v>643</v>
      </c>
      <c r="B206" s="191" t="s">
        <v>356</v>
      </c>
      <c r="C206" s="192"/>
      <c r="D206" s="193" t="str">
        <f t="shared" si="1"/>
        <v>–</v>
      </c>
      <c r="E206" s="194" t="s">
        <v>110</v>
      </c>
    </row>
    <row r="207">
      <c r="A207" s="195" t="s">
        <v>419</v>
      </c>
      <c r="B207" s="196">
        <v>170.0</v>
      </c>
      <c r="C207" s="197"/>
      <c r="D207" s="198">
        <f t="shared" si="1"/>
        <v>170</v>
      </c>
      <c r="E207" s="199" t="s">
        <v>116</v>
      </c>
    </row>
    <row r="208">
      <c r="A208" s="190" t="s">
        <v>398</v>
      </c>
      <c r="B208" s="191">
        <v>150.2</v>
      </c>
      <c r="C208" s="192"/>
      <c r="D208" s="193">
        <f t="shared" si="1"/>
        <v>150.2</v>
      </c>
      <c r="E208" s="194" t="s">
        <v>266</v>
      </c>
    </row>
    <row r="209">
      <c r="A209" s="195" t="s">
        <v>644</v>
      </c>
      <c r="B209" s="196" t="s">
        <v>356</v>
      </c>
      <c r="C209" s="197"/>
      <c r="D209" s="198" t="str">
        <f t="shared" si="1"/>
        <v>–</v>
      </c>
      <c r="E209" s="199" t="s">
        <v>123</v>
      </c>
    </row>
    <row r="210">
      <c r="A210" s="190" t="s">
        <v>645</v>
      </c>
      <c r="B210" s="191" t="s">
        <v>356</v>
      </c>
      <c r="C210" s="192"/>
      <c r="D210" s="193" t="str">
        <f t="shared" si="1"/>
        <v>–</v>
      </c>
      <c r="E210" s="194" t="s">
        <v>239</v>
      </c>
    </row>
    <row r="211">
      <c r="A211" s="195" t="s">
        <v>412</v>
      </c>
      <c r="B211" s="196">
        <v>166.2</v>
      </c>
      <c r="C211" s="197"/>
      <c r="D211" s="198">
        <f t="shared" si="1"/>
        <v>166.2</v>
      </c>
      <c r="E211" s="199" t="s">
        <v>119</v>
      </c>
    </row>
    <row r="212">
      <c r="A212" s="190" t="s">
        <v>646</v>
      </c>
      <c r="B212" s="191" t="s">
        <v>356</v>
      </c>
      <c r="C212" s="192"/>
      <c r="D212" s="193" t="str">
        <f t="shared" si="1"/>
        <v>–</v>
      </c>
      <c r="E212" s="194" t="s">
        <v>146</v>
      </c>
    </row>
    <row r="213">
      <c r="A213" s="195" t="s">
        <v>647</v>
      </c>
      <c r="B213" s="196" t="s">
        <v>356</v>
      </c>
      <c r="C213" s="197"/>
      <c r="D213" s="198" t="str">
        <f t="shared" si="1"/>
        <v>–</v>
      </c>
      <c r="E213" s="199" t="s">
        <v>151</v>
      </c>
    </row>
    <row r="214">
      <c r="A214" s="190" t="s">
        <v>648</v>
      </c>
      <c r="B214" s="191" t="s">
        <v>356</v>
      </c>
      <c r="C214" s="192"/>
      <c r="D214" s="193" t="str">
        <f t="shared" si="1"/>
        <v>–</v>
      </c>
      <c r="E214" s="194" t="s">
        <v>106</v>
      </c>
    </row>
    <row r="215">
      <c r="A215" s="195" t="s">
        <v>424</v>
      </c>
      <c r="B215" s="196">
        <v>158.7</v>
      </c>
      <c r="C215" s="197"/>
      <c r="D215" s="198">
        <f t="shared" si="1"/>
        <v>158.7</v>
      </c>
      <c r="E215" s="199" t="s">
        <v>85</v>
      </c>
    </row>
    <row r="216">
      <c r="A216" s="190" t="s">
        <v>476</v>
      </c>
      <c r="B216" s="191">
        <v>139.0</v>
      </c>
      <c r="C216" s="192"/>
      <c r="D216" s="193">
        <f t="shared" si="1"/>
        <v>139</v>
      </c>
      <c r="E216" s="194" t="s">
        <v>97</v>
      </c>
    </row>
    <row r="217">
      <c r="A217" s="195" t="s">
        <v>453</v>
      </c>
      <c r="B217" s="196">
        <v>111.5</v>
      </c>
      <c r="C217" s="197"/>
      <c r="D217" s="198">
        <f t="shared" si="1"/>
        <v>111.5</v>
      </c>
      <c r="E217" s="199" t="s">
        <v>225</v>
      </c>
    </row>
    <row r="218">
      <c r="A218" s="190" t="s">
        <v>465</v>
      </c>
      <c r="B218" s="191">
        <v>126.3</v>
      </c>
      <c r="C218" s="192"/>
      <c r="D218" s="193">
        <f t="shared" si="1"/>
        <v>126.3</v>
      </c>
      <c r="E218" s="194" t="s">
        <v>106</v>
      </c>
    </row>
    <row r="219">
      <c r="A219" s="195" t="s">
        <v>450</v>
      </c>
      <c r="B219" s="196" t="s">
        <v>356</v>
      </c>
      <c r="C219" s="197"/>
      <c r="D219" s="198" t="str">
        <f t="shared" si="1"/>
        <v>–</v>
      </c>
      <c r="E219" s="199" t="s">
        <v>254</v>
      </c>
    </row>
    <row r="220">
      <c r="A220" s="190" t="s">
        <v>649</v>
      </c>
      <c r="B220" s="191" t="s">
        <v>356</v>
      </c>
      <c r="C220" s="192"/>
      <c r="D220" s="193" t="str">
        <f t="shared" si="1"/>
        <v>–</v>
      </c>
      <c r="E220" s="194" t="s">
        <v>254</v>
      </c>
    </row>
    <row r="221">
      <c r="A221" s="195" t="s">
        <v>650</v>
      </c>
      <c r="B221" s="196" t="s">
        <v>356</v>
      </c>
      <c r="C221" s="197"/>
      <c r="D221" s="198" t="str">
        <f t="shared" si="1"/>
        <v>–</v>
      </c>
      <c r="E221" s="199" t="s">
        <v>231</v>
      </c>
    </row>
    <row r="222">
      <c r="A222" s="190" t="s">
        <v>486</v>
      </c>
      <c r="B222" s="191" t="s">
        <v>356</v>
      </c>
      <c r="C222" s="192"/>
      <c r="D222" s="193" t="str">
        <f t="shared" si="1"/>
        <v>–</v>
      </c>
      <c r="E222" s="194" t="s">
        <v>225</v>
      </c>
    </row>
    <row r="223">
      <c r="A223" s="195" t="s">
        <v>651</v>
      </c>
      <c r="B223" s="196" t="s">
        <v>356</v>
      </c>
      <c r="C223" s="197"/>
      <c r="D223" s="198" t="str">
        <f t="shared" si="1"/>
        <v>–</v>
      </c>
      <c r="E223" s="199" t="s">
        <v>266</v>
      </c>
    </row>
    <row r="224">
      <c r="A224" s="190" t="s">
        <v>528</v>
      </c>
      <c r="B224" s="191" t="s">
        <v>356</v>
      </c>
      <c r="C224" s="192"/>
      <c r="D224" s="193" t="str">
        <f t="shared" si="1"/>
        <v>–</v>
      </c>
      <c r="E224" s="194" t="s">
        <v>85</v>
      </c>
    </row>
    <row r="225">
      <c r="A225" s="195" t="s">
        <v>652</v>
      </c>
      <c r="B225" s="196" t="s">
        <v>356</v>
      </c>
      <c r="C225" s="197"/>
      <c r="D225" s="198" t="str">
        <f t="shared" si="1"/>
        <v>–</v>
      </c>
      <c r="E225" s="199" t="s">
        <v>266</v>
      </c>
    </row>
    <row r="226">
      <c r="A226" s="190" t="s">
        <v>501</v>
      </c>
      <c r="B226" s="191" t="s">
        <v>356</v>
      </c>
      <c r="C226" s="192"/>
      <c r="D226" s="193" t="str">
        <f t="shared" si="1"/>
        <v>–</v>
      </c>
      <c r="E226" s="194" t="s">
        <v>103</v>
      </c>
    </row>
    <row r="227">
      <c r="A227" s="195" t="s">
        <v>463</v>
      </c>
      <c r="B227" s="196">
        <v>176.0</v>
      </c>
      <c r="C227" s="197"/>
      <c r="D227" s="198">
        <f t="shared" si="1"/>
        <v>176</v>
      </c>
      <c r="E227" s="199" t="s">
        <v>231</v>
      </c>
    </row>
    <row r="228">
      <c r="A228" s="190" t="s">
        <v>653</v>
      </c>
      <c r="B228" s="191">
        <v>166.5</v>
      </c>
      <c r="C228" s="192"/>
      <c r="D228" s="193">
        <f t="shared" si="1"/>
        <v>166.5</v>
      </c>
      <c r="E228" s="194" t="s">
        <v>92</v>
      </c>
    </row>
    <row r="229">
      <c r="A229" s="195" t="s">
        <v>654</v>
      </c>
      <c r="B229" s="196" t="s">
        <v>356</v>
      </c>
      <c r="C229" s="197"/>
      <c r="D229" s="198" t="str">
        <f t="shared" si="1"/>
        <v>–</v>
      </c>
      <c r="E229" s="199" t="s">
        <v>266</v>
      </c>
    </row>
    <row r="230">
      <c r="A230" s="190" t="s">
        <v>604</v>
      </c>
      <c r="B230" s="191" t="s">
        <v>356</v>
      </c>
      <c r="C230" s="192"/>
      <c r="D230" s="193" t="str">
        <f t="shared" si="1"/>
        <v>–</v>
      </c>
      <c r="E230" s="194" t="s">
        <v>140</v>
      </c>
    </row>
    <row r="231">
      <c r="A231" s="195" t="s">
        <v>655</v>
      </c>
      <c r="B231" s="196" t="s">
        <v>356</v>
      </c>
      <c r="C231" s="197"/>
      <c r="D231" s="198" t="str">
        <f t="shared" si="1"/>
        <v>–</v>
      </c>
      <c r="E231" s="199" t="s">
        <v>87</v>
      </c>
    </row>
    <row r="232">
      <c r="A232" s="190" t="s">
        <v>656</v>
      </c>
      <c r="B232" s="191" t="s">
        <v>356</v>
      </c>
      <c r="C232" s="192"/>
      <c r="D232" s="193" t="str">
        <f t="shared" si="1"/>
        <v>–</v>
      </c>
      <c r="E232" s="194" t="s">
        <v>355</v>
      </c>
    </row>
    <row r="233">
      <c r="A233" s="195" t="s">
        <v>657</v>
      </c>
      <c r="B233" s="196" t="s">
        <v>356</v>
      </c>
      <c r="C233" s="197"/>
      <c r="D233" s="198" t="str">
        <f t="shared" si="1"/>
        <v>–</v>
      </c>
      <c r="E233" s="199" t="s">
        <v>154</v>
      </c>
    </row>
    <row r="234">
      <c r="A234" s="190" t="s">
        <v>552</v>
      </c>
      <c r="B234" s="191" t="s">
        <v>356</v>
      </c>
      <c r="C234" s="192"/>
      <c r="D234" s="193" t="str">
        <f t="shared" si="1"/>
        <v>–</v>
      </c>
      <c r="E234" s="194" t="s">
        <v>239</v>
      </c>
    </row>
    <row r="235">
      <c r="A235" s="195" t="s">
        <v>507</v>
      </c>
      <c r="B235" s="196" t="s">
        <v>356</v>
      </c>
      <c r="C235" s="197"/>
      <c r="D235" s="198" t="str">
        <f t="shared" si="1"/>
        <v>–</v>
      </c>
      <c r="E235" s="199" t="s">
        <v>231</v>
      </c>
    </row>
    <row r="236">
      <c r="A236" s="190" t="s">
        <v>658</v>
      </c>
      <c r="B236" s="191" t="s">
        <v>356</v>
      </c>
      <c r="C236" s="192"/>
      <c r="D236" s="193" t="str">
        <f t="shared" si="1"/>
        <v>–</v>
      </c>
      <c r="E236" s="194" t="s">
        <v>231</v>
      </c>
    </row>
    <row r="237">
      <c r="A237" s="195" t="s">
        <v>575</v>
      </c>
      <c r="B237" s="196" t="s">
        <v>356</v>
      </c>
      <c r="C237" s="197"/>
      <c r="D237" s="198" t="str">
        <f t="shared" si="1"/>
        <v>–</v>
      </c>
      <c r="E237" s="199" t="s">
        <v>108</v>
      </c>
    </row>
    <row r="238">
      <c r="A238" s="190" t="s">
        <v>365</v>
      </c>
      <c r="B238" s="191">
        <v>100.2</v>
      </c>
      <c r="C238" s="192"/>
      <c r="D238" s="193">
        <f t="shared" si="1"/>
        <v>100.2</v>
      </c>
      <c r="E238" s="194" t="s">
        <v>85</v>
      </c>
    </row>
    <row r="239">
      <c r="A239" s="195" t="s">
        <v>659</v>
      </c>
      <c r="B239" s="196">
        <v>80.7</v>
      </c>
      <c r="C239" s="197"/>
      <c r="D239" s="198">
        <f t="shared" si="1"/>
        <v>80.7</v>
      </c>
      <c r="E239" s="199" t="s">
        <v>106</v>
      </c>
    </row>
    <row r="240">
      <c r="A240" s="190" t="s">
        <v>660</v>
      </c>
      <c r="B240" s="191">
        <v>162.1</v>
      </c>
      <c r="C240" s="192"/>
      <c r="D240" s="193">
        <f t="shared" si="1"/>
        <v>162.1</v>
      </c>
      <c r="E240" s="194" t="s">
        <v>254</v>
      </c>
    </row>
    <row r="241">
      <c r="A241" s="195" t="s">
        <v>661</v>
      </c>
      <c r="B241" s="196" t="s">
        <v>356</v>
      </c>
      <c r="C241" s="197"/>
      <c r="D241" s="198" t="str">
        <f t="shared" si="1"/>
        <v>–</v>
      </c>
      <c r="E241" s="199" t="s">
        <v>225</v>
      </c>
    </row>
    <row r="242">
      <c r="A242" s="190" t="s">
        <v>662</v>
      </c>
      <c r="B242" s="191" t="s">
        <v>356</v>
      </c>
      <c r="C242" s="192"/>
      <c r="D242" s="193" t="str">
        <f t="shared" si="1"/>
        <v>–</v>
      </c>
      <c r="E242" s="194" t="s">
        <v>95</v>
      </c>
    </row>
    <row r="243">
      <c r="A243" s="195" t="s">
        <v>396</v>
      </c>
      <c r="B243" s="196">
        <v>152.2</v>
      </c>
      <c r="C243" s="197"/>
      <c r="D243" s="198">
        <f t="shared" si="1"/>
        <v>152.2</v>
      </c>
      <c r="E243" s="199" t="s">
        <v>119</v>
      </c>
    </row>
    <row r="244">
      <c r="A244" s="190" t="s">
        <v>541</v>
      </c>
      <c r="B244" s="191">
        <v>125.4</v>
      </c>
      <c r="C244" s="192"/>
      <c r="D244" s="193">
        <f t="shared" si="1"/>
        <v>125.4</v>
      </c>
      <c r="E244" s="194" t="s">
        <v>106</v>
      </c>
    </row>
    <row r="245">
      <c r="A245" s="195" t="s">
        <v>663</v>
      </c>
      <c r="B245" s="196" t="s">
        <v>356</v>
      </c>
      <c r="C245" s="197"/>
      <c r="D245" s="198" t="str">
        <f t="shared" si="1"/>
        <v>–</v>
      </c>
      <c r="E245" s="199" t="s">
        <v>266</v>
      </c>
    </row>
    <row r="246">
      <c r="A246" s="190" t="s">
        <v>534</v>
      </c>
      <c r="B246" s="191">
        <v>145.6</v>
      </c>
      <c r="C246" s="192"/>
      <c r="D246" s="193">
        <f t="shared" si="1"/>
        <v>145.6</v>
      </c>
      <c r="E246" s="194" t="s">
        <v>116</v>
      </c>
    </row>
    <row r="247">
      <c r="A247" s="195" t="s">
        <v>664</v>
      </c>
      <c r="B247" s="196" t="s">
        <v>356</v>
      </c>
      <c r="C247" s="197"/>
      <c r="D247" s="198" t="str">
        <f t="shared" si="1"/>
        <v>–</v>
      </c>
      <c r="E247" s="199" t="s">
        <v>123</v>
      </c>
    </row>
    <row r="248">
      <c r="A248" s="190" t="s">
        <v>430</v>
      </c>
      <c r="B248" s="191" t="s">
        <v>356</v>
      </c>
      <c r="C248" s="192"/>
      <c r="D248" s="193" t="str">
        <f t="shared" si="1"/>
        <v>–</v>
      </c>
      <c r="E248" s="194" t="s">
        <v>128</v>
      </c>
    </row>
    <row r="249">
      <c r="A249" s="195" t="s">
        <v>665</v>
      </c>
      <c r="B249" s="196">
        <v>166.5</v>
      </c>
      <c r="C249" s="197"/>
      <c r="D249" s="198">
        <f t="shared" si="1"/>
        <v>166.5</v>
      </c>
      <c r="E249" s="199" t="s">
        <v>297</v>
      </c>
    </row>
    <row r="250">
      <c r="A250" s="190" t="s">
        <v>666</v>
      </c>
      <c r="B250" s="191" t="s">
        <v>356</v>
      </c>
      <c r="C250" s="192"/>
      <c r="D250" s="193" t="str">
        <f t="shared" si="1"/>
        <v>–</v>
      </c>
      <c r="E250" s="194" t="s">
        <v>92</v>
      </c>
    </row>
    <row r="251">
      <c r="A251" s="195" t="s">
        <v>667</v>
      </c>
      <c r="B251" s="196" t="s">
        <v>356</v>
      </c>
      <c r="C251" s="197"/>
      <c r="D251" s="198" t="str">
        <f t="shared" si="1"/>
        <v>–</v>
      </c>
      <c r="E251" s="199" t="s">
        <v>121</v>
      </c>
    </row>
    <row r="252">
      <c r="A252" s="190" t="s">
        <v>668</v>
      </c>
      <c r="B252" s="191" t="s">
        <v>356</v>
      </c>
      <c r="C252" s="192"/>
      <c r="D252" s="193" t="str">
        <f t="shared" si="1"/>
        <v>–</v>
      </c>
      <c r="E252" s="194" t="s">
        <v>103</v>
      </c>
    </row>
    <row r="253">
      <c r="A253" s="195" t="s">
        <v>669</v>
      </c>
      <c r="B253" s="196">
        <v>144.7</v>
      </c>
      <c r="C253" s="197"/>
      <c r="D253" s="198">
        <f t="shared" si="1"/>
        <v>144.7</v>
      </c>
      <c r="E253" s="199" t="s">
        <v>130</v>
      </c>
    </row>
    <row r="254">
      <c r="A254" s="190" t="s">
        <v>670</v>
      </c>
      <c r="B254" s="191" t="s">
        <v>356</v>
      </c>
      <c r="C254" s="192"/>
      <c r="D254" s="193" t="str">
        <f t="shared" si="1"/>
        <v>–</v>
      </c>
      <c r="E254" s="194" t="s">
        <v>116</v>
      </c>
    </row>
    <row r="255">
      <c r="A255" s="195" t="s">
        <v>671</v>
      </c>
      <c r="B255" s="196" t="s">
        <v>356</v>
      </c>
      <c r="C255" s="197"/>
      <c r="D255" s="198" t="str">
        <f t="shared" si="1"/>
        <v>–</v>
      </c>
      <c r="E255" s="199" t="s">
        <v>239</v>
      </c>
    </row>
    <row r="256">
      <c r="A256" s="190" t="s">
        <v>672</v>
      </c>
      <c r="B256" s="191" t="s">
        <v>356</v>
      </c>
      <c r="C256" s="192"/>
      <c r="D256" s="193" t="str">
        <f t="shared" si="1"/>
        <v>–</v>
      </c>
      <c r="E256" s="194" t="s">
        <v>225</v>
      </c>
    </row>
    <row r="257">
      <c r="A257" s="195" t="s">
        <v>673</v>
      </c>
      <c r="B257" s="196">
        <v>161.6</v>
      </c>
      <c r="C257" s="197"/>
      <c r="D257" s="198">
        <f t="shared" si="1"/>
        <v>161.6</v>
      </c>
      <c r="E257" s="199" t="s">
        <v>126</v>
      </c>
    </row>
    <row r="258">
      <c r="A258" s="190" t="s">
        <v>606</v>
      </c>
      <c r="B258" s="191" t="s">
        <v>356</v>
      </c>
      <c r="C258" s="192"/>
      <c r="D258" s="193" t="str">
        <f t="shared" si="1"/>
        <v>–</v>
      </c>
      <c r="E258" s="194" t="s">
        <v>231</v>
      </c>
    </row>
    <row r="259">
      <c r="A259" s="195" t="s">
        <v>674</v>
      </c>
      <c r="B259" s="196" t="s">
        <v>356</v>
      </c>
      <c r="C259" s="197"/>
      <c r="D259" s="198" t="str">
        <f t="shared" si="1"/>
        <v>–</v>
      </c>
      <c r="E259" s="199" t="s">
        <v>108</v>
      </c>
    </row>
    <row r="260">
      <c r="A260" s="190" t="s">
        <v>675</v>
      </c>
      <c r="B260" s="191" t="s">
        <v>356</v>
      </c>
      <c r="C260" s="192"/>
      <c r="D260" s="193" t="str">
        <f t="shared" si="1"/>
        <v>–</v>
      </c>
      <c r="E260" s="194" t="s">
        <v>130</v>
      </c>
    </row>
    <row r="261">
      <c r="A261" s="195" t="s">
        <v>676</v>
      </c>
      <c r="B261" s="196" t="s">
        <v>356</v>
      </c>
      <c r="C261" s="197"/>
      <c r="D261" s="198" t="str">
        <f t="shared" si="1"/>
        <v>–</v>
      </c>
      <c r="E261" s="199" t="s">
        <v>202</v>
      </c>
    </row>
    <row r="262">
      <c r="A262" s="190" t="s">
        <v>677</v>
      </c>
      <c r="B262" s="191" t="s">
        <v>356</v>
      </c>
      <c r="C262" s="192"/>
      <c r="D262" s="193" t="str">
        <f t="shared" si="1"/>
        <v>–</v>
      </c>
      <c r="E262" s="194" t="s">
        <v>97</v>
      </c>
    </row>
    <row r="263">
      <c r="A263" s="195" t="s">
        <v>531</v>
      </c>
      <c r="B263" s="196" t="s">
        <v>356</v>
      </c>
      <c r="C263" s="197"/>
      <c r="D263" s="198" t="str">
        <f t="shared" si="1"/>
        <v>–</v>
      </c>
      <c r="E263" s="199" t="s">
        <v>85</v>
      </c>
    </row>
    <row r="264">
      <c r="A264" s="190" t="s">
        <v>678</v>
      </c>
      <c r="B264" s="191">
        <v>159.1</v>
      </c>
      <c r="C264" s="192"/>
      <c r="D264" s="193">
        <f t="shared" si="1"/>
        <v>159.1</v>
      </c>
      <c r="E264" s="194" t="s">
        <v>225</v>
      </c>
    </row>
    <row r="265">
      <c r="A265" s="195" t="s">
        <v>679</v>
      </c>
      <c r="B265" s="196">
        <v>162.2</v>
      </c>
      <c r="C265" s="197"/>
      <c r="D265" s="198">
        <f t="shared" si="1"/>
        <v>162.2</v>
      </c>
      <c r="E265" s="199" t="s">
        <v>113</v>
      </c>
    </row>
    <row r="266">
      <c r="A266" s="190" t="s">
        <v>404</v>
      </c>
      <c r="B266" s="191" t="s">
        <v>356</v>
      </c>
      <c r="C266" s="192"/>
      <c r="D266" s="193" t="str">
        <f t="shared" si="1"/>
        <v>–</v>
      </c>
      <c r="E266" s="194" t="s">
        <v>154</v>
      </c>
    </row>
    <row r="267">
      <c r="A267" s="195" t="s">
        <v>502</v>
      </c>
      <c r="B267" s="196">
        <v>159.5</v>
      </c>
      <c r="C267" s="197"/>
      <c r="D267" s="198">
        <f t="shared" si="1"/>
        <v>159.5</v>
      </c>
      <c r="E267" s="199" t="s">
        <v>146</v>
      </c>
    </row>
    <row r="268">
      <c r="A268" s="190" t="s">
        <v>389</v>
      </c>
      <c r="B268" s="191">
        <v>120.5</v>
      </c>
      <c r="C268" s="192"/>
      <c r="D268" s="193">
        <f t="shared" si="1"/>
        <v>120.5</v>
      </c>
      <c r="E268" s="194" t="s">
        <v>182</v>
      </c>
    </row>
    <row r="269">
      <c r="A269" s="195" t="s">
        <v>680</v>
      </c>
      <c r="B269" s="196">
        <v>168.4</v>
      </c>
      <c r="C269" s="197"/>
      <c r="D269" s="198">
        <f t="shared" si="1"/>
        <v>168.4</v>
      </c>
      <c r="E269" s="199" t="s">
        <v>92</v>
      </c>
    </row>
    <row r="270">
      <c r="A270" s="190" t="s">
        <v>681</v>
      </c>
      <c r="B270" s="191">
        <v>174.2</v>
      </c>
      <c r="C270" s="192"/>
      <c r="D270" s="193">
        <f t="shared" si="1"/>
        <v>174.2</v>
      </c>
      <c r="E270" s="194" t="s">
        <v>106</v>
      </c>
    </row>
    <row r="271">
      <c r="A271" s="195" t="s">
        <v>682</v>
      </c>
      <c r="B271" s="196" t="s">
        <v>356</v>
      </c>
      <c r="C271" s="197"/>
      <c r="D271" s="198" t="str">
        <f t="shared" si="1"/>
        <v>–</v>
      </c>
      <c r="E271" s="199" t="s">
        <v>266</v>
      </c>
    </row>
    <row r="272">
      <c r="A272" s="190" t="s">
        <v>444</v>
      </c>
      <c r="B272" s="191">
        <v>160.6</v>
      </c>
      <c r="C272" s="192"/>
      <c r="D272" s="193">
        <f t="shared" si="1"/>
        <v>160.6</v>
      </c>
      <c r="E272" s="194" t="s">
        <v>123</v>
      </c>
    </row>
    <row r="273">
      <c r="A273" s="195" t="s">
        <v>683</v>
      </c>
      <c r="B273" s="196" t="s">
        <v>356</v>
      </c>
      <c r="C273" s="197"/>
      <c r="D273" s="198" t="str">
        <f t="shared" si="1"/>
        <v>–</v>
      </c>
      <c r="E273" s="199" t="s">
        <v>151</v>
      </c>
    </row>
    <row r="274">
      <c r="A274" s="190" t="s">
        <v>684</v>
      </c>
      <c r="B274" s="191" t="s">
        <v>356</v>
      </c>
      <c r="C274" s="192"/>
      <c r="D274" s="193" t="str">
        <f t="shared" si="1"/>
        <v>–</v>
      </c>
      <c r="E274" s="194" t="s">
        <v>110</v>
      </c>
    </row>
    <row r="275">
      <c r="A275" s="195" t="s">
        <v>685</v>
      </c>
      <c r="B275" s="196" t="s">
        <v>356</v>
      </c>
      <c r="C275" s="197"/>
      <c r="D275" s="198" t="str">
        <f t="shared" si="1"/>
        <v>–</v>
      </c>
      <c r="E275" s="199" t="s">
        <v>116</v>
      </c>
    </row>
    <row r="276">
      <c r="A276" s="190" t="s">
        <v>686</v>
      </c>
      <c r="B276" s="191">
        <v>172.1</v>
      </c>
      <c r="C276" s="192"/>
      <c r="D276" s="193">
        <f t="shared" si="1"/>
        <v>172.1</v>
      </c>
      <c r="E276" s="194" t="s">
        <v>103</v>
      </c>
    </row>
    <row r="277">
      <c r="A277" s="195" t="s">
        <v>561</v>
      </c>
      <c r="B277" s="196" t="s">
        <v>356</v>
      </c>
      <c r="C277" s="197"/>
      <c r="D277" s="198" t="str">
        <f t="shared" si="1"/>
        <v>–</v>
      </c>
      <c r="E277" s="199" t="s">
        <v>113</v>
      </c>
    </row>
    <row r="278">
      <c r="A278" s="190" t="s">
        <v>687</v>
      </c>
      <c r="B278" s="191" t="s">
        <v>356</v>
      </c>
      <c r="C278" s="192"/>
      <c r="D278" s="193" t="str">
        <f t="shared" si="1"/>
        <v>–</v>
      </c>
      <c r="E278" s="194" t="s">
        <v>202</v>
      </c>
    </row>
    <row r="279">
      <c r="A279" s="195" t="s">
        <v>563</v>
      </c>
      <c r="B279" s="196" t="s">
        <v>356</v>
      </c>
      <c r="C279" s="197"/>
      <c r="D279" s="198" t="str">
        <f t="shared" si="1"/>
        <v>–</v>
      </c>
      <c r="E279" s="199" t="s">
        <v>254</v>
      </c>
    </row>
    <row r="280">
      <c r="A280" s="190" t="s">
        <v>688</v>
      </c>
      <c r="B280" s="191" t="s">
        <v>356</v>
      </c>
      <c r="C280" s="192"/>
      <c r="D280" s="193" t="str">
        <f t="shared" si="1"/>
        <v>–</v>
      </c>
      <c r="E280" s="194" t="s">
        <v>355</v>
      </c>
    </row>
    <row r="281">
      <c r="A281" s="195" t="s">
        <v>689</v>
      </c>
      <c r="B281" s="196" t="s">
        <v>356</v>
      </c>
      <c r="C281" s="197"/>
      <c r="D281" s="198" t="str">
        <f t="shared" si="1"/>
        <v>–</v>
      </c>
      <c r="E281" s="199" t="s">
        <v>231</v>
      </c>
    </row>
    <row r="282">
      <c r="A282" s="190" t="s">
        <v>690</v>
      </c>
      <c r="B282" s="191" t="s">
        <v>356</v>
      </c>
      <c r="C282" s="192"/>
      <c r="D282" s="193" t="str">
        <f t="shared" si="1"/>
        <v>–</v>
      </c>
      <c r="E282" s="194" t="s">
        <v>116</v>
      </c>
    </row>
    <row r="283">
      <c r="A283" s="195" t="s">
        <v>691</v>
      </c>
      <c r="B283" s="196" t="s">
        <v>356</v>
      </c>
      <c r="C283" s="197"/>
      <c r="D283" s="198" t="str">
        <f t="shared" si="1"/>
        <v>–</v>
      </c>
      <c r="E283" s="199" t="s">
        <v>126</v>
      </c>
    </row>
    <row r="284">
      <c r="A284" s="190" t="s">
        <v>442</v>
      </c>
      <c r="B284" s="191">
        <v>117.3</v>
      </c>
      <c r="C284" s="192"/>
      <c r="D284" s="193">
        <f t="shared" si="1"/>
        <v>117.3</v>
      </c>
      <c r="E284" s="194" t="s">
        <v>92</v>
      </c>
    </row>
    <row r="285">
      <c r="A285" s="195" t="s">
        <v>692</v>
      </c>
      <c r="B285" s="196">
        <v>173.2</v>
      </c>
      <c r="C285" s="197"/>
      <c r="D285" s="198">
        <f t="shared" si="1"/>
        <v>173.2</v>
      </c>
      <c r="E285" s="199" t="s">
        <v>110</v>
      </c>
    </row>
    <row r="286">
      <c r="A286" s="190" t="s">
        <v>693</v>
      </c>
      <c r="B286" s="191" t="s">
        <v>356</v>
      </c>
      <c r="C286" s="192"/>
      <c r="D286" s="193" t="str">
        <f t="shared" si="1"/>
        <v>–</v>
      </c>
      <c r="E286" s="194" t="s">
        <v>123</v>
      </c>
    </row>
    <row r="287">
      <c r="A287" s="195" t="s">
        <v>694</v>
      </c>
      <c r="B287" s="196" t="s">
        <v>356</v>
      </c>
      <c r="C287" s="197"/>
      <c r="D287" s="198" t="str">
        <f t="shared" si="1"/>
        <v>–</v>
      </c>
      <c r="E287" s="199" t="s">
        <v>202</v>
      </c>
    </row>
    <row r="288">
      <c r="A288" s="190" t="s">
        <v>695</v>
      </c>
      <c r="B288" s="191" t="s">
        <v>356</v>
      </c>
      <c r="C288" s="192"/>
      <c r="D288" s="193" t="str">
        <f t="shared" si="1"/>
        <v>–</v>
      </c>
      <c r="E288" s="194" t="s">
        <v>696</v>
      </c>
    </row>
    <row r="289">
      <c r="A289" s="195" t="s">
        <v>697</v>
      </c>
      <c r="B289" s="196" t="s">
        <v>356</v>
      </c>
      <c r="C289" s="197"/>
      <c r="D289" s="198" t="str">
        <f t="shared" si="1"/>
        <v>–</v>
      </c>
      <c r="E289" s="199" t="s">
        <v>266</v>
      </c>
    </row>
    <row r="290">
      <c r="A290" s="190" t="s">
        <v>698</v>
      </c>
      <c r="B290" s="191" t="s">
        <v>356</v>
      </c>
      <c r="C290" s="192"/>
      <c r="D290" s="193" t="str">
        <f t="shared" si="1"/>
        <v>–</v>
      </c>
      <c r="E290" s="194" t="s">
        <v>108</v>
      </c>
    </row>
    <row r="291">
      <c r="A291" s="195" t="s">
        <v>699</v>
      </c>
      <c r="B291" s="196" t="s">
        <v>356</v>
      </c>
      <c r="C291" s="197"/>
      <c r="D291" s="198" t="str">
        <f t="shared" si="1"/>
        <v>–</v>
      </c>
      <c r="E291" s="199" t="s">
        <v>87</v>
      </c>
    </row>
    <row r="292">
      <c r="A292" s="190" t="s">
        <v>700</v>
      </c>
      <c r="B292" s="191" t="s">
        <v>356</v>
      </c>
      <c r="C292" s="192"/>
      <c r="D292" s="193" t="str">
        <f t="shared" si="1"/>
        <v>–</v>
      </c>
      <c r="E292" s="194" t="s">
        <v>136</v>
      </c>
    </row>
    <row r="293">
      <c r="A293" s="195" t="s">
        <v>701</v>
      </c>
      <c r="B293" s="196" t="s">
        <v>356</v>
      </c>
      <c r="C293" s="197"/>
      <c r="D293" s="198" t="str">
        <f t="shared" si="1"/>
        <v>–</v>
      </c>
      <c r="E293" s="199" t="s">
        <v>239</v>
      </c>
    </row>
    <row r="294">
      <c r="A294" s="190" t="s">
        <v>702</v>
      </c>
      <c r="B294" s="191" t="s">
        <v>356</v>
      </c>
      <c r="C294" s="192"/>
      <c r="D294" s="193" t="str">
        <f t="shared" si="1"/>
        <v>–</v>
      </c>
      <c r="E294" s="194" t="s">
        <v>140</v>
      </c>
    </row>
    <row r="295">
      <c r="A295" s="195" t="s">
        <v>703</v>
      </c>
      <c r="B295" s="196" t="s">
        <v>356</v>
      </c>
      <c r="C295" s="197"/>
      <c r="D295" s="198" t="str">
        <f t="shared" si="1"/>
        <v>–</v>
      </c>
      <c r="E295" s="199" t="s">
        <v>128</v>
      </c>
    </row>
    <row r="296">
      <c r="A296" s="190" t="s">
        <v>538</v>
      </c>
      <c r="B296" s="191">
        <v>173.0</v>
      </c>
      <c r="C296" s="192"/>
      <c r="D296" s="193">
        <f t="shared" si="1"/>
        <v>173</v>
      </c>
      <c r="E296" s="194" t="s">
        <v>231</v>
      </c>
    </row>
    <row r="297">
      <c r="A297" s="195" t="s">
        <v>704</v>
      </c>
      <c r="B297" s="196" t="s">
        <v>356</v>
      </c>
      <c r="C297" s="197"/>
      <c r="D297" s="198" t="str">
        <f t="shared" si="1"/>
        <v>–</v>
      </c>
      <c r="E297" s="199" t="s">
        <v>95</v>
      </c>
    </row>
    <row r="298">
      <c r="A298" s="190" t="s">
        <v>705</v>
      </c>
      <c r="B298" s="191" t="s">
        <v>356</v>
      </c>
      <c r="C298" s="192"/>
      <c r="D298" s="193" t="str">
        <f t="shared" si="1"/>
        <v>–</v>
      </c>
      <c r="E298" s="194" t="s">
        <v>126</v>
      </c>
    </row>
    <row r="299">
      <c r="A299" s="195" t="s">
        <v>706</v>
      </c>
      <c r="B299" s="196" t="s">
        <v>356</v>
      </c>
      <c r="C299" s="197"/>
      <c r="D299" s="198" t="str">
        <f t="shared" si="1"/>
        <v>–</v>
      </c>
      <c r="E299" s="199" t="s">
        <v>231</v>
      </c>
    </row>
    <row r="300">
      <c r="A300" s="190" t="s">
        <v>707</v>
      </c>
      <c r="B300" s="191">
        <v>182.6</v>
      </c>
      <c r="C300" s="192"/>
      <c r="D300" s="193">
        <f t="shared" si="1"/>
        <v>182.6</v>
      </c>
      <c r="E300" s="194" t="s">
        <v>154</v>
      </c>
    </row>
    <row r="301">
      <c r="A301" s="195" t="s">
        <v>489</v>
      </c>
      <c r="B301" s="196">
        <v>107.1</v>
      </c>
      <c r="C301" s="197"/>
      <c r="D301" s="198">
        <f t="shared" si="1"/>
        <v>107.1</v>
      </c>
      <c r="E301" s="199" t="s">
        <v>113</v>
      </c>
    </row>
    <row r="302">
      <c r="A302" s="190" t="s">
        <v>708</v>
      </c>
      <c r="B302" s="191" t="s">
        <v>356</v>
      </c>
      <c r="C302" s="192"/>
      <c r="D302" s="193" t="str">
        <f t="shared" si="1"/>
        <v>–</v>
      </c>
      <c r="E302" s="194" t="s">
        <v>130</v>
      </c>
    </row>
    <row r="303">
      <c r="A303" s="195" t="s">
        <v>709</v>
      </c>
      <c r="B303" s="196">
        <v>170.4</v>
      </c>
      <c r="C303" s="197"/>
      <c r="D303" s="198">
        <f t="shared" si="1"/>
        <v>170.4</v>
      </c>
      <c r="E303" s="199" t="s">
        <v>126</v>
      </c>
    </row>
    <row r="304">
      <c r="A304" s="190" t="s">
        <v>710</v>
      </c>
      <c r="B304" s="191" t="s">
        <v>356</v>
      </c>
      <c r="C304" s="192"/>
      <c r="D304" s="193" t="str">
        <f t="shared" si="1"/>
        <v>–</v>
      </c>
      <c r="E304" s="194" t="s">
        <v>130</v>
      </c>
    </row>
    <row r="305">
      <c r="A305" s="195" t="s">
        <v>555</v>
      </c>
      <c r="B305" s="196" t="s">
        <v>356</v>
      </c>
      <c r="C305" s="197"/>
      <c r="D305" s="198" t="str">
        <f t="shared" si="1"/>
        <v>–</v>
      </c>
      <c r="E305" s="199" t="s">
        <v>121</v>
      </c>
    </row>
    <row r="306">
      <c r="A306" s="190" t="s">
        <v>487</v>
      </c>
      <c r="B306" s="191">
        <v>161.0</v>
      </c>
      <c r="C306" s="192"/>
      <c r="D306" s="193">
        <f t="shared" si="1"/>
        <v>161</v>
      </c>
      <c r="E306" s="194" t="s">
        <v>101</v>
      </c>
    </row>
    <row r="307">
      <c r="A307" s="195" t="s">
        <v>413</v>
      </c>
      <c r="B307" s="196">
        <v>169.1</v>
      </c>
      <c r="C307" s="197"/>
      <c r="D307" s="198">
        <f t="shared" si="1"/>
        <v>169.1</v>
      </c>
      <c r="E307" s="199" t="s">
        <v>254</v>
      </c>
    </row>
    <row r="308">
      <c r="A308" s="190" t="s">
        <v>711</v>
      </c>
      <c r="B308" s="191" t="s">
        <v>356</v>
      </c>
      <c r="C308" s="192"/>
      <c r="D308" s="193" t="str">
        <f t="shared" si="1"/>
        <v>–</v>
      </c>
      <c r="E308" s="194" t="s">
        <v>154</v>
      </c>
    </row>
    <row r="309">
      <c r="A309" s="195" t="s">
        <v>568</v>
      </c>
      <c r="B309" s="196">
        <v>168.9</v>
      </c>
      <c r="C309" s="197"/>
      <c r="D309" s="198">
        <f t="shared" si="1"/>
        <v>168.9</v>
      </c>
      <c r="E309" s="199" t="s">
        <v>108</v>
      </c>
    </row>
    <row r="310">
      <c r="A310" s="190" t="s">
        <v>712</v>
      </c>
      <c r="B310" s="191">
        <v>161.4</v>
      </c>
      <c r="C310" s="192"/>
      <c r="D310" s="193">
        <f t="shared" si="1"/>
        <v>161.4</v>
      </c>
      <c r="E310" s="194" t="s">
        <v>128</v>
      </c>
    </row>
    <row r="311">
      <c r="A311" s="195" t="s">
        <v>512</v>
      </c>
      <c r="B311" s="196">
        <v>161.5</v>
      </c>
      <c r="C311" s="197"/>
      <c r="D311" s="198">
        <f t="shared" si="1"/>
        <v>161.5</v>
      </c>
      <c r="E311" s="199" t="s">
        <v>95</v>
      </c>
    </row>
    <row r="312">
      <c r="A312" s="190" t="s">
        <v>713</v>
      </c>
      <c r="B312" s="191" t="s">
        <v>356</v>
      </c>
      <c r="C312" s="192"/>
      <c r="D312" s="193" t="str">
        <f t="shared" si="1"/>
        <v>–</v>
      </c>
      <c r="E312" s="194" t="s">
        <v>182</v>
      </c>
    </row>
    <row r="313">
      <c r="A313" s="195" t="s">
        <v>714</v>
      </c>
      <c r="B313" s="196" t="s">
        <v>356</v>
      </c>
      <c r="C313" s="197"/>
      <c r="D313" s="198" t="str">
        <f t="shared" si="1"/>
        <v>–</v>
      </c>
      <c r="E313" s="199" t="s">
        <v>151</v>
      </c>
    </row>
    <row r="314">
      <c r="A314" s="190" t="s">
        <v>715</v>
      </c>
      <c r="B314" s="191" t="s">
        <v>356</v>
      </c>
      <c r="C314" s="192"/>
      <c r="D314" s="193" t="str">
        <f t="shared" si="1"/>
        <v>–</v>
      </c>
      <c r="E314" s="194" t="s">
        <v>239</v>
      </c>
    </row>
    <row r="315">
      <c r="A315" s="195" t="s">
        <v>716</v>
      </c>
      <c r="B315" s="196" t="s">
        <v>356</v>
      </c>
      <c r="C315" s="197"/>
      <c r="D315" s="198" t="str">
        <f t="shared" si="1"/>
        <v>–</v>
      </c>
      <c r="E315" s="199" t="s">
        <v>110</v>
      </c>
    </row>
    <row r="316">
      <c r="A316" s="190" t="s">
        <v>717</v>
      </c>
      <c r="B316" s="191" t="s">
        <v>356</v>
      </c>
      <c r="C316" s="192"/>
      <c r="D316" s="193" t="str">
        <f t="shared" si="1"/>
        <v>–</v>
      </c>
      <c r="E316" s="194" t="s">
        <v>119</v>
      </c>
    </row>
    <row r="317">
      <c r="A317" s="195" t="s">
        <v>718</v>
      </c>
      <c r="B317" s="196">
        <v>183.0</v>
      </c>
      <c r="C317" s="197"/>
      <c r="D317" s="198">
        <f t="shared" si="1"/>
        <v>183</v>
      </c>
      <c r="E317" s="199" t="s">
        <v>146</v>
      </c>
    </row>
    <row r="318">
      <c r="A318" s="190" t="s">
        <v>545</v>
      </c>
      <c r="B318" s="191">
        <v>169.2</v>
      </c>
      <c r="C318" s="192"/>
      <c r="D318" s="193">
        <f t="shared" si="1"/>
        <v>169.2</v>
      </c>
      <c r="E318" s="194" t="s">
        <v>87</v>
      </c>
    </row>
    <row r="319">
      <c r="A319" s="195" t="s">
        <v>579</v>
      </c>
      <c r="B319" s="196">
        <v>181.4</v>
      </c>
      <c r="C319" s="197"/>
      <c r="D319" s="198">
        <f t="shared" si="1"/>
        <v>181.4</v>
      </c>
      <c r="E319" s="199" t="s">
        <v>128</v>
      </c>
    </row>
    <row r="320">
      <c r="A320" s="190" t="s">
        <v>719</v>
      </c>
      <c r="B320" s="191" t="s">
        <v>356</v>
      </c>
      <c r="C320" s="192"/>
      <c r="D320" s="193" t="str">
        <f t="shared" si="1"/>
        <v>–</v>
      </c>
      <c r="E320" s="194" t="s">
        <v>95</v>
      </c>
    </row>
    <row r="321">
      <c r="A321" s="195" t="s">
        <v>720</v>
      </c>
      <c r="B321" s="196" t="s">
        <v>356</v>
      </c>
      <c r="C321" s="197"/>
      <c r="D321" s="198" t="str">
        <f t="shared" si="1"/>
        <v>–</v>
      </c>
      <c r="E321" s="199" t="s">
        <v>103</v>
      </c>
    </row>
    <row r="322">
      <c r="A322" s="190" t="s">
        <v>529</v>
      </c>
      <c r="B322" s="191">
        <v>169.4</v>
      </c>
      <c r="C322" s="192"/>
      <c r="D322" s="193">
        <f t="shared" si="1"/>
        <v>169.4</v>
      </c>
      <c r="E322" s="194" t="s">
        <v>128</v>
      </c>
    </row>
    <row r="323">
      <c r="A323" s="195" t="s">
        <v>721</v>
      </c>
      <c r="B323" s="196" t="s">
        <v>356</v>
      </c>
      <c r="C323" s="197"/>
      <c r="D323" s="198" t="str">
        <f t="shared" si="1"/>
        <v>–</v>
      </c>
      <c r="E323" s="199" t="s">
        <v>696</v>
      </c>
    </row>
    <row r="324">
      <c r="A324" s="190" t="s">
        <v>722</v>
      </c>
      <c r="B324" s="191" t="s">
        <v>356</v>
      </c>
      <c r="C324" s="192"/>
      <c r="D324" s="193" t="str">
        <f t="shared" si="1"/>
        <v>–</v>
      </c>
      <c r="E324" s="194" t="s">
        <v>254</v>
      </c>
    </row>
    <row r="325">
      <c r="A325" s="195" t="s">
        <v>723</v>
      </c>
      <c r="B325" s="196" t="s">
        <v>356</v>
      </c>
      <c r="C325" s="197"/>
      <c r="D325" s="198" t="str">
        <f t="shared" si="1"/>
        <v>–</v>
      </c>
      <c r="E325" s="199" t="s">
        <v>101</v>
      </c>
    </row>
    <row r="326">
      <c r="A326" s="190" t="s">
        <v>567</v>
      </c>
      <c r="B326" s="191">
        <v>159.4</v>
      </c>
      <c r="C326" s="192"/>
      <c r="D326" s="193">
        <f t="shared" si="1"/>
        <v>159.4</v>
      </c>
      <c r="E326" s="194" t="s">
        <v>182</v>
      </c>
    </row>
    <row r="327">
      <c r="A327" s="195" t="s">
        <v>724</v>
      </c>
      <c r="B327" s="196" t="s">
        <v>356</v>
      </c>
      <c r="C327" s="197"/>
      <c r="D327" s="198" t="str">
        <f t="shared" si="1"/>
        <v>–</v>
      </c>
      <c r="E327" s="199" t="s">
        <v>146</v>
      </c>
    </row>
    <row r="328">
      <c r="A328" s="190" t="s">
        <v>725</v>
      </c>
      <c r="B328" s="191" t="s">
        <v>356</v>
      </c>
      <c r="C328" s="192"/>
      <c r="D328" s="193" t="str">
        <f t="shared" si="1"/>
        <v>–</v>
      </c>
      <c r="E328" s="194" t="s">
        <v>355</v>
      </c>
    </row>
    <row r="329">
      <c r="A329" s="195" t="s">
        <v>544</v>
      </c>
      <c r="B329" s="196">
        <v>177.8</v>
      </c>
      <c r="C329" s="197"/>
      <c r="D329" s="198">
        <f t="shared" si="1"/>
        <v>177.8</v>
      </c>
      <c r="E329" s="199" t="s">
        <v>239</v>
      </c>
    </row>
    <row r="330">
      <c r="A330" s="190" t="s">
        <v>519</v>
      </c>
      <c r="B330" s="191">
        <v>163.6</v>
      </c>
      <c r="C330" s="192"/>
      <c r="D330" s="193">
        <f t="shared" si="1"/>
        <v>163.6</v>
      </c>
      <c r="E330" s="194" t="s">
        <v>355</v>
      </c>
    </row>
    <row r="331">
      <c r="A331" s="195" t="s">
        <v>726</v>
      </c>
      <c r="B331" s="196" t="s">
        <v>356</v>
      </c>
      <c r="C331" s="197"/>
      <c r="D331" s="198" t="str">
        <f t="shared" si="1"/>
        <v>–</v>
      </c>
      <c r="E331" s="199" t="s">
        <v>106</v>
      </c>
    </row>
    <row r="332">
      <c r="A332" s="190" t="s">
        <v>727</v>
      </c>
      <c r="B332" s="191" t="s">
        <v>356</v>
      </c>
      <c r="C332" s="192"/>
      <c r="D332" s="193" t="str">
        <f t="shared" si="1"/>
        <v>–</v>
      </c>
      <c r="E332" s="194" t="s">
        <v>297</v>
      </c>
    </row>
    <row r="333">
      <c r="A333" s="195" t="s">
        <v>728</v>
      </c>
      <c r="B333" s="196" t="s">
        <v>356</v>
      </c>
      <c r="C333" s="197"/>
      <c r="D333" s="198" t="str">
        <f t="shared" si="1"/>
        <v>–</v>
      </c>
      <c r="E333" s="199" t="s">
        <v>297</v>
      </c>
    </row>
    <row r="334">
      <c r="A334" s="190" t="s">
        <v>729</v>
      </c>
      <c r="B334" s="191" t="s">
        <v>356</v>
      </c>
      <c r="C334" s="192"/>
      <c r="D334" s="193" t="str">
        <f t="shared" si="1"/>
        <v>–</v>
      </c>
      <c r="E334" s="194" t="s">
        <v>128</v>
      </c>
    </row>
    <row r="335">
      <c r="A335" s="195" t="s">
        <v>730</v>
      </c>
      <c r="B335" s="196" t="s">
        <v>356</v>
      </c>
      <c r="C335" s="197"/>
      <c r="D335" s="198" t="str">
        <f t="shared" si="1"/>
        <v>–</v>
      </c>
      <c r="E335" s="199" t="s">
        <v>97</v>
      </c>
    </row>
    <row r="336">
      <c r="A336" s="190" t="s">
        <v>731</v>
      </c>
      <c r="B336" s="191" t="s">
        <v>356</v>
      </c>
      <c r="C336" s="192"/>
      <c r="D336" s="193" t="str">
        <f t="shared" si="1"/>
        <v>–</v>
      </c>
      <c r="E336" s="194" t="s">
        <v>116</v>
      </c>
    </row>
    <row r="337">
      <c r="A337" s="195" t="s">
        <v>732</v>
      </c>
      <c r="B337" s="196" t="s">
        <v>356</v>
      </c>
      <c r="C337" s="197"/>
      <c r="D337" s="198" t="str">
        <f t="shared" si="1"/>
        <v>–</v>
      </c>
      <c r="E337" s="199" t="s">
        <v>154</v>
      </c>
    </row>
    <row r="338">
      <c r="A338" s="190" t="s">
        <v>733</v>
      </c>
      <c r="B338" s="191" t="s">
        <v>356</v>
      </c>
      <c r="C338" s="192"/>
      <c r="D338" s="193" t="str">
        <f t="shared" si="1"/>
        <v>–</v>
      </c>
      <c r="E338" s="194" t="s">
        <v>297</v>
      </c>
    </row>
    <row r="339">
      <c r="A339" s="195" t="s">
        <v>586</v>
      </c>
      <c r="B339" s="196">
        <v>169.7</v>
      </c>
      <c r="C339" s="197"/>
      <c r="D339" s="198">
        <f t="shared" si="1"/>
        <v>169.7</v>
      </c>
      <c r="E339" s="199" t="s">
        <v>101</v>
      </c>
    </row>
    <row r="340">
      <c r="A340" s="190" t="s">
        <v>734</v>
      </c>
      <c r="B340" s="191" t="s">
        <v>356</v>
      </c>
      <c r="C340" s="192"/>
      <c r="D340" s="193" t="str">
        <f t="shared" si="1"/>
        <v>–</v>
      </c>
      <c r="E340" s="194" t="s">
        <v>87</v>
      </c>
    </row>
    <row r="341">
      <c r="A341" s="195" t="s">
        <v>735</v>
      </c>
      <c r="B341" s="196" t="s">
        <v>356</v>
      </c>
      <c r="C341" s="197"/>
      <c r="D341" s="198" t="str">
        <f t="shared" si="1"/>
        <v>–</v>
      </c>
      <c r="E341" s="199" t="s">
        <v>202</v>
      </c>
    </row>
    <row r="342">
      <c r="A342" s="190" t="s">
        <v>736</v>
      </c>
      <c r="B342" s="191" t="s">
        <v>356</v>
      </c>
      <c r="C342" s="192"/>
      <c r="D342" s="193" t="str">
        <f t="shared" si="1"/>
        <v>–</v>
      </c>
      <c r="E342" s="194" t="s">
        <v>123</v>
      </c>
    </row>
    <row r="343">
      <c r="A343" s="195" t="s">
        <v>737</v>
      </c>
      <c r="B343" s="196" t="s">
        <v>356</v>
      </c>
      <c r="C343" s="197"/>
      <c r="D343" s="198" t="str">
        <f t="shared" si="1"/>
        <v>–</v>
      </c>
      <c r="E343" s="199" t="s">
        <v>87</v>
      </c>
    </row>
    <row r="344">
      <c r="A344" s="190" t="s">
        <v>738</v>
      </c>
      <c r="B344" s="191" t="s">
        <v>356</v>
      </c>
      <c r="C344" s="192"/>
      <c r="D344" s="193" t="str">
        <f t="shared" si="1"/>
        <v>–</v>
      </c>
      <c r="E344" s="194" t="s">
        <v>146</v>
      </c>
    </row>
    <row r="345">
      <c r="A345" s="195" t="s">
        <v>739</v>
      </c>
      <c r="B345" s="196" t="s">
        <v>356</v>
      </c>
      <c r="C345" s="197"/>
      <c r="D345" s="198" t="str">
        <f t="shared" si="1"/>
        <v>–</v>
      </c>
      <c r="E345" s="199" t="s">
        <v>151</v>
      </c>
    </row>
    <row r="346">
      <c r="A346" s="190" t="s">
        <v>740</v>
      </c>
      <c r="B346" s="191" t="s">
        <v>356</v>
      </c>
      <c r="C346" s="192"/>
      <c r="D346" s="193" t="str">
        <f t="shared" si="1"/>
        <v>–</v>
      </c>
      <c r="E346" s="194" t="s">
        <v>696</v>
      </c>
    </row>
    <row r="347">
      <c r="A347" s="195" t="s">
        <v>741</v>
      </c>
      <c r="B347" s="196" t="s">
        <v>356</v>
      </c>
      <c r="C347" s="197"/>
      <c r="D347" s="198" t="str">
        <f t="shared" si="1"/>
        <v>–</v>
      </c>
      <c r="E347" s="199" t="s">
        <v>151</v>
      </c>
    </row>
    <row r="348">
      <c r="A348" s="190" t="s">
        <v>742</v>
      </c>
      <c r="B348" s="191" t="s">
        <v>356</v>
      </c>
      <c r="C348" s="192"/>
      <c r="D348" s="193" t="str">
        <f t="shared" si="1"/>
        <v>–</v>
      </c>
      <c r="E348" s="194" t="s">
        <v>110</v>
      </c>
    </row>
    <row r="349">
      <c r="A349" s="195" t="s">
        <v>743</v>
      </c>
      <c r="B349" s="196" t="s">
        <v>356</v>
      </c>
      <c r="C349" s="197"/>
      <c r="D349" s="198" t="str">
        <f t="shared" si="1"/>
        <v>–</v>
      </c>
      <c r="E349" s="199" t="s">
        <v>123</v>
      </c>
    </row>
    <row r="350">
      <c r="A350" s="190" t="s">
        <v>744</v>
      </c>
      <c r="B350" s="191" t="s">
        <v>356</v>
      </c>
      <c r="C350" s="192"/>
      <c r="D350" s="193" t="str">
        <f t="shared" si="1"/>
        <v>–</v>
      </c>
      <c r="E350" s="194" t="s">
        <v>202</v>
      </c>
    </row>
    <row r="351">
      <c r="A351" s="195" t="s">
        <v>745</v>
      </c>
      <c r="B351" s="196" t="s">
        <v>356</v>
      </c>
      <c r="C351" s="197"/>
      <c r="D351" s="198" t="str">
        <f t="shared" si="1"/>
        <v>–</v>
      </c>
      <c r="E351" s="199" t="s">
        <v>121</v>
      </c>
    </row>
    <row r="352">
      <c r="A352" s="190" t="s">
        <v>746</v>
      </c>
      <c r="B352" s="191" t="s">
        <v>356</v>
      </c>
      <c r="C352" s="192"/>
      <c r="D352" s="193" t="str">
        <f t="shared" si="1"/>
        <v>–</v>
      </c>
      <c r="E352" s="194" t="s">
        <v>101</v>
      </c>
    </row>
    <row r="353">
      <c r="A353" s="195" t="s">
        <v>511</v>
      </c>
      <c r="B353" s="196">
        <v>169.7</v>
      </c>
      <c r="C353" s="197"/>
      <c r="D353" s="198">
        <f t="shared" si="1"/>
        <v>169.7</v>
      </c>
      <c r="E353" s="199" t="s">
        <v>154</v>
      </c>
    </row>
    <row r="354">
      <c r="A354" s="190" t="s">
        <v>747</v>
      </c>
      <c r="B354" s="191" t="s">
        <v>356</v>
      </c>
      <c r="C354" s="192"/>
      <c r="D354" s="193" t="str">
        <f t="shared" si="1"/>
        <v>–</v>
      </c>
      <c r="E354" s="194" t="s">
        <v>95</v>
      </c>
    </row>
    <row r="355">
      <c r="A355" s="195" t="s">
        <v>748</v>
      </c>
      <c r="B355" s="196" t="s">
        <v>356</v>
      </c>
      <c r="C355" s="197"/>
      <c r="D355" s="198" t="str">
        <f t="shared" si="1"/>
        <v>–</v>
      </c>
      <c r="E355" s="199" t="s">
        <v>297</v>
      </c>
    </row>
    <row r="356">
      <c r="A356" s="190" t="s">
        <v>749</v>
      </c>
      <c r="B356" s="191" t="s">
        <v>356</v>
      </c>
      <c r="C356" s="192"/>
      <c r="D356" s="193" t="str">
        <f t="shared" si="1"/>
        <v>–</v>
      </c>
      <c r="E356" s="194" t="s">
        <v>355</v>
      </c>
    </row>
    <row r="357">
      <c r="A357" s="195" t="s">
        <v>750</v>
      </c>
      <c r="B357" s="196" t="s">
        <v>356</v>
      </c>
      <c r="C357" s="197"/>
      <c r="D357" s="198" t="str">
        <f t="shared" si="1"/>
        <v>–</v>
      </c>
      <c r="E357" s="199" t="s">
        <v>108</v>
      </c>
    </row>
    <row r="358">
      <c r="A358" s="190" t="s">
        <v>751</v>
      </c>
      <c r="B358" s="191" t="s">
        <v>356</v>
      </c>
      <c r="C358" s="192"/>
      <c r="D358" s="193" t="str">
        <f t="shared" si="1"/>
        <v>–</v>
      </c>
      <c r="E358" s="194" t="s">
        <v>225</v>
      </c>
    </row>
    <row r="359">
      <c r="A359" s="195" t="s">
        <v>589</v>
      </c>
      <c r="B359" s="196" t="s">
        <v>356</v>
      </c>
      <c r="C359" s="197"/>
      <c r="D359" s="198" t="str">
        <f t="shared" si="1"/>
        <v>–</v>
      </c>
      <c r="E359" s="199" t="s">
        <v>355</v>
      </c>
    </row>
    <row r="360">
      <c r="A360" s="190" t="s">
        <v>565</v>
      </c>
      <c r="B360" s="191" t="s">
        <v>356</v>
      </c>
      <c r="C360" s="192"/>
      <c r="D360" s="193" t="str">
        <f t="shared" si="1"/>
        <v>–</v>
      </c>
      <c r="E360" s="194" t="s">
        <v>103</v>
      </c>
    </row>
    <row r="361">
      <c r="A361" s="195" t="s">
        <v>752</v>
      </c>
      <c r="B361" s="196" t="s">
        <v>356</v>
      </c>
      <c r="C361" s="197"/>
      <c r="D361" s="198" t="str">
        <f t="shared" si="1"/>
        <v>–</v>
      </c>
      <c r="E361" s="199" t="s">
        <v>121</v>
      </c>
    </row>
    <row r="362">
      <c r="A362" s="190" t="s">
        <v>558</v>
      </c>
      <c r="B362" s="191">
        <v>173.0</v>
      </c>
      <c r="C362" s="192"/>
      <c r="D362" s="193">
        <f t="shared" si="1"/>
        <v>173</v>
      </c>
      <c r="E362" s="194" t="s">
        <v>123</v>
      </c>
    </row>
    <row r="363">
      <c r="A363" s="195" t="s">
        <v>753</v>
      </c>
      <c r="B363" s="196">
        <v>145.8</v>
      </c>
      <c r="C363" s="197"/>
      <c r="D363" s="198">
        <f t="shared" si="1"/>
        <v>145.8</v>
      </c>
      <c r="E363" s="199" t="s">
        <v>103</v>
      </c>
    </row>
    <row r="364">
      <c r="A364" s="190" t="s">
        <v>542</v>
      </c>
      <c r="B364" s="191">
        <v>166.3</v>
      </c>
      <c r="C364" s="192"/>
      <c r="D364" s="193">
        <f t="shared" si="1"/>
        <v>166.3</v>
      </c>
      <c r="E364" s="194" t="s">
        <v>140</v>
      </c>
    </row>
    <row r="365">
      <c r="A365" s="195" t="s">
        <v>560</v>
      </c>
      <c r="B365" s="196" t="s">
        <v>356</v>
      </c>
      <c r="C365" s="197"/>
      <c r="D365" s="198" t="str">
        <f t="shared" si="1"/>
        <v>–</v>
      </c>
      <c r="E365" s="199" t="s">
        <v>136</v>
      </c>
    </row>
    <row r="366">
      <c r="A366" s="190" t="s">
        <v>754</v>
      </c>
      <c r="B366" s="191" t="s">
        <v>356</v>
      </c>
      <c r="C366" s="192"/>
      <c r="D366" s="193" t="str">
        <f t="shared" si="1"/>
        <v>–</v>
      </c>
      <c r="E366" s="194" t="s">
        <v>110</v>
      </c>
    </row>
    <row r="367">
      <c r="A367" s="195" t="s">
        <v>755</v>
      </c>
      <c r="B367" s="196" t="s">
        <v>356</v>
      </c>
      <c r="C367" s="197"/>
      <c r="D367" s="198" t="str">
        <f t="shared" si="1"/>
        <v>–</v>
      </c>
      <c r="E367" s="199" t="s">
        <v>97</v>
      </c>
    </row>
    <row r="368">
      <c r="A368" s="190" t="s">
        <v>756</v>
      </c>
      <c r="B368" s="191" t="s">
        <v>356</v>
      </c>
      <c r="C368" s="192"/>
      <c r="D368" s="193" t="str">
        <f t="shared" si="1"/>
        <v>–</v>
      </c>
      <c r="E368" s="194" t="s">
        <v>297</v>
      </c>
    </row>
    <row r="369">
      <c r="A369" s="195" t="s">
        <v>757</v>
      </c>
      <c r="B369" s="196">
        <v>167.9</v>
      </c>
      <c r="C369" s="197"/>
      <c r="D369" s="198">
        <f t="shared" si="1"/>
        <v>167.9</v>
      </c>
      <c r="E369" s="199" t="s">
        <v>87</v>
      </c>
    </row>
    <row r="370">
      <c r="A370" s="190" t="s">
        <v>758</v>
      </c>
      <c r="B370" s="191" t="s">
        <v>356</v>
      </c>
      <c r="C370" s="192"/>
      <c r="D370" s="193" t="str">
        <f t="shared" si="1"/>
        <v>–</v>
      </c>
      <c r="E370" s="194" t="s">
        <v>126</v>
      </c>
    </row>
    <row r="371">
      <c r="A371" s="195" t="s">
        <v>759</v>
      </c>
      <c r="B371" s="196" t="s">
        <v>356</v>
      </c>
      <c r="C371" s="197"/>
      <c r="D371" s="198" t="str">
        <f t="shared" si="1"/>
        <v>–</v>
      </c>
      <c r="E371" s="199" t="s">
        <v>97</v>
      </c>
    </row>
    <row r="372">
      <c r="A372" s="190" t="s">
        <v>760</v>
      </c>
      <c r="B372" s="191" t="s">
        <v>356</v>
      </c>
      <c r="C372" s="192"/>
      <c r="D372" s="193" t="str">
        <f t="shared" si="1"/>
        <v>–</v>
      </c>
      <c r="E372" s="194" t="s">
        <v>297</v>
      </c>
    </row>
    <row r="373">
      <c r="A373" s="195" t="s">
        <v>761</v>
      </c>
      <c r="B373" s="196" t="s">
        <v>356</v>
      </c>
      <c r="C373" s="197"/>
      <c r="D373" s="198" t="str">
        <f t="shared" si="1"/>
        <v>–</v>
      </c>
      <c r="E373" s="199" t="s">
        <v>106</v>
      </c>
    </row>
    <row r="374">
      <c r="A374" s="190" t="s">
        <v>762</v>
      </c>
      <c r="B374" s="191" t="s">
        <v>356</v>
      </c>
      <c r="C374" s="192"/>
      <c r="D374" s="193" t="str">
        <f t="shared" si="1"/>
        <v>–</v>
      </c>
      <c r="E374" s="194" t="s">
        <v>151</v>
      </c>
    </row>
    <row r="375">
      <c r="A375" s="195" t="s">
        <v>763</v>
      </c>
      <c r="B375" s="196" t="s">
        <v>356</v>
      </c>
      <c r="C375" s="197"/>
      <c r="D375" s="198" t="str">
        <f t="shared" si="1"/>
        <v>–</v>
      </c>
      <c r="E375" s="199" t="s">
        <v>119</v>
      </c>
    </row>
    <row r="376">
      <c r="A376" s="190" t="s">
        <v>764</v>
      </c>
      <c r="B376" s="191" t="s">
        <v>356</v>
      </c>
      <c r="C376" s="192"/>
      <c r="D376" s="193" t="str">
        <f t="shared" si="1"/>
        <v>–</v>
      </c>
      <c r="E376" s="194" t="s">
        <v>225</v>
      </c>
    </row>
    <row r="377">
      <c r="A377" s="195" t="s">
        <v>765</v>
      </c>
      <c r="B377" s="196" t="s">
        <v>356</v>
      </c>
      <c r="C377" s="197"/>
      <c r="D377" s="198" t="str">
        <f t="shared" si="1"/>
        <v>–</v>
      </c>
      <c r="E377" s="199" t="s">
        <v>146</v>
      </c>
    </row>
    <row r="378">
      <c r="A378" s="190" t="s">
        <v>766</v>
      </c>
      <c r="B378" s="191" t="s">
        <v>356</v>
      </c>
      <c r="C378" s="192"/>
      <c r="D378" s="193" t="str">
        <f t="shared" si="1"/>
        <v>–</v>
      </c>
      <c r="E378" s="194" t="s">
        <v>123</v>
      </c>
    </row>
    <row r="379">
      <c r="A379" s="195" t="s">
        <v>767</v>
      </c>
      <c r="B379" s="196" t="s">
        <v>356</v>
      </c>
      <c r="C379" s="197"/>
      <c r="D379" s="198" t="str">
        <f t="shared" si="1"/>
        <v>–</v>
      </c>
      <c r="E379" s="199" t="s">
        <v>113</v>
      </c>
    </row>
    <row r="380">
      <c r="A380" s="190" t="s">
        <v>768</v>
      </c>
      <c r="B380" s="191" t="s">
        <v>356</v>
      </c>
      <c r="C380" s="192"/>
      <c r="D380" s="193" t="str">
        <f t="shared" si="1"/>
        <v>–</v>
      </c>
      <c r="E380" s="194" t="s">
        <v>110</v>
      </c>
    </row>
    <row r="381">
      <c r="A381" s="195" t="s">
        <v>769</v>
      </c>
      <c r="B381" s="196" t="s">
        <v>356</v>
      </c>
      <c r="C381" s="197"/>
      <c r="D381" s="198" t="str">
        <f t="shared" si="1"/>
        <v>–</v>
      </c>
      <c r="E381" s="199" t="s">
        <v>106</v>
      </c>
    </row>
    <row r="382">
      <c r="A382" s="190" t="s">
        <v>770</v>
      </c>
      <c r="B382" s="191" t="s">
        <v>356</v>
      </c>
      <c r="C382" s="192"/>
      <c r="D382" s="193" t="str">
        <f t="shared" si="1"/>
        <v>–</v>
      </c>
      <c r="E382" s="194" t="s">
        <v>140</v>
      </c>
    </row>
    <row r="383">
      <c r="A383" s="195" t="s">
        <v>771</v>
      </c>
      <c r="B383" s="196" t="s">
        <v>356</v>
      </c>
      <c r="C383" s="197"/>
      <c r="D383" s="198" t="str">
        <f t="shared" si="1"/>
        <v>–</v>
      </c>
      <c r="E383" s="199" t="s">
        <v>113</v>
      </c>
    </row>
    <row r="384">
      <c r="A384" s="190" t="s">
        <v>772</v>
      </c>
      <c r="B384" s="191" t="s">
        <v>356</v>
      </c>
      <c r="C384" s="192"/>
      <c r="D384" s="193" t="str">
        <f t="shared" si="1"/>
        <v>–</v>
      </c>
      <c r="E384" s="194" t="s">
        <v>119</v>
      </c>
    </row>
    <row r="385">
      <c r="A385" s="195" t="s">
        <v>773</v>
      </c>
      <c r="B385" s="196" t="s">
        <v>356</v>
      </c>
      <c r="C385" s="197"/>
      <c r="D385" s="198" t="str">
        <f t="shared" si="1"/>
        <v>–</v>
      </c>
      <c r="E385" s="199" t="s">
        <v>231</v>
      </c>
    </row>
    <row r="386">
      <c r="A386" s="190" t="s">
        <v>774</v>
      </c>
      <c r="B386" s="191" t="s">
        <v>356</v>
      </c>
      <c r="C386" s="192"/>
      <c r="D386" s="193" t="str">
        <f t="shared" si="1"/>
        <v>–</v>
      </c>
      <c r="E386" s="194" t="s">
        <v>146</v>
      </c>
    </row>
    <row r="387">
      <c r="A387" s="195" t="s">
        <v>775</v>
      </c>
      <c r="B387" s="196" t="s">
        <v>356</v>
      </c>
      <c r="C387" s="197"/>
      <c r="D387" s="198" t="str">
        <f t="shared" si="1"/>
        <v>–</v>
      </c>
      <c r="E387" s="199" t="s">
        <v>154</v>
      </c>
    </row>
    <row r="388">
      <c r="A388" s="190" t="s">
        <v>776</v>
      </c>
      <c r="B388" s="191" t="s">
        <v>356</v>
      </c>
      <c r="C388" s="192"/>
      <c r="D388" s="193" t="str">
        <f t="shared" si="1"/>
        <v>–</v>
      </c>
      <c r="E388" s="194" t="s">
        <v>116</v>
      </c>
    </row>
    <row r="389">
      <c r="A389" s="195" t="s">
        <v>777</v>
      </c>
      <c r="B389" s="196" t="s">
        <v>356</v>
      </c>
      <c r="C389" s="197"/>
      <c r="D389" s="198" t="str">
        <f t="shared" si="1"/>
        <v>–</v>
      </c>
      <c r="E389" s="199" t="s">
        <v>239</v>
      </c>
    </row>
    <row r="390">
      <c r="A390" s="190" t="s">
        <v>778</v>
      </c>
      <c r="B390" s="191" t="s">
        <v>356</v>
      </c>
      <c r="C390" s="192"/>
      <c r="D390" s="193" t="str">
        <f t="shared" si="1"/>
        <v>–</v>
      </c>
      <c r="E390" s="194" t="s">
        <v>126</v>
      </c>
    </row>
    <row r="391">
      <c r="A391" s="195" t="s">
        <v>779</v>
      </c>
      <c r="B391" s="196" t="s">
        <v>356</v>
      </c>
      <c r="C391" s="197"/>
      <c r="D391" s="198" t="str">
        <f t="shared" si="1"/>
        <v>–</v>
      </c>
      <c r="E391" s="199" t="s">
        <v>87</v>
      </c>
    </row>
    <row r="392">
      <c r="A392" s="190" t="s">
        <v>780</v>
      </c>
      <c r="B392" s="191" t="s">
        <v>356</v>
      </c>
      <c r="C392" s="192"/>
      <c r="D392" s="193" t="str">
        <f t="shared" si="1"/>
        <v>–</v>
      </c>
      <c r="E392" s="194" t="s">
        <v>254</v>
      </c>
    </row>
    <row r="393">
      <c r="A393" s="195" t="s">
        <v>781</v>
      </c>
      <c r="B393" s="196" t="s">
        <v>356</v>
      </c>
      <c r="C393" s="197"/>
      <c r="D393" s="198" t="str">
        <f t="shared" si="1"/>
        <v>–</v>
      </c>
      <c r="E393" s="199" t="s">
        <v>108</v>
      </c>
    </row>
    <row r="394">
      <c r="A394" s="190" t="s">
        <v>782</v>
      </c>
      <c r="B394" s="191" t="s">
        <v>356</v>
      </c>
      <c r="C394" s="192"/>
      <c r="D394" s="193" t="str">
        <f t="shared" si="1"/>
        <v>–</v>
      </c>
      <c r="E394" s="194" t="s">
        <v>85</v>
      </c>
    </row>
    <row r="395">
      <c r="A395" s="195" t="s">
        <v>783</v>
      </c>
      <c r="B395" s="196" t="s">
        <v>356</v>
      </c>
      <c r="C395" s="197"/>
      <c r="D395" s="198" t="str">
        <f t="shared" si="1"/>
        <v>–</v>
      </c>
      <c r="E395" s="199" t="s">
        <v>130</v>
      </c>
    </row>
    <row r="396">
      <c r="A396" s="190" t="s">
        <v>784</v>
      </c>
      <c r="B396" s="191" t="s">
        <v>356</v>
      </c>
      <c r="C396" s="192"/>
      <c r="D396" s="193" t="str">
        <f t="shared" si="1"/>
        <v>–</v>
      </c>
      <c r="E396" s="194" t="s">
        <v>97</v>
      </c>
    </row>
    <row r="397">
      <c r="A397" s="195" t="s">
        <v>785</v>
      </c>
      <c r="B397" s="196" t="s">
        <v>356</v>
      </c>
      <c r="C397" s="197"/>
      <c r="D397" s="198" t="str">
        <f t="shared" si="1"/>
        <v>–</v>
      </c>
      <c r="E397" s="199" t="s">
        <v>121</v>
      </c>
    </row>
    <row r="398">
      <c r="A398" s="190" t="s">
        <v>786</v>
      </c>
      <c r="B398" s="191" t="s">
        <v>356</v>
      </c>
      <c r="C398" s="192"/>
      <c r="D398" s="193" t="str">
        <f t="shared" si="1"/>
        <v>–</v>
      </c>
      <c r="E398" s="194" t="s">
        <v>696</v>
      </c>
    </row>
    <row r="399">
      <c r="A399" s="195" t="s">
        <v>787</v>
      </c>
      <c r="B399" s="196" t="s">
        <v>356</v>
      </c>
      <c r="C399" s="197"/>
      <c r="D399" s="198" t="str">
        <f t="shared" si="1"/>
        <v>–</v>
      </c>
      <c r="E399" s="199" t="s">
        <v>136</v>
      </c>
    </row>
    <row r="400">
      <c r="A400" s="190" t="s">
        <v>788</v>
      </c>
      <c r="B400" s="191" t="s">
        <v>356</v>
      </c>
      <c r="C400" s="192"/>
      <c r="D400" s="193" t="str">
        <f t="shared" si="1"/>
        <v>–</v>
      </c>
      <c r="E400" s="194" t="s">
        <v>140</v>
      </c>
    </row>
    <row r="401">
      <c r="A401" s="195" t="s">
        <v>789</v>
      </c>
      <c r="B401" s="196" t="s">
        <v>356</v>
      </c>
      <c r="C401" s="197"/>
      <c r="D401" s="198" t="str">
        <f t="shared" si="1"/>
        <v>–</v>
      </c>
      <c r="E401" s="199" t="s">
        <v>126</v>
      </c>
    </row>
    <row r="402">
      <c r="A402" s="190" t="s">
        <v>790</v>
      </c>
      <c r="B402" s="191" t="s">
        <v>356</v>
      </c>
      <c r="C402" s="192"/>
      <c r="D402" s="193" t="str">
        <f t="shared" si="1"/>
        <v>–</v>
      </c>
      <c r="E402" s="194" t="s">
        <v>182</v>
      </c>
    </row>
    <row r="403">
      <c r="A403" s="195" t="s">
        <v>791</v>
      </c>
      <c r="B403" s="196" t="s">
        <v>356</v>
      </c>
      <c r="C403" s="197"/>
      <c r="D403" s="198" t="str">
        <f t="shared" si="1"/>
        <v>–</v>
      </c>
      <c r="E403" s="199" t="s">
        <v>239</v>
      </c>
    </row>
    <row r="404">
      <c r="A404" s="190" t="s">
        <v>792</v>
      </c>
      <c r="B404" s="191" t="s">
        <v>356</v>
      </c>
      <c r="C404" s="192"/>
      <c r="D404" s="193" t="str">
        <f t="shared" si="1"/>
        <v>–</v>
      </c>
      <c r="E404" s="194" t="s">
        <v>130</v>
      </c>
    </row>
    <row r="405">
      <c r="A405" s="195" t="s">
        <v>793</v>
      </c>
      <c r="B405" s="196" t="s">
        <v>356</v>
      </c>
      <c r="C405" s="197"/>
      <c r="D405" s="198" t="str">
        <f t="shared" si="1"/>
        <v>–</v>
      </c>
      <c r="E405" s="199" t="s">
        <v>202</v>
      </c>
    </row>
    <row r="406">
      <c r="A406" s="190" t="s">
        <v>794</v>
      </c>
      <c r="B406" s="191" t="s">
        <v>356</v>
      </c>
      <c r="C406" s="192"/>
      <c r="D406" s="193" t="str">
        <f t="shared" si="1"/>
        <v>–</v>
      </c>
      <c r="E406" s="194" t="s">
        <v>108</v>
      </c>
    </row>
    <row r="407">
      <c r="A407" s="195" t="s">
        <v>795</v>
      </c>
      <c r="B407" s="196" t="s">
        <v>356</v>
      </c>
      <c r="C407" s="197"/>
      <c r="D407" s="198" t="str">
        <f t="shared" si="1"/>
        <v>–</v>
      </c>
      <c r="E407" s="199" t="s">
        <v>254</v>
      </c>
    </row>
    <row r="408">
      <c r="A408" s="190" t="s">
        <v>796</v>
      </c>
      <c r="B408" s="191" t="s">
        <v>356</v>
      </c>
      <c r="C408" s="192"/>
      <c r="D408" s="193" t="str">
        <f t="shared" si="1"/>
        <v>–</v>
      </c>
      <c r="E408" s="194" t="s">
        <v>110</v>
      </c>
    </row>
    <row r="409">
      <c r="A409" s="195" t="s">
        <v>797</v>
      </c>
      <c r="B409" s="196" t="s">
        <v>356</v>
      </c>
      <c r="C409" s="197"/>
      <c r="D409" s="198" t="str">
        <f t="shared" si="1"/>
        <v>–</v>
      </c>
      <c r="E409" s="199" t="s">
        <v>266</v>
      </c>
    </row>
    <row r="410">
      <c r="A410" s="190" t="s">
        <v>798</v>
      </c>
      <c r="B410" s="191" t="s">
        <v>356</v>
      </c>
      <c r="C410" s="192"/>
      <c r="D410" s="193" t="str">
        <f t="shared" si="1"/>
        <v>–</v>
      </c>
      <c r="E410" s="194" t="s">
        <v>355</v>
      </c>
    </row>
    <row r="411">
      <c r="A411" s="195" t="s">
        <v>799</v>
      </c>
      <c r="B411" s="196" t="s">
        <v>356</v>
      </c>
      <c r="C411" s="197"/>
      <c r="D411" s="198" t="str">
        <f t="shared" si="1"/>
        <v>–</v>
      </c>
      <c r="E411" s="199" t="s">
        <v>231</v>
      </c>
    </row>
    <row r="412">
      <c r="A412" s="190" t="s">
        <v>800</v>
      </c>
      <c r="B412" s="191" t="s">
        <v>356</v>
      </c>
      <c r="C412" s="192"/>
      <c r="D412" s="193" t="str">
        <f t="shared" si="1"/>
        <v>–</v>
      </c>
      <c r="E412" s="194" t="s">
        <v>92</v>
      </c>
    </row>
    <row r="413">
      <c r="A413" s="195" t="s">
        <v>801</v>
      </c>
      <c r="B413" s="196" t="s">
        <v>356</v>
      </c>
      <c r="C413" s="197"/>
      <c r="D413" s="198" t="str">
        <f t="shared" si="1"/>
        <v>–</v>
      </c>
      <c r="E413" s="199" t="s">
        <v>87</v>
      </c>
    </row>
    <row r="414">
      <c r="A414" s="190" t="s">
        <v>802</v>
      </c>
      <c r="B414" s="191" t="s">
        <v>356</v>
      </c>
      <c r="C414" s="192"/>
      <c r="D414" s="193" t="str">
        <f t="shared" si="1"/>
        <v>–</v>
      </c>
      <c r="E414" s="194" t="s">
        <v>101</v>
      </c>
    </row>
    <row r="415">
      <c r="A415" s="195" t="s">
        <v>803</v>
      </c>
      <c r="B415" s="196" t="s">
        <v>356</v>
      </c>
      <c r="C415" s="197"/>
      <c r="D415" s="198" t="str">
        <f t="shared" si="1"/>
        <v>–</v>
      </c>
      <c r="E415" s="199" t="s">
        <v>126</v>
      </c>
    </row>
    <row r="416">
      <c r="A416" s="190" t="s">
        <v>804</v>
      </c>
      <c r="B416" s="191" t="s">
        <v>356</v>
      </c>
      <c r="C416" s="192"/>
      <c r="D416" s="193" t="str">
        <f t="shared" si="1"/>
        <v>–</v>
      </c>
      <c r="E416" s="194" t="s">
        <v>297</v>
      </c>
    </row>
    <row r="417">
      <c r="A417" s="195" t="s">
        <v>805</v>
      </c>
      <c r="B417" s="196" t="s">
        <v>356</v>
      </c>
      <c r="C417" s="197"/>
      <c r="D417" s="198" t="str">
        <f t="shared" si="1"/>
        <v>–</v>
      </c>
      <c r="E417" s="199" t="s">
        <v>140</v>
      </c>
    </row>
    <row r="418">
      <c r="A418" s="190" t="s">
        <v>806</v>
      </c>
      <c r="B418" s="191" t="s">
        <v>356</v>
      </c>
      <c r="C418" s="192"/>
      <c r="D418" s="193" t="str">
        <f t="shared" si="1"/>
        <v>–</v>
      </c>
      <c r="E418" s="194" t="s">
        <v>126</v>
      </c>
    </row>
    <row r="419">
      <c r="A419" s="195" t="s">
        <v>807</v>
      </c>
      <c r="B419" s="196" t="s">
        <v>356</v>
      </c>
      <c r="C419" s="197"/>
      <c r="D419" s="198" t="str">
        <f t="shared" si="1"/>
        <v>–</v>
      </c>
      <c r="E419" s="199" t="s">
        <v>108</v>
      </c>
    </row>
    <row r="420">
      <c r="A420" s="190" t="s">
        <v>584</v>
      </c>
      <c r="B420" s="191">
        <v>171.0</v>
      </c>
      <c r="C420" s="192"/>
      <c r="D420" s="193">
        <f t="shared" si="1"/>
        <v>171</v>
      </c>
      <c r="E420" s="194" t="s">
        <v>254</v>
      </c>
    </row>
    <row r="421">
      <c r="A421" s="195" t="s">
        <v>808</v>
      </c>
      <c r="B421" s="196" t="s">
        <v>356</v>
      </c>
      <c r="C421" s="197"/>
      <c r="D421" s="198" t="str">
        <f t="shared" si="1"/>
        <v>–</v>
      </c>
      <c r="E421" s="199" t="s">
        <v>116</v>
      </c>
    </row>
    <row r="422">
      <c r="A422" s="190" t="s">
        <v>809</v>
      </c>
      <c r="B422" s="191" t="s">
        <v>356</v>
      </c>
      <c r="C422" s="192"/>
      <c r="D422" s="193" t="str">
        <f t="shared" si="1"/>
        <v>–</v>
      </c>
      <c r="E422" s="194" t="s">
        <v>121</v>
      </c>
    </row>
    <row r="423">
      <c r="A423" s="195" t="s">
        <v>810</v>
      </c>
      <c r="B423" s="196" t="s">
        <v>356</v>
      </c>
      <c r="C423" s="197"/>
      <c r="D423" s="198" t="str">
        <f t="shared" si="1"/>
        <v>–</v>
      </c>
      <c r="E423" s="199" t="s">
        <v>85</v>
      </c>
    </row>
    <row r="424">
      <c r="A424" s="190" t="s">
        <v>811</v>
      </c>
      <c r="B424" s="191" t="s">
        <v>356</v>
      </c>
      <c r="C424" s="192"/>
      <c r="D424" s="193" t="str">
        <f t="shared" si="1"/>
        <v>–</v>
      </c>
      <c r="E424" s="194" t="s">
        <v>126</v>
      </c>
    </row>
    <row r="425">
      <c r="A425" s="195" t="s">
        <v>812</v>
      </c>
      <c r="B425" s="196" t="s">
        <v>356</v>
      </c>
      <c r="C425" s="197"/>
      <c r="D425" s="198" t="str">
        <f t="shared" si="1"/>
        <v>–</v>
      </c>
      <c r="E425" s="199" t="s">
        <v>87</v>
      </c>
    </row>
    <row r="426">
      <c r="A426" s="190" t="s">
        <v>813</v>
      </c>
      <c r="B426" s="191" t="s">
        <v>356</v>
      </c>
      <c r="C426" s="192"/>
      <c r="D426" s="193" t="str">
        <f t="shared" si="1"/>
        <v>–</v>
      </c>
      <c r="E426" s="194" t="s">
        <v>154</v>
      </c>
    </row>
    <row r="427">
      <c r="A427" s="195" t="s">
        <v>814</v>
      </c>
      <c r="B427" s="196" t="s">
        <v>356</v>
      </c>
      <c r="C427" s="197"/>
      <c r="D427" s="198" t="str">
        <f t="shared" si="1"/>
        <v>–</v>
      </c>
      <c r="E427" s="199" t="s">
        <v>116</v>
      </c>
    </row>
    <row r="428">
      <c r="A428" s="190" t="s">
        <v>815</v>
      </c>
      <c r="B428" s="191" t="s">
        <v>356</v>
      </c>
      <c r="C428" s="192"/>
      <c r="D428" s="193" t="str">
        <f t="shared" si="1"/>
        <v>–</v>
      </c>
      <c r="E428" s="194" t="s">
        <v>87</v>
      </c>
    </row>
    <row r="429">
      <c r="A429" s="195" t="s">
        <v>816</v>
      </c>
      <c r="B429" s="196" t="s">
        <v>356</v>
      </c>
      <c r="C429" s="197"/>
      <c r="D429" s="198" t="str">
        <f t="shared" si="1"/>
        <v>–</v>
      </c>
      <c r="E429" s="199" t="s">
        <v>123</v>
      </c>
    </row>
    <row r="430">
      <c r="A430" s="190" t="s">
        <v>817</v>
      </c>
      <c r="B430" s="191" t="s">
        <v>356</v>
      </c>
      <c r="C430" s="192"/>
      <c r="D430" s="193" t="str">
        <f t="shared" si="1"/>
        <v>–</v>
      </c>
      <c r="E430" s="194" t="s">
        <v>140</v>
      </c>
    </row>
    <row r="431">
      <c r="A431" s="195" t="s">
        <v>818</v>
      </c>
      <c r="B431" s="196">
        <v>163.5</v>
      </c>
      <c r="C431" s="197"/>
      <c r="D431" s="198">
        <f t="shared" si="1"/>
        <v>163.5</v>
      </c>
      <c r="E431" s="199" t="s">
        <v>113</v>
      </c>
    </row>
    <row r="432">
      <c r="A432" s="190" t="s">
        <v>819</v>
      </c>
      <c r="B432" s="191" t="s">
        <v>356</v>
      </c>
      <c r="C432" s="192"/>
      <c r="D432" s="193" t="str">
        <f t="shared" si="1"/>
        <v>–</v>
      </c>
      <c r="E432" s="194" t="s">
        <v>297</v>
      </c>
    </row>
    <row r="433">
      <c r="A433" s="195" t="s">
        <v>820</v>
      </c>
      <c r="B433" s="196" t="s">
        <v>356</v>
      </c>
      <c r="C433" s="197"/>
      <c r="D433" s="198" t="str">
        <f t="shared" si="1"/>
        <v>–</v>
      </c>
      <c r="E433" s="199" t="s">
        <v>182</v>
      </c>
    </row>
    <row r="434">
      <c r="A434" s="190" t="s">
        <v>821</v>
      </c>
      <c r="B434" s="191" t="s">
        <v>356</v>
      </c>
      <c r="C434" s="192"/>
      <c r="D434" s="193" t="str">
        <f t="shared" si="1"/>
        <v>–</v>
      </c>
      <c r="E434" s="194" t="s">
        <v>126</v>
      </c>
    </row>
    <row r="435">
      <c r="A435" s="195" t="s">
        <v>822</v>
      </c>
      <c r="B435" s="196" t="s">
        <v>356</v>
      </c>
      <c r="C435" s="197"/>
      <c r="D435" s="198" t="str">
        <f t="shared" si="1"/>
        <v>–</v>
      </c>
      <c r="E435" s="199" t="s">
        <v>266</v>
      </c>
    </row>
    <row r="436">
      <c r="A436" s="190" t="s">
        <v>823</v>
      </c>
      <c r="B436" s="191" t="s">
        <v>356</v>
      </c>
      <c r="C436" s="192"/>
      <c r="D436" s="193" t="str">
        <f t="shared" si="1"/>
        <v>–</v>
      </c>
      <c r="E436" s="194" t="s">
        <v>136</v>
      </c>
    </row>
    <row r="437">
      <c r="A437" s="195" t="s">
        <v>824</v>
      </c>
      <c r="B437" s="196">
        <v>162.2</v>
      </c>
      <c r="C437" s="197"/>
      <c r="D437" s="198">
        <f t="shared" si="1"/>
        <v>162.2</v>
      </c>
      <c r="E437" s="199" t="s">
        <v>146</v>
      </c>
    </row>
    <row r="438">
      <c r="A438" s="190" t="s">
        <v>825</v>
      </c>
      <c r="B438" s="191" t="s">
        <v>356</v>
      </c>
      <c r="C438" s="192"/>
      <c r="D438" s="193" t="str">
        <f t="shared" si="1"/>
        <v>–</v>
      </c>
      <c r="E438" s="194" t="s">
        <v>140</v>
      </c>
    </row>
    <row r="439">
      <c r="A439" s="195" t="s">
        <v>826</v>
      </c>
      <c r="B439" s="196">
        <v>168.2</v>
      </c>
      <c r="C439" s="197"/>
      <c r="D439" s="198">
        <f t="shared" si="1"/>
        <v>168.2</v>
      </c>
      <c r="E439" s="199" t="s">
        <v>95</v>
      </c>
    </row>
    <row r="440">
      <c r="A440" s="190" t="s">
        <v>827</v>
      </c>
      <c r="B440" s="191" t="s">
        <v>356</v>
      </c>
      <c r="C440" s="192"/>
      <c r="D440" s="193" t="str">
        <f t="shared" si="1"/>
        <v>–</v>
      </c>
      <c r="E440" s="194" t="s">
        <v>123</v>
      </c>
    </row>
    <row r="441">
      <c r="A441" s="195" t="s">
        <v>828</v>
      </c>
      <c r="B441" s="196" t="s">
        <v>356</v>
      </c>
      <c r="C441" s="197"/>
      <c r="D441" s="198" t="str">
        <f t="shared" si="1"/>
        <v>–</v>
      </c>
      <c r="E441" s="199" t="s">
        <v>108</v>
      </c>
    </row>
    <row r="442">
      <c r="A442" s="190" t="s">
        <v>829</v>
      </c>
      <c r="B442" s="191" t="s">
        <v>356</v>
      </c>
      <c r="C442" s="192"/>
      <c r="D442" s="193" t="str">
        <f t="shared" si="1"/>
        <v>–</v>
      </c>
      <c r="E442" s="194" t="s">
        <v>154</v>
      </c>
    </row>
    <row r="443">
      <c r="A443" s="195" t="s">
        <v>830</v>
      </c>
      <c r="B443" s="196" t="s">
        <v>356</v>
      </c>
      <c r="C443" s="197"/>
      <c r="D443" s="198" t="str">
        <f t="shared" si="1"/>
        <v>–</v>
      </c>
      <c r="E443" s="199" t="s">
        <v>140</v>
      </c>
    </row>
    <row r="444">
      <c r="A444" s="190" t="s">
        <v>831</v>
      </c>
      <c r="B444" s="191" t="s">
        <v>356</v>
      </c>
      <c r="C444" s="192"/>
      <c r="D444" s="193" t="str">
        <f t="shared" si="1"/>
        <v>–</v>
      </c>
      <c r="E444" s="194" t="s">
        <v>151</v>
      </c>
    </row>
    <row r="445">
      <c r="A445" s="195" t="s">
        <v>832</v>
      </c>
      <c r="B445" s="196" t="s">
        <v>356</v>
      </c>
      <c r="C445" s="197"/>
      <c r="D445" s="198" t="str">
        <f t="shared" si="1"/>
        <v>–</v>
      </c>
      <c r="E445" s="199" t="s">
        <v>696</v>
      </c>
    </row>
    <row r="446">
      <c r="A446" s="190" t="s">
        <v>833</v>
      </c>
      <c r="B446" s="191" t="s">
        <v>356</v>
      </c>
      <c r="C446" s="192"/>
      <c r="D446" s="193" t="str">
        <f t="shared" si="1"/>
        <v>–</v>
      </c>
      <c r="E446" s="194" t="s">
        <v>225</v>
      </c>
    </row>
    <row r="447">
      <c r="A447" s="195" t="s">
        <v>834</v>
      </c>
      <c r="B447" s="196" t="s">
        <v>356</v>
      </c>
      <c r="C447" s="197"/>
      <c r="D447" s="198" t="str">
        <f t="shared" si="1"/>
        <v>–</v>
      </c>
      <c r="E447" s="199" t="s">
        <v>225</v>
      </c>
    </row>
    <row r="448">
      <c r="A448" s="190" t="s">
        <v>835</v>
      </c>
      <c r="B448" s="191">
        <v>161.9</v>
      </c>
      <c r="C448" s="192"/>
      <c r="D448" s="193">
        <f t="shared" si="1"/>
        <v>161.9</v>
      </c>
      <c r="E448" s="194" t="s">
        <v>116</v>
      </c>
    </row>
    <row r="449">
      <c r="A449" s="195" t="s">
        <v>836</v>
      </c>
      <c r="B449" s="196" t="s">
        <v>356</v>
      </c>
      <c r="C449" s="197"/>
      <c r="D449" s="198" t="str">
        <f t="shared" si="1"/>
        <v>–</v>
      </c>
      <c r="E449" s="199" t="s">
        <v>154</v>
      </c>
    </row>
    <row r="450">
      <c r="A450" s="190" t="s">
        <v>837</v>
      </c>
      <c r="B450" s="191" t="s">
        <v>356</v>
      </c>
      <c r="C450" s="192"/>
      <c r="D450" s="193" t="str">
        <f t="shared" si="1"/>
        <v>–</v>
      </c>
      <c r="E450" s="194" t="s">
        <v>101</v>
      </c>
    </row>
    <row r="451">
      <c r="A451" s="195" t="s">
        <v>838</v>
      </c>
      <c r="B451" s="196" t="s">
        <v>356</v>
      </c>
      <c r="C451" s="197"/>
      <c r="D451" s="198" t="str">
        <f t="shared" si="1"/>
        <v>–</v>
      </c>
      <c r="E451" s="199" t="s">
        <v>87</v>
      </c>
    </row>
    <row r="452">
      <c r="A452" s="190" t="s">
        <v>839</v>
      </c>
      <c r="B452" s="191" t="s">
        <v>356</v>
      </c>
      <c r="C452" s="192"/>
      <c r="D452" s="193" t="str">
        <f t="shared" si="1"/>
        <v>–</v>
      </c>
      <c r="E452" s="194" t="s">
        <v>355</v>
      </c>
    </row>
    <row r="453">
      <c r="A453" s="195" t="s">
        <v>840</v>
      </c>
      <c r="B453" s="196" t="s">
        <v>356</v>
      </c>
      <c r="C453" s="197"/>
      <c r="D453" s="198" t="str">
        <f t="shared" si="1"/>
        <v>–</v>
      </c>
      <c r="E453" s="199" t="s">
        <v>108</v>
      </c>
    </row>
    <row r="454">
      <c r="A454" s="190" t="s">
        <v>841</v>
      </c>
      <c r="B454" s="191" t="s">
        <v>356</v>
      </c>
      <c r="C454" s="192"/>
      <c r="D454" s="193" t="str">
        <f t="shared" si="1"/>
        <v>–</v>
      </c>
      <c r="E454" s="194" t="s">
        <v>106</v>
      </c>
    </row>
    <row r="455">
      <c r="A455" s="195" t="s">
        <v>842</v>
      </c>
      <c r="B455" s="196" t="s">
        <v>356</v>
      </c>
      <c r="C455" s="197"/>
      <c r="D455" s="198" t="str">
        <f t="shared" si="1"/>
        <v>–</v>
      </c>
      <c r="E455" s="199" t="s">
        <v>202</v>
      </c>
    </row>
    <row r="456">
      <c r="A456" s="190" t="s">
        <v>843</v>
      </c>
      <c r="B456" s="191" t="s">
        <v>356</v>
      </c>
      <c r="C456" s="192"/>
      <c r="D456" s="193" t="str">
        <f t="shared" si="1"/>
        <v>–</v>
      </c>
      <c r="E456" s="194" t="s">
        <v>101</v>
      </c>
    </row>
    <row r="457">
      <c r="A457" s="195" t="s">
        <v>844</v>
      </c>
      <c r="B457" s="196" t="s">
        <v>356</v>
      </c>
      <c r="C457" s="197"/>
      <c r="D457" s="198" t="str">
        <f t="shared" si="1"/>
        <v>–</v>
      </c>
      <c r="E457" s="199" t="s">
        <v>130</v>
      </c>
    </row>
    <row r="458">
      <c r="A458" s="190" t="s">
        <v>845</v>
      </c>
      <c r="B458" s="191" t="s">
        <v>356</v>
      </c>
      <c r="C458" s="192"/>
      <c r="D458" s="193" t="str">
        <f t="shared" si="1"/>
        <v>–</v>
      </c>
      <c r="E458" s="194" t="s">
        <v>95</v>
      </c>
    </row>
    <row r="459">
      <c r="A459" s="195" t="s">
        <v>846</v>
      </c>
      <c r="B459" s="196" t="s">
        <v>356</v>
      </c>
      <c r="C459" s="197"/>
      <c r="D459" s="198" t="str">
        <f t="shared" si="1"/>
        <v>–</v>
      </c>
      <c r="E459" s="199" t="s">
        <v>85</v>
      </c>
    </row>
    <row r="460">
      <c r="A460" s="190" t="s">
        <v>847</v>
      </c>
      <c r="B460" s="191" t="s">
        <v>356</v>
      </c>
      <c r="C460" s="192"/>
      <c r="D460" s="193" t="str">
        <f t="shared" si="1"/>
        <v>–</v>
      </c>
      <c r="E460" s="194" t="s">
        <v>151</v>
      </c>
    </row>
    <row r="461">
      <c r="A461" s="195" t="s">
        <v>848</v>
      </c>
      <c r="B461" s="196" t="s">
        <v>356</v>
      </c>
      <c r="C461" s="197"/>
      <c r="D461" s="198" t="str">
        <f t="shared" si="1"/>
        <v>–</v>
      </c>
      <c r="E461" s="199" t="s">
        <v>121</v>
      </c>
    </row>
    <row r="462">
      <c r="A462" s="190" t="s">
        <v>849</v>
      </c>
      <c r="B462" s="191" t="s">
        <v>356</v>
      </c>
      <c r="C462" s="192"/>
      <c r="D462" s="193" t="str">
        <f t="shared" si="1"/>
        <v>–</v>
      </c>
      <c r="E462" s="194" t="s">
        <v>266</v>
      </c>
    </row>
    <row r="463">
      <c r="A463" s="195" t="s">
        <v>850</v>
      </c>
      <c r="B463" s="196" t="s">
        <v>356</v>
      </c>
      <c r="C463" s="197"/>
      <c r="D463" s="198" t="str">
        <f t="shared" si="1"/>
        <v>–</v>
      </c>
      <c r="E463" s="199" t="s">
        <v>97</v>
      </c>
    </row>
    <row r="464">
      <c r="A464" s="190" t="s">
        <v>851</v>
      </c>
      <c r="B464" s="191" t="s">
        <v>356</v>
      </c>
      <c r="C464" s="192"/>
      <c r="D464" s="193" t="str">
        <f t="shared" si="1"/>
        <v>–</v>
      </c>
      <c r="E464" s="194" t="s">
        <v>146</v>
      </c>
    </row>
    <row r="465">
      <c r="A465" s="195" t="s">
        <v>852</v>
      </c>
      <c r="B465" s="196" t="s">
        <v>356</v>
      </c>
      <c r="C465" s="197"/>
      <c r="D465" s="198" t="str">
        <f t="shared" si="1"/>
        <v>–</v>
      </c>
      <c r="E465" s="199" t="s">
        <v>254</v>
      </c>
    </row>
    <row r="466">
      <c r="A466" s="190" t="s">
        <v>853</v>
      </c>
      <c r="B466" s="191" t="s">
        <v>356</v>
      </c>
      <c r="C466" s="192"/>
      <c r="D466" s="193" t="str">
        <f t="shared" si="1"/>
        <v>–</v>
      </c>
      <c r="E466" s="194" t="s">
        <v>85</v>
      </c>
    </row>
    <row r="467">
      <c r="A467" s="195" t="s">
        <v>854</v>
      </c>
      <c r="B467" s="196" t="s">
        <v>356</v>
      </c>
      <c r="C467" s="197"/>
      <c r="D467" s="198" t="str">
        <f t="shared" si="1"/>
        <v>–</v>
      </c>
      <c r="E467" s="199" t="s">
        <v>85</v>
      </c>
    </row>
    <row r="468">
      <c r="A468" s="190" t="s">
        <v>855</v>
      </c>
      <c r="B468" s="191" t="s">
        <v>356</v>
      </c>
      <c r="C468" s="192"/>
      <c r="D468" s="193" t="str">
        <f t="shared" si="1"/>
        <v>–</v>
      </c>
      <c r="E468" s="194" t="s">
        <v>101</v>
      </c>
    </row>
    <row r="469">
      <c r="A469" s="195" t="s">
        <v>856</v>
      </c>
      <c r="B469" s="196" t="s">
        <v>356</v>
      </c>
      <c r="C469" s="197"/>
      <c r="D469" s="198" t="str">
        <f t="shared" si="1"/>
        <v>–</v>
      </c>
      <c r="E469" s="199" t="s">
        <v>113</v>
      </c>
    </row>
    <row r="470">
      <c r="A470" s="190" t="s">
        <v>857</v>
      </c>
      <c r="B470" s="191" t="s">
        <v>356</v>
      </c>
      <c r="C470" s="192"/>
      <c r="D470" s="193" t="str">
        <f t="shared" si="1"/>
        <v>–</v>
      </c>
      <c r="E470" s="194" t="s">
        <v>231</v>
      </c>
    </row>
    <row r="471">
      <c r="A471" s="195" t="s">
        <v>858</v>
      </c>
      <c r="B471" s="196" t="s">
        <v>356</v>
      </c>
      <c r="C471" s="197"/>
      <c r="D471" s="198" t="str">
        <f t="shared" si="1"/>
        <v>–</v>
      </c>
      <c r="E471" s="199" t="s">
        <v>101</v>
      </c>
    </row>
    <row r="472">
      <c r="A472" s="190" t="s">
        <v>859</v>
      </c>
      <c r="B472" s="191" t="s">
        <v>356</v>
      </c>
      <c r="C472" s="192"/>
      <c r="D472" s="193" t="str">
        <f t="shared" si="1"/>
        <v>–</v>
      </c>
      <c r="E472" s="194" t="s">
        <v>85</v>
      </c>
    </row>
    <row r="473">
      <c r="A473" s="195" t="s">
        <v>860</v>
      </c>
      <c r="B473" s="196" t="s">
        <v>356</v>
      </c>
      <c r="C473" s="197"/>
      <c r="D473" s="198" t="str">
        <f t="shared" si="1"/>
        <v>–</v>
      </c>
      <c r="E473" s="199" t="s">
        <v>146</v>
      </c>
    </row>
    <row r="474">
      <c r="A474" s="190" t="s">
        <v>861</v>
      </c>
      <c r="B474" s="191" t="s">
        <v>356</v>
      </c>
      <c r="C474" s="192"/>
      <c r="D474" s="193" t="str">
        <f t="shared" si="1"/>
        <v>–</v>
      </c>
      <c r="E474" s="194" t="s">
        <v>121</v>
      </c>
    </row>
    <row r="475">
      <c r="A475" s="195" t="s">
        <v>862</v>
      </c>
      <c r="B475" s="196" t="s">
        <v>356</v>
      </c>
      <c r="C475" s="197"/>
      <c r="D475" s="198" t="str">
        <f t="shared" si="1"/>
        <v>–</v>
      </c>
      <c r="E475" s="199" t="s">
        <v>97</v>
      </c>
    </row>
    <row r="476">
      <c r="A476" s="190" t="s">
        <v>863</v>
      </c>
      <c r="B476" s="191" t="s">
        <v>356</v>
      </c>
      <c r="C476" s="192"/>
      <c r="D476" s="193" t="str">
        <f t="shared" si="1"/>
        <v>–</v>
      </c>
      <c r="E476" s="194" t="s">
        <v>110</v>
      </c>
    </row>
    <row r="477">
      <c r="A477" s="195" t="s">
        <v>864</v>
      </c>
      <c r="B477" s="196" t="s">
        <v>356</v>
      </c>
      <c r="C477" s="197"/>
      <c r="D477" s="198" t="str">
        <f t="shared" si="1"/>
        <v>–</v>
      </c>
      <c r="E477" s="199" t="s">
        <v>103</v>
      </c>
    </row>
    <row r="478">
      <c r="A478" s="190" t="s">
        <v>865</v>
      </c>
      <c r="B478" s="191" t="s">
        <v>356</v>
      </c>
      <c r="C478" s="192"/>
      <c r="D478" s="193" t="str">
        <f t="shared" si="1"/>
        <v>–</v>
      </c>
      <c r="E478" s="194" t="s">
        <v>128</v>
      </c>
    </row>
    <row r="479">
      <c r="A479" s="195" t="s">
        <v>866</v>
      </c>
      <c r="B479" s="196">
        <v>173.7</v>
      </c>
      <c r="C479" s="197"/>
      <c r="D479" s="198">
        <f t="shared" si="1"/>
        <v>173.7</v>
      </c>
      <c r="E479" s="199" t="s">
        <v>108</v>
      </c>
    </row>
    <row r="480">
      <c r="A480" s="190" t="s">
        <v>867</v>
      </c>
      <c r="B480" s="191" t="s">
        <v>356</v>
      </c>
      <c r="C480" s="192"/>
      <c r="D480" s="193" t="str">
        <f t="shared" si="1"/>
        <v>–</v>
      </c>
      <c r="E480" s="194" t="s">
        <v>119</v>
      </c>
    </row>
    <row r="481">
      <c r="A481" s="195" t="s">
        <v>868</v>
      </c>
      <c r="B481" s="196" t="s">
        <v>356</v>
      </c>
      <c r="C481" s="197"/>
      <c r="D481" s="198" t="str">
        <f t="shared" si="1"/>
        <v>–</v>
      </c>
      <c r="E481" s="199" t="s">
        <v>239</v>
      </c>
    </row>
    <row r="482">
      <c r="A482" s="190" t="s">
        <v>869</v>
      </c>
      <c r="B482" s="191" t="s">
        <v>356</v>
      </c>
      <c r="C482" s="192"/>
      <c r="D482" s="193" t="str">
        <f t="shared" si="1"/>
        <v>–</v>
      </c>
      <c r="E482" s="194" t="s">
        <v>136</v>
      </c>
    </row>
    <row r="483">
      <c r="A483" s="195" t="s">
        <v>870</v>
      </c>
      <c r="B483" s="196" t="s">
        <v>356</v>
      </c>
      <c r="C483" s="197"/>
      <c r="D483" s="198" t="str">
        <f t="shared" si="1"/>
        <v>–</v>
      </c>
      <c r="E483" s="199" t="s">
        <v>696</v>
      </c>
    </row>
    <row r="484">
      <c r="A484" s="190" t="s">
        <v>871</v>
      </c>
      <c r="B484" s="191" t="s">
        <v>356</v>
      </c>
      <c r="C484" s="192"/>
      <c r="D484" s="193" t="str">
        <f t="shared" si="1"/>
        <v>–</v>
      </c>
      <c r="E484" s="194" t="s">
        <v>136</v>
      </c>
    </row>
    <row r="485">
      <c r="A485" s="195" t="s">
        <v>872</v>
      </c>
      <c r="B485" s="196" t="s">
        <v>356</v>
      </c>
      <c r="C485" s="197"/>
      <c r="D485" s="198" t="str">
        <f t="shared" si="1"/>
        <v>–</v>
      </c>
      <c r="E485" s="199" t="s">
        <v>696</v>
      </c>
    </row>
    <row r="486">
      <c r="A486" s="190" t="s">
        <v>873</v>
      </c>
      <c r="B486" s="191" t="s">
        <v>356</v>
      </c>
      <c r="C486" s="192"/>
      <c r="D486" s="193" t="str">
        <f t="shared" si="1"/>
        <v>–</v>
      </c>
      <c r="E486" s="194" t="s">
        <v>266</v>
      </c>
    </row>
    <row r="487">
      <c r="A487" s="195" t="s">
        <v>874</v>
      </c>
      <c r="B487" s="196" t="s">
        <v>356</v>
      </c>
      <c r="C487" s="197"/>
      <c r="D487" s="198" t="str">
        <f t="shared" si="1"/>
        <v>–</v>
      </c>
      <c r="E487" s="199" t="s">
        <v>297</v>
      </c>
    </row>
    <row r="488">
      <c r="A488" s="190" t="s">
        <v>875</v>
      </c>
      <c r="B488" s="191" t="s">
        <v>356</v>
      </c>
      <c r="C488" s="192"/>
      <c r="D488" s="193" t="str">
        <f t="shared" si="1"/>
        <v>–</v>
      </c>
      <c r="E488" s="194" t="s">
        <v>87</v>
      </c>
    </row>
    <row r="489">
      <c r="A489" s="195" t="s">
        <v>876</v>
      </c>
      <c r="B489" s="196" t="s">
        <v>356</v>
      </c>
      <c r="C489" s="197"/>
      <c r="D489" s="198" t="str">
        <f t="shared" si="1"/>
        <v>–</v>
      </c>
      <c r="E489" s="199" t="s">
        <v>225</v>
      </c>
    </row>
    <row r="490">
      <c r="A490" s="190" t="s">
        <v>877</v>
      </c>
      <c r="B490" s="191" t="s">
        <v>356</v>
      </c>
      <c r="C490" s="192"/>
      <c r="D490" s="193" t="str">
        <f t="shared" si="1"/>
        <v>–</v>
      </c>
      <c r="E490" s="194" t="s">
        <v>97</v>
      </c>
    </row>
    <row r="491">
      <c r="A491" s="195" t="s">
        <v>878</v>
      </c>
      <c r="B491" s="196" t="s">
        <v>356</v>
      </c>
      <c r="C491" s="197"/>
      <c r="D491" s="198" t="str">
        <f t="shared" si="1"/>
        <v>–</v>
      </c>
      <c r="E491" s="199" t="s">
        <v>182</v>
      </c>
    </row>
    <row r="492">
      <c r="A492" s="190" t="s">
        <v>879</v>
      </c>
      <c r="B492" s="191" t="s">
        <v>356</v>
      </c>
      <c r="C492" s="192"/>
      <c r="D492" s="193" t="str">
        <f t="shared" si="1"/>
        <v>–</v>
      </c>
      <c r="E492" s="194" t="s">
        <v>103</v>
      </c>
    </row>
    <row r="493">
      <c r="A493" s="195" t="s">
        <v>880</v>
      </c>
      <c r="B493" s="196" t="s">
        <v>356</v>
      </c>
      <c r="C493" s="197"/>
      <c r="D493" s="198" t="str">
        <f t="shared" si="1"/>
        <v>–</v>
      </c>
      <c r="E493" s="199" t="s">
        <v>231</v>
      </c>
    </row>
    <row r="494">
      <c r="A494" s="190" t="s">
        <v>881</v>
      </c>
      <c r="B494" s="191" t="s">
        <v>356</v>
      </c>
      <c r="C494" s="192"/>
      <c r="D494" s="193" t="str">
        <f t="shared" si="1"/>
        <v>–</v>
      </c>
      <c r="E494" s="194" t="s">
        <v>202</v>
      </c>
    </row>
    <row r="495">
      <c r="A495" s="195" t="s">
        <v>882</v>
      </c>
      <c r="B495" s="196" t="s">
        <v>356</v>
      </c>
      <c r="C495" s="197"/>
      <c r="D495" s="198" t="str">
        <f t="shared" si="1"/>
        <v>–</v>
      </c>
      <c r="E495" s="199" t="s">
        <v>239</v>
      </c>
    </row>
    <row r="496">
      <c r="A496" s="190" t="s">
        <v>883</v>
      </c>
      <c r="B496" s="191" t="s">
        <v>356</v>
      </c>
      <c r="C496" s="192"/>
      <c r="D496" s="193" t="str">
        <f t="shared" si="1"/>
        <v>–</v>
      </c>
      <c r="E496" s="194" t="s">
        <v>140</v>
      </c>
    </row>
    <row r="497">
      <c r="A497" s="195" t="s">
        <v>884</v>
      </c>
      <c r="B497" s="196" t="s">
        <v>356</v>
      </c>
      <c r="C497" s="197"/>
      <c r="D497" s="198" t="str">
        <f t="shared" si="1"/>
        <v>–</v>
      </c>
      <c r="E497" s="199" t="s">
        <v>95</v>
      </c>
    </row>
    <row r="498">
      <c r="A498" s="190" t="s">
        <v>885</v>
      </c>
      <c r="B498" s="191" t="s">
        <v>356</v>
      </c>
      <c r="C498" s="192"/>
      <c r="D498" s="193" t="str">
        <f t="shared" si="1"/>
        <v>–</v>
      </c>
      <c r="E498" s="194" t="s">
        <v>696</v>
      </c>
    </row>
    <row r="499">
      <c r="A499" s="195" t="s">
        <v>886</v>
      </c>
      <c r="B499" s="196" t="s">
        <v>356</v>
      </c>
      <c r="C499" s="197"/>
      <c r="D499" s="198" t="str">
        <f t="shared" si="1"/>
        <v>–</v>
      </c>
      <c r="E499" s="199" t="s">
        <v>103</v>
      </c>
    </row>
    <row r="500">
      <c r="A500" s="190" t="s">
        <v>887</v>
      </c>
      <c r="B500" s="191" t="s">
        <v>356</v>
      </c>
      <c r="C500" s="192"/>
      <c r="D500" s="193" t="str">
        <f t="shared" si="1"/>
        <v>–</v>
      </c>
      <c r="E500" s="194" t="s">
        <v>108</v>
      </c>
    </row>
    <row r="501">
      <c r="A501" s="195" t="s">
        <v>888</v>
      </c>
      <c r="B501" s="196" t="s">
        <v>356</v>
      </c>
      <c r="C501" s="197"/>
      <c r="D501" s="198" t="str">
        <f t="shared" si="1"/>
        <v>–</v>
      </c>
      <c r="E501" s="199" t="s">
        <v>101</v>
      </c>
    </row>
    <row r="502">
      <c r="A502" s="190" t="s">
        <v>889</v>
      </c>
      <c r="B502" s="191" t="s">
        <v>356</v>
      </c>
      <c r="C502" s="192"/>
      <c r="D502" s="193" t="str">
        <f t="shared" si="1"/>
        <v>–</v>
      </c>
      <c r="E502" s="194" t="s">
        <v>123</v>
      </c>
    </row>
    <row r="503">
      <c r="A503" s="195" t="s">
        <v>890</v>
      </c>
      <c r="B503" s="196" t="s">
        <v>356</v>
      </c>
      <c r="C503" s="197"/>
      <c r="D503" s="198" t="str">
        <f t="shared" si="1"/>
        <v>–</v>
      </c>
      <c r="E503" s="199" t="s">
        <v>130</v>
      </c>
    </row>
    <row r="504">
      <c r="A504" s="190" t="s">
        <v>891</v>
      </c>
      <c r="B504" s="191" t="s">
        <v>356</v>
      </c>
      <c r="C504" s="192"/>
      <c r="D504" s="193" t="str">
        <f t="shared" si="1"/>
        <v>–</v>
      </c>
      <c r="E504" s="194" t="s">
        <v>130</v>
      </c>
    </row>
    <row r="505">
      <c r="A505" s="195" t="s">
        <v>892</v>
      </c>
      <c r="B505" s="196">
        <v>133.1</v>
      </c>
      <c r="C505" s="197"/>
      <c r="D505" s="198">
        <f t="shared" si="1"/>
        <v>133.1</v>
      </c>
      <c r="E505" s="199" t="s">
        <v>101</v>
      </c>
    </row>
    <row r="506">
      <c r="A506" s="190" t="s">
        <v>893</v>
      </c>
      <c r="B506" s="191" t="s">
        <v>356</v>
      </c>
      <c r="C506" s="192"/>
      <c r="D506" s="193" t="str">
        <f t="shared" si="1"/>
        <v>–</v>
      </c>
      <c r="E506" s="194" t="s">
        <v>182</v>
      </c>
    </row>
    <row r="507">
      <c r="A507" s="195" t="s">
        <v>894</v>
      </c>
      <c r="B507" s="196" t="s">
        <v>356</v>
      </c>
      <c r="C507" s="197"/>
      <c r="D507" s="198" t="str">
        <f t="shared" si="1"/>
        <v>–</v>
      </c>
      <c r="E507" s="199" t="s">
        <v>130</v>
      </c>
    </row>
    <row r="508">
      <c r="A508" s="190" t="s">
        <v>895</v>
      </c>
      <c r="B508" s="191" t="s">
        <v>356</v>
      </c>
      <c r="C508" s="192"/>
      <c r="D508" s="193" t="str">
        <f t="shared" si="1"/>
        <v>–</v>
      </c>
      <c r="E508" s="194" t="s">
        <v>154</v>
      </c>
    </row>
    <row r="509">
      <c r="A509" s="195" t="s">
        <v>896</v>
      </c>
      <c r="B509" s="196" t="s">
        <v>356</v>
      </c>
      <c r="C509" s="197"/>
      <c r="D509" s="198" t="str">
        <f t="shared" si="1"/>
        <v>–</v>
      </c>
      <c r="E509" s="199" t="s">
        <v>154</v>
      </c>
    </row>
    <row r="510">
      <c r="A510" s="190" t="s">
        <v>897</v>
      </c>
      <c r="B510" s="191" t="s">
        <v>356</v>
      </c>
      <c r="C510" s="192"/>
      <c r="D510" s="193" t="str">
        <f t="shared" si="1"/>
        <v>–</v>
      </c>
      <c r="E510" s="194" t="s">
        <v>106</v>
      </c>
    </row>
    <row r="511">
      <c r="A511" s="195" t="s">
        <v>898</v>
      </c>
      <c r="B511" s="196" t="s">
        <v>356</v>
      </c>
      <c r="C511" s="197"/>
      <c r="D511" s="198" t="str">
        <f t="shared" si="1"/>
        <v>–</v>
      </c>
      <c r="E511" s="199" t="s">
        <v>113</v>
      </c>
    </row>
    <row r="512">
      <c r="A512" s="190" t="s">
        <v>899</v>
      </c>
      <c r="B512" s="191" t="s">
        <v>356</v>
      </c>
      <c r="C512" s="192"/>
      <c r="D512" s="193" t="str">
        <f t="shared" si="1"/>
        <v>–</v>
      </c>
      <c r="E512" s="194" t="s">
        <v>297</v>
      </c>
    </row>
    <row r="513">
      <c r="A513" s="195" t="s">
        <v>900</v>
      </c>
      <c r="B513" s="196" t="s">
        <v>356</v>
      </c>
      <c r="C513" s="197"/>
      <c r="D513" s="198" t="str">
        <f t="shared" si="1"/>
        <v>–</v>
      </c>
      <c r="E513" s="199" t="s">
        <v>121</v>
      </c>
    </row>
    <row r="514">
      <c r="A514" s="190" t="s">
        <v>901</v>
      </c>
      <c r="B514" s="191" t="s">
        <v>356</v>
      </c>
      <c r="C514" s="192"/>
      <c r="D514" s="193" t="str">
        <f t="shared" si="1"/>
        <v>–</v>
      </c>
      <c r="E514" s="194" t="s">
        <v>121</v>
      </c>
    </row>
    <row r="515">
      <c r="A515" s="195" t="s">
        <v>902</v>
      </c>
      <c r="B515" s="196" t="s">
        <v>356</v>
      </c>
      <c r="C515" s="197"/>
      <c r="D515" s="198" t="str">
        <f t="shared" si="1"/>
        <v>–</v>
      </c>
      <c r="E515" s="199" t="s">
        <v>103</v>
      </c>
    </row>
    <row r="516">
      <c r="A516" s="190" t="s">
        <v>903</v>
      </c>
      <c r="B516" s="191" t="s">
        <v>356</v>
      </c>
      <c r="C516" s="192"/>
      <c r="D516" s="193" t="str">
        <f t="shared" si="1"/>
        <v>–</v>
      </c>
      <c r="E516" s="194" t="s">
        <v>266</v>
      </c>
    </row>
    <row r="517">
      <c r="A517" s="195" t="s">
        <v>904</v>
      </c>
      <c r="B517" s="196" t="s">
        <v>356</v>
      </c>
      <c r="C517" s="197"/>
      <c r="D517" s="198" t="str">
        <f t="shared" si="1"/>
        <v>–</v>
      </c>
      <c r="E517" s="199" t="s">
        <v>116</v>
      </c>
    </row>
    <row r="518">
      <c r="A518" s="190" t="s">
        <v>905</v>
      </c>
      <c r="B518" s="191" t="s">
        <v>356</v>
      </c>
      <c r="C518" s="192"/>
      <c r="D518" s="193" t="str">
        <f t="shared" si="1"/>
        <v>–</v>
      </c>
      <c r="E518" s="194" t="s">
        <v>136</v>
      </c>
    </row>
    <row r="519">
      <c r="A519" s="195" t="s">
        <v>906</v>
      </c>
      <c r="B519" s="196">
        <v>176.4</v>
      </c>
      <c r="C519" s="197"/>
      <c r="D519" s="198">
        <f t="shared" si="1"/>
        <v>176.4</v>
      </c>
      <c r="E519" s="199" t="s">
        <v>92</v>
      </c>
    </row>
    <row r="520">
      <c r="A520" s="190" t="s">
        <v>907</v>
      </c>
      <c r="B520" s="191" t="s">
        <v>356</v>
      </c>
      <c r="C520" s="192"/>
      <c r="D520" s="193" t="str">
        <f t="shared" si="1"/>
        <v>–</v>
      </c>
      <c r="E520" s="194" t="s">
        <v>121</v>
      </c>
    </row>
    <row r="521">
      <c r="A521" s="195" t="s">
        <v>908</v>
      </c>
      <c r="B521" s="196" t="s">
        <v>356</v>
      </c>
      <c r="C521" s="197"/>
      <c r="D521" s="198" t="str">
        <f t="shared" si="1"/>
        <v>–</v>
      </c>
      <c r="E521" s="199" t="s">
        <v>103</v>
      </c>
    </row>
    <row r="522">
      <c r="A522" s="190" t="s">
        <v>909</v>
      </c>
      <c r="B522" s="191" t="s">
        <v>356</v>
      </c>
      <c r="C522" s="192"/>
      <c r="D522" s="193" t="str">
        <f t="shared" si="1"/>
        <v>–</v>
      </c>
      <c r="E522" s="194" t="s">
        <v>113</v>
      </c>
    </row>
    <row r="523">
      <c r="A523" s="195" t="s">
        <v>910</v>
      </c>
      <c r="B523" s="196" t="s">
        <v>356</v>
      </c>
      <c r="C523" s="197"/>
      <c r="D523" s="198" t="str">
        <f t="shared" si="1"/>
        <v>–</v>
      </c>
      <c r="E523" s="199" t="s">
        <v>119</v>
      </c>
    </row>
    <row r="524">
      <c r="A524" s="190" t="s">
        <v>911</v>
      </c>
      <c r="B524" s="191" t="s">
        <v>356</v>
      </c>
      <c r="C524" s="192"/>
      <c r="D524" s="193" t="str">
        <f t="shared" si="1"/>
        <v>–</v>
      </c>
      <c r="E524" s="194" t="s">
        <v>266</v>
      </c>
    </row>
    <row r="525">
      <c r="A525" s="195" t="s">
        <v>912</v>
      </c>
      <c r="B525" s="196" t="s">
        <v>356</v>
      </c>
      <c r="C525" s="197"/>
      <c r="D525" s="198" t="str">
        <f t="shared" si="1"/>
        <v>–</v>
      </c>
      <c r="E525" s="199" t="s">
        <v>110</v>
      </c>
    </row>
    <row r="526">
      <c r="A526" s="190" t="s">
        <v>913</v>
      </c>
      <c r="B526" s="191" t="s">
        <v>356</v>
      </c>
      <c r="C526" s="192"/>
      <c r="D526" s="193" t="str">
        <f t="shared" si="1"/>
        <v>–</v>
      </c>
      <c r="E526" s="194" t="s">
        <v>202</v>
      </c>
    </row>
    <row r="527">
      <c r="A527" s="195" t="s">
        <v>914</v>
      </c>
      <c r="B527" s="196" t="s">
        <v>356</v>
      </c>
      <c r="C527" s="197"/>
      <c r="D527" s="198" t="str">
        <f t="shared" si="1"/>
        <v>–</v>
      </c>
      <c r="E527" s="199" t="s">
        <v>95</v>
      </c>
    </row>
    <row r="528">
      <c r="A528" s="190" t="s">
        <v>915</v>
      </c>
      <c r="B528" s="191" t="s">
        <v>356</v>
      </c>
      <c r="C528" s="192"/>
      <c r="D528" s="193" t="str">
        <f t="shared" si="1"/>
        <v>–</v>
      </c>
      <c r="E528" s="194" t="s">
        <v>266</v>
      </c>
    </row>
    <row r="529">
      <c r="A529" s="195" t="s">
        <v>916</v>
      </c>
      <c r="B529" s="196" t="s">
        <v>356</v>
      </c>
      <c r="C529" s="197"/>
      <c r="D529" s="198" t="str">
        <f t="shared" si="1"/>
        <v>–</v>
      </c>
      <c r="E529" s="199" t="s">
        <v>239</v>
      </c>
    </row>
    <row r="530">
      <c r="A530" s="190" t="s">
        <v>917</v>
      </c>
      <c r="B530" s="191" t="s">
        <v>356</v>
      </c>
      <c r="C530" s="192"/>
      <c r="D530" s="193" t="str">
        <f t="shared" si="1"/>
        <v>–</v>
      </c>
      <c r="E530" s="194" t="s">
        <v>239</v>
      </c>
    </row>
    <row r="531">
      <c r="A531" s="195" t="s">
        <v>918</v>
      </c>
      <c r="B531" s="196" t="s">
        <v>356</v>
      </c>
      <c r="C531" s="197"/>
      <c r="D531" s="198" t="str">
        <f t="shared" si="1"/>
        <v>–</v>
      </c>
      <c r="E531" s="199" t="s">
        <v>97</v>
      </c>
    </row>
    <row r="532">
      <c r="A532" s="190" t="s">
        <v>919</v>
      </c>
      <c r="B532" s="191" t="s">
        <v>356</v>
      </c>
      <c r="C532" s="192"/>
      <c r="D532" s="193" t="str">
        <f t="shared" si="1"/>
        <v>–</v>
      </c>
      <c r="E532" s="194" t="s">
        <v>151</v>
      </c>
    </row>
    <row r="533">
      <c r="A533" s="195" t="s">
        <v>920</v>
      </c>
      <c r="B533" s="196" t="s">
        <v>356</v>
      </c>
      <c r="C533" s="197"/>
      <c r="D533" s="198" t="str">
        <f t="shared" si="1"/>
        <v>–</v>
      </c>
      <c r="E533" s="199" t="s">
        <v>128</v>
      </c>
    </row>
    <row r="534">
      <c r="A534" s="190" t="s">
        <v>921</v>
      </c>
      <c r="B534" s="191" t="s">
        <v>356</v>
      </c>
      <c r="C534" s="192"/>
      <c r="D534" s="193" t="str">
        <f t="shared" si="1"/>
        <v>–</v>
      </c>
      <c r="E534" s="194" t="s">
        <v>110</v>
      </c>
    </row>
    <row r="535">
      <c r="A535" s="195" t="s">
        <v>922</v>
      </c>
      <c r="B535" s="196" t="s">
        <v>356</v>
      </c>
      <c r="C535" s="197"/>
      <c r="D535" s="198" t="str">
        <f t="shared" si="1"/>
        <v>–</v>
      </c>
      <c r="E535" s="199" t="s">
        <v>154</v>
      </c>
    </row>
    <row r="536">
      <c r="A536" s="190" t="s">
        <v>923</v>
      </c>
      <c r="B536" s="191" t="s">
        <v>356</v>
      </c>
      <c r="C536" s="192"/>
      <c r="D536" s="193" t="str">
        <f t="shared" si="1"/>
        <v>–</v>
      </c>
      <c r="E536" s="194" t="s">
        <v>146</v>
      </c>
    </row>
    <row r="537">
      <c r="A537" s="195" t="s">
        <v>924</v>
      </c>
      <c r="B537" s="196" t="s">
        <v>356</v>
      </c>
      <c r="C537" s="197"/>
      <c r="D537" s="198" t="str">
        <f t="shared" si="1"/>
        <v>–</v>
      </c>
      <c r="E537" s="199" t="s">
        <v>116</v>
      </c>
    </row>
    <row r="538">
      <c r="A538" s="190" t="s">
        <v>925</v>
      </c>
      <c r="B538" s="191" t="s">
        <v>356</v>
      </c>
      <c r="C538" s="192"/>
      <c r="D538" s="193" t="str">
        <f t="shared" si="1"/>
        <v>–</v>
      </c>
      <c r="E538" s="194" t="s">
        <v>297</v>
      </c>
    </row>
    <row r="539">
      <c r="A539" s="195" t="s">
        <v>926</v>
      </c>
      <c r="B539" s="196" t="s">
        <v>356</v>
      </c>
      <c r="C539" s="197"/>
      <c r="D539" s="198" t="str">
        <f t="shared" si="1"/>
        <v>–</v>
      </c>
      <c r="E539" s="199" t="s">
        <v>106</v>
      </c>
    </row>
    <row r="540">
      <c r="A540" s="190" t="s">
        <v>927</v>
      </c>
      <c r="B540" s="191" t="s">
        <v>356</v>
      </c>
      <c r="C540" s="192"/>
      <c r="D540" s="193" t="str">
        <f t="shared" si="1"/>
        <v>–</v>
      </c>
      <c r="E540" s="194" t="s">
        <v>103</v>
      </c>
    </row>
    <row r="541">
      <c r="A541" s="195" t="s">
        <v>928</v>
      </c>
      <c r="B541" s="196" t="s">
        <v>356</v>
      </c>
      <c r="C541" s="197"/>
      <c r="D541" s="198" t="str">
        <f t="shared" si="1"/>
        <v>–</v>
      </c>
      <c r="E541" s="199" t="s">
        <v>103</v>
      </c>
    </row>
    <row r="542">
      <c r="A542" s="190" t="s">
        <v>929</v>
      </c>
      <c r="B542" s="191" t="s">
        <v>356</v>
      </c>
      <c r="C542" s="192"/>
      <c r="D542" s="193" t="str">
        <f t="shared" si="1"/>
        <v>–</v>
      </c>
      <c r="E542" s="194" t="s">
        <v>355</v>
      </c>
    </row>
    <row r="543">
      <c r="A543" s="195" t="s">
        <v>930</v>
      </c>
      <c r="B543" s="196" t="s">
        <v>356</v>
      </c>
      <c r="C543" s="197"/>
      <c r="D543" s="198" t="str">
        <f t="shared" si="1"/>
        <v>–</v>
      </c>
      <c r="E543" s="199" t="s">
        <v>231</v>
      </c>
    </row>
    <row r="544">
      <c r="A544" s="190" t="s">
        <v>931</v>
      </c>
      <c r="B544" s="191" t="s">
        <v>356</v>
      </c>
      <c r="C544" s="192"/>
      <c r="D544" s="193" t="str">
        <f t="shared" si="1"/>
        <v>–</v>
      </c>
      <c r="E544" s="194" t="s">
        <v>254</v>
      </c>
    </row>
    <row r="545">
      <c r="A545" s="195" t="s">
        <v>932</v>
      </c>
      <c r="B545" s="196" t="s">
        <v>356</v>
      </c>
      <c r="C545" s="197"/>
      <c r="D545" s="198" t="str">
        <f t="shared" si="1"/>
        <v>–</v>
      </c>
      <c r="E545" s="199" t="s">
        <v>182</v>
      </c>
    </row>
    <row r="546">
      <c r="A546" s="190" t="s">
        <v>933</v>
      </c>
      <c r="B546" s="191" t="s">
        <v>356</v>
      </c>
      <c r="C546" s="192"/>
      <c r="D546" s="193" t="str">
        <f t="shared" si="1"/>
        <v>–</v>
      </c>
      <c r="E546" s="194" t="s">
        <v>123</v>
      </c>
    </row>
    <row r="547">
      <c r="A547" s="195" t="s">
        <v>934</v>
      </c>
      <c r="B547" s="196" t="s">
        <v>356</v>
      </c>
      <c r="C547" s="197"/>
      <c r="D547" s="198" t="str">
        <f t="shared" si="1"/>
        <v>–</v>
      </c>
      <c r="E547" s="199" t="s">
        <v>106</v>
      </c>
    </row>
    <row r="548">
      <c r="A548" s="190" t="s">
        <v>935</v>
      </c>
      <c r="B548" s="191" t="s">
        <v>356</v>
      </c>
      <c r="C548" s="192"/>
      <c r="D548" s="193" t="str">
        <f t="shared" si="1"/>
        <v>–</v>
      </c>
      <c r="E548" s="194" t="s">
        <v>128</v>
      </c>
    </row>
    <row r="549">
      <c r="A549" s="195" t="s">
        <v>936</v>
      </c>
      <c r="B549" s="196" t="s">
        <v>356</v>
      </c>
      <c r="C549" s="197"/>
      <c r="D549" s="198" t="str">
        <f t="shared" si="1"/>
        <v>–</v>
      </c>
      <c r="E549" s="199" t="s">
        <v>202</v>
      </c>
    </row>
    <row r="550">
      <c r="A550" s="190" t="s">
        <v>937</v>
      </c>
      <c r="B550" s="191" t="s">
        <v>356</v>
      </c>
      <c r="C550" s="192"/>
      <c r="D550" s="193" t="str">
        <f t="shared" si="1"/>
        <v>–</v>
      </c>
      <c r="E550" s="194" t="s">
        <v>101</v>
      </c>
    </row>
    <row r="551">
      <c r="A551" s="195" t="s">
        <v>938</v>
      </c>
      <c r="B551" s="196" t="s">
        <v>356</v>
      </c>
      <c r="C551" s="197"/>
      <c r="D551" s="198" t="str">
        <f t="shared" si="1"/>
        <v>–</v>
      </c>
      <c r="E551" s="199" t="s">
        <v>231</v>
      </c>
    </row>
    <row r="552">
      <c r="A552" s="190" t="s">
        <v>939</v>
      </c>
      <c r="B552" s="191" t="s">
        <v>356</v>
      </c>
      <c r="C552" s="192"/>
      <c r="D552" s="193" t="str">
        <f t="shared" si="1"/>
        <v>–</v>
      </c>
      <c r="E552" s="194" t="s">
        <v>92</v>
      </c>
    </row>
    <row r="553">
      <c r="A553" s="195" t="s">
        <v>940</v>
      </c>
      <c r="B553" s="196">
        <v>167.1</v>
      </c>
      <c r="C553" s="197"/>
      <c r="D553" s="198">
        <f t="shared" si="1"/>
        <v>167.1</v>
      </c>
      <c r="E553" s="199" t="s">
        <v>128</v>
      </c>
    </row>
    <row r="554">
      <c r="A554" s="190" t="s">
        <v>941</v>
      </c>
      <c r="B554" s="191" t="s">
        <v>356</v>
      </c>
      <c r="C554" s="192"/>
      <c r="D554" s="193" t="str">
        <f t="shared" si="1"/>
        <v>–</v>
      </c>
      <c r="E554" s="194" t="s">
        <v>119</v>
      </c>
    </row>
    <row r="555">
      <c r="A555" s="195" t="s">
        <v>942</v>
      </c>
      <c r="B555" s="196" t="s">
        <v>356</v>
      </c>
      <c r="C555" s="197"/>
      <c r="D555" s="198" t="str">
        <f t="shared" si="1"/>
        <v>–</v>
      </c>
      <c r="E555" s="199" t="s">
        <v>202</v>
      </c>
    </row>
    <row r="556">
      <c r="A556" s="190" t="s">
        <v>943</v>
      </c>
      <c r="B556" s="191" t="s">
        <v>356</v>
      </c>
      <c r="C556" s="192"/>
      <c r="D556" s="193" t="str">
        <f t="shared" si="1"/>
        <v>–</v>
      </c>
      <c r="E556" s="194" t="s">
        <v>136</v>
      </c>
    </row>
    <row r="557">
      <c r="A557" s="195" t="s">
        <v>944</v>
      </c>
      <c r="B557" s="196" t="s">
        <v>356</v>
      </c>
      <c r="C557" s="197"/>
      <c r="D557" s="198" t="str">
        <f t="shared" si="1"/>
        <v>–</v>
      </c>
      <c r="E557" s="199" t="s">
        <v>92</v>
      </c>
    </row>
    <row r="558">
      <c r="A558" s="190" t="s">
        <v>945</v>
      </c>
      <c r="B558" s="191" t="s">
        <v>356</v>
      </c>
      <c r="C558" s="192"/>
      <c r="D558" s="193" t="str">
        <f t="shared" si="1"/>
        <v>–</v>
      </c>
      <c r="E558" s="194" t="s">
        <v>119</v>
      </c>
    </row>
    <row r="559">
      <c r="A559" s="195" t="s">
        <v>946</v>
      </c>
      <c r="B559" s="196" t="s">
        <v>356</v>
      </c>
      <c r="C559" s="197"/>
      <c r="D559" s="198" t="str">
        <f t="shared" si="1"/>
        <v>–</v>
      </c>
      <c r="E559" s="199" t="s">
        <v>202</v>
      </c>
    </row>
    <row r="560">
      <c r="A560" s="190" t="s">
        <v>947</v>
      </c>
      <c r="B560" s="191" t="s">
        <v>356</v>
      </c>
      <c r="C560" s="192"/>
      <c r="D560" s="193" t="str">
        <f t="shared" si="1"/>
        <v>–</v>
      </c>
      <c r="E560" s="194" t="s">
        <v>85</v>
      </c>
    </row>
    <row r="561">
      <c r="A561" s="195" t="s">
        <v>948</v>
      </c>
      <c r="B561" s="196" t="s">
        <v>356</v>
      </c>
      <c r="C561" s="197"/>
      <c r="D561" s="198" t="str">
        <f t="shared" si="1"/>
        <v>–</v>
      </c>
      <c r="E561" s="199" t="s">
        <v>108</v>
      </c>
    </row>
    <row r="562">
      <c r="A562" s="190" t="s">
        <v>949</v>
      </c>
      <c r="B562" s="191" t="s">
        <v>356</v>
      </c>
      <c r="C562" s="192"/>
      <c r="D562" s="193" t="str">
        <f t="shared" si="1"/>
        <v>–</v>
      </c>
      <c r="E562" s="194" t="s">
        <v>85</v>
      </c>
    </row>
    <row r="563">
      <c r="A563" s="195" t="s">
        <v>950</v>
      </c>
      <c r="B563" s="196" t="s">
        <v>356</v>
      </c>
      <c r="C563" s="197"/>
      <c r="D563" s="198" t="str">
        <f t="shared" si="1"/>
        <v>–</v>
      </c>
      <c r="E563" s="199" t="s">
        <v>97</v>
      </c>
    </row>
    <row r="564">
      <c r="A564" s="190" t="s">
        <v>951</v>
      </c>
      <c r="B564" s="191" t="s">
        <v>356</v>
      </c>
      <c r="C564" s="192"/>
      <c r="D564" s="193" t="str">
        <f t="shared" si="1"/>
        <v>–</v>
      </c>
      <c r="E564" s="194" t="s">
        <v>151</v>
      </c>
    </row>
    <row r="565">
      <c r="A565" s="195" t="s">
        <v>952</v>
      </c>
      <c r="B565" s="196" t="s">
        <v>356</v>
      </c>
      <c r="C565" s="197"/>
      <c r="D565" s="198" t="str">
        <f t="shared" si="1"/>
        <v>–</v>
      </c>
      <c r="E565" s="199" t="s">
        <v>254</v>
      </c>
    </row>
    <row r="566">
      <c r="A566" s="190" t="s">
        <v>953</v>
      </c>
      <c r="B566" s="191" t="s">
        <v>356</v>
      </c>
      <c r="C566" s="192"/>
      <c r="D566" s="193" t="str">
        <f t="shared" si="1"/>
        <v>–</v>
      </c>
      <c r="E566" s="194" t="s">
        <v>136</v>
      </c>
    </row>
    <row r="567">
      <c r="A567" s="195" t="s">
        <v>954</v>
      </c>
      <c r="B567" s="196" t="s">
        <v>356</v>
      </c>
      <c r="C567" s="197"/>
      <c r="D567" s="198" t="str">
        <f t="shared" si="1"/>
        <v>–</v>
      </c>
      <c r="E567" s="199" t="s">
        <v>106</v>
      </c>
    </row>
    <row r="568">
      <c r="A568" s="190" t="s">
        <v>955</v>
      </c>
      <c r="B568" s="191" t="s">
        <v>356</v>
      </c>
      <c r="C568" s="192"/>
      <c r="D568" s="193" t="str">
        <f t="shared" si="1"/>
        <v>–</v>
      </c>
      <c r="E568" s="194" t="s">
        <v>95</v>
      </c>
    </row>
    <row r="569">
      <c r="A569" s="195" t="s">
        <v>956</v>
      </c>
      <c r="B569" s="196" t="s">
        <v>356</v>
      </c>
      <c r="C569" s="197"/>
      <c r="D569" s="198" t="str">
        <f t="shared" si="1"/>
        <v>–</v>
      </c>
      <c r="E569" s="199" t="s">
        <v>355</v>
      </c>
    </row>
    <row r="570">
      <c r="A570" s="190" t="s">
        <v>957</v>
      </c>
      <c r="B570" s="191" t="s">
        <v>356</v>
      </c>
      <c r="C570" s="192"/>
      <c r="D570" s="193" t="str">
        <f t="shared" si="1"/>
        <v>–</v>
      </c>
      <c r="E570" s="194" t="s">
        <v>151</v>
      </c>
    </row>
    <row r="571">
      <c r="A571" s="195" t="s">
        <v>958</v>
      </c>
      <c r="B571" s="196" t="s">
        <v>356</v>
      </c>
      <c r="C571" s="197"/>
      <c r="D571" s="198" t="str">
        <f t="shared" si="1"/>
        <v>–</v>
      </c>
      <c r="E571" s="199" t="s">
        <v>128</v>
      </c>
    </row>
    <row r="572">
      <c r="A572" s="190" t="s">
        <v>959</v>
      </c>
      <c r="B572" s="191" t="s">
        <v>356</v>
      </c>
      <c r="C572" s="192"/>
      <c r="D572" s="193" t="str">
        <f t="shared" si="1"/>
        <v>–</v>
      </c>
      <c r="E572" s="194" t="s">
        <v>123</v>
      </c>
    </row>
    <row r="573">
      <c r="A573" s="195" t="s">
        <v>960</v>
      </c>
      <c r="B573" s="196" t="s">
        <v>356</v>
      </c>
      <c r="C573" s="197"/>
      <c r="D573" s="198" t="str">
        <f t="shared" si="1"/>
        <v>–</v>
      </c>
      <c r="E573" s="199" t="s">
        <v>119</v>
      </c>
    </row>
    <row r="574">
      <c r="A574" s="190" t="s">
        <v>961</v>
      </c>
      <c r="B574" s="191">
        <v>166.5</v>
      </c>
      <c r="C574" s="192"/>
      <c r="D574" s="193">
        <f t="shared" si="1"/>
        <v>166.5</v>
      </c>
      <c r="E574" s="194" t="s">
        <v>239</v>
      </c>
    </row>
    <row r="575">
      <c r="A575" s="195" t="s">
        <v>962</v>
      </c>
      <c r="B575" s="196" t="s">
        <v>356</v>
      </c>
      <c r="C575" s="197"/>
      <c r="D575" s="198" t="str">
        <f t="shared" si="1"/>
        <v>–</v>
      </c>
      <c r="E575" s="199" t="s">
        <v>140</v>
      </c>
    </row>
    <row r="576">
      <c r="A576" s="190" t="s">
        <v>963</v>
      </c>
      <c r="B576" s="191" t="s">
        <v>356</v>
      </c>
      <c r="C576" s="192"/>
      <c r="D576" s="193" t="str">
        <f t="shared" si="1"/>
        <v>–</v>
      </c>
      <c r="E576" s="194" t="s">
        <v>119</v>
      </c>
    </row>
    <row r="577">
      <c r="A577" s="195" t="s">
        <v>964</v>
      </c>
      <c r="B577" s="196" t="s">
        <v>356</v>
      </c>
      <c r="C577" s="197"/>
      <c r="D577" s="198" t="str">
        <f t="shared" si="1"/>
        <v>–</v>
      </c>
      <c r="E577" s="199" t="s">
        <v>130</v>
      </c>
    </row>
    <row r="578">
      <c r="A578" s="190" t="s">
        <v>965</v>
      </c>
      <c r="B578" s="191" t="s">
        <v>356</v>
      </c>
      <c r="C578" s="192"/>
      <c r="D578" s="193" t="str">
        <f t="shared" si="1"/>
        <v>–</v>
      </c>
      <c r="E578" s="194" t="s">
        <v>95</v>
      </c>
    </row>
    <row r="579">
      <c r="A579" s="195" t="s">
        <v>966</v>
      </c>
      <c r="B579" s="196" t="s">
        <v>356</v>
      </c>
      <c r="C579" s="197"/>
      <c r="D579" s="198" t="str">
        <f t="shared" si="1"/>
        <v>–</v>
      </c>
      <c r="E579" s="199" t="s">
        <v>355</v>
      </c>
    </row>
    <row r="580">
      <c r="A580" s="190" t="s">
        <v>967</v>
      </c>
      <c r="B580" s="191" t="s">
        <v>356</v>
      </c>
      <c r="C580" s="192"/>
      <c r="D580" s="193" t="str">
        <f t="shared" si="1"/>
        <v>–</v>
      </c>
      <c r="E580" s="194" t="s">
        <v>92</v>
      </c>
    </row>
    <row r="581">
      <c r="A581" s="195" t="s">
        <v>968</v>
      </c>
      <c r="B581" s="196" t="s">
        <v>356</v>
      </c>
      <c r="C581" s="197"/>
      <c r="D581" s="198" t="str">
        <f t="shared" si="1"/>
        <v>–</v>
      </c>
      <c r="E581" s="199" t="s">
        <v>355</v>
      </c>
    </row>
    <row r="582">
      <c r="A582" s="190" t="s">
        <v>969</v>
      </c>
      <c r="B582" s="191" t="s">
        <v>356</v>
      </c>
      <c r="C582" s="192"/>
      <c r="D582" s="193" t="str">
        <f t="shared" si="1"/>
        <v>–</v>
      </c>
      <c r="E582" s="194" t="s">
        <v>106</v>
      </c>
    </row>
    <row r="583">
      <c r="A583" s="195" t="s">
        <v>970</v>
      </c>
      <c r="B583" s="196" t="s">
        <v>356</v>
      </c>
      <c r="C583" s="197"/>
      <c r="D583" s="198" t="str">
        <f t="shared" si="1"/>
        <v>–</v>
      </c>
      <c r="E583" s="199" t="s">
        <v>92</v>
      </c>
    </row>
    <row r="584">
      <c r="A584" s="190" t="s">
        <v>971</v>
      </c>
      <c r="B584" s="191" t="s">
        <v>356</v>
      </c>
      <c r="C584" s="192"/>
      <c r="D584" s="193" t="str">
        <f t="shared" si="1"/>
        <v>–</v>
      </c>
      <c r="E584" s="194" t="s">
        <v>95</v>
      </c>
    </row>
    <row r="585">
      <c r="A585" s="195" t="s">
        <v>972</v>
      </c>
      <c r="B585" s="196" t="s">
        <v>356</v>
      </c>
      <c r="C585" s="197"/>
      <c r="D585" s="198" t="str">
        <f t="shared" si="1"/>
        <v>–</v>
      </c>
      <c r="E585" s="199" t="s">
        <v>136</v>
      </c>
    </row>
    <row r="586">
      <c r="A586" s="190" t="s">
        <v>973</v>
      </c>
      <c r="B586" s="191" t="s">
        <v>356</v>
      </c>
      <c r="C586" s="192"/>
      <c r="D586" s="193" t="str">
        <f t="shared" si="1"/>
        <v>–</v>
      </c>
      <c r="E586" s="194" t="s">
        <v>106</v>
      </c>
    </row>
    <row r="587">
      <c r="A587" s="195" t="s">
        <v>974</v>
      </c>
      <c r="B587" s="196" t="s">
        <v>356</v>
      </c>
      <c r="C587" s="197"/>
      <c r="D587" s="198" t="str">
        <f t="shared" si="1"/>
        <v>–</v>
      </c>
      <c r="E587" s="199" t="s">
        <v>119</v>
      </c>
    </row>
    <row r="588">
      <c r="A588" s="190" t="s">
        <v>975</v>
      </c>
      <c r="B588" s="191" t="s">
        <v>356</v>
      </c>
      <c r="C588" s="192"/>
      <c r="D588" s="193" t="str">
        <f t="shared" si="1"/>
        <v>–</v>
      </c>
      <c r="E588" s="194" t="s">
        <v>97</v>
      </c>
    </row>
    <row r="589">
      <c r="A589" s="195" t="s">
        <v>976</v>
      </c>
      <c r="B589" s="196" t="s">
        <v>356</v>
      </c>
      <c r="C589" s="197"/>
      <c r="D589" s="198" t="str">
        <f t="shared" si="1"/>
        <v>–</v>
      </c>
      <c r="E589" s="199" t="s">
        <v>113</v>
      </c>
    </row>
    <row r="590">
      <c r="A590" s="190" t="s">
        <v>977</v>
      </c>
      <c r="B590" s="191" t="s">
        <v>356</v>
      </c>
      <c r="C590" s="192"/>
      <c r="D590" s="193" t="str">
        <f t="shared" si="1"/>
        <v>–</v>
      </c>
      <c r="E590" s="194" t="s">
        <v>113</v>
      </c>
    </row>
    <row r="591">
      <c r="A591" s="195" t="s">
        <v>978</v>
      </c>
      <c r="B591" s="196" t="s">
        <v>356</v>
      </c>
      <c r="C591" s="197"/>
      <c r="D591" s="198" t="str">
        <f t="shared" si="1"/>
        <v>–</v>
      </c>
      <c r="E591" s="199" t="s">
        <v>182</v>
      </c>
    </row>
    <row r="592">
      <c r="A592" s="190" t="s">
        <v>979</v>
      </c>
      <c r="B592" s="191" t="s">
        <v>356</v>
      </c>
      <c r="C592" s="192"/>
      <c r="D592" s="193" t="str">
        <f t="shared" si="1"/>
        <v>–</v>
      </c>
      <c r="E592" s="194" t="s">
        <v>87</v>
      </c>
    </row>
    <row r="593">
      <c r="A593" s="195" t="s">
        <v>980</v>
      </c>
      <c r="B593" s="196" t="s">
        <v>356</v>
      </c>
      <c r="C593" s="197"/>
      <c r="D593" s="198" t="str">
        <f t="shared" si="1"/>
        <v>–</v>
      </c>
      <c r="E593" s="199" t="s">
        <v>254</v>
      </c>
    </row>
    <row r="594">
      <c r="A594" s="190" t="s">
        <v>981</v>
      </c>
      <c r="B594" s="191" t="s">
        <v>356</v>
      </c>
      <c r="C594" s="192"/>
      <c r="D594" s="193" t="str">
        <f t="shared" si="1"/>
        <v>–</v>
      </c>
      <c r="E594" s="194" t="s">
        <v>202</v>
      </c>
    </row>
    <row r="595">
      <c r="A595" s="195" t="s">
        <v>982</v>
      </c>
      <c r="B595" s="196" t="s">
        <v>356</v>
      </c>
      <c r="C595" s="197"/>
      <c r="D595" s="198" t="str">
        <f t="shared" si="1"/>
        <v>–</v>
      </c>
      <c r="E595" s="199" t="s">
        <v>121</v>
      </c>
    </row>
    <row r="596">
      <c r="A596" s="190" t="s">
        <v>983</v>
      </c>
      <c r="B596" s="191" t="s">
        <v>356</v>
      </c>
      <c r="C596" s="192"/>
      <c r="D596" s="193" t="str">
        <f t="shared" si="1"/>
        <v>–</v>
      </c>
      <c r="E596" s="194" t="s">
        <v>151</v>
      </c>
    </row>
    <row r="597">
      <c r="A597" s="195" t="s">
        <v>984</v>
      </c>
      <c r="B597" s="196" t="s">
        <v>356</v>
      </c>
      <c r="C597" s="197"/>
      <c r="D597" s="198" t="str">
        <f t="shared" si="1"/>
        <v>–</v>
      </c>
      <c r="E597" s="199" t="s">
        <v>103</v>
      </c>
    </row>
    <row r="598">
      <c r="A598" s="190" t="s">
        <v>985</v>
      </c>
      <c r="B598" s="191" t="s">
        <v>356</v>
      </c>
      <c r="C598" s="192"/>
      <c r="D598" s="193" t="str">
        <f t="shared" si="1"/>
        <v>–</v>
      </c>
      <c r="E598" s="194" t="s">
        <v>154</v>
      </c>
    </row>
    <row r="599">
      <c r="A599" s="195" t="s">
        <v>986</v>
      </c>
      <c r="B599" s="196" t="s">
        <v>356</v>
      </c>
      <c r="C599" s="197"/>
      <c r="D599" s="198" t="str">
        <f t="shared" si="1"/>
        <v>–</v>
      </c>
      <c r="E599" s="199" t="s">
        <v>140</v>
      </c>
    </row>
    <row r="600">
      <c r="A600" s="190" t="s">
        <v>987</v>
      </c>
      <c r="B600" s="191" t="s">
        <v>356</v>
      </c>
      <c r="C600" s="192"/>
      <c r="D600" s="193" t="str">
        <f t="shared" si="1"/>
        <v>–</v>
      </c>
      <c r="E600" s="194" t="s">
        <v>151</v>
      </c>
    </row>
    <row r="601">
      <c r="A601" s="195" t="s">
        <v>988</v>
      </c>
      <c r="B601" s="196" t="s">
        <v>356</v>
      </c>
      <c r="C601" s="197"/>
      <c r="D601" s="198" t="str">
        <f t="shared" si="1"/>
        <v>–</v>
      </c>
      <c r="E601" s="199" t="s">
        <v>110</v>
      </c>
    </row>
    <row r="602">
      <c r="A602" s="190" t="s">
        <v>989</v>
      </c>
      <c r="B602" s="191" t="s">
        <v>356</v>
      </c>
      <c r="C602" s="192"/>
      <c r="D602" s="193" t="str">
        <f t="shared" si="1"/>
        <v>–</v>
      </c>
      <c r="E602" s="194" t="s">
        <v>130</v>
      </c>
    </row>
    <row r="603">
      <c r="A603" s="195" t="s">
        <v>990</v>
      </c>
      <c r="B603" s="196" t="s">
        <v>356</v>
      </c>
      <c r="C603" s="197"/>
      <c r="D603" s="198" t="str">
        <f t="shared" si="1"/>
        <v>–</v>
      </c>
      <c r="E603" s="199" t="s">
        <v>225</v>
      </c>
    </row>
    <row r="604">
      <c r="A604" s="190" t="s">
        <v>991</v>
      </c>
      <c r="B604" s="191" t="s">
        <v>356</v>
      </c>
      <c r="C604" s="192"/>
      <c r="D604" s="193" t="str">
        <f t="shared" si="1"/>
        <v>–</v>
      </c>
      <c r="E604" s="194" t="s">
        <v>113</v>
      </c>
    </row>
    <row r="605">
      <c r="A605" s="195" t="s">
        <v>992</v>
      </c>
      <c r="B605" s="196" t="s">
        <v>356</v>
      </c>
      <c r="C605" s="197"/>
      <c r="D605" s="198" t="str">
        <f t="shared" si="1"/>
        <v>–</v>
      </c>
      <c r="E605" s="199" t="s">
        <v>146</v>
      </c>
    </row>
    <row r="606">
      <c r="A606" s="190" t="s">
        <v>993</v>
      </c>
      <c r="B606" s="191" t="s">
        <v>356</v>
      </c>
      <c r="C606" s="192"/>
      <c r="D606" s="193" t="str">
        <f t="shared" si="1"/>
        <v>–</v>
      </c>
      <c r="E606" s="194" t="s">
        <v>92</v>
      </c>
    </row>
    <row r="607">
      <c r="A607" s="195" t="s">
        <v>994</v>
      </c>
      <c r="B607" s="196" t="s">
        <v>356</v>
      </c>
      <c r="C607" s="197"/>
      <c r="D607" s="198" t="str">
        <f t="shared" si="1"/>
        <v>–</v>
      </c>
      <c r="E607" s="199" t="s">
        <v>696</v>
      </c>
    </row>
    <row r="608">
      <c r="A608" s="190" t="s">
        <v>995</v>
      </c>
      <c r="B608" s="191" t="s">
        <v>356</v>
      </c>
      <c r="C608" s="192"/>
      <c r="D608" s="193" t="str">
        <f t="shared" si="1"/>
        <v>–</v>
      </c>
      <c r="E608" s="194" t="s">
        <v>97</v>
      </c>
    </row>
    <row r="609">
      <c r="A609" s="195" t="s">
        <v>996</v>
      </c>
      <c r="B609" s="196" t="s">
        <v>356</v>
      </c>
      <c r="C609" s="197"/>
      <c r="D609" s="198" t="str">
        <f t="shared" si="1"/>
        <v>–</v>
      </c>
      <c r="E609" s="199" t="s">
        <v>123</v>
      </c>
    </row>
    <row r="610">
      <c r="A610" s="190" t="s">
        <v>997</v>
      </c>
      <c r="B610" s="191" t="s">
        <v>356</v>
      </c>
      <c r="C610" s="192"/>
      <c r="D610" s="193" t="str">
        <f t="shared" si="1"/>
        <v>–</v>
      </c>
      <c r="E610" s="194" t="s">
        <v>121</v>
      </c>
    </row>
    <row r="611">
      <c r="A611" s="195" t="s">
        <v>998</v>
      </c>
      <c r="B611" s="196" t="s">
        <v>356</v>
      </c>
      <c r="C611" s="197"/>
      <c r="D611" s="198" t="str">
        <f t="shared" si="1"/>
        <v>–</v>
      </c>
      <c r="E611" s="199" t="s">
        <v>116</v>
      </c>
    </row>
    <row r="612">
      <c r="A612" s="190" t="s">
        <v>999</v>
      </c>
      <c r="B612" s="191" t="s">
        <v>356</v>
      </c>
      <c r="C612" s="192"/>
      <c r="D612" s="193" t="str">
        <f t="shared" si="1"/>
        <v>–</v>
      </c>
      <c r="E612" s="194" t="s">
        <v>103</v>
      </c>
    </row>
    <row r="613">
      <c r="A613" s="195" t="s">
        <v>1000</v>
      </c>
      <c r="B613" s="196" t="s">
        <v>356</v>
      </c>
      <c r="C613" s="197"/>
      <c r="D613" s="198" t="str">
        <f t="shared" si="1"/>
        <v>–</v>
      </c>
      <c r="E613" s="199" t="s">
        <v>136</v>
      </c>
    </row>
    <row r="614">
      <c r="A614" s="190" t="s">
        <v>1001</v>
      </c>
      <c r="B614" s="191" t="s">
        <v>356</v>
      </c>
      <c r="C614" s="192"/>
      <c r="D614" s="193" t="str">
        <f t="shared" si="1"/>
        <v>–</v>
      </c>
      <c r="E614" s="194" t="s">
        <v>239</v>
      </c>
    </row>
    <row r="615">
      <c r="A615" s="195" t="s">
        <v>1002</v>
      </c>
      <c r="B615" s="196" t="s">
        <v>356</v>
      </c>
      <c r="C615" s="197"/>
      <c r="D615" s="198" t="str">
        <f t="shared" si="1"/>
        <v>–</v>
      </c>
      <c r="E615" s="199" t="s">
        <v>225</v>
      </c>
    </row>
    <row r="616">
      <c r="A616" s="190" t="s">
        <v>1003</v>
      </c>
      <c r="B616" s="191" t="s">
        <v>356</v>
      </c>
      <c r="C616" s="192"/>
      <c r="D616" s="193" t="str">
        <f t="shared" si="1"/>
        <v>–</v>
      </c>
      <c r="E616" s="194" t="s">
        <v>355</v>
      </c>
    </row>
    <row r="617">
      <c r="A617" s="195" t="s">
        <v>1004</v>
      </c>
      <c r="B617" s="196" t="s">
        <v>356</v>
      </c>
      <c r="C617" s="197"/>
      <c r="D617" s="198" t="str">
        <f t="shared" si="1"/>
        <v>–</v>
      </c>
      <c r="E617" s="199" t="s">
        <v>266</v>
      </c>
    </row>
    <row r="618">
      <c r="A618" s="190" t="s">
        <v>1005</v>
      </c>
      <c r="B618" s="191" t="s">
        <v>356</v>
      </c>
      <c r="C618" s="192"/>
      <c r="D618" s="193" t="str">
        <f t="shared" si="1"/>
        <v>–</v>
      </c>
      <c r="E618" s="194" t="s">
        <v>128</v>
      </c>
    </row>
    <row r="619">
      <c r="A619" s="195" t="s">
        <v>1006</v>
      </c>
      <c r="B619" s="196">
        <v>177.5</v>
      </c>
      <c r="C619" s="197"/>
      <c r="D619" s="198">
        <f t="shared" si="1"/>
        <v>177.5</v>
      </c>
      <c r="E619" s="199" t="s">
        <v>136</v>
      </c>
    </row>
    <row r="620">
      <c r="A620" s="190" t="s">
        <v>1007</v>
      </c>
      <c r="B620" s="191" t="s">
        <v>356</v>
      </c>
      <c r="C620" s="192"/>
      <c r="D620" s="193" t="str">
        <f t="shared" si="1"/>
        <v>–</v>
      </c>
      <c r="E620" s="194" t="s">
        <v>126</v>
      </c>
    </row>
    <row r="621">
      <c r="A621" s="195" t="s">
        <v>1008</v>
      </c>
      <c r="B621" s="196" t="s">
        <v>356</v>
      </c>
      <c r="C621" s="197"/>
      <c r="D621" s="198" t="str">
        <f t="shared" si="1"/>
        <v>–</v>
      </c>
      <c r="E621" s="199" t="s">
        <v>113</v>
      </c>
    </row>
    <row r="622">
      <c r="A622" s="190" t="s">
        <v>1009</v>
      </c>
      <c r="B622" s="191" t="s">
        <v>356</v>
      </c>
      <c r="C622" s="192"/>
      <c r="D622" s="193" t="str">
        <f t="shared" si="1"/>
        <v>–</v>
      </c>
      <c r="E622" s="194" t="s">
        <v>266</v>
      </c>
    </row>
    <row r="623">
      <c r="A623" s="195" t="s">
        <v>1010</v>
      </c>
      <c r="B623" s="196" t="s">
        <v>356</v>
      </c>
      <c r="C623" s="197"/>
      <c r="D623" s="198" t="str">
        <f t="shared" si="1"/>
        <v>–</v>
      </c>
      <c r="E623" s="199" t="s">
        <v>126</v>
      </c>
    </row>
    <row r="624">
      <c r="A624" s="190" t="s">
        <v>1011</v>
      </c>
      <c r="B624" s="191" t="s">
        <v>356</v>
      </c>
      <c r="C624" s="192"/>
      <c r="D624" s="193" t="str">
        <f t="shared" si="1"/>
        <v>–</v>
      </c>
      <c r="E624" s="194" t="s">
        <v>182</v>
      </c>
    </row>
    <row r="625">
      <c r="A625" s="195" t="s">
        <v>343</v>
      </c>
      <c r="B625" s="196">
        <v>177.1</v>
      </c>
      <c r="C625" s="197"/>
      <c r="D625" s="198">
        <f t="shared" si="1"/>
        <v>177.1</v>
      </c>
      <c r="E625" s="199" t="s">
        <v>254</v>
      </c>
    </row>
    <row r="626">
      <c r="A626" s="190" t="s">
        <v>1012</v>
      </c>
      <c r="B626" s="191">
        <v>171.7</v>
      </c>
      <c r="C626" s="192"/>
      <c r="D626" s="193">
        <f t="shared" si="1"/>
        <v>171.7</v>
      </c>
      <c r="E626" s="194" t="s">
        <v>254</v>
      </c>
    </row>
    <row r="627">
      <c r="A627" s="195" t="s">
        <v>548</v>
      </c>
      <c r="B627" s="196" t="s">
        <v>356</v>
      </c>
      <c r="C627" s="197"/>
      <c r="D627" s="198" t="str">
        <f t="shared" si="1"/>
        <v>–</v>
      </c>
      <c r="E627" s="199" t="s">
        <v>266</v>
      </c>
    </row>
    <row r="628">
      <c r="A628" s="190" t="s">
        <v>390</v>
      </c>
      <c r="B628" s="191">
        <v>74.3</v>
      </c>
      <c r="C628" s="192"/>
      <c r="D628" s="193">
        <f t="shared" si="1"/>
        <v>74.3</v>
      </c>
      <c r="E628" s="194" t="s">
        <v>103</v>
      </c>
    </row>
    <row r="629">
      <c r="A629" s="195" t="s">
        <v>455</v>
      </c>
      <c r="B629" s="196">
        <v>141.6</v>
      </c>
      <c r="C629" s="197"/>
      <c r="D629" s="198">
        <f t="shared" si="1"/>
        <v>141.6</v>
      </c>
      <c r="E629" s="199" t="s">
        <v>103</v>
      </c>
    </row>
    <row r="630">
      <c r="A630" s="190" t="s">
        <v>1013</v>
      </c>
      <c r="B630" s="191" t="s">
        <v>356</v>
      </c>
      <c r="C630" s="192"/>
      <c r="D630" s="193" t="str">
        <f t="shared" si="1"/>
        <v>–</v>
      </c>
      <c r="E630" s="194" t="s">
        <v>225</v>
      </c>
    </row>
    <row r="631">
      <c r="A631" s="195" t="s">
        <v>574</v>
      </c>
      <c r="B631" s="196">
        <v>165.8</v>
      </c>
      <c r="C631" s="197"/>
      <c r="D631" s="198">
        <f t="shared" si="1"/>
        <v>165.8</v>
      </c>
      <c r="E631" s="199" t="s">
        <v>225</v>
      </c>
    </row>
    <row r="632">
      <c r="A632" s="190" t="s">
        <v>40</v>
      </c>
      <c r="B632" s="191">
        <v>52.8</v>
      </c>
      <c r="C632" s="192"/>
      <c r="D632" s="193">
        <f t="shared" si="1"/>
        <v>52.8</v>
      </c>
      <c r="E632" s="194" t="s">
        <v>123</v>
      </c>
    </row>
    <row r="633">
      <c r="A633" s="195" t="s">
        <v>1014</v>
      </c>
      <c r="B633" s="196">
        <v>181.3</v>
      </c>
      <c r="C633" s="197"/>
      <c r="D633" s="198">
        <f t="shared" si="1"/>
        <v>181.3</v>
      </c>
      <c r="E633" s="199" t="s">
        <v>123</v>
      </c>
    </row>
    <row r="634">
      <c r="A634" s="190" t="s">
        <v>319</v>
      </c>
      <c r="B634" s="191">
        <v>154.7</v>
      </c>
      <c r="C634" s="192"/>
      <c r="D634" s="193">
        <f t="shared" si="1"/>
        <v>154.7</v>
      </c>
      <c r="E634" s="194" t="s">
        <v>110</v>
      </c>
    </row>
    <row r="635">
      <c r="A635" s="195" t="s">
        <v>1015</v>
      </c>
      <c r="B635" s="196" t="s">
        <v>356</v>
      </c>
      <c r="C635" s="197"/>
      <c r="D635" s="198" t="str">
        <f t="shared" si="1"/>
        <v>–</v>
      </c>
      <c r="E635" s="199" t="s">
        <v>110</v>
      </c>
    </row>
    <row r="636">
      <c r="A636" s="190" t="s">
        <v>35</v>
      </c>
      <c r="B636" s="191">
        <v>30.4</v>
      </c>
      <c r="C636" s="192"/>
      <c r="D636" s="193">
        <f t="shared" si="1"/>
        <v>30.4</v>
      </c>
      <c r="E636" s="194" t="s">
        <v>106</v>
      </c>
    </row>
    <row r="637">
      <c r="A637" s="195" t="s">
        <v>1016</v>
      </c>
      <c r="B637" s="196" t="s">
        <v>356</v>
      </c>
      <c r="C637" s="197"/>
      <c r="D637" s="198" t="str">
        <f t="shared" si="1"/>
        <v>–</v>
      </c>
      <c r="E637" s="199" t="s">
        <v>106</v>
      </c>
    </row>
    <row r="638">
      <c r="A638" s="190" t="s">
        <v>521</v>
      </c>
      <c r="B638" s="191" t="s">
        <v>356</v>
      </c>
      <c r="C638" s="192"/>
      <c r="D638" s="193" t="str">
        <f t="shared" si="1"/>
        <v>–</v>
      </c>
      <c r="E638" s="194" t="s">
        <v>121</v>
      </c>
    </row>
    <row r="639">
      <c r="A639" s="195" t="s">
        <v>1017</v>
      </c>
      <c r="B639" s="196" t="s">
        <v>356</v>
      </c>
      <c r="C639" s="197"/>
      <c r="D639" s="198" t="str">
        <f t="shared" si="1"/>
        <v>–</v>
      </c>
      <c r="E639" s="199" t="s">
        <v>121</v>
      </c>
    </row>
    <row r="640">
      <c r="A640" s="190" t="s">
        <v>76</v>
      </c>
      <c r="B640" s="191">
        <v>103.5</v>
      </c>
      <c r="C640" s="192"/>
      <c r="D640" s="193">
        <f t="shared" si="1"/>
        <v>103.5</v>
      </c>
      <c r="E640" s="194" t="s">
        <v>92</v>
      </c>
    </row>
    <row r="641">
      <c r="A641" s="195" t="s">
        <v>307</v>
      </c>
      <c r="B641" s="196">
        <v>154.8</v>
      </c>
      <c r="C641" s="197"/>
      <c r="D641" s="198">
        <f t="shared" si="1"/>
        <v>154.8</v>
      </c>
      <c r="E641" s="199" t="s">
        <v>92</v>
      </c>
    </row>
    <row r="642">
      <c r="A642" s="190" t="s">
        <v>55</v>
      </c>
      <c r="B642" s="191">
        <v>46.1</v>
      </c>
      <c r="C642" s="192"/>
      <c r="D642" s="193">
        <f t="shared" si="1"/>
        <v>46.1</v>
      </c>
      <c r="E642" s="194" t="s">
        <v>136</v>
      </c>
    </row>
    <row r="643">
      <c r="A643" s="195" t="s">
        <v>1018</v>
      </c>
      <c r="B643" s="196" t="s">
        <v>356</v>
      </c>
      <c r="C643" s="197"/>
      <c r="D643" s="198" t="str">
        <f t="shared" si="1"/>
        <v>–</v>
      </c>
      <c r="E643" s="199" t="s">
        <v>136</v>
      </c>
    </row>
    <row r="644">
      <c r="A644" s="190" t="s">
        <v>392</v>
      </c>
      <c r="B644" s="191">
        <v>125.4</v>
      </c>
      <c r="C644" s="192"/>
      <c r="D644" s="193">
        <f t="shared" si="1"/>
        <v>125.4</v>
      </c>
      <c r="E644" s="194" t="s">
        <v>202</v>
      </c>
    </row>
    <row r="645">
      <c r="A645" s="195" t="s">
        <v>526</v>
      </c>
      <c r="B645" s="196">
        <v>182.3</v>
      </c>
      <c r="C645" s="197"/>
      <c r="D645" s="198">
        <f t="shared" si="1"/>
        <v>182.3</v>
      </c>
      <c r="E645" s="199" t="s">
        <v>202</v>
      </c>
    </row>
    <row r="646">
      <c r="A646" s="190" t="s">
        <v>60</v>
      </c>
      <c r="B646" s="191">
        <v>77.9</v>
      </c>
      <c r="C646" s="192"/>
      <c r="D646" s="193">
        <f t="shared" si="1"/>
        <v>77.9</v>
      </c>
      <c r="E646" s="194" t="s">
        <v>85</v>
      </c>
    </row>
    <row r="647">
      <c r="A647" s="195" t="s">
        <v>1019</v>
      </c>
      <c r="B647" s="196">
        <v>181.9</v>
      </c>
      <c r="C647" s="197"/>
      <c r="D647" s="198">
        <f t="shared" si="1"/>
        <v>181.9</v>
      </c>
      <c r="E647" s="199" t="s">
        <v>85</v>
      </c>
    </row>
    <row r="648">
      <c r="A648" s="190" t="s">
        <v>316</v>
      </c>
      <c r="B648" s="191">
        <v>60.5</v>
      </c>
      <c r="C648" s="192"/>
      <c r="D648" s="193">
        <f t="shared" si="1"/>
        <v>60.5</v>
      </c>
      <c r="E648" s="194" t="s">
        <v>101</v>
      </c>
    </row>
    <row r="649">
      <c r="A649" s="195" t="s">
        <v>472</v>
      </c>
      <c r="B649" s="196">
        <v>74.9</v>
      </c>
      <c r="C649" s="197"/>
      <c r="D649" s="198">
        <f t="shared" si="1"/>
        <v>74.9</v>
      </c>
      <c r="E649" s="199" t="s">
        <v>101</v>
      </c>
    </row>
    <row r="650">
      <c r="A650" s="190" t="s">
        <v>407</v>
      </c>
      <c r="B650" s="191">
        <v>94.9</v>
      </c>
      <c r="C650" s="192"/>
      <c r="D650" s="193">
        <f t="shared" si="1"/>
        <v>94.9</v>
      </c>
      <c r="E650" s="194" t="s">
        <v>154</v>
      </c>
    </row>
    <row r="651">
      <c r="A651" s="195" t="s">
        <v>524</v>
      </c>
      <c r="B651" s="196">
        <v>171.0</v>
      </c>
      <c r="C651" s="197"/>
      <c r="D651" s="198">
        <f t="shared" si="1"/>
        <v>171</v>
      </c>
      <c r="E651" s="199" t="s">
        <v>154</v>
      </c>
    </row>
    <row r="652">
      <c r="A652" s="190" t="s">
        <v>250</v>
      </c>
      <c r="B652" s="191">
        <v>50.5</v>
      </c>
      <c r="C652" s="192"/>
      <c r="D652" s="193">
        <f t="shared" si="1"/>
        <v>50.5</v>
      </c>
      <c r="E652" s="194" t="s">
        <v>95</v>
      </c>
    </row>
    <row r="653">
      <c r="A653" s="195" t="s">
        <v>1020</v>
      </c>
      <c r="B653" s="196" t="s">
        <v>356</v>
      </c>
      <c r="C653" s="197"/>
      <c r="D653" s="198" t="str">
        <f t="shared" si="1"/>
        <v>–</v>
      </c>
      <c r="E653" s="199" t="s">
        <v>95</v>
      </c>
    </row>
    <row r="654">
      <c r="A654" s="190" t="s">
        <v>1021</v>
      </c>
      <c r="B654" s="191" t="s">
        <v>356</v>
      </c>
      <c r="C654" s="192"/>
      <c r="D654" s="193" t="str">
        <f t="shared" si="1"/>
        <v>–</v>
      </c>
      <c r="E654" s="200"/>
    </row>
    <row r="655">
      <c r="A655" s="195" t="s">
        <v>539</v>
      </c>
      <c r="B655" s="196" t="s">
        <v>356</v>
      </c>
      <c r="C655" s="197"/>
      <c r="D655" s="198" t="str">
        <f t="shared" si="1"/>
        <v>–</v>
      </c>
      <c r="E655" s="199" t="s">
        <v>231</v>
      </c>
    </row>
    <row r="656">
      <c r="A656" s="190" t="s">
        <v>428</v>
      </c>
      <c r="B656" s="191">
        <v>170.3</v>
      </c>
      <c r="C656" s="192"/>
      <c r="D656" s="193">
        <f t="shared" si="1"/>
        <v>170.3</v>
      </c>
      <c r="E656" s="194" t="s">
        <v>146</v>
      </c>
    </row>
    <row r="657">
      <c r="A657" s="195" t="s">
        <v>1022</v>
      </c>
      <c r="B657" s="196" t="s">
        <v>356</v>
      </c>
      <c r="C657" s="197"/>
      <c r="D657" s="198" t="str">
        <f t="shared" si="1"/>
        <v>–</v>
      </c>
      <c r="E657" s="199" t="s">
        <v>146</v>
      </c>
    </row>
    <row r="658">
      <c r="A658" s="190" t="s">
        <v>20</v>
      </c>
      <c r="B658" s="191">
        <v>41.4</v>
      </c>
      <c r="C658" s="192"/>
      <c r="D658" s="193">
        <f t="shared" si="1"/>
        <v>41.4</v>
      </c>
      <c r="E658" s="194" t="s">
        <v>126</v>
      </c>
    </row>
    <row r="659">
      <c r="A659" s="195" t="s">
        <v>1023</v>
      </c>
      <c r="B659" s="196" t="s">
        <v>356</v>
      </c>
      <c r="C659" s="197"/>
      <c r="D659" s="198" t="str">
        <f t="shared" si="1"/>
        <v>–</v>
      </c>
      <c r="E659" s="199" t="s">
        <v>126</v>
      </c>
    </row>
    <row r="660">
      <c r="A660" s="190" t="s">
        <v>62</v>
      </c>
      <c r="B660" s="191">
        <v>28.9</v>
      </c>
      <c r="C660" s="192"/>
      <c r="D660" s="193">
        <f t="shared" si="1"/>
        <v>28.9</v>
      </c>
      <c r="E660" s="194" t="s">
        <v>239</v>
      </c>
    </row>
    <row r="661">
      <c r="A661" s="195" t="s">
        <v>1024</v>
      </c>
      <c r="B661" s="196">
        <v>157.8</v>
      </c>
      <c r="C661" s="197"/>
      <c r="D661" s="198">
        <f t="shared" si="1"/>
        <v>157.8</v>
      </c>
      <c r="E661" s="199" t="s">
        <v>239</v>
      </c>
    </row>
    <row r="662">
      <c r="A662" s="190" t="s">
        <v>15</v>
      </c>
      <c r="B662" s="191">
        <v>8.9</v>
      </c>
      <c r="C662" s="192"/>
      <c r="D662" s="193">
        <f t="shared" si="1"/>
        <v>8.9</v>
      </c>
      <c r="E662" s="194" t="s">
        <v>113</v>
      </c>
    </row>
    <row r="663">
      <c r="A663" s="195" t="s">
        <v>1025</v>
      </c>
      <c r="B663" s="196" t="s">
        <v>356</v>
      </c>
      <c r="C663" s="197"/>
      <c r="D663" s="198" t="str">
        <f t="shared" si="1"/>
        <v>–</v>
      </c>
      <c r="E663" s="199" t="s">
        <v>113</v>
      </c>
    </row>
    <row r="664">
      <c r="A664" s="190" t="s">
        <v>508</v>
      </c>
      <c r="B664" s="191">
        <v>104.3</v>
      </c>
      <c r="C664" s="192"/>
      <c r="D664" s="193">
        <f t="shared" si="1"/>
        <v>104.3</v>
      </c>
      <c r="E664" s="194" t="s">
        <v>130</v>
      </c>
    </row>
    <row r="665">
      <c r="A665" s="195" t="s">
        <v>518</v>
      </c>
      <c r="B665" s="196">
        <v>129.1</v>
      </c>
      <c r="C665" s="197"/>
      <c r="D665" s="198">
        <f t="shared" si="1"/>
        <v>129.1</v>
      </c>
      <c r="E665" s="199" t="s">
        <v>130</v>
      </c>
    </row>
    <row r="666">
      <c r="A666" s="190" t="s">
        <v>471</v>
      </c>
      <c r="B666" s="191">
        <v>170.0</v>
      </c>
      <c r="C666" s="192"/>
      <c r="D666" s="193">
        <f t="shared" si="1"/>
        <v>170</v>
      </c>
      <c r="E666" s="194" t="s">
        <v>355</v>
      </c>
    </row>
    <row r="667">
      <c r="A667" s="195" t="s">
        <v>50</v>
      </c>
      <c r="B667" s="196">
        <v>63.9</v>
      </c>
      <c r="C667" s="197"/>
      <c r="D667" s="198">
        <f t="shared" si="1"/>
        <v>63.9</v>
      </c>
      <c r="E667" s="199" t="s">
        <v>116</v>
      </c>
    </row>
    <row r="668">
      <c r="A668" s="190" t="s">
        <v>1026</v>
      </c>
      <c r="B668" s="191">
        <v>166.6</v>
      </c>
      <c r="C668" s="192"/>
      <c r="D668" s="193">
        <f t="shared" si="1"/>
        <v>166.6</v>
      </c>
      <c r="E668" s="194" t="s">
        <v>116</v>
      </c>
    </row>
    <row r="669">
      <c r="A669" s="195" t="s">
        <v>497</v>
      </c>
      <c r="B669" s="196">
        <v>165.4</v>
      </c>
      <c r="C669" s="197"/>
      <c r="D669" s="198">
        <f t="shared" si="1"/>
        <v>165.4</v>
      </c>
      <c r="E669" s="199" t="s">
        <v>297</v>
      </c>
    </row>
    <row r="670">
      <c r="A670" s="190" t="s">
        <v>1027</v>
      </c>
      <c r="B670" s="191" t="s">
        <v>356</v>
      </c>
      <c r="C670" s="192"/>
      <c r="D670" s="193" t="str">
        <f t="shared" si="1"/>
        <v>–</v>
      </c>
      <c r="E670" s="194" t="s">
        <v>297</v>
      </c>
    </row>
    <row r="671">
      <c r="A671" s="195" t="s">
        <v>553</v>
      </c>
      <c r="B671" s="196">
        <v>183.2</v>
      </c>
      <c r="C671" s="197"/>
      <c r="D671" s="198">
        <f t="shared" si="1"/>
        <v>183.2</v>
      </c>
      <c r="E671" s="199" t="s">
        <v>151</v>
      </c>
    </row>
    <row r="672">
      <c r="A672" s="190" t="s">
        <v>550</v>
      </c>
      <c r="B672" s="191">
        <v>171.2</v>
      </c>
      <c r="C672" s="192"/>
      <c r="D672" s="193">
        <f t="shared" si="1"/>
        <v>171.2</v>
      </c>
      <c r="E672" s="194" t="s">
        <v>151</v>
      </c>
    </row>
    <row r="673">
      <c r="A673" s="195" t="s">
        <v>345</v>
      </c>
      <c r="B673" s="196">
        <v>140.4</v>
      </c>
      <c r="C673" s="197"/>
      <c r="D673" s="198">
        <f t="shared" si="1"/>
        <v>140.4</v>
      </c>
      <c r="E673" s="199" t="s">
        <v>182</v>
      </c>
    </row>
    <row r="674">
      <c r="A674" s="190" t="s">
        <v>1028</v>
      </c>
      <c r="B674" s="191" t="s">
        <v>356</v>
      </c>
      <c r="C674" s="192"/>
      <c r="D674" s="193" t="str">
        <f t="shared" si="1"/>
        <v>–</v>
      </c>
      <c r="E674" s="194" t="s">
        <v>182</v>
      </c>
    </row>
    <row r="675">
      <c r="A675" s="195" t="s">
        <v>30</v>
      </c>
      <c r="B675" s="196">
        <v>8.4</v>
      </c>
      <c r="C675" s="197"/>
      <c r="D675" s="198">
        <f t="shared" si="1"/>
        <v>8.4</v>
      </c>
      <c r="E675" s="199" t="s">
        <v>97</v>
      </c>
    </row>
    <row r="676">
      <c r="A676" s="190" t="s">
        <v>1029</v>
      </c>
      <c r="B676" s="191" t="s">
        <v>356</v>
      </c>
      <c r="C676" s="192"/>
      <c r="D676" s="193" t="str">
        <f t="shared" si="1"/>
        <v>–</v>
      </c>
      <c r="E676" s="194" t="s">
        <v>97</v>
      </c>
    </row>
    <row r="677">
      <c r="A677" s="195" t="s">
        <v>382</v>
      </c>
      <c r="B677" s="196">
        <v>151.4</v>
      </c>
      <c r="C677" s="197"/>
      <c r="D677" s="198">
        <f t="shared" si="1"/>
        <v>151.4</v>
      </c>
      <c r="E677" s="199" t="s">
        <v>87</v>
      </c>
    </row>
    <row r="678">
      <c r="A678" s="190" t="s">
        <v>484</v>
      </c>
      <c r="B678" s="191">
        <v>116.2</v>
      </c>
      <c r="C678" s="192"/>
      <c r="D678" s="193">
        <f t="shared" si="1"/>
        <v>116.2</v>
      </c>
      <c r="E678" s="194" t="s">
        <v>87</v>
      </c>
    </row>
    <row r="679">
      <c r="A679" s="195" t="s">
        <v>45</v>
      </c>
      <c r="B679" s="196">
        <v>58.8</v>
      </c>
      <c r="C679" s="197"/>
      <c r="D679" s="198">
        <f t="shared" si="1"/>
        <v>58.8</v>
      </c>
      <c r="E679" s="199" t="s">
        <v>128</v>
      </c>
    </row>
    <row r="680">
      <c r="A680" s="190" t="s">
        <v>1030</v>
      </c>
      <c r="B680" s="191" t="s">
        <v>356</v>
      </c>
      <c r="C680" s="192"/>
      <c r="D680" s="193" t="str">
        <f t="shared" si="1"/>
        <v>–</v>
      </c>
      <c r="E680" s="194" t="s">
        <v>140</v>
      </c>
    </row>
    <row r="681">
      <c r="A681" s="195" t="s">
        <v>387</v>
      </c>
      <c r="B681" s="196">
        <v>118.8</v>
      </c>
      <c r="C681" s="197"/>
      <c r="D681" s="198">
        <f t="shared" si="1"/>
        <v>118.8</v>
      </c>
      <c r="E681" s="199" t="s">
        <v>140</v>
      </c>
    </row>
    <row r="682">
      <c r="A682" s="190" t="s">
        <v>25</v>
      </c>
      <c r="B682" s="191">
        <v>74.3</v>
      </c>
      <c r="C682" s="192"/>
      <c r="D682" s="193">
        <f t="shared" si="1"/>
        <v>74.3</v>
      </c>
      <c r="E682" s="194" t="s">
        <v>119</v>
      </c>
    </row>
    <row r="683">
      <c r="A683" s="195" t="s">
        <v>1031</v>
      </c>
      <c r="B683" s="196" t="s">
        <v>356</v>
      </c>
      <c r="C683" s="197"/>
      <c r="D683" s="198" t="str">
        <f t="shared" si="1"/>
        <v>–</v>
      </c>
      <c r="E683" s="199" t="s">
        <v>119</v>
      </c>
    </row>
    <row r="684">
      <c r="A684" s="190" t="s">
        <v>68</v>
      </c>
      <c r="B684" s="191">
        <v>65.6</v>
      </c>
      <c r="C684" s="192"/>
      <c r="D684" s="193">
        <f t="shared" si="1"/>
        <v>65.6</v>
      </c>
      <c r="E684" s="194" t="s">
        <v>108</v>
      </c>
    </row>
    <row r="685">
      <c r="A685" s="201" t="s">
        <v>957</v>
      </c>
      <c r="B685" s="202" t="s">
        <v>356</v>
      </c>
      <c r="C685" s="202" t="s">
        <v>356</v>
      </c>
      <c r="D685" s="198" t="str">
        <f t="shared" si="1"/>
        <v>–</v>
      </c>
      <c r="E685" s="203" t="s">
        <v>123</v>
      </c>
    </row>
    <row r="686">
      <c r="A686" s="204" t="s">
        <v>1032</v>
      </c>
      <c r="B686" s="205" t="s">
        <v>356</v>
      </c>
      <c r="C686" s="205" t="s">
        <v>356</v>
      </c>
      <c r="D686" s="193" t="str">
        <f t="shared" si="1"/>
        <v>–</v>
      </c>
      <c r="E686" s="206" t="s">
        <v>92</v>
      </c>
    </row>
    <row r="687">
      <c r="A687" s="201" t="s">
        <v>1033</v>
      </c>
      <c r="B687" s="202" t="s">
        <v>356</v>
      </c>
      <c r="C687" s="202" t="s">
        <v>356</v>
      </c>
      <c r="D687" s="198" t="str">
        <f t="shared" si="1"/>
        <v>–</v>
      </c>
      <c r="E687" s="203" t="s">
        <v>128</v>
      </c>
    </row>
    <row r="688">
      <c r="A688" s="204" t="s">
        <v>1034</v>
      </c>
      <c r="B688" s="205" t="s">
        <v>356</v>
      </c>
      <c r="C688" s="205" t="s">
        <v>356</v>
      </c>
      <c r="D688" s="193" t="str">
        <f t="shared" si="1"/>
        <v>–</v>
      </c>
      <c r="E688" s="206" t="s">
        <v>116</v>
      </c>
    </row>
    <row r="689">
      <c r="A689" s="201" t="s">
        <v>1035</v>
      </c>
      <c r="B689" s="202" t="s">
        <v>356</v>
      </c>
      <c r="C689" s="202" t="s">
        <v>356</v>
      </c>
      <c r="D689" s="198" t="str">
        <f t="shared" si="1"/>
        <v>–</v>
      </c>
      <c r="E689" s="203" t="s">
        <v>103</v>
      </c>
    </row>
    <row r="690">
      <c r="A690" s="204" t="s">
        <v>974</v>
      </c>
      <c r="B690" s="205" t="s">
        <v>356</v>
      </c>
      <c r="C690" s="205" t="s">
        <v>356</v>
      </c>
      <c r="D690" s="193" t="str">
        <f t="shared" si="1"/>
        <v>–</v>
      </c>
      <c r="E690" s="206" t="s">
        <v>119</v>
      </c>
    </row>
    <row r="691">
      <c r="A691" s="201" t="s">
        <v>1036</v>
      </c>
      <c r="B691" s="202" t="s">
        <v>356</v>
      </c>
      <c r="C691" s="202" t="s">
        <v>356</v>
      </c>
      <c r="D691" s="198" t="str">
        <f t="shared" si="1"/>
        <v>–</v>
      </c>
      <c r="E691" s="203" t="s">
        <v>103</v>
      </c>
    </row>
    <row r="692">
      <c r="A692" s="204" t="s">
        <v>896</v>
      </c>
      <c r="B692" s="205" t="s">
        <v>356</v>
      </c>
      <c r="C692" s="205" t="s">
        <v>356</v>
      </c>
      <c r="D692" s="193" t="str">
        <f t="shared" si="1"/>
        <v>–</v>
      </c>
      <c r="E692" s="206" t="s">
        <v>154</v>
      </c>
    </row>
    <row r="693">
      <c r="A693" s="201" t="s">
        <v>1037</v>
      </c>
      <c r="B693" s="202" t="s">
        <v>356</v>
      </c>
      <c r="C693" s="202" t="s">
        <v>356</v>
      </c>
      <c r="D693" s="198" t="str">
        <f t="shared" si="1"/>
        <v>–</v>
      </c>
      <c r="E693" s="203" t="s">
        <v>182</v>
      </c>
    </row>
    <row r="694">
      <c r="A694" s="204" t="s">
        <v>867</v>
      </c>
      <c r="B694" s="205" t="s">
        <v>356</v>
      </c>
      <c r="C694" s="205" t="s">
        <v>356</v>
      </c>
      <c r="D694" s="193" t="str">
        <f t="shared" si="1"/>
        <v>–</v>
      </c>
      <c r="E694" s="206" t="s">
        <v>119</v>
      </c>
    </row>
    <row r="695">
      <c r="A695" s="207" t="s">
        <v>582</v>
      </c>
      <c r="B695" s="198" t="str">
        <f>IFerror(AVERAGE(#REF!),"–")</f>
        <v>–</v>
      </c>
      <c r="C695" s="198" t="str">
        <f t="shared" ref="C695:D695" si="2">IFerror(AVERAGE(A695:B695),"–")</f>
        <v>–</v>
      </c>
      <c r="D695" s="198" t="str">
        <f t="shared" si="2"/>
        <v>–</v>
      </c>
      <c r="E695" s="208" t="s">
        <v>202</v>
      </c>
    </row>
    <row r="696">
      <c r="A696" s="209" t="s">
        <v>847</v>
      </c>
      <c r="B696" s="210" t="s">
        <v>356</v>
      </c>
      <c r="C696" s="211" t="s">
        <v>356</v>
      </c>
      <c r="D696" s="212" t="str">
        <f>IFerror(AVERAGE(B696:C696),"–")</f>
        <v>–</v>
      </c>
      <c r="E696" s="213" t="s">
        <v>95</v>
      </c>
    </row>
  </sheetData>
  <autoFilter ref="$A$1:$E$696">
    <sortState ref="A1:E696">
      <sortCondition ref="B1:B696"/>
    </sortState>
  </autoFil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25"/>
  </cols>
  <sheetData>
    <row r="1">
      <c r="A1" s="83" t="s">
        <v>617</v>
      </c>
      <c r="B1" s="85" t="s">
        <v>1038</v>
      </c>
    </row>
    <row r="2">
      <c r="A2" s="214" t="s">
        <v>11</v>
      </c>
      <c r="B2" s="215" t="s">
        <v>83</v>
      </c>
    </row>
    <row r="3">
      <c r="A3" s="214" t="s">
        <v>21</v>
      </c>
      <c r="B3" s="215" t="s">
        <v>88</v>
      </c>
    </row>
    <row r="4">
      <c r="A4" s="214" t="s">
        <v>13</v>
      </c>
      <c r="B4" s="215" t="s">
        <v>5</v>
      </c>
    </row>
    <row r="5">
      <c r="A5" s="214" t="s">
        <v>621</v>
      </c>
      <c r="B5" s="215" t="s">
        <v>83</v>
      </c>
    </row>
    <row r="6">
      <c r="A6" s="214" t="s">
        <v>16</v>
      </c>
      <c r="B6" s="215" t="s">
        <v>83</v>
      </c>
    </row>
    <row r="7">
      <c r="A7" s="214" t="s">
        <v>36</v>
      </c>
      <c r="B7" s="215" t="s">
        <v>98</v>
      </c>
    </row>
    <row r="8">
      <c r="A8" s="214" t="s">
        <v>42</v>
      </c>
      <c r="B8" s="215" t="s">
        <v>4</v>
      </c>
    </row>
    <row r="9">
      <c r="A9" s="214" t="s">
        <v>23</v>
      </c>
      <c r="B9" s="215" t="s">
        <v>5</v>
      </c>
    </row>
    <row r="10">
      <c r="A10" s="214" t="s">
        <v>12</v>
      </c>
      <c r="B10" s="215" t="s">
        <v>4</v>
      </c>
    </row>
    <row r="11">
      <c r="A11" s="214" t="s">
        <v>22</v>
      </c>
      <c r="B11" s="215" t="s">
        <v>4</v>
      </c>
    </row>
    <row r="12">
      <c r="A12" s="214" t="s">
        <v>33</v>
      </c>
      <c r="B12" s="215" t="s">
        <v>5</v>
      </c>
    </row>
    <row r="13">
      <c r="A13" s="214" t="s">
        <v>313</v>
      </c>
      <c r="B13" s="215" t="s">
        <v>4</v>
      </c>
    </row>
    <row r="14">
      <c r="A14" s="214" t="s">
        <v>46</v>
      </c>
      <c r="B14" s="215" t="s">
        <v>83</v>
      </c>
    </row>
    <row r="15">
      <c r="A15" s="214" t="s">
        <v>41</v>
      </c>
      <c r="B15" s="215" t="s">
        <v>88</v>
      </c>
    </row>
    <row r="16">
      <c r="A16" s="214" t="s">
        <v>27</v>
      </c>
      <c r="B16" s="215" t="s">
        <v>4</v>
      </c>
    </row>
    <row r="17">
      <c r="A17" s="214" t="s">
        <v>31</v>
      </c>
      <c r="B17" s="215" t="s">
        <v>83</v>
      </c>
    </row>
    <row r="18">
      <c r="A18" s="214" t="s">
        <v>18</v>
      </c>
      <c r="B18" s="215" t="s">
        <v>5</v>
      </c>
    </row>
    <row r="19">
      <c r="A19" s="214" t="s">
        <v>37</v>
      </c>
      <c r="B19" s="215" t="s">
        <v>4</v>
      </c>
    </row>
    <row r="20">
      <c r="A20" s="214" t="s">
        <v>28</v>
      </c>
      <c r="B20" s="215" t="s">
        <v>5</v>
      </c>
    </row>
    <row r="21">
      <c r="A21" s="214" t="s">
        <v>17</v>
      </c>
      <c r="B21" s="215" t="s">
        <v>4</v>
      </c>
    </row>
    <row r="22">
      <c r="A22" s="214" t="s">
        <v>168</v>
      </c>
      <c r="B22" s="215" t="s">
        <v>83</v>
      </c>
    </row>
    <row r="23">
      <c r="A23" s="214" t="s">
        <v>69</v>
      </c>
      <c r="B23" s="215" t="s">
        <v>88</v>
      </c>
    </row>
    <row r="24">
      <c r="A24" s="214" t="s">
        <v>65</v>
      </c>
      <c r="B24" s="215" t="s">
        <v>4</v>
      </c>
    </row>
    <row r="25">
      <c r="A25" s="214" t="s">
        <v>32</v>
      </c>
      <c r="B25" s="215" t="s">
        <v>4</v>
      </c>
    </row>
    <row r="26">
      <c r="A26" s="214" t="s">
        <v>14</v>
      </c>
      <c r="B26" s="215" t="s">
        <v>90</v>
      </c>
    </row>
    <row r="27">
      <c r="A27" s="214" t="s">
        <v>196</v>
      </c>
      <c r="B27" s="215" t="s">
        <v>83</v>
      </c>
    </row>
    <row r="28">
      <c r="A28" s="214" t="s">
        <v>148</v>
      </c>
      <c r="B28" s="215" t="s">
        <v>149</v>
      </c>
    </row>
    <row r="29">
      <c r="A29" s="214" t="s">
        <v>51</v>
      </c>
      <c r="B29" s="215" t="s">
        <v>83</v>
      </c>
    </row>
    <row r="30">
      <c r="A30" s="214" t="s">
        <v>164</v>
      </c>
      <c r="B30" s="215" t="s">
        <v>83</v>
      </c>
    </row>
    <row r="31">
      <c r="A31" s="214" t="s">
        <v>173</v>
      </c>
      <c r="B31" s="215" t="s">
        <v>88</v>
      </c>
    </row>
    <row r="32">
      <c r="A32" s="214" t="s">
        <v>57</v>
      </c>
      <c r="B32" s="215" t="s">
        <v>4</v>
      </c>
    </row>
    <row r="33">
      <c r="A33" s="214" t="s">
        <v>246</v>
      </c>
      <c r="B33" s="215" t="s">
        <v>83</v>
      </c>
    </row>
    <row r="34">
      <c r="A34" s="214" t="s">
        <v>56</v>
      </c>
      <c r="B34" s="215" t="s">
        <v>83</v>
      </c>
    </row>
    <row r="35">
      <c r="A35" s="214" t="s">
        <v>75</v>
      </c>
      <c r="B35" s="215" t="s">
        <v>149</v>
      </c>
    </row>
    <row r="36">
      <c r="A36" s="214" t="s">
        <v>52</v>
      </c>
      <c r="B36" s="215" t="s">
        <v>149</v>
      </c>
    </row>
    <row r="37">
      <c r="A37" s="214" t="s">
        <v>71</v>
      </c>
      <c r="B37" s="215" t="s">
        <v>5</v>
      </c>
    </row>
    <row r="38">
      <c r="A38" s="214" t="s">
        <v>210</v>
      </c>
      <c r="B38" s="215" t="s">
        <v>83</v>
      </c>
    </row>
    <row r="39">
      <c r="A39" s="214" t="s">
        <v>144</v>
      </c>
      <c r="B39" s="215" t="s">
        <v>83</v>
      </c>
    </row>
    <row r="40">
      <c r="A40" s="214" t="s">
        <v>77</v>
      </c>
      <c r="B40" s="215" t="s">
        <v>83</v>
      </c>
    </row>
    <row r="41">
      <c r="A41" s="214" t="s">
        <v>38</v>
      </c>
      <c r="B41" s="215" t="s">
        <v>5</v>
      </c>
    </row>
    <row r="42">
      <c r="A42" s="214" t="s">
        <v>156</v>
      </c>
      <c r="B42" s="215" t="s">
        <v>83</v>
      </c>
    </row>
    <row r="43">
      <c r="A43" s="214" t="s">
        <v>24</v>
      </c>
      <c r="B43" s="215" t="s">
        <v>90</v>
      </c>
    </row>
    <row r="44">
      <c r="A44" s="214" t="s">
        <v>171</v>
      </c>
      <c r="B44" s="215" t="s">
        <v>149</v>
      </c>
    </row>
    <row r="45">
      <c r="A45" s="214" t="s">
        <v>323</v>
      </c>
      <c r="B45" s="215" t="s">
        <v>83</v>
      </c>
    </row>
    <row r="46">
      <c r="A46" s="214" t="s">
        <v>63</v>
      </c>
      <c r="B46" s="215" t="s">
        <v>149</v>
      </c>
    </row>
    <row r="47">
      <c r="A47" s="214" t="s">
        <v>176</v>
      </c>
      <c r="B47" s="215" t="s">
        <v>88</v>
      </c>
    </row>
    <row r="48">
      <c r="A48" s="214" t="s">
        <v>34</v>
      </c>
      <c r="B48" s="215" t="s">
        <v>90</v>
      </c>
    </row>
    <row r="49">
      <c r="A49" s="214" t="s">
        <v>533</v>
      </c>
      <c r="B49" s="215" t="s">
        <v>4</v>
      </c>
    </row>
    <row r="50">
      <c r="A50" s="214" t="s">
        <v>19</v>
      </c>
      <c r="B50" s="215" t="s">
        <v>90</v>
      </c>
    </row>
    <row r="51">
      <c r="A51" s="214" t="s">
        <v>53</v>
      </c>
      <c r="B51" s="215" t="s">
        <v>5</v>
      </c>
    </row>
    <row r="52">
      <c r="A52" s="214" t="s">
        <v>132</v>
      </c>
      <c r="B52" s="215" t="s">
        <v>83</v>
      </c>
    </row>
    <row r="53">
      <c r="A53" s="214" t="s">
        <v>67</v>
      </c>
      <c r="B53" s="215" t="s">
        <v>4</v>
      </c>
    </row>
    <row r="54">
      <c r="A54" s="214" t="s">
        <v>258</v>
      </c>
      <c r="B54" s="215" t="s">
        <v>5</v>
      </c>
    </row>
    <row r="55">
      <c r="A55" s="214" t="s">
        <v>214</v>
      </c>
      <c r="B55" s="215" t="s">
        <v>83</v>
      </c>
    </row>
    <row r="56">
      <c r="A56" s="214" t="s">
        <v>194</v>
      </c>
      <c r="B56" s="215" t="s">
        <v>149</v>
      </c>
    </row>
    <row r="57">
      <c r="A57" s="214" t="s">
        <v>29</v>
      </c>
      <c r="B57" s="215" t="s">
        <v>90</v>
      </c>
    </row>
    <row r="58">
      <c r="A58" s="214" t="s">
        <v>199</v>
      </c>
      <c r="B58" s="215" t="s">
        <v>83</v>
      </c>
    </row>
    <row r="59">
      <c r="A59" s="214" t="s">
        <v>70</v>
      </c>
      <c r="B59" s="215" t="s">
        <v>4</v>
      </c>
    </row>
    <row r="60">
      <c r="A60" s="214" t="s">
        <v>188</v>
      </c>
      <c r="B60" s="215" t="s">
        <v>149</v>
      </c>
    </row>
    <row r="61">
      <c r="A61" s="214" t="s">
        <v>163</v>
      </c>
      <c r="B61" s="215" t="s">
        <v>83</v>
      </c>
    </row>
    <row r="62">
      <c r="A62" s="214" t="s">
        <v>240</v>
      </c>
      <c r="B62" s="215" t="s">
        <v>5</v>
      </c>
    </row>
    <row r="63">
      <c r="A63" s="214" t="s">
        <v>66</v>
      </c>
      <c r="B63" s="215" t="s">
        <v>149</v>
      </c>
    </row>
    <row r="64">
      <c r="A64" s="214" t="s">
        <v>159</v>
      </c>
      <c r="B64" s="215" t="s">
        <v>83</v>
      </c>
    </row>
    <row r="65">
      <c r="A65" s="214" t="s">
        <v>295</v>
      </c>
      <c r="B65" s="215" t="s">
        <v>5</v>
      </c>
    </row>
    <row r="66">
      <c r="A66" s="214" t="s">
        <v>298</v>
      </c>
      <c r="B66" s="215" t="s">
        <v>149</v>
      </c>
    </row>
    <row r="67">
      <c r="A67" s="214" t="s">
        <v>505</v>
      </c>
      <c r="B67" s="215" t="s">
        <v>83</v>
      </c>
    </row>
    <row r="68">
      <c r="A68" s="214" t="s">
        <v>64</v>
      </c>
      <c r="B68" s="215" t="s">
        <v>90</v>
      </c>
    </row>
    <row r="69">
      <c r="A69" s="214" t="s">
        <v>43</v>
      </c>
      <c r="B69" s="215" t="s">
        <v>5</v>
      </c>
    </row>
    <row r="70">
      <c r="A70" s="214" t="s">
        <v>219</v>
      </c>
      <c r="B70" s="215" t="s">
        <v>149</v>
      </c>
    </row>
    <row r="71">
      <c r="A71" s="214" t="s">
        <v>206</v>
      </c>
      <c r="B71" s="215" t="s">
        <v>98</v>
      </c>
    </row>
    <row r="72">
      <c r="A72" s="214" t="s">
        <v>193</v>
      </c>
      <c r="B72" s="215" t="s">
        <v>83</v>
      </c>
    </row>
    <row r="73">
      <c r="A73" s="214" t="s">
        <v>376</v>
      </c>
      <c r="B73" s="215" t="s">
        <v>98</v>
      </c>
    </row>
    <row r="74">
      <c r="A74" s="214" t="s">
        <v>321</v>
      </c>
      <c r="B74" s="215" t="s">
        <v>149</v>
      </c>
    </row>
    <row r="75">
      <c r="A75" s="214" t="s">
        <v>232</v>
      </c>
      <c r="B75" s="215" t="s">
        <v>83</v>
      </c>
    </row>
    <row r="76">
      <c r="A76" s="214" t="s">
        <v>137</v>
      </c>
      <c r="B76" s="215" t="s">
        <v>83</v>
      </c>
    </row>
    <row r="77">
      <c r="A77" s="214" t="s">
        <v>227</v>
      </c>
      <c r="B77" s="215" t="s">
        <v>83</v>
      </c>
    </row>
    <row r="78">
      <c r="A78" s="214" t="s">
        <v>48</v>
      </c>
      <c r="B78" s="215" t="s">
        <v>5</v>
      </c>
    </row>
    <row r="79">
      <c r="A79" s="214" t="s">
        <v>260</v>
      </c>
      <c r="B79" s="215" t="s">
        <v>149</v>
      </c>
    </row>
    <row r="80">
      <c r="A80" s="214" t="s">
        <v>183</v>
      </c>
      <c r="B80" s="215" t="s">
        <v>83</v>
      </c>
    </row>
    <row r="81">
      <c r="A81" s="214" t="s">
        <v>212</v>
      </c>
      <c r="B81" s="215" t="s">
        <v>88</v>
      </c>
    </row>
    <row r="82">
      <c r="A82" s="214" t="s">
        <v>203</v>
      </c>
      <c r="B82" s="215" t="s">
        <v>149</v>
      </c>
    </row>
    <row r="83">
      <c r="A83" s="214" t="s">
        <v>44</v>
      </c>
      <c r="B83" s="215" t="s">
        <v>90</v>
      </c>
    </row>
    <row r="84">
      <c r="A84" s="214" t="s">
        <v>186</v>
      </c>
      <c r="B84" s="215" t="s">
        <v>83</v>
      </c>
    </row>
    <row r="85">
      <c r="A85" s="214" t="s">
        <v>282</v>
      </c>
      <c r="B85" s="215" t="s">
        <v>83</v>
      </c>
    </row>
    <row r="86">
      <c r="A86" s="214" t="s">
        <v>158</v>
      </c>
      <c r="B86" s="215" t="s">
        <v>98</v>
      </c>
    </row>
    <row r="87">
      <c r="A87" s="214" t="s">
        <v>161</v>
      </c>
      <c r="B87" s="215" t="s">
        <v>149</v>
      </c>
    </row>
    <row r="88">
      <c r="A88" s="214" t="s">
        <v>459</v>
      </c>
      <c r="B88" s="215" t="s">
        <v>4</v>
      </c>
    </row>
    <row r="89">
      <c r="A89" s="214" t="s">
        <v>234</v>
      </c>
      <c r="B89" s="215" t="s">
        <v>88</v>
      </c>
    </row>
    <row r="90">
      <c r="A90" s="214" t="s">
        <v>300</v>
      </c>
      <c r="B90" s="215" t="s">
        <v>5</v>
      </c>
    </row>
    <row r="91">
      <c r="A91" s="214" t="s">
        <v>261</v>
      </c>
      <c r="B91" s="215" t="s">
        <v>149</v>
      </c>
    </row>
    <row r="92">
      <c r="A92" s="214" t="s">
        <v>339</v>
      </c>
      <c r="B92" s="215" t="s">
        <v>83</v>
      </c>
    </row>
    <row r="93">
      <c r="A93" s="214" t="s">
        <v>175</v>
      </c>
      <c r="B93" s="215" t="s">
        <v>4</v>
      </c>
    </row>
    <row r="94">
      <c r="A94" s="214" t="s">
        <v>39</v>
      </c>
      <c r="B94" s="215" t="s">
        <v>90</v>
      </c>
    </row>
    <row r="95">
      <c r="A95" s="214" t="s">
        <v>189</v>
      </c>
      <c r="B95" s="215" t="s">
        <v>4</v>
      </c>
    </row>
    <row r="96">
      <c r="A96" s="214" t="s">
        <v>328</v>
      </c>
      <c r="B96" s="215" t="s">
        <v>5</v>
      </c>
    </row>
    <row r="97">
      <c r="A97" s="214" t="s">
        <v>269</v>
      </c>
      <c r="B97" s="215" t="s">
        <v>83</v>
      </c>
    </row>
    <row r="98">
      <c r="A98" s="214" t="s">
        <v>257</v>
      </c>
      <c r="B98" s="215" t="s">
        <v>5</v>
      </c>
    </row>
    <row r="99">
      <c r="A99" s="214" t="s">
        <v>217</v>
      </c>
      <c r="B99" s="215" t="s">
        <v>83</v>
      </c>
    </row>
    <row r="100">
      <c r="A100" s="214" t="s">
        <v>622</v>
      </c>
      <c r="B100" s="215" t="s">
        <v>83</v>
      </c>
    </row>
    <row r="101">
      <c r="A101" s="214" t="s">
        <v>623</v>
      </c>
      <c r="B101" s="215" t="s">
        <v>83</v>
      </c>
    </row>
    <row r="102">
      <c r="A102" s="214" t="s">
        <v>288</v>
      </c>
      <c r="B102" s="215" t="s">
        <v>149</v>
      </c>
    </row>
    <row r="103">
      <c r="A103" s="214" t="s">
        <v>191</v>
      </c>
      <c r="B103" s="215" t="s">
        <v>98</v>
      </c>
    </row>
    <row r="104">
      <c r="A104" s="214" t="s">
        <v>49</v>
      </c>
      <c r="B104" s="215" t="s">
        <v>90</v>
      </c>
    </row>
    <row r="105">
      <c r="A105" s="214" t="s">
        <v>352</v>
      </c>
      <c r="B105" s="215" t="s">
        <v>83</v>
      </c>
    </row>
    <row r="106">
      <c r="A106" s="214" t="s">
        <v>242</v>
      </c>
      <c r="B106" s="215" t="s">
        <v>149</v>
      </c>
    </row>
    <row r="107">
      <c r="A107" s="214" t="s">
        <v>330</v>
      </c>
      <c r="B107" s="215" t="s">
        <v>83</v>
      </c>
    </row>
    <row r="108">
      <c r="A108" s="214" t="s">
        <v>272</v>
      </c>
      <c r="B108" s="215" t="s">
        <v>5</v>
      </c>
    </row>
    <row r="109">
      <c r="A109" s="214" t="s">
        <v>286</v>
      </c>
      <c r="B109" s="215" t="s">
        <v>5</v>
      </c>
    </row>
    <row r="110">
      <c r="A110" s="214" t="s">
        <v>306</v>
      </c>
      <c r="B110" s="215" t="s">
        <v>83</v>
      </c>
    </row>
    <row r="111">
      <c r="A111" s="214" t="s">
        <v>280</v>
      </c>
      <c r="B111" s="215" t="s">
        <v>83</v>
      </c>
    </row>
    <row r="112">
      <c r="A112" s="214" t="s">
        <v>381</v>
      </c>
      <c r="B112" s="215" t="s">
        <v>83</v>
      </c>
    </row>
    <row r="113">
      <c r="A113" s="214" t="s">
        <v>347</v>
      </c>
      <c r="B113" s="215" t="s">
        <v>83</v>
      </c>
    </row>
    <row r="114">
      <c r="A114" s="214" t="s">
        <v>267</v>
      </c>
      <c r="B114" s="215" t="s">
        <v>5</v>
      </c>
    </row>
    <row r="115">
      <c r="A115" s="214" t="s">
        <v>423</v>
      </c>
      <c r="B115" s="215" t="s">
        <v>149</v>
      </c>
    </row>
    <row r="116">
      <c r="A116" s="214" t="s">
        <v>378</v>
      </c>
      <c r="B116" s="215" t="s">
        <v>98</v>
      </c>
    </row>
    <row r="117">
      <c r="A117" s="214" t="s">
        <v>341</v>
      </c>
      <c r="B117" s="215" t="s">
        <v>83</v>
      </c>
    </row>
    <row r="118">
      <c r="A118" s="214" t="s">
        <v>235</v>
      </c>
      <c r="B118" s="215" t="s">
        <v>90</v>
      </c>
    </row>
    <row r="119">
      <c r="A119" s="214" t="s">
        <v>228</v>
      </c>
      <c r="B119" s="215" t="s">
        <v>90</v>
      </c>
    </row>
    <row r="120">
      <c r="A120" s="214" t="s">
        <v>263</v>
      </c>
      <c r="B120" s="215" t="s">
        <v>4</v>
      </c>
    </row>
    <row r="121">
      <c r="A121" s="214" t="s">
        <v>350</v>
      </c>
      <c r="B121" s="215" t="s">
        <v>88</v>
      </c>
    </row>
    <row r="122">
      <c r="A122" s="214" t="s">
        <v>325</v>
      </c>
      <c r="B122" s="215" t="s">
        <v>149</v>
      </c>
    </row>
    <row r="123">
      <c r="A123" s="214" t="s">
        <v>358</v>
      </c>
      <c r="B123" s="215" t="s">
        <v>98</v>
      </c>
    </row>
    <row r="124">
      <c r="A124" s="214" t="s">
        <v>349</v>
      </c>
      <c r="B124" s="215" t="s">
        <v>149</v>
      </c>
    </row>
    <row r="125">
      <c r="A125" s="214" t="s">
        <v>58</v>
      </c>
      <c r="B125" s="215" t="s">
        <v>5</v>
      </c>
    </row>
    <row r="126">
      <c r="A126" s="214" t="s">
        <v>445</v>
      </c>
      <c r="B126" s="215" t="s">
        <v>4</v>
      </c>
    </row>
    <row r="127">
      <c r="A127" s="214" t="s">
        <v>536</v>
      </c>
      <c r="B127" s="215" t="s">
        <v>98</v>
      </c>
    </row>
    <row r="128">
      <c r="A128" s="214" t="s">
        <v>421</v>
      </c>
      <c r="B128" s="215" t="s">
        <v>149</v>
      </c>
    </row>
    <row r="129">
      <c r="A129" s="214" t="s">
        <v>275</v>
      </c>
      <c r="B129" s="215" t="s">
        <v>90</v>
      </c>
    </row>
    <row r="130">
      <c r="A130" s="214" t="s">
        <v>334</v>
      </c>
      <c r="B130" s="215" t="s">
        <v>90</v>
      </c>
    </row>
    <row r="131">
      <c r="A131" s="214" t="s">
        <v>624</v>
      </c>
      <c r="B131" s="215" t="s">
        <v>5</v>
      </c>
    </row>
    <row r="132">
      <c r="A132" s="214" t="s">
        <v>368</v>
      </c>
      <c r="B132" s="215" t="s">
        <v>4</v>
      </c>
    </row>
    <row r="133">
      <c r="A133" s="214" t="s">
        <v>406</v>
      </c>
      <c r="B133" s="215" t="s">
        <v>5</v>
      </c>
    </row>
    <row r="134">
      <c r="A134" s="214" t="s">
        <v>499</v>
      </c>
      <c r="B134" s="215" t="s">
        <v>149</v>
      </c>
    </row>
    <row r="135">
      <c r="A135" s="214" t="s">
        <v>303</v>
      </c>
      <c r="B135" s="215" t="s">
        <v>90</v>
      </c>
    </row>
    <row r="136">
      <c r="A136" s="214" t="s">
        <v>317</v>
      </c>
      <c r="B136" s="215" t="s">
        <v>90</v>
      </c>
    </row>
    <row r="137">
      <c r="A137" s="214" t="s">
        <v>457</v>
      </c>
      <c r="B137" s="215" t="s">
        <v>98</v>
      </c>
    </row>
    <row r="138">
      <c r="A138" s="214" t="s">
        <v>375</v>
      </c>
      <c r="B138" s="215" t="s">
        <v>83</v>
      </c>
    </row>
    <row r="139">
      <c r="A139" s="214" t="s">
        <v>302</v>
      </c>
      <c r="B139" s="215" t="s">
        <v>88</v>
      </c>
    </row>
    <row r="140">
      <c r="A140" s="214" t="s">
        <v>432</v>
      </c>
      <c r="B140" s="215" t="s">
        <v>5</v>
      </c>
    </row>
    <row r="141">
      <c r="A141" s="214" t="s">
        <v>380</v>
      </c>
      <c r="B141" s="215" t="s">
        <v>4</v>
      </c>
    </row>
    <row r="142">
      <c r="A142" s="214" t="s">
        <v>59</v>
      </c>
      <c r="B142" s="215" t="s">
        <v>90</v>
      </c>
    </row>
    <row r="143">
      <c r="A143" s="214" t="s">
        <v>244</v>
      </c>
      <c r="B143" s="215" t="s">
        <v>90</v>
      </c>
    </row>
    <row r="144">
      <c r="A144" s="214" t="s">
        <v>435</v>
      </c>
      <c r="B144" s="215" t="s">
        <v>149</v>
      </c>
    </row>
    <row r="145">
      <c r="A145" s="214" t="s">
        <v>402</v>
      </c>
      <c r="B145" s="215" t="s">
        <v>88</v>
      </c>
    </row>
    <row r="146">
      <c r="A146" s="214" t="s">
        <v>400</v>
      </c>
      <c r="B146" s="215" t="s">
        <v>83</v>
      </c>
    </row>
    <row r="147">
      <c r="A147" s="214" t="s">
        <v>394</v>
      </c>
      <c r="B147" s="215" t="s">
        <v>90</v>
      </c>
    </row>
    <row r="148">
      <c r="A148" s="214" t="s">
        <v>440</v>
      </c>
      <c r="B148" s="215" t="s">
        <v>83</v>
      </c>
    </row>
    <row r="149">
      <c r="A149" s="214" t="s">
        <v>625</v>
      </c>
      <c r="B149" s="215" t="s">
        <v>149</v>
      </c>
    </row>
    <row r="150">
      <c r="A150" s="214" t="s">
        <v>385</v>
      </c>
      <c r="B150" s="215" t="s">
        <v>83</v>
      </c>
    </row>
    <row r="151">
      <c r="A151" s="214" t="s">
        <v>393</v>
      </c>
      <c r="B151" s="215" t="s">
        <v>149</v>
      </c>
    </row>
    <row r="152">
      <c r="A152" s="214" t="s">
        <v>222</v>
      </c>
      <c r="B152" s="215" t="s">
        <v>90</v>
      </c>
    </row>
    <row r="153">
      <c r="A153" s="214" t="s">
        <v>326</v>
      </c>
      <c r="B153" s="215" t="s">
        <v>90</v>
      </c>
    </row>
    <row r="154">
      <c r="A154" s="214" t="s">
        <v>279</v>
      </c>
      <c r="B154" s="215" t="s">
        <v>149</v>
      </c>
    </row>
    <row r="155">
      <c r="A155" s="214" t="s">
        <v>312</v>
      </c>
      <c r="B155" s="215" t="s">
        <v>90</v>
      </c>
    </row>
    <row r="156">
      <c r="A156" s="214" t="s">
        <v>332</v>
      </c>
      <c r="B156" s="215" t="s">
        <v>83</v>
      </c>
    </row>
    <row r="157">
      <c r="A157" s="214" t="s">
        <v>626</v>
      </c>
      <c r="B157" s="215" t="s">
        <v>4</v>
      </c>
    </row>
    <row r="158">
      <c r="A158" s="214" t="s">
        <v>627</v>
      </c>
      <c r="B158" s="215" t="s">
        <v>149</v>
      </c>
    </row>
    <row r="159">
      <c r="A159" s="214" t="s">
        <v>628</v>
      </c>
      <c r="B159" s="215" t="s">
        <v>88</v>
      </c>
    </row>
    <row r="160">
      <c r="A160" s="214" t="s">
        <v>271</v>
      </c>
      <c r="B160" s="215" t="s">
        <v>149</v>
      </c>
    </row>
    <row r="161">
      <c r="A161" s="214" t="s">
        <v>72</v>
      </c>
      <c r="B161" s="215" t="s">
        <v>90</v>
      </c>
    </row>
    <row r="162">
      <c r="A162" s="214" t="s">
        <v>515</v>
      </c>
      <c r="B162" s="215" t="s">
        <v>98</v>
      </c>
    </row>
    <row r="163">
      <c r="A163" s="214" t="s">
        <v>54</v>
      </c>
      <c r="B163" s="215" t="s">
        <v>90</v>
      </c>
    </row>
    <row r="164">
      <c r="A164" s="214" t="s">
        <v>293</v>
      </c>
      <c r="B164" s="215" t="s">
        <v>90</v>
      </c>
    </row>
    <row r="165">
      <c r="A165" s="214" t="s">
        <v>337</v>
      </c>
      <c r="B165" s="215" t="s">
        <v>4</v>
      </c>
    </row>
    <row r="166">
      <c r="A166" s="214" t="s">
        <v>629</v>
      </c>
      <c r="B166" s="215" t="s">
        <v>5</v>
      </c>
    </row>
    <row r="167">
      <c r="A167" s="214" t="s">
        <v>494</v>
      </c>
      <c r="B167" s="215" t="s">
        <v>83</v>
      </c>
    </row>
    <row r="168">
      <c r="A168" s="214" t="s">
        <v>570</v>
      </c>
      <c r="B168" s="215" t="s">
        <v>83</v>
      </c>
    </row>
    <row r="169">
      <c r="A169" s="214" t="s">
        <v>481</v>
      </c>
      <c r="B169" s="215" t="s">
        <v>83</v>
      </c>
    </row>
    <row r="170">
      <c r="A170" s="214" t="s">
        <v>409</v>
      </c>
      <c r="B170" s="215" t="s">
        <v>5</v>
      </c>
    </row>
    <row r="171">
      <c r="A171" s="214" t="s">
        <v>598</v>
      </c>
      <c r="B171" s="215" t="s">
        <v>88</v>
      </c>
    </row>
    <row r="172">
      <c r="A172" s="214" t="s">
        <v>237</v>
      </c>
      <c r="B172" s="215" t="s">
        <v>90</v>
      </c>
    </row>
    <row r="173">
      <c r="A173" s="214" t="s">
        <v>439</v>
      </c>
      <c r="B173" s="215" t="s">
        <v>4</v>
      </c>
    </row>
    <row r="174">
      <c r="A174" s="214" t="s">
        <v>630</v>
      </c>
      <c r="B174" s="215" t="s">
        <v>5</v>
      </c>
    </row>
    <row r="175">
      <c r="A175" s="214" t="s">
        <v>452</v>
      </c>
      <c r="B175" s="215" t="s">
        <v>4</v>
      </c>
    </row>
    <row r="176">
      <c r="A176" s="214" t="s">
        <v>384</v>
      </c>
      <c r="B176" s="215" t="s">
        <v>5</v>
      </c>
    </row>
    <row r="177">
      <c r="A177" s="214" t="s">
        <v>631</v>
      </c>
      <c r="B177" s="215" t="s">
        <v>149</v>
      </c>
    </row>
    <row r="178">
      <c r="A178" s="214" t="s">
        <v>251</v>
      </c>
      <c r="B178" s="215" t="s">
        <v>90</v>
      </c>
    </row>
    <row r="179">
      <c r="A179" s="214" t="s">
        <v>357</v>
      </c>
      <c r="B179" s="215" t="s">
        <v>83</v>
      </c>
    </row>
    <row r="180">
      <c r="A180" s="214" t="s">
        <v>447</v>
      </c>
      <c r="B180" s="215" t="s">
        <v>98</v>
      </c>
    </row>
    <row r="181">
      <c r="A181" s="214" t="s">
        <v>632</v>
      </c>
      <c r="B181" s="215" t="s">
        <v>149</v>
      </c>
    </row>
    <row r="182">
      <c r="A182" s="214" t="s">
        <v>633</v>
      </c>
      <c r="B182" s="215" t="s">
        <v>88</v>
      </c>
    </row>
    <row r="183">
      <c r="A183" s="214" t="s">
        <v>634</v>
      </c>
      <c r="B183" s="215" t="s">
        <v>83</v>
      </c>
    </row>
    <row r="184">
      <c r="A184" s="214" t="s">
        <v>360</v>
      </c>
      <c r="B184" s="215" t="s">
        <v>90</v>
      </c>
    </row>
    <row r="185">
      <c r="A185" s="214" t="s">
        <v>635</v>
      </c>
      <c r="B185" s="215" t="s">
        <v>149</v>
      </c>
    </row>
    <row r="186">
      <c r="A186" s="214" t="s">
        <v>460</v>
      </c>
      <c r="B186" s="215" t="s">
        <v>88</v>
      </c>
    </row>
    <row r="187">
      <c r="A187" s="214" t="s">
        <v>491</v>
      </c>
      <c r="B187" s="215" t="s">
        <v>4</v>
      </c>
    </row>
    <row r="188">
      <c r="A188" s="214" t="s">
        <v>480</v>
      </c>
      <c r="B188" s="215" t="s">
        <v>149</v>
      </c>
    </row>
    <row r="189">
      <c r="A189" s="214" t="s">
        <v>371</v>
      </c>
      <c r="B189" s="215" t="s">
        <v>83</v>
      </c>
    </row>
    <row r="190">
      <c r="A190" s="214" t="s">
        <v>636</v>
      </c>
      <c r="B190" s="215" t="s">
        <v>149</v>
      </c>
    </row>
    <row r="191">
      <c r="A191" s="214" t="s">
        <v>637</v>
      </c>
      <c r="B191" s="215" t="s">
        <v>83</v>
      </c>
    </row>
    <row r="192">
      <c r="A192" s="214" t="s">
        <v>477</v>
      </c>
      <c r="B192" s="215" t="s">
        <v>88</v>
      </c>
    </row>
    <row r="193">
      <c r="A193" s="214" t="s">
        <v>277</v>
      </c>
      <c r="B193" s="215" t="s">
        <v>90</v>
      </c>
    </row>
    <row r="194">
      <c r="A194" s="214" t="s">
        <v>437</v>
      </c>
      <c r="B194" s="215" t="s">
        <v>149</v>
      </c>
    </row>
    <row r="195">
      <c r="A195" s="214" t="s">
        <v>577</v>
      </c>
      <c r="B195" s="215" t="s">
        <v>98</v>
      </c>
    </row>
    <row r="196">
      <c r="A196" s="214" t="s">
        <v>336</v>
      </c>
      <c r="B196" s="215" t="s">
        <v>90</v>
      </c>
    </row>
    <row r="197">
      <c r="A197" s="214" t="s">
        <v>641</v>
      </c>
      <c r="B197" s="215" t="s">
        <v>4</v>
      </c>
    </row>
    <row r="198">
      <c r="A198" s="214" t="s">
        <v>557</v>
      </c>
      <c r="B198" s="215" t="s">
        <v>149</v>
      </c>
    </row>
    <row r="199">
      <c r="A199" s="214" t="s">
        <v>638</v>
      </c>
      <c r="B199" s="215" t="s">
        <v>5</v>
      </c>
    </row>
    <row r="200">
      <c r="A200" s="214" t="s">
        <v>367</v>
      </c>
      <c r="B200" s="215" t="s">
        <v>90</v>
      </c>
    </row>
    <row r="201">
      <c r="A201" s="214" t="s">
        <v>639</v>
      </c>
      <c r="B201" s="215" t="s">
        <v>88</v>
      </c>
    </row>
    <row r="202">
      <c r="A202" s="214" t="s">
        <v>640</v>
      </c>
      <c r="B202" s="215" t="s">
        <v>149</v>
      </c>
    </row>
    <row r="203">
      <c r="A203" s="214" t="s">
        <v>418</v>
      </c>
      <c r="B203" s="215" t="s">
        <v>90</v>
      </c>
    </row>
    <row r="204">
      <c r="A204" s="214" t="s">
        <v>642</v>
      </c>
      <c r="B204" s="215" t="s">
        <v>149</v>
      </c>
    </row>
    <row r="205">
      <c r="A205" s="214" t="s">
        <v>473</v>
      </c>
      <c r="B205" s="215" t="s">
        <v>88</v>
      </c>
    </row>
    <row r="206">
      <c r="A206" s="214" t="s">
        <v>643</v>
      </c>
      <c r="B206" s="215" t="s">
        <v>149</v>
      </c>
    </row>
    <row r="207">
      <c r="A207" s="214" t="s">
        <v>419</v>
      </c>
      <c r="B207" s="215" t="s">
        <v>149</v>
      </c>
    </row>
    <row r="208">
      <c r="A208" s="214" t="s">
        <v>398</v>
      </c>
      <c r="B208" s="215" t="s">
        <v>90</v>
      </c>
    </row>
    <row r="209">
      <c r="A209" s="214" t="s">
        <v>644</v>
      </c>
      <c r="B209" s="215" t="s">
        <v>88</v>
      </c>
    </row>
    <row r="210">
      <c r="A210" s="214" t="s">
        <v>645</v>
      </c>
      <c r="B210" s="215" t="s">
        <v>83</v>
      </c>
    </row>
    <row r="211">
      <c r="A211" s="214" t="s">
        <v>646</v>
      </c>
      <c r="B211" s="215" t="s">
        <v>149</v>
      </c>
    </row>
    <row r="212">
      <c r="A212" s="214" t="s">
        <v>647</v>
      </c>
      <c r="B212" s="215" t="s">
        <v>149</v>
      </c>
    </row>
    <row r="213">
      <c r="A213" s="214" t="s">
        <v>412</v>
      </c>
      <c r="B213" s="215" t="s">
        <v>90</v>
      </c>
    </row>
    <row r="214">
      <c r="A214" s="214" t="s">
        <v>648</v>
      </c>
      <c r="B214" s="215" t="s">
        <v>83</v>
      </c>
    </row>
    <row r="215">
      <c r="A215" s="214" t="s">
        <v>424</v>
      </c>
      <c r="B215" s="215" t="s">
        <v>90</v>
      </c>
    </row>
    <row r="216">
      <c r="A216" s="214" t="s">
        <v>476</v>
      </c>
      <c r="B216" s="215" t="s">
        <v>90</v>
      </c>
    </row>
    <row r="217">
      <c r="A217" s="214" t="s">
        <v>453</v>
      </c>
      <c r="B217" s="215" t="s">
        <v>90</v>
      </c>
    </row>
    <row r="218">
      <c r="A218" s="214" t="s">
        <v>450</v>
      </c>
      <c r="B218" s="215" t="s">
        <v>4</v>
      </c>
    </row>
    <row r="219">
      <c r="A219" s="214" t="s">
        <v>528</v>
      </c>
      <c r="B219" s="215" t="s">
        <v>5</v>
      </c>
    </row>
    <row r="220">
      <c r="A220" s="214" t="s">
        <v>465</v>
      </c>
      <c r="B220" s="215" t="s">
        <v>90</v>
      </c>
    </row>
    <row r="221">
      <c r="A221" s="214" t="s">
        <v>649</v>
      </c>
      <c r="B221" s="215" t="s">
        <v>4</v>
      </c>
    </row>
    <row r="222">
      <c r="A222" s="214" t="s">
        <v>650</v>
      </c>
      <c r="B222" s="215" t="s">
        <v>5</v>
      </c>
    </row>
    <row r="223">
      <c r="A223" s="214" t="s">
        <v>486</v>
      </c>
      <c r="B223" s="215" t="s">
        <v>83</v>
      </c>
    </row>
    <row r="224">
      <c r="A224" s="214" t="s">
        <v>651</v>
      </c>
      <c r="B224" s="215" t="s">
        <v>149</v>
      </c>
    </row>
    <row r="225">
      <c r="A225" s="214" t="s">
        <v>652</v>
      </c>
      <c r="B225" s="215" t="s">
        <v>98</v>
      </c>
    </row>
    <row r="226">
      <c r="A226" s="214" t="s">
        <v>501</v>
      </c>
      <c r="B226" s="215" t="s">
        <v>88</v>
      </c>
    </row>
    <row r="227">
      <c r="A227" s="214" t="s">
        <v>463</v>
      </c>
      <c r="B227" s="215" t="s">
        <v>98</v>
      </c>
    </row>
    <row r="228">
      <c r="A228" s="214" t="s">
        <v>653</v>
      </c>
      <c r="B228" s="215" t="s">
        <v>149</v>
      </c>
    </row>
    <row r="229">
      <c r="A229" s="214" t="s">
        <v>654</v>
      </c>
      <c r="B229" s="215" t="s">
        <v>83</v>
      </c>
    </row>
    <row r="230">
      <c r="A230" s="214" t="s">
        <v>604</v>
      </c>
      <c r="B230" s="215" t="s">
        <v>5</v>
      </c>
    </row>
    <row r="231">
      <c r="A231" s="214" t="s">
        <v>655</v>
      </c>
      <c r="B231" s="215" t="s">
        <v>149</v>
      </c>
    </row>
    <row r="232">
      <c r="A232" s="214" t="s">
        <v>656</v>
      </c>
      <c r="B232" s="215" t="s">
        <v>90</v>
      </c>
    </row>
    <row r="233">
      <c r="A233" s="214" t="s">
        <v>657</v>
      </c>
      <c r="B233" s="215" t="s">
        <v>4</v>
      </c>
    </row>
    <row r="234">
      <c r="A234" s="214" t="s">
        <v>552</v>
      </c>
      <c r="B234" s="215" t="s">
        <v>149</v>
      </c>
    </row>
    <row r="235">
      <c r="A235" s="214" t="s">
        <v>507</v>
      </c>
      <c r="B235" s="215" t="s">
        <v>90</v>
      </c>
    </row>
    <row r="236">
      <c r="A236" s="214" t="s">
        <v>575</v>
      </c>
      <c r="B236" s="215" t="s">
        <v>5</v>
      </c>
    </row>
    <row r="237">
      <c r="A237" s="214" t="s">
        <v>658</v>
      </c>
      <c r="B237" s="215" t="s">
        <v>149</v>
      </c>
    </row>
    <row r="238">
      <c r="A238" s="214" t="s">
        <v>365</v>
      </c>
      <c r="B238" s="215" t="s">
        <v>90</v>
      </c>
    </row>
    <row r="239">
      <c r="A239" s="214" t="s">
        <v>659</v>
      </c>
      <c r="B239" s="215" t="s">
        <v>90</v>
      </c>
    </row>
    <row r="240">
      <c r="A240" s="214" t="s">
        <v>660</v>
      </c>
      <c r="B240" s="215" t="s">
        <v>149</v>
      </c>
    </row>
    <row r="241">
      <c r="A241" s="214" t="s">
        <v>661</v>
      </c>
      <c r="B241" s="215" t="s">
        <v>83</v>
      </c>
    </row>
    <row r="242">
      <c r="A242" s="214" t="s">
        <v>662</v>
      </c>
      <c r="B242" s="215" t="s">
        <v>98</v>
      </c>
    </row>
    <row r="243">
      <c r="A243" s="214" t="s">
        <v>541</v>
      </c>
      <c r="B243" s="215" t="s">
        <v>90</v>
      </c>
    </row>
    <row r="244">
      <c r="A244" s="214" t="s">
        <v>396</v>
      </c>
      <c r="B244" s="215" t="s">
        <v>90</v>
      </c>
    </row>
    <row r="245">
      <c r="A245" s="214" t="s">
        <v>663</v>
      </c>
      <c r="B245" s="215" t="s">
        <v>83</v>
      </c>
    </row>
    <row r="246">
      <c r="A246" s="214" t="s">
        <v>534</v>
      </c>
      <c r="B246" s="215" t="s">
        <v>90</v>
      </c>
    </row>
    <row r="247">
      <c r="A247" s="214" t="s">
        <v>664</v>
      </c>
      <c r="B247" s="215" t="s">
        <v>88</v>
      </c>
    </row>
    <row r="248">
      <c r="A248" s="214" t="s">
        <v>430</v>
      </c>
      <c r="B248" s="215" t="s">
        <v>149</v>
      </c>
    </row>
    <row r="249">
      <c r="A249" s="214" t="s">
        <v>665</v>
      </c>
      <c r="B249" s="215" t="s">
        <v>83</v>
      </c>
    </row>
    <row r="250">
      <c r="A250" s="214" t="s">
        <v>666</v>
      </c>
      <c r="B250" s="215" t="s">
        <v>98</v>
      </c>
    </row>
    <row r="251">
      <c r="A251" s="214" t="s">
        <v>667</v>
      </c>
      <c r="B251" s="215" t="s">
        <v>88</v>
      </c>
    </row>
    <row r="252">
      <c r="A252" s="214" t="s">
        <v>668</v>
      </c>
      <c r="B252" s="215" t="s">
        <v>5</v>
      </c>
    </row>
    <row r="253">
      <c r="A253" s="214" t="s">
        <v>676</v>
      </c>
      <c r="B253" s="215" t="s">
        <v>149</v>
      </c>
    </row>
    <row r="254">
      <c r="A254" s="214" t="s">
        <v>669</v>
      </c>
      <c r="B254" s="215" t="s">
        <v>90</v>
      </c>
    </row>
    <row r="255">
      <c r="A255" s="214" t="s">
        <v>670</v>
      </c>
      <c r="B255" s="215" t="s">
        <v>83</v>
      </c>
    </row>
    <row r="256">
      <c r="A256" s="214" t="s">
        <v>671</v>
      </c>
      <c r="B256" s="215" t="s">
        <v>5</v>
      </c>
    </row>
    <row r="257">
      <c r="A257" s="214" t="s">
        <v>672</v>
      </c>
      <c r="B257" s="215" t="s">
        <v>5</v>
      </c>
    </row>
    <row r="258">
      <c r="A258" s="214" t="s">
        <v>673</v>
      </c>
      <c r="B258" s="215" t="s">
        <v>5</v>
      </c>
    </row>
    <row r="259">
      <c r="A259" s="214" t="s">
        <v>606</v>
      </c>
      <c r="B259" s="215" t="s">
        <v>90</v>
      </c>
    </row>
    <row r="260">
      <c r="A260" s="214" t="s">
        <v>674</v>
      </c>
      <c r="B260" s="215" t="s">
        <v>149</v>
      </c>
    </row>
    <row r="261">
      <c r="A261" s="214" t="s">
        <v>675</v>
      </c>
      <c r="B261" s="215" t="s">
        <v>83</v>
      </c>
    </row>
    <row r="262">
      <c r="A262" s="214" t="s">
        <v>677</v>
      </c>
      <c r="B262" s="215" t="s">
        <v>88</v>
      </c>
    </row>
    <row r="263">
      <c r="A263" s="214" t="s">
        <v>678</v>
      </c>
      <c r="B263" s="215" t="s">
        <v>88</v>
      </c>
    </row>
    <row r="264">
      <c r="A264" s="214" t="s">
        <v>531</v>
      </c>
      <c r="B264" s="215" t="s">
        <v>5</v>
      </c>
    </row>
    <row r="265">
      <c r="A265" s="214" t="s">
        <v>679</v>
      </c>
      <c r="B265" s="215" t="s">
        <v>4</v>
      </c>
    </row>
    <row r="266">
      <c r="A266" s="214" t="s">
        <v>502</v>
      </c>
      <c r="B266" s="215" t="s">
        <v>90</v>
      </c>
    </row>
    <row r="267">
      <c r="A267" s="214" t="s">
        <v>389</v>
      </c>
      <c r="B267" s="215" t="s">
        <v>90</v>
      </c>
    </row>
    <row r="268">
      <c r="A268" s="214" t="s">
        <v>680</v>
      </c>
      <c r="B268" s="215" t="s">
        <v>90</v>
      </c>
    </row>
    <row r="269">
      <c r="A269" s="214" t="s">
        <v>404</v>
      </c>
      <c r="B269" s="215" t="s">
        <v>149</v>
      </c>
    </row>
    <row r="270">
      <c r="A270" s="214" t="s">
        <v>681</v>
      </c>
      <c r="B270" s="215" t="s">
        <v>149</v>
      </c>
    </row>
    <row r="271">
      <c r="A271" s="214" t="s">
        <v>682</v>
      </c>
      <c r="B271" s="215" t="s">
        <v>4</v>
      </c>
    </row>
    <row r="272">
      <c r="A272" s="214" t="s">
        <v>444</v>
      </c>
      <c r="B272" s="215" t="s">
        <v>90</v>
      </c>
    </row>
    <row r="273">
      <c r="A273" s="214" t="s">
        <v>683</v>
      </c>
      <c r="B273" s="215" t="s">
        <v>88</v>
      </c>
    </row>
    <row r="274">
      <c r="A274" s="214" t="s">
        <v>684</v>
      </c>
      <c r="B274" s="215" t="s">
        <v>4</v>
      </c>
    </row>
    <row r="275">
      <c r="A275" s="214" t="s">
        <v>685</v>
      </c>
      <c r="B275" s="215" t="s">
        <v>5</v>
      </c>
    </row>
    <row r="276">
      <c r="A276" s="214" t="s">
        <v>686</v>
      </c>
      <c r="B276" s="215" t="s">
        <v>149</v>
      </c>
    </row>
    <row r="277">
      <c r="A277" s="214" t="s">
        <v>561</v>
      </c>
      <c r="B277" s="215" t="s">
        <v>5</v>
      </c>
    </row>
    <row r="278">
      <c r="A278" s="214" t="s">
        <v>687</v>
      </c>
      <c r="B278" s="215" t="s">
        <v>90</v>
      </c>
    </row>
    <row r="279">
      <c r="A279" s="214" t="s">
        <v>563</v>
      </c>
      <c r="B279" s="215" t="s">
        <v>90</v>
      </c>
    </row>
    <row r="280">
      <c r="A280" s="214" t="s">
        <v>688</v>
      </c>
      <c r="B280" s="215" t="s">
        <v>88</v>
      </c>
    </row>
    <row r="281">
      <c r="A281" s="214" t="s">
        <v>689</v>
      </c>
      <c r="B281" s="215" t="s">
        <v>83</v>
      </c>
    </row>
    <row r="282">
      <c r="A282" s="214" t="s">
        <v>690</v>
      </c>
      <c r="B282" s="215" t="s">
        <v>4</v>
      </c>
    </row>
    <row r="283">
      <c r="A283" s="214" t="s">
        <v>691</v>
      </c>
      <c r="B283" s="215" t="s">
        <v>4</v>
      </c>
    </row>
    <row r="284">
      <c r="A284" s="214" t="s">
        <v>442</v>
      </c>
      <c r="B284" s="215" t="s">
        <v>90</v>
      </c>
    </row>
    <row r="285">
      <c r="A285" s="214" t="s">
        <v>695</v>
      </c>
      <c r="B285" s="215" t="s">
        <v>149</v>
      </c>
    </row>
    <row r="286">
      <c r="A286" s="214" t="s">
        <v>694</v>
      </c>
      <c r="B286" s="215" t="s">
        <v>149</v>
      </c>
    </row>
    <row r="287">
      <c r="A287" s="214" t="s">
        <v>693</v>
      </c>
      <c r="B287" s="215" t="s">
        <v>83</v>
      </c>
    </row>
    <row r="288">
      <c r="A288" s="214" t="s">
        <v>692</v>
      </c>
      <c r="B288" s="215" t="s">
        <v>90</v>
      </c>
    </row>
    <row r="289">
      <c r="A289" s="214" t="s">
        <v>697</v>
      </c>
      <c r="B289" s="215" t="s">
        <v>83</v>
      </c>
    </row>
    <row r="290">
      <c r="A290" s="214" t="s">
        <v>698</v>
      </c>
      <c r="B290" s="215" t="s">
        <v>83</v>
      </c>
    </row>
    <row r="291">
      <c r="A291" s="214" t="s">
        <v>699</v>
      </c>
      <c r="B291" s="215" t="s">
        <v>98</v>
      </c>
    </row>
    <row r="292">
      <c r="A292" s="214" t="s">
        <v>700</v>
      </c>
      <c r="B292" s="215" t="s">
        <v>149</v>
      </c>
    </row>
    <row r="293">
      <c r="A293" s="214" t="s">
        <v>703</v>
      </c>
      <c r="B293" s="215" t="s">
        <v>4</v>
      </c>
    </row>
    <row r="294">
      <c r="A294" s="214" t="s">
        <v>701</v>
      </c>
      <c r="B294" s="215" t="s">
        <v>5</v>
      </c>
    </row>
    <row r="295">
      <c r="A295" s="214" t="s">
        <v>702</v>
      </c>
      <c r="B295" s="215" t="s">
        <v>98</v>
      </c>
    </row>
    <row r="296">
      <c r="A296" s="214" t="s">
        <v>538</v>
      </c>
      <c r="B296" s="215" t="s">
        <v>4</v>
      </c>
    </row>
    <row r="297">
      <c r="A297" s="214" t="s">
        <v>704</v>
      </c>
      <c r="B297" s="215" t="s">
        <v>4</v>
      </c>
    </row>
    <row r="298">
      <c r="A298" s="214" t="s">
        <v>705</v>
      </c>
      <c r="B298" s="215" t="s">
        <v>5</v>
      </c>
    </row>
    <row r="299">
      <c r="A299" s="214" t="s">
        <v>706</v>
      </c>
      <c r="B299" s="215" t="s">
        <v>5</v>
      </c>
    </row>
    <row r="300">
      <c r="A300" s="214" t="s">
        <v>707</v>
      </c>
      <c r="B300" s="215" t="s">
        <v>149</v>
      </c>
    </row>
    <row r="301">
      <c r="A301" s="214" t="s">
        <v>489</v>
      </c>
      <c r="B301" s="215" t="s">
        <v>90</v>
      </c>
    </row>
    <row r="302">
      <c r="A302" s="214" t="s">
        <v>708</v>
      </c>
      <c r="B302" s="215" t="s">
        <v>4</v>
      </c>
    </row>
    <row r="303">
      <c r="A303" s="214" t="s">
        <v>709</v>
      </c>
      <c r="B303" s="215" t="s">
        <v>90</v>
      </c>
    </row>
    <row r="304">
      <c r="A304" s="214" t="s">
        <v>710</v>
      </c>
      <c r="B304" s="215" t="s">
        <v>149</v>
      </c>
    </row>
    <row r="305">
      <c r="A305" s="214" t="s">
        <v>555</v>
      </c>
      <c r="B305" s="215" t="s">
        <v>149</v>
      </c>
    </row>
    <row r="306">
      <c r="A306" s="214" t="s">
        <v>487</v>
      </c>
      <c r="B306" s="215" t="s">
        <v>90</v>
      </c>
    </row>
    <row r="307">
      <c r="A307" s="214" t="s">
        <v>413</v>
      </c>
      <c r="B307" s="215" t="s">
        <v>90</v>
      </c>
    </row>
    <row r="308">
      <c r="A308" s="214" t="s">
        <v>711</v>
      </c>
      <c r="B308" s="215" t="s">
        <v>83</v>
      </c>
    </row>
    <row r="309">
      <c r="A309" s="214" t="s">
        <v>568</v>
      </c>
      <c r="B309" s="215" t="s">
        <v>90</v>
      </c>
    </row>
    <row r="310">
      <c r="A310" s="214" t="s">
        <v>712</v>
      </c>
      <c r="B310" s="215" t="s">
        <v>149</v>
      </c>
    </row>
    <row r="311">
      <c r="A311" s="214" t="s">
        <v>512</v>
      </c>
      <c r="B311" s="215" t="s">
        <v>90</v>
      </c>
    </row>
    <row r="312">
      <c r="A312" s="214" t="s">
        <v>713</v>
      </c>
      <c r="B312" s="215" t="s">
        <v>4</v>
      </c>
    </row>
    <row r="313">
      <c r="A313" s="214" t="s">
        <v>714</v>
      </c>
      <c r="B313" s="215" t="s">
        <v>149</v>
      </c>
    </row>
    <row r="314">
      <c r="A314" s="214" t="s">
        <v>716</v>
      </c>
      <c r="B314" s="215" t="s">
        <v>149</v>
      </c>
    </row>
    <row r="315">
      <c r="A315" s="214" t="s">
        <v>715</v>
      </c>
      <c r="B315" s="215" t="s">
        <v>149</v>
      </c>
    </row>
    <row r="316">
      <c r="A316" s="214" t="s">
        <v>718</v>
      </c>
      <c r="B316" s="215" t="s">
        <v>88</v>
      </c>
    </row>
    <row r="317">
      <c r="A317" s="214" t="s">
        <v>545</v>
      </c>
      <c r="B317" s="215" t="s">
        <v>90</v>
      </c>
    </row>
    <row r="318">
      <c r="A318" s="214" t="s">
        <v>579</v>
      </c>
      <c r="B318" s="215" t="s">
        <v>4</v>
      </c>
    </row>
    <row r="319">
      <c r="A319" s="214" t="s">
        <v>717</v>
      </c>
      <c r="B319" s="215" t="s">
        <v>90</v>
      </c>
    </row>
    <row r="320">
      <c r="A320" s="214" t="s">
        <v>720</v>
      </c>
      <c r="B320" s="215" t="s">
        <v>83</v>
      </c>
    </row>
    <row r="321">
      <c r="A321" s="214" t="s">
        <v>719</v>
      </c>
      <c r="B321" s="215" t="s">
        <v>90</v>
      </c>
    </row>
    <row r="322">
      <c r="A322" s="214" t="s">
        <v>721</v>
      </c>
      <c r="B322" s="215" t="s">
        <v>149</v>
      </c>
    </row>
    <row r="323">
      <c r="A323" s="214" t="s">
        <v>723</v>
      </c>
      <c r="B323" s="215" t="s">
        <v>5</v>
      </c>
    </row>
    <row r="324">
      <c r="A324" s="214" t="s">
        <v>529</v>
      </c>
      <c r="B324" s="215" t="s">
        <v>90</v>
      </c>
    </row>
    <row r="325">
      <c r="A325" s="214" t="s">
        <v>722</v>
      </c>
      <c r="B325" s="215" t="s">
        <v>5</v>
      </c>
    </row>
    <row r="326">
      <c r="A326" s="214" t="s">
        <v>724</v>
      </c>
      <c r="B326" s="215" t="s">
        <v>149</v>
      </c>
    </row>
    <row r="327">
      <c r="A327" s="214" t="s">
        <v>567</v>
      </c>
      <c r="B327" s="215" t="s">
        <v>90</v>
      </c>
    </row>
    <row r="328">
      <c r="A328" s="214" t="s">
        <v>725</v>
      </c>
      <c r="B328" s="215" t="s">
        <v>5</v>
      </c>
    </row>
    <row r="329">
      <c r="A329" s="214" t="s">
        <v>544</v>
      </c>
      <c r="B329" s="215" t="s">
        <v>90</v>
      </c>
    </row>
    <row r="330">
      <c r="A330" s="214" t="s">
        <v>519</v>
      </c>
      <c r="B330" s="215" t="s">
        <v>90</v>
      </c>
    </row>
    <row r="331">
      <c r="A331" s="214" t="s">
        <v>726</v>
      </c>
      <c r="B331" s="215" t="s">
        <v>149</v>
      </c>
    </row>
    <row r="332">
      <c r="A332" s="214" t="s">
        <v>727</v>
      </c>
      <c r="B332" s="215" t="s">
        <v>149</v>
      </c>
    </row>
    <row r="333">
      <c r="A333" s="214" t="s">
        <v>728</v>
      </c>
      <c r="B333" s="215" t="s">
        <v>90</v>
      </c>
    </row>
    <row r="334">
      <c r="A334" s="214" t="s">
        <v>729</v>
      </c>
      <c r="B334" s="215" t="s">
        <v>149</v>
      </c>
    </row>
    <row r="335">
      <c r="A335" s="214" t="s">
        <v>730</v>
      </c>
      <c r="B335" s="215" t="s">
        <v>88</v>
      </c>
    </row>
    <row r="336">
      <c r="A336" s="214" t="s">
        <v>731</v>
      </c>
      <c r="B336" s="215" t="s">
        <v>83</v>
      </c>
    </row>
    <row r="337">
      <c r="A337" s="214" t="s">
        <v>732</v>
      </c>
      <c r="B337" s="215" t="s">
        <v>149</v>
      </c>
    </row>
    <row r="338">
      <c r="A338" s="214" t="s">
        <v>733</v>
      </c>
      <c r="B338" s="215" t="s">
        <v>4</v>
      </c>
    </row>
    <row r="339">
      <c r="A339" s="214" t="s">
        <v>586</v>
      </c>
      <c r="B339" s="215" t="s">
        <v>90</v>
      </c>
    </row>
    <row r="340">
      <c r="A340" s="214" t="s">
        <v>734</v>
      </c>
      <c r="B340" s="215" t="s">
        <v>90</v>
      </c>
    </row>
    <row r="341">
      <c r="A341" s="214" t="s">
        <v>735</v>
      </c>
      <c r="B341" s="215" t="s">
        <v>83</v>
      </c>
    </row>
    <row r="342">
      <c r="A342" s="214" t="s">
        <v>736</v>
      </c>
      <c r="B342" s="215" t="s">
        <v>90</v>
      </c>
    </row>
    <row r="343">
      <c r="A343" s="214" t="s">
        <v>737</v>
      </c>
      <c r="B343" s="215" t="s">
        <v>149</v>
      </c>
    </row>
    <row r="344">
      <c r="A344" s="214" t="s">
        <v>740</v>
      </c>
      <c r="B344" s="215" t="s">
        <v>149</v>
      </c>
    </row>
    <row r="345">
      <c r="A345" s="214" t="s">
        <v>738</v>
      </c>
      <c r="B345" s="215" t="s">
        <v>4</v>
      </c>
    </row>
    <row r="346">
      <c r="A346" s="214" t="s">
        <v>739</v>
      </c>
      <c r="B346" s="215" t="s">
        <v>4</v>
      </c>
    </row>
    <row r="347">
      <c r="A347" s="214" t="s">
        <v>741</v>
      </c>
      <c r="B347" s="215" t="s">
        <v>149</v>
      </c>
    </row>
    <row r="348">
      <c r="A348" s="214" t="s">
        <v>742</v>
      </c>
      <c r="B348" s="215" t="s">
        <v>5</v>
      </c>
    </row>
    <row r="349">
      <c r="A349" s="214" t="s">
        <v>743</v>
      </c>
      <c r="B349" s="215" t="s">
        <v>5</v>
      </c>
    </row>
    <row r="350">
      <c r="A350" s="214" t="s">
        <v>744</v>
      </c>
      <c r="B350" s="215" t="s">
        <v>149</v>
      </c>
    </row>
    <row r="351">
      <c r="A351" s="214" t="s">
        <v>748</v>
      </c>
      <c r="B351" s="215" t="s">
        <v>83</v>
      </c>
    </row>
    <row r="352">
      <c r="A352" s="214" t="s">
        <v>745</v>
      </c>
      <c r="B352" s="215" t="s">
        <v>98</v>
      </c>
    </row>
    <row r="353">
      <c r="A353" s="214" t="s">
        <v>746</v>
      </c>
      <c r="B353" s="215" t="s">
        <v>149</v>
      </c>
    </row>
    <row r="354">
      <c r="A354" s="214" t="s">
        <v>747</v>
      </c>
      <c r="B354" s="215" t="s">
        <v>83</v>
      </c>
    </row>
    <row r="355">
      <c r="A355" s="214" t="s">
        <v>511</v>
      </c>
      <c r="B355" s="215" t="s">
        <v>90</v>
      </c>
    </row>
    <row r="356">
      <c r="A356" s="214" t="s">
        <v>749</v>
      </c>
      <c r="B356" s="215" t="s">
        <v>88</v>
      </c>
    </row>
    <row r="357">
      <c r="A357" s="214" t="s">
        <v>750</v>
      </c>
      <c r="B357" s="215" t="s">
        <v>149</v>
      </c>
    </row>
    <row r="358">
      <c r="A358" s="214" t="s">
        <v>751</v>
      </c>
      <c r="B358" s="215" t="s">
        <v>149</v>
      </c>
    </row>
    <row r="359">
      <c r="A359" s="214" t="s">
        <v>589</v>
      </c>
      <c r="B359" s="215" t="s">
        <v>90</v>
      </c>
    </row>
    <row r="360">
      <c r="A360" s="214" t="s">
        <v>565</v>
      </c>
      <c r="B360" s="215" t="s">
        <v>90</v>
      </c>
    </row>
    <row r="361">
      <c r="A361" s="214" t="s">
        <v>752</v>
      </c>
      <c r="B361" s="215" t="s">
        <v>149</v>
      </c>
    </row>
    <row r="362">
      <c r="A362" s="214" t="s">
        <v>558</v>
      </c>
      <c r="B362" s="215" t="s">
        <v>90</v>
      </c>
    </row>
    <row r="363">
      <c r="A363" s="214" t="s">
        <v>753</v>
      </c>
      <c r="B363" s="215" t="s">
        <v>90</v>
      </c>
    </row>
    <row r="364">
      <c r="A364" s="214" t="s">
        <v>542</v>
      </c>
      <c r="B364" s="215" t="s">
        <v>90</v>
      </c>
    </row>
    <row r="365">
      <c r="A365" s="214" t="s">
        <v>560</v>
      </c>
      <c r="B365" s="215" t="s">
        <v>90</v>
      </c>
    </row>
    <row r="366">
      <c r="A366" s="214" t="s">
        <v>756</v>
      </c>
      <c r="B366" s="215" t="s">
        <v>5</v>
      </c>
    </row>
    <row r="367">
      <c r="A367" s="214" t="s">
        <v>754</v>
      </c>
      <c r="B367" s="215" t="s">
        <v>90</v>
      </c>
    </row>
    <row r="368">
      <c r="A368" s="214" t="s">
        <v>755</v>
      </c>
      <c r="B368" s="215" t="s">
        <v>5</v>
      </c>
    </row>
    <row r="369">
      <c r="A369" s="214" t="s">
        <v>757</v>
      </c>
      <c r="B369" s="215" t="s">
        <v>90</v>
      </c>
    </row>
    <row r="370">
      <c r="A370" s="214" t="s">
        <v>758</v>
      </c>
      <c r="B370" s="215" t="s">
        <v>90</v>
      </c>
    </row>
    <row r="371">
      <c r="A371" s="214" t="s">
        <v>759</v>
      </c>
      <c r="B371" s="215" t="s">
        <v>88</v>
      </c>
    </row>
    <row r="372">
      <c r="A372" s="214" t="s">
        <v>760</v>
      </c>
      <c r="B372" s="215" t="s">
        <v>90</v>
      </c>
    </row>
    <row r="373">
      <c r="A373" s="214" t="s">
        <v>762</v>
      </c>
      <c r="B373" s="215" t="s">
        <v>90</v>
      </c>
    </row>
    <row r="374">
      <c r="A374" s="214" t="s">
        <v>761</v>
      </c>
      <c r="B374" s="215" t="s">
        <v>90</v>
      </c>
    </row>
    <row r="375">
      <c r="A375" s="214" t="s">
        <v>763</v>
      </c>
      <c r="B375" s="215" t="s">
        <v>83</v>
      </c>
    </row>
    <row r="376">
      <c r="A376" s="214" t="s">
        <v>764</v>
      </c>
      <c r="B376" s="215" t="s">
        <v>149</v>
      </c>
    </row>
    <row r="377">
      <c r="A377" s="214" t="s">
        <v>765</v>
      </c>
      <c r="B377" s="215" t="s">
        <v>90</v>
      </c>
    </row>
    <row r="378">
      <c r="A378" s="214" t="s">
        <v>766</v>
      </c>
      <c r="B378" s="215" t="s">
        <v>5</v>
      </c>
    </row>
    <row r="379">
      <c r="A379" s="214" t="s">
        <v>768</v>
      </c>
      <c r="B379" s="215" t="s">
        <v>4</v>
      </c>
    </row>
    <row r="380">
      <c r="A380" s="214" t="s">
        <v>767</v>
      </c>
      <c r="B380" s="215" t="s">
        <v>149</v>
      </c>
    </row>
    <row r="381">
      <c r="A381" s="214" t="s">
        <v>769</v>
      </c>
      <c r="B381" s="215" t="s">
        <v>4</v>
      </c>
    </row>
    <row r="382">
      <c r="A382" s="214" t="s">
        <v>770</v>
      </c>
      <c r="B382" s="215" t="s">
        <v>88</v>
      </c>
    </row>
    <row r="383">
      <c r="A383" s="214" t="s">
        <v>772</v>
      </c>
      <c r="B383" s="215" t="s">
        <v>5</v>
      </c>
    </row>
    <row r="384">
      <c r="A384" s="214" t="s">
        <v>771</v>
      </c>
      <c r="B384" s="215" t="s">
        <v>88</v>
      </c>
    </row>
    <row r="385">
      <c r="A385" s="214" t="s">
        <v>773</v>
      </c>
      <c r="B385" s="215" t="s">
        <v>1039</v>
      </c>
    </row>
    <row r="386">
      <c r="A386" s="214" t="s">
        <v>774</v>
      </c>
      <c r="B386" s="215" t="s">
        <v>83</v>
      </c>
    </row>
    <row r="387">
      <c r="A387" s="214" t="s">
        <v>775</v>
      </c>
      <c r="B387" s="215" t="s">
        <v>90</v>
      </c>
    </row>
    <row r="388">
      <c r="A388" s="214" t="s">
        <v>777</v>
      </c>
      <c r="B388" s="215" t="s">
        <v>149</v>
      </c>
    </row>
    <row r="389">
      <c r="A389" s="214" t="s">
        <v>776</v>
      </c>
      <c r="B389" s="215" t="s">
        <v>149</v>
      </c>
    </row>
    <row r="390">
      <c r="A390" s="214" t="s">
        <v>778</v>
      </c>
      <c r="B390" s="215" t="s">
        <v>90</v>
      </c>
    </row>
    <row r="391">
      <c r="A391" s="214" t="s">
        <v>779</v>
      </c>
      <c r="B391" s="215" t="s">
        <v>90</v>
      </c>
    </row>
    <row r="392">
      <c r="A392" s="214" t="s">
        <v>780</v>
      </c>
      <c r="B392" s="215" t="s">
        <v>83</v>
      </c>
    </row>
    <row r="393">
      <c r="A393" s="214" t="s">
        <v>781</v>
      </c>
      <c r="B393" s="215" t="s">
        <v>88</v>
      </c>
    </row>
    <row r="394">
      <c r="A394" s="214" t="s">
        <v>782</v>
      </c>
      <c r="B394" s="215" t="s">
        <v>90</v>
      </c>
    </row>
    <row r="395">
      <c r="A395" s="214" t="s">
        <v>783</v>
      </c>
      <c r="B395" s="215" t="s">
        <v>90</v>
      </c>
    </row>
    <row r="396">
      <c r="A396" s="214" t="s">
        <v>784</v>
      </c>
      <c r="B396" s="215" t="s">
        <v>90</v>
      </c>
    </row>
    <row r="397">
      <c r="A397" s="214" t="s">
        <v>787</v>
      </c>
      <c r="B397" s="215" t="s">
        <v>88</v>
      </c>
    </row>
    <row r="398">
      <c r="A398" s="214" t="s">
        <v>786</v>
      </c>
      <c r="B398" s="215" t="s">
        <v>149</v>
      </c>
    </row>
    <row r="399">
      <c r="A399" s="214" t="s">
        <v>785</v>
      </c>
      <c r="B399" s="215" t="s">
        <v>90</v>
      </c>
    </row>
    <row r="400">
      <c r="A400" s="214" t="s">
        <v>788</v>
      </c>
      <c r="B400" s="215" t="s">
        <v>98</v>
      </c>
    </row>
    <row r="401">
      <c r="A401" s="214" t="s">
        <v>789</v>
      </c>
      <c r="B401" s="215" t="s">
        <v>83</v>
      </c>
    </row>
    <row r="402">
      <c r="A402" s="214" t="s">
        <v>790</v>
      </c>
      <c r="B402" s="215" t="s">
        <v>90</v>
      </c>
    </row>
    <row r="403">
      <c r="A403" s="214" t="s">
        <v>791</v>
      </c>
      <c r="B403" s="215" t="s">
        <v>90</v>
      </c>
    </row>
    <row r="404">
      <c r="A404" s="214" t="s">
        <v>792</v>
      </c>
      <c r="B404" s="215" t="s">
        <v>90</v>
      </c>
    </row>
    <row r="405">
      <c r="A405" s="214" t="s">
        <v>793</v>
      </c>
      <c r="B405" s="215" t="s">
        <v>88</v>
      </c>
    </row>
    <row r="406">
      <c r="A406" s="214" t="s">
        <v>794</v>
      </c>
      <c r="B406" s="215" t="s">
        <v>5</v>
      </c>
    </row>
    <row r="407">
      <c r="A407" s="214" t="s">
        <v>796</v>
      </c>
      <c r="B407" s="215" t="s">
        <v>90</v>
      </c>
    </row>
    <row r="408">
      <c r="A408" s="214" t="s">
        <v>795</v>
      </c>
      <c r="B408" s="215" t="s">
        <v>149</v>
      </c>
    </row>
    <row r="409">
      <c r="A409" s="214" t="s">
        <v>797</v>
      </c>
      <c r="B409" s="215" t="s">
        <v>98</v>
      </c>
    </row>
    <row r="410">
      <c r="A410" s="214" t="s">
        <v>799</v>
      </c>
      <c r="B410" s="215" t="s">
        <v>90</v>
      </c>
    </row>
    <row r="411">
      <c r="A411" s="214" t="s">
        <v>798</v>
      </c>
      <c r="B411" s="215" t="s">
        <v>90</v>
      </c>
    </row>
    <row r="412">
      <c r="A412" s="214" t="s">
        <v>800</v>
      </c>
      <c r="B412" s="215" t="s">
        <v>149</v>
      </c>
    </row>
    <row r="413">
      <c r="A413" s="214" t="s">
        <v>801</v>
      </c>
      <c r="B413" s="215" t="s">
        <v>83</v>
      </c>
    </row>
    <row r="414">
      <c r="A414" s="214" t="s">
        <v>802</v>
      </c>
      <c r="B414" s="215" t="s">
        <v>98</v>
      </c>
    </row>
    <row r="415">
      <c r="A415" s="214" t="s">
        <v>803</v>
      </c>
      <c r="B415" s="215" t="s">
        <v>4</v>
      </c>
    </row>
    <row r="416">
      <c r="A416" s="214" t="s">
        <v>804</v>
      </c>
      <c r="B416" s="215" t="s">
        <v>90</v>
      </c>
    </row>
    <row r="417">
      <c r="A417" s="214" t="s">
        <v>805</v>
      </c>
      <c r="B417" s="215" t="s">
        <v>98</v>
      </c>
    </row>
    <row r="418">
      <c r="A418" s="214" t="s">
        <v>806</v>
      </c>
      <c r="B418" s="215" t="s">
        <v>90</v>
      </c>
    </row>
    <row r="419">
      <c r="A419" s="214" t="s">
        <v>807</v>
      </c>
      <c r="B419" s="215" t="s">
        <v>83</v>
      </c>
    </row>
    <row r="420">
      <c r="A420" s="214" t="s">
        <v>584</v>
      </c>
      <c r="B420" s="215" t="s">
        <v>90</v>
      </c>
    </row>
    <row r="421">
      <c r="A421" s="214" t="s">
        <v>809</v>
      </c>
      <c r="B421" s="215" t="s">
        <v>98</v>
      </c>
    </row>
    <row r="422">
      <c r="A422" s="214" t="s">
        <v>811</v>
      </c>
      <c r="B422" s="215" t="s">
        <v>98</v>
      </c>
    </row>
    <row r="423">
      <c r="A423" s="214" t="s">
        <v>808</v>
      </c>
      <c r="B423" s="215" t="s">
        <v>90</v>
      </c>
    </row>
    <row r="424">
      <c r="A424" s="214" t="s">
        <v>812</v>
      </c>
      <c r="B424" s="215" t="s">
        <v>90</v>
      </c>
    </row>
    <row r="425">
      <c r="A425" s="214" t="s">
        <v>810</v>
      </c>
      <c r="B425" s="215" t="s">
        <v>4</v>
      </c>
    </row>
    <row r="426">
      <c r="A426" s="214" t="s">
        <v>813</v>
      </c>
      <c r="B426" s="215" t="s">
        <v>90</v>
      </c>
    </row>
    <row r="427">
      <c r="A427" s="214" t="s">
        <v>814</v>
      </c>
      <c r="B427" s="215" t="s">
        <v>149</v>
      </c>
    </row>
    <row r="428">
      <c r="A428" s="214" t="s">
        <v>816</v>
      </c>
      <c r="B428" s="215" t="s">
        <v>98</v>
      </c>
    </row>
    <row r="429">
      <c r="A429" s="214" t="s">
        <v>815</v>
      </c>
      <c r="B429" s="215" t="s">
        <v>90</v>
      </c>
    </row>
    <row r="430">
      <c r="A430" s="214" t="s">
        <v>817</v>
      </c>
      <c r="B430" s="215" t="s">
        <v>90</v>
      </c>
    </row>
    <row r="431">
      <c r="A431" s="214" t="s">
        <v>821</v>
      </c>
      <c r="B431" s="215" t="s">
        <v>149</v>
      </c>
    </row>
    <row r="432">
      <c r="A432" s="214" t="s">
        <v>818</v>
      </c>
      <c r="B432" s="215" t="s">
        <v>90</v>
      </c>
    </row>
    <row r="433">
      <c r="A433" s="214" t="s">
        <v>822</v>
      </c>
      <c r="B433" s="215" t="s">
        <v>5</v>
      </c>
    </row>
    <row r="434">
      <c r="A434" s="214" t="s">
        <v>820</v>
      </c>
      <c r="B434" s="215" t="s">
        <v>149</v>
      </c>
    </row>
    <row r="435">
      <c r="A435" s="214" t="s">
        <v>819</v>
      </c>
      <c r="B435" s="215" t="s">
        <v>83</v>
      </c>
    </row>
    <row r="436">
      <c r="A436" s="214" t="s">
        <v>823</v>
      </c>
      <c r="B436" s="215" t="s">
        <v>90</v>
      </c>
    </row>
    <row r="437">
      <c r="A437" s="214" t="s">
        <v>824</v>
      </c>
      <c r="B437" s="215" t="s">
        <v>90</v>
      </c>
    </row>
    <row r="438">
      <c r="A438" s="214" t="s">
        <v>825</v>
      </c>
      <c r="B438" s="215" t="s">
        <v>4</v>
      </c>
    </row>
    <row r="439">
      <c r="A439" s="214" t="s">
        <v>826</v>
      </c>
      <c r="B439" s="215" t="s">
        <v>90</v>
      </c>
    </row>
    <row r="440">
      <c r="A440" s="214" t="s">
        <v>828</v>
      </c>
      <c r="B440" s="215" t="s">
        <v>90</v>
      </c>
    </row>
    <row r="441">
      <c r="A441" s="214" t="s">
        <v>827</v>
      </c>
      <c r="B441" s="215" t="s">
        <v>83</v>
      </c>
    </row>
    <row r="442">
      <c r="A442" s="214" t="s">
        <v>829</v>
      </c>
      <c r="B442" s="215" t="s">
        <v>90</v>
      </c>
    </row>
    <row r="443">
      <c r="A443" s="214" t="s">
        <v>830</v>
      </c>
      <c r="B443" s="215" t="s">
        <v>90</v>
      </c>
    </row>
    <row r="444">
      <c r="A444" s="214" t="s">
        <v>831</v>
      </c>
      <c r="B444" s="215" t="s">
        <v>90</v>
      </c>
    </row>
    <row r="445">
      <c r="A445" s="214" t="s">
        <v>832</v>
      </c>
      <c r="B445" s="215" t="s">
        <v>88</v>
      </c>
    </row>
    <row r="446">
      <c r="A446" s="214" t="s">
        <v>842</v>
      </c>
      <c r="B446" s="215" t="s">
        <v>98</v>
      </c>
    </row>
    <row r="447">
      <c r="A447" s="214" t="s">
        <v>833</v>
      </c>
      <c r="B447" s="215" t="s">
        <v>90</v>
      </c>
    </row>
    <row r="448">
      <c r="A448" s="214" t="s">
        <v>834</v>
      </c>
      <c r="B448" s="215" t="s">
        <v>88</v>
      </c>
    </row>
    <row r="449">
      <c r="A449" s="214" t="s">
        <v>835</v>
      </c>
      <c r="B449" s="215" t="s">
        <v>90</v>
      </c>
    </row>
    <row r="450">
      <c r="A450" s="214" t="s">
        <v>836</v>
      </c>
      <c r="B450" s="215" t="s">
        <v>83</v>
      </c>
    </row>
    <row r="451">
      <c r="A451" s="214" t="s">
        <v>838</v>
      </c>
      <c r="B451" s="215" t="s">
        <v>149</v>
      </c>
    </row>
    <row r="452">
      <c r="A452" s="214" t="s">
        <v>837</v>
      </c>
      <c r="B452" s="215" t="s">
        <v>83</v>
      </c>
    </row>
    <row r="453">
      <c r="A453" s="214" t="s">
        <v>847</v>
      </c>
      <c r="B453" s="215" t="s">
        <v>88</v>
      </c>
    </row>
    <row r="454">
      <c r="A454" s="214" t="s">
        <v>839</v>
      </c>
      <c r="B454" s="215" t="s">
        <v>90</v>
      </c>
    </row>
    <row r="455">
      <c r="A455" s="214" t="s">
        <v>840</v>
      </c>
      <c r="B455" s="215" t="s">
        <v>4</v>
      </c>
    </row>
    <row r="456">
      <c r="A456" s="214" t="s">
        <v>841</v>
      </c>
      <c r="B456" s="215" t="s">
        <v>90</v>
      </c>
    </row>
    <row r="457">
      <c r="A457" s="214" t="s">
        <v>844</v>
      </c>
      <c r="B457" s="215" t="s">
        <v>149</v>
      </c>
    </row>
    <row r="458">
      <c r="A458" s="214" t="s">
        <v>843</v>
      </c>
      <c r="B458" s="215" t="s">
        <v>88</v>
      </c>
    </row>
    <row r="459">
      <c r="A459" s="214" t="s">
        <v>845</v>
      </c>
      <c r="B459" s="215" t="s">
        <v>88</v>
      </c>
    </row>
    <row r="460">
      <c r="A460" s="214" t="s">
        <v>846</v>
      </c>
      <c r="B460" s="215" t="s">
        <v>88</v>
      </c>
    </row>
    <row r="461">
      <c r="A461" s="214" t="s">
        <v>849</v>
      </c>
      <c r="B461" s="215" t="s">
        <v>90</v>
      </c>
    </row>
    <row r="462">
      <c r="A462" s="214" t="s">
        <v>848</v>
      </c>
      <c r="B462" s="215" t="s">
        <v>90</v>
      </c>
    </row>
    <row r="463">
      <c r="A463" s="214" t="s">
        <v>852</v>
      </c>
      <c r="B463" s="215" t="s">
        <v>98</v>
      </c>
    </row>
    <row r="464">
      <c r="A464" s="214" t="s">
        <v>851</v>
      </c>
      <c r="B464" s="215" t="s">
        <v>5</v>
      </c>
    </row>
    <row r="465">
      <c r="A465" s="214" t="s">
        <v>850</v>
      </c>
      <c r="B465" s="215" t="s">
        <v>90</v>
      </c>
    </row>
    <row r="466">
      <c r="A466" s="214" t="s">
        <v>853</v>
      </c>
      <c r="B466" s="215" t="s">
        <v>98</v>
      </c>
    </row>
    <row r="467">
      <c r="A467" s="214" t="s">
        <v>854</v>
      </c>
      <c r="B467" s="215" t="s">
        <v>90</v>
      </c>
    </row>
    <row r="468">
      <c r="A468" s="214" t="s">
        <v>855</v>
      </c>
      <c r="B468" s="215" t="s">
        <v>90</v>
      </c>
    </row>
    <row r="469">
      <c r="A469" s="214" t="s">
        <v>856</v>
      </c>
      <c r="B469" s="215" t="s">
        <v>90</v>
      </c>
    </row>
    <row r="470">
      <c r="A470" s="214" t="s">
        <v>857</v>
      </c>
      <c r="B470" s="215" t="s">
        <v>90</v>
      </c>
    </row>
    <row r="471">
      <c r="A471" s="214" t="s">
        <v>858</v>
      </c>
      <c r="B471" s="215" t="s">
        <v>4</v>
      </c>
    </row>
    <row r="472">
      <c r="A472" s="214" t="s">
        <v>860</v>
      </c>
      <c r="B472" s="215" t="s">
        <v>83</v>
      </c>
    </row>
    <row r="473">
      <c r="A473" s="214" t="s">
        <v>859</v>
      </c>
      <c r="B473" s="215" t="s">
        <v>149</v>
      </c>
    </row>
    <row r="474">
      <c r="A474" s="214" t="s">
        <v>861</v>
      </c>
      <c r="B474" s="215" t="s">
        <v>90</v>
      </c>
    </row>
    <row r="475">
      <c r="A475" s="214" t="s">
        <v>862</v>
      </c>
      <c r="B475" s="215" t="s">
        <v>4</v>
      </c>
    </row>
    <row r="476">
      <c r="A476" s="214" t="s">
        <v>863</v>
      </c>
      <c r="B476" s="215" t="s">
        <v>83</v>
      </c>
    </row>
    <row r="477">
      <c r="A477" s="214" t="s">
        <v>864</v>
      </c>
      <c r="B477" s="215" t="s">
        <v>90</v>
      </c>
    </row>
    <row r="478">
      <c r="A478" s="214" t="s">
        <v>865</v>
      </c>
      <c r="B478" s="215" t="s">
        <v>90</v>
      </c>
    </row>
    <row r="479">
      <c r="A479" s="214" t="s">
        <v>866</v>
      </c>
      <c r="B479" s="215" t="s">
        <v>90</v>
      </c>
    </row>
    <row r="480">
      <c r="A480" s="214" t="s">
        <v>868</v>
      </c>
      <c r="B480" s="215" t="s">
        <v>83</v>
      </c>
    </row>
    <row r="481">
      <c r="A481" s="214" t="s">
        <v>867</v>
      </c>
      <c r="B481" s="215" t="s">
        <v>90</v>
      </c>
    </row>
    <row r="482">
      <c r="A482" s="214" t="s">
        <v>869</v>
      </c>
      <c r="B482" s="215" t="s">
        <v>90</v>
      </c>
    </row>
    <row r="483">
      <c r="A483" s="214" t="s">
        <v>871</v>
      </c>
      <c r="B483" s="215" t="s">
        <v>90</v>
      </c>
    </row>
    <row r="484">
      <c r="A484" s="214" t="s">
        <v>870</v>
      </c>
      <c r="B484" s="215" t="s">
        <v>149</v>
      </c>
    </row>
    <row r="485">
      <c r="A485" s="214" t="s">
        <v>872</v>
      </c>
      <c r="B485" s="215" t="s">
        <v>149</v>
      </c>
    </row>
    <row r="486">
      <c r="A486" s="214" t="s">
        <v>873</v>
      </c>
      <c r="B486" s="215" t="s">
        <v>149</v>
      </c>
    </row>
    <row r="487">
      <c r="A487" s="214" t="s">
        <v>877</v>
      </c>
      <c r="B487" s="215" t="s">
        <v>98</v>
      </c>
    </row>
    <row r="488">
      <c r="A488" s="214" t="s">
        <v>874</v>
      </c>
      <c r="B488" s="215" t="s">
        <v>90</v>
      </c>
    </row>
    <row r="489">
      <c r="A489" s="214" t="s">
        <v>876</v>
      </c>
      <c r="B489" s="215" t="s">
        <v>90</v>
      </c>
    </row>
    <row r="490">
      <c r="A490" s="214" t="s">
        <v>875</v>
      </c>
      <c r="B490" s="215" t="s">
        <v>149</v>
      </c>
    </row>
    <row r="491">
      <c r="A491" s="214" t="s">
        <v>879</v>
      </c>
      <c r="B491" s="215" t="s">
        <v>98</v>
      </c>
    </row>
    <row r="492">
      <c r="A492" s="214" t="s">
        <v>878</v>
      </c>
      <c r="B492" s="215" t="s">
        <v>88</v>
      </c>
    </row>
    <row r="493">
      <c r="A493" s="214" t="s">
        <v>880</v>
      </c>
      <c r="B493" s="215" t="s">
        <v>149</v>
      </c>
    </row>
    <row r="494">
      <c r="A494" s="214" t="s">
        <v>881</v>
      </c>
      <c r="B494" s="215" t="s">
        <v>90</v>
      </c>
    </row>
    <row r="495">
      <c r="A495" s="214" t="s">
        <v>882</v>
      </c>
      <c r="B495" s="215" t="s">
        <v>90</v>
      </c>
    </row>
    <row r="496">
      <c r="A496" s="214" t="s">
        <v>883</v>
      </c>
      <c r="B496" s="215" t="s">
        <v>98</v>
      </c>
    </row>
    <row r="497">
      <c r="A497" s="214" t="s">
        <v>884</v>
      </c>
      <c r="B497" s="215" t="s">
        <v>149</v>
      </c>
    </row>
    <row r="498">
      <c r="A498" s="214" t="s">
        <v>888</v>
      </c>
      <c r="B498" s="215" t="s">
        <v>4</v>
      </c>
    </row>
    <row r="499">
      <c r="A499" s="214" t="s">
        <v>885</v>
      </c>
      <c r="B499" s="215" t="s">
        <v>90</v>
      </c>
    </row>
    <row r="500">
      <c r="A500" s="214" t="s">
        <v>886</v>
      </c>
      <c r="B500" s="215" t="s">
        <v>83</v>
      </c>
    </row>
    <row r="501">
      <c r="A501" s="214" t="s">
        <v>898</v>
      </c>
      <c r="B501" s="215" t="s">
        <v>149</v>
      </c>
    </row>
    <row r="502">
      <c r="A502" s="214" t="s">
        <v>887</v>
      </c>
      <c r="B502" s="215" t="s">
        <v>90</v>
      </c>
    </row>
    <row r="503">
      <c r="A503" s="214" t="s">
        <v>889</v>
      </c>
      <c r="B503" s="215" t="s">
        <v>149</v>
      </c>
    </row>
    <row r="504">
      <c r="A504" s="214" t="s">
        <v>890</v>
      </c>
      <c r="B504" s="215" t="s">
        <v>5</v>
      </c>
    </row>
    <row r="505">
      <c r="A505" s="214" t="s">
        <v>891</v>
      </c>
      <c r="B505" s="215" t="s">
        <v>90</v>
      </c>
    </row>
    <row r="506">
      <c r="A506" s="214" t="s">
        <v>892</v>
      </c>
      <c r="B506" s="215" t="s">
        <v>90</v>
      </c>
    </row>
    <row r="507">
      <c r="A507" s="214" t="s">
        <v>895</v>
      </c>
      <c r="B507" s="215" t="s">
        <v>4</v>
      </c>
    </row>
    <row r="508">
      <c r="A508" s="214" t="s">
        <v>896</v>
      </c>
      <c r="B508" s="215" t="s">
        <v>4</v>
      </c>
    </row>
    <row r="509">
      <c r="A509" s="214" t="s">
        <v>894</v>
      </c>
      <c r="B509" s="215" t="s">
        <v>90</v>
      </c>
    </row>
    <row r="510">
      <c r="A510" s="214" t="s">
        <v>893</v>
      </c>
      <c r="B510" s="215" t="s">
        <v>98</v>
      </c>
    </row>
    <row r="511">
      <c r="A511" s="214" t="s">
        <v>897</v>
      </c>
      <c r="B511" s="215" t="s">
        <v>4</v>
      </c>
    </row>
    <row r="512">
      <c r="A512" s="214" t="s">
        <v>901</v>
      </c>
      <c r="B512" s="215" t="s">
        <v>98</v>
      </c>
    </row>
    <row r="513">
      <c r="A513" s="214" t="s">
        <v>899</v>
      </c>
      <c r="B513" s="215" t="s">
        <v>90</v>
      </c>
    </row>
    <row r="514">
      <c r="A514" s="214" t="s">
        <v>900</v>
      </c>
      <c r="B514" s="215" t="s">
        <v>149</v>
      </c>
    </row>
    <row r="515">
      <c r="A515" s="214" t="s">
        <v>904</v>
      </c>
      <c r="B515" s="215" t="s">
        <v>4</v>
      </c>
    </row>
    <row r="516">
      <c r="A516" s="214" t="s">
        <v>902</v>
      </c>
      <c r="B516" s="215" t="s">
        <v>88</v>
      </c>
    </row>
    <row r="517">
      <c r="A517" s="214" t="s">
        <v>903</v>
      </c>
      <c r="B517" s="215" t="s">
        <v>90</v>
      </c>
    </row>
    <row r="518">
      <c r="A518" s="214" t="s">
        <v>905</v>
      </c>
      <c r="B518" s="215" t="s">
        <v>83</v>
      </c>
    </row>
    <row r="519">
      <c r="A519" s="214" t="s">
        <v>906</v>
      </c>
      <c r="B519" s="215" t="s">
        <v>90</v>
      </c>
    </row>
    <row r="520">
      <c r="A520" s="214" t="s">
        <v>907</v>
      </c>
      <c r="B520" s="215" t="s">
        <v>90</v>
      </c>
    </row>
    <row r="521">
      <c r="A521" s="214" t="s">
        <v>908</v>
      </c>
      <c r="B521" s="215" t="s">
        <v>149</v>
      </c>
    </row>
    <row r="522">
      <c r="A522" s="214" t="s">
        <v>909</v>
      </c>
      <c r="B522" s="215" t="s">
        <v>90</v>
      </c>
    </row>
    <row r="523">
      <c r="A523" s="214" t="s">
        <v>911</v>
      </c>
      <c r="B523" s="215" t="s">
        <v>98</v>
      </c>
    </row>
    <row r="524">
      <c r="A524" s="214" t="s">
        <v>945</v>
      </c>
      <c r="B524" s="215" t="s">
        <v>88</v>
      </c>
    </row>
    <row r="525">
      <c r="A525" s="214" t="s">
        <v>912</v>
      </c>
      <c r="B525" s="215" t="s">
        <v>149</v>
      </c>
    </row>
    <row r="526">
      <c r="A526" s="214" t="s">
        <v>910</v>
      </c>
      <c r="B526" s="215" t="s">
        <v>90</v>
      </c>
    </row>
    <row r="527">
      <c r="A527" s="214" t="s">
        <v>913</v>
      </c>
      <c r="B527" s="215" t="s">
        <v>149</v>
      </c>
    </row>
    <row r="528">
      <c r="A528" s="214" t="s">
        <v>916</v>
      </c>
      <c r="B528" s="215" t="s">
        <v>90</v>
      </c>
    </row>
    <row r="529">
      <c r="A529" s="214" t="s">
        <v>914</v>
      </c>
      <c r="B529" s="215" t="s">
        <v>90</v>
      </c>
    </row>
    <row r="530">
      <c r="A530" s="214" t="s">
        <v>915</v>
      </c>
      <c r="B530" s="215" t="s">
        <v>90</v>
      </c>
    </row>
    <row r="531">
      <c r="A531" s="214" t="s">
        <v>917</v>
      </c>
      <c r="B531" s="215" t="s">
        <v>5</v>
      </c>
    </row>
    <row r="532">
      <c r="A532" s="214" t="s">
        <v>918</v>
      </c>
      <c r="B532" s="215" t="s">
        <v>83</v>
      </c>
    </row>
    <row r="533">
      <c r="A533" s="214" t="s">
        <v>919</v>
      </c>
      <c r="B533" s="215" t="s">
        <v>90</v>
      </c>
    </row>
    <row r="534">
      <c r="A534" s="214" t="s">
        <v>920</v>
      </c>
      <c r="B534" s="215" t="s">
        <v>98</v>
      </c>
    </row>
    <row r="535">
      <c r="A535" s="214" t="s">
        <v>921</v>
      </c>
      <c r="B535" s="215" t="s">
        <v>90</v>
      </c>
    </row>
    <row r="536">
      <c r="A536" s="214" t="s">
        <v>922</v>
      </c>
      <c r="B536" s="215" t="s">
        <v>90</v>
      </c>
    </row>
    <row r="537">
      <c r="A537" s="214" t="s">
        <v>923</v>
      </c>
      <c r="B537" s="215" t="s">
        <v>90</v>
      </c>
    </row>
    <row r="538">
      <c r="A538" s="214" t="s">
        <v>928</v>
      </c>
      <c r="B538" s="215" t="s">
        <v>83</v>
      </c>
    </row>
    <row r="539">
      <c r="A539" s="214" t="s">
        <v>924</v>
      </c>
      <c r="B539" s="215" t="s">
        <v>90</v>
      </c>
    </row>
    <row r="540">
      <c r="A540" s="214" t="s">
        <v>926</v>
      </c>
      <c r="B540" s="215" t="s">
        <v>90</v>
      </c>
    </row>
    <row r="541">
      <c r="A541" s="214" t="s">
        <v>927</v>
      </c>
      <c r="B541" s="215" t="s">
        <v>90</v>
      </c>
    </row>
    <row r="542">
      <c r="A542" s="214" t="s">
        <v>929</v>
      </c>
      <c r="B542" s="215" t="s">
        <v>83</v>
      </c>
    </row>
    <row r="543">
      <c r="A543" s="214" t="s">
        <v>930</v>
      </c>
      <c r="B543" s="215" t="s">
        <v>90</v>
      </c>
    </row>
    <row r="544">
      <c r="A544" s="214" t="s">
        <v>931</v>
      </c>
      <c r="B544" s="215" t="s">
        <v>90</v>
      </c>
    </row>
    <row r="545">
      <c r="A545" s="214" t="s">
        <v>925</v>
      </c>
      <c r="B545" s="215" t="s">
        <v>90</v>
      </c>
    </row>
    <row r="546">
      <c r="A546" s="214" t="s">
        <v>932</v>
      </c>
      <c r="B546" s="215" t="s">
        <v>149</v>
      </c>
    </row>
    <row r="547">
      <c r="A547" s="214" t="s">
        <v>933</v>
      </c>
      <c r="B547" s="215" t="s">
        <v>90</v>
      </c>
    </row>
    <row r="548">
      <c r="A548" s="214" t="s">
        <v>934</v>
      </c>
      <c r="B548" s="215" t="s">
        <v>90</v>
      </c>
    </row>
    <row r="549">
      <c r="A549" s="214" t="s">
        <v>935</v>
      </c>
      <c r="B549" s="215" t="s">
        <v>88</v>
      </c>
    </row>
    <row r="550">
      <c r="A550" s="214" t="s">
        <v>936</v>
      </c>
      <c r="B550" s="215" t="s">
        <v>90</v>
      </c>
    </row>
    <row r="551">
      <c r="A551" s="214" t="s">
        <v>938</v>
      </c>
      <c r="B551" s="215" t="s">
        <v>90</v>
      </c>
    </row>
    <row r="552">
      <c r="A552" s="214" t="s">
        <v>937</v>
      </c>
      <c r="B552" s="215" t="s">
        <v>90</v>
      </c>
    </row>
    <row r="553">
      <c r="A553" s="214" t="s">
        <v>941</v>
      </c>
      <c r="B553" s="215" t="s">
        <v>98</v>
      </c>
    </row>
    <row r="554">
      <c r="A554" s="214" t="s">
        <v>939</v>
      </c>
      <c r="B554" s="215" t="s">
        <v>90</v>
      </c>
    </row>
    <row r="555">
      <c r="A555" s="214" t="s">
        <v>940</v>
      </c>
      <c r="B555" s="215" t="s">
        <v>90</v>
      </c>
    </row>
    <row r="556">
      <c r="A556" s="214" t="s">
        <v>944</v>
      </c>
      <c r="B556" s="215" t="s">
        <v>88</v>
      </c>
    </row>
    <row r="557">
      <c r="A557" s="214" t="s">
        <v>942</v>
      </c>
      <c r="B557" s="215" t="s">
        <v>90</v>
      </c>
    </row>
    <row r="558">
      <c r="A558" s="214" t="s">
        <v>943</v>
      </c>
      <c r="B558" s="215" t="s">
        <v>98</v>
      </c>
    </row>
    <row r="559">
      <c r="A559" s="214" t="s">
        <v>947</v>
      </c>
      <c r="B559" s="215" t="s">
        <v>90</v>
      </c>
    </row>
    <row r="560">
      <c r="A560" s="214" t="s">
        <v>946</v>
      </c>
      <c r="B560" s="215" t="s">
        <v>90</v>
      </c>
    </row>
    <row r="561">
      <c r="A561" s="214" t="s">
        <v>948</v>
      </c>
      <c r="B561" s="215" t="s">
        <v>90</v>
      </c>
    </row>
    <row r="562">
      <c r="A562" s="214" t="s">
        <v>953</v>
      </c>
      <c r="B562" s="215" t="s">
        <v>149</v>
      </c>
    </row>
    <row r="563">
      <c r="A563" s="214" t="s">
        <v>950</v>
      </c>
      <c r="B563" s="215" t="s">
        <v>90</v>
      </c>
    </row>
    <row r="564">
      <c r="A564" s="214" t="s">
        <v>949</v>
      </c>
      <c r="B564" s="215" t="s">
        <v>88</v>
      </c>
    </row>
    <row r="565">
      <c r="A565" s="214" t="s">
        <v>951</v>
      </c>
      <c r="B565" s="215" t="s">
        <v>90</v>
      </c>
    </row>
    <row r="566">
      <c r="A566" s="214" t="s">
        <v>952</v>
      </c>
      <c r="B566" s="215" t="s">
        <v>90</v>
      </c>
    </row>
    <row r="567">
      <c r="A567" s="214" t="s">
        <v>954</v>
      </c>
      <c r="B567" s="215" t="s">
        <v>88</v>
      </c>
    </row>
    <row r="568">
      <c r="A568" s="214" t="s">
        <v>960</v>
      </c>
      <c r="B568" s="215" t="s">
        <v>88</v>
      </c>
    </row>
    <row r="569">
      <c r="A569" s="214" t="s">
        <v>965</v>
      </c>
      <c r="B569" s="215" t="s">
        <v>90</v>
      </c>
    </row>
    <row r="570">
      <c r="A570" s="214" t="s">
        <v>957</v>
      </c>
      <c r="B570" s="215" t="s">
        <v>149</v>
      </c>
    </row>
    <row r="571">
      <c r="A571" s="214" t="s">
        <v>955</v>
      </c>
      <c r="B571" s="215" t="s">
        <v>90</v>
      </c>
    </row>
    <row r="572">
      <c r="A572" s="214" t="s">
        <v>956</v>
      </c>
      <c r="B572" s="215" t="s">
        <v>4</v>
      </c>
    </row>
    <row r="573">
      <c r="A573" s="214" t="s">
        <v>974</v>
      </c>
      <c r="B573" s="215" t="s">
        <v>149</v>
      </c>
    </row>
    <row r="574">
      <c r="A574" s="214" t="s">
        <v>958</v>
      </c>
      <c r="B574" s="215" t="s">
        <v>90</v>
      </c>
    </row>
    <row r="575">
      <c r="A575" s="214" t="s">
        <v>959</v>
      </c>
      <c r="B575" s="215" t="s">
        <v>90</v>
      </c>
    </row>
    <row r="576">
      <c r="A576" s="214" t="s">
        <v>961</v>
      </c>
      <c r="B576" s="215" t="s">
        <v>90</v>
      </c>
    </row>
    <row r="577">
      <c r="A577" s="214" t="s">
        <v>962</v>
      </c>
      <c r="B577" s="215" t="s">
        <v>90</v>
      </c>
    </row>
    <row r="578">
      <c r="A578" s="214" t="s">
        <v>964</v>
      </c>
      <c r="B578" s="215" t="s">
        <v>90</v>
      </c>
    </row>
    <row r="579">
      <c r="A579" s="214" t="s">
        <v>963</v>
      </c>
      <c r="B579" s="215" t="s">
        <v>90</v>
      </c>
    </row>
    <row r="580">
      <c r="A580" s="214" t="s">
        <v>966</v>
      </c>
      <c r="B580" s="215" t="s">
        <v>90</v>
      </c>
    </row>
    <row r="581">
      <c r="A581" s="214" t="s">
        <v>967</v>
      </c>
      <c r="B581" s="215" t="s">
        <v>98</v>
      </c>
    </row>
    <row r="582">
      <c r="A582" s="214" t="s">
        <v>968</v>
      </c>
      <c r="B582" s="215" t="s">
        <v>4</v>
      </c>
    </row>
    <row r="583">
      <c r="A583" s="214" t="s">
        <v>969</v>
      </c>
      <c r="B583" s="215" t="s">
        <v>98</v>
      </c>
    </row>
    <row r="584">
      <c r="A584" s="214" t="s">
        <v>970</v>
      </c>
      <c r="B584" s="215" t="s">
        <v>4</v>
      </c>
    </row>
    <row r="585">
      <c r="A585" s="214" t="s">
        <v>971</v>
      </c>
      <c r="B585" s="215" t="s">
        <v>88</v>
      </c>
    </row>
    <row r="586">
      <c r="A586" s="214" t="s">
        <v>972</v>
      </c>
      <c r="B586" s="215" t="s">
        <v>149</v>
      </c>
    </row>
    <row r="587">
      <c r="A587" s="214" t="s">
        <v>973</v>
      </c>
      <c r="B587" s="215" t="s">
        <v>90</v>
      </c>
    </row>
    <row r="588">
      <c r="A588" s="214" t="s">
        <v>975</v>
      </c>
      <c r="B588" s="215" t="s">
        <v>90</v>
      </c>
    </row>
    <row r="589">
      <c r="A589" s="214" t="s">
        <v>977</v>
      </c>
      <c r="B589" s="215" t="s">
        <v>5</v>
      </c>
    </row>
    <row r="590">
      <c r="A590" s="214" t="s">
        <v>976</v>
      </c>
      <c r="B590" s="215" t="s">
        <v>5</v>
      </c>
    </row>
    <row r="591">
      <c r="A591" s="214" t="s">
        <v>978</v>
      </c>
      <c r="B591" s="215" t="s">
        <v>90</v>
      </c>
    </row>
    <row r="592">
      <c r="A592" s="214" t="s">
        <v>980</v>
      </c>
      <c r="B592" s="215" t="s">
        <v>4</v>
      </c>
    </row>
    <row r="593">
      <c r="A593" s="214" t="s">
        <v>983</v>
      </c>
      <c r="B593" s="215" t="s">
        <v>149</v>
      </c>
    </row>
    <row r="594">
      <c r="A594" s="214" t="s">
        <v>979</v>
      </c>
      <c r="B594" s="215" t="s">
        <v>149</v>
      </c>
    </row>
    <row r="595">
      <c r="A595" s="214" t="s">
        <v>982</v>
      </c>
      <c r="B595" s="215" t="s">
        <v>90</v>
      </c>
    </row>
    <row r="596">
      <c r="A596" s="214" t="s">
        <v>981</v>
      </c>
      <c r="B596" s="215" t="s">
        <v>90</v>
      </c>
    </row>
    <row r="597">
      <c r="A597" s="214" t="s">
        <v>984</v>
      </c>
      <c r="B597" s="215" t="s">
        <v>90</v>
      </c>
    </row>
    <row r="598">
      <c r="A598" s="214" t="s">
        <v>986</v>
      </c>
      <c r="B598" s="215" t="s">
        <v>90</v>
      </c>
    </row>
    <row r="599">
      <c r="A599" s="214" t="s">
        <v>985</v>
      </c>
      <c r="B599" s="215" t="s">
        <v>90</v>
      </c>
    </row>
    <row r="600">
      <c r="A600" s="214" t="s">
        <v>987</v>
      </c>
      <c r="B600" s="215" t="s">
        <v>90</v>
      </c>
    </row>
    <row r="601">
      <c r="A601" s="214" t="s">
        <v>988</v>
      </c>
      <c r="B601" s="215" t="s">
        <v>90</v>
      </c>
    </row>
    <row r="602">
      <c r="A602" s="214" t="s">
        <v>989</v>
      </c>
      <c r="B602" s="215" t="s">
        <v>98</v>
      </c>
    </row>
    <row r="603">
      <c r="A603" s="214" t="s">
        <v>990</v>
      </c>
      <c r="B603" s="215" t="s">
        <v>90</v>
      </c>
    </row>
    <row r="604">
      <c r="A604" s="214" t="s">
        <v>991</v>
      </c>
      <c r="B604" s="215" t="s">
        <v>98</v>
      </c>
    </row>
    <row r="605">
      <c r="A605" s="214" t="s">
        <v>992</v>
      </c>
      <c r="B605" s="215" t="s">
        <v>90</v>
      </c>
    </row>
    <row r="606">
      <c r="A606" s="214" t="s">
        <v>993</v>
      </c>
      <c r="B606" s="215" t="s">
        <v>88</v>
      </c>
    </row>
    <row r="607">
      <c r="A607" s="214" t="s">
        <v>994</v>
      </c>
      <c r="B607" s="215" t="s">
        <v>90</v>
      </c>
    </row>
    <row r="608">
      <c r="A608" s="214" t="s">
        <v>995</v>
      </c>
      <c r="B608" s="215" t="s">
        <v>90</v>
      </c>
    </row>
    <row r="609">
      <c r="A609" s="214" t="s">
        <v>996</v>
      </c>
      <c r="B609" s="215" t="s">
        <v>90</v>
      </c>
    </row>
    <row r="610">
      <c r="A610" s="214" t="s">
        <v>997</v>
      </c>
      <c r="B610" s="215" t="s">
        <v>4</v>
      </c>
    </row>
    <row r="611">
      <c r="A611" s="214" t="s">
        <v>998</v>
      </c>
      <c r="B611" s="215" t="s">
        <v>90</v>
      </c>
    </row>
    <row r="612">
      <c r="A612" s="214" t="s">
        <v>999</v>
      </c>
      <c r="B612" s="215" t="s">
        <v>90</v>
      </c>
    </row>
    <row r="613">
      <c r="A613" s="214" t="s">
        <v>1002</v>
      </c>
      <c r="B613" s="215" t="s">
        <v>90</v>
      </c>
    </row>
    <row r="614">
      <c r="A614" s="214" t="s">
        <v>1000</v>
      </c>
      <c r="B614" s="215" t="s">
        <v>90</v>
      </c>
    </row>
    <row r="615">
      <c r="A615" s="214" t="s">
        <v>1001</v>
      </c>
      <c r="B615" s="215" t="s">
        <v>4</v>
      </c>
    </row>
    <row r="616">
      <c r="A616" s="214" t="s">
        <v>1003</v>
      </c>
      <c r="B616" s="215" t="s">
        <v>5</v>
      </c>
    </row>
    <row r="617">
      <c r="A617" s="214" t="s">
        <v>1004</v>
      </c>
      <c r="B617" s="215" t="s">
        <v>90</v>
      </c>
    </row>
    <row r="618">
      <c r="A618" s="214" t="s">
        <v>1005</v>
      </c>
      <c r="B618" s="215" t="s">
        <v>90</v>
      </c>
    </row>
    <row r="619">
      <c r="A619" s="214" t="s">
        <v>1006</v>
      </c>
      <c r="B619" s="215" t="s">
        <v>90</v>
      </c>
    </row>
    <row r="620">
      <c r="A620" s="214" t="s">
        <v>1007</v>
      </c>
      <c r="B620" s="215" t="s">
        <v>90</v>
      </c>
    </row>
    <row r="621">
      <c r="A621" s="214" t="s">
        <v>1008</v>
      </c>
      <c r="B621" s="215" t="s">
        <v>90</v>
      </c>
    </row>
    <row r="622">
      <c r="A622" s="214" t="s">
        <v>1009</v>
      </c>
      <c r="B622" s="215" t="s">
        <v>90</v>
      </c>
    </row>
    <row r="623">
      <c r="A623" s="214" t="s">
        <v>1010</v>
      </c>
      <c r="B623" s="215" t="s">
        <v>90</v>
      </c>
    </row>
    <row r="624">
      <c r="A624" s="214" t="s">
        <v>1011</v>
      </c>
      <c r="B624" s="215" t="s">
        <v>90</v>
      </c>
    </row>
    <row r="625">
      <c r="A625" s="214" t="s">
        <v>343</v>
      </c>
      <c r="B625" s="215" t="s">
        <v>141</v>
      </c>
    </row>
    <row r="626">
      <c r="A626" s="214" t="s">
        <v>1012</v>
      </c>
      <c r="B626" s="215" t="s">
        <v>141</v>
      </c>
    </row>
    <row r="627">
      <c r="A627" s="214" t="s">
        <v>548</v>
      </c>
      <c r="B627" s="215" t="s">
        <v>141</v>
      </c>
    </row>
    <row r="628">
      <c r="A628" s="214" t="s">
        <v>390</v>
      </c>
      <c r="B628" s="215" t="s">
        <v>141</v>
      </c>
    </row>
    <row r="629">
      <c r="A629" s="214" t="s">
        <v>455</v>
      </c>
      <c r="B629" s="215" t="s">
        <v>141</v>
      </c>
    </row>
    <row r="630">
      <c r="A630" s="214" t="s">
        <v>1013</v>
      </c>
      <c r="B630" s="215" t="s">
        <v>141</v>
      </c>
    </row>
    <row r="631">
      <c r="A631" s="214" t="s">
        <v>574</v>
      </c>
      <c r="B631" s="215" t="s">
        <v>141</v>
      </c>
    </row>
    <row r="632">
      <c r="A632" s="214" t="s">
        <v>40</v>
      </c>
      <c r="B632" s="215" t="s">
        <v>141</v>
      </c>
    </row>
    <row r="633">
      <c r="A633" s="214" t="s">
        <v>1014</v>
      </c>
      <c r="B633" s="215" t="s">
        <v>141</v>
      </c>
    </row>
    <row r="634">
      <c r="A634" s="214" t="s">
        <v>319</v>
      </c>
      <c r="B634" s="215" t="s">
        <v>141</v>
      </c>
    </row>
    <row r="635">
      <c r="A635" s="214" t="s">
        <v>1015</v>
      </c>
      <c r="B635" s="215" t="s">
        <v>141</v>
      </c>
    </row>
    <row r="636">
      <c r="A636" s="214" t="s">
        <v>35</v>
      </c>
      <c r="B636" s="215" t="s">
        <v>141</v>
      </c>
    </row>
    <row r="637">
      <c r="A637" s="214" t="s">
        <v>1016</v>
      </c>
      <c r="B637" s="215" t="s">
        <v>141</v>
      </c>
    </row>
    <row r="638">
      <c r="A638" s="214" t="s">
        <v>521</v>
      </c>
      <c r="B638" s="215" t="s">
        <v>141</v>
      </c>
    </row>
    <row r="639">
      <c r="A639" s="214" t="s">
        <v>1017</v>
      </c>
      <c r="B639" s="215" t="s">
        <v>141</v>
      </c>
    </row>
    <row r="640">
      <c r="A640" s="214" t="s">
        <v>76</v>
      </c>
      <c r="B640" s="215" t="s">
        <v>141</v>
      </c>
    </row>
    <row r="641">
      <c r="A641" s="214" t="s">
        <v>307</v>
      </c>
      <c r="B641" s="215" t="s">
        <v>141</v>
      </c>
    </row>
    <row r="642">
      <c r="A642" s="214" t="s">
        <v>55</v>
      </c>
      <c r="B642" s="215" t="s">
        <v>141</v>
      </c>
    </row>
    <row r="643">
      <c r="A643" s="214" t="s">
        <v>1018</v>
      </c>
      <c r="B643" s="215" t="s">
        <v>141</v>
      </c>
    </row>
    <row r="644">
      <c r="A644" s="214" t="s">
        <v>392</v>
      </c>
      <c r="B644" s="215" t="s">
        <v>141</v>
      </c>
    </row>
    <row r="645">
      <c r="A645" s="214" t="s">
        <v>526</v>
      </c>
      <c r="B645" s="215" t="s">
        <v>141</v>
      </c>
    </row>
    <row r="646">
      <c r="A646" s="214" t="s">
        <v>60</v>
      </c>
      <c r="B646" s="215" t="s">
        <v>141</v>
      </c>
    </row>
    <row r="647">
      <c r="A647" s="214" t="s">
        <v>1019</v>
      </c>
      <c r="B647" s="215" t="s">
        <v>141</v>
      </c>
    </row>
    <row r="648">
      <c r="A648" s="214" t="s">
        <v>316</v>
      </c>
      <c r="B648" s="215" t="s">
        <v>141</v>
      </c>
    </row>
    <row r="649">
      <c r="A649" s="214" t="s">
        <v>472</v>
      </c>
      <c r="B649" s="215" t="s">
        <v>141</v>
      </c>
    </row>
    <row r="650">
      <c r="A650" s="214" t="s">
        <v>407</v>
      </c>
      <c r="B650" s="215" t="s">
        <v>141</v>
      </c>
    </row>
    <row r="651">
      <c r="A651" s="214" t="s">
        <v>524</v>
      </c>
      <c r="B651" s="215" t="s">
        <v>141</v>
      </c>
    </row>
    <row r="652">
      <c r="A652" s="214" t="s">
        <v>250</v>
      </c>
      <c r="B652" s="215" t="s">
        <v>141</v>
      </c>
    </row>
    <row r="653">
      <c r="A653" s="214" t="s">
        <v>1020</v>
      </c>
      <c r="B653" s="215" t="s">
        <v>141</v>
      </c>
    </row>
    <row r="654">
      <c r="A654" s="214" t="s">
        <v>539</v>
      </c>
      <c r="B654" s="215" t="s">
        <v>141</v>
      </c>
    </row>
    <row r="655">
      <c r="A655" s="214" t="s">
        <v>1021</v>
      </c>
      <c r="B655" s="215" t="s">
        <v>141</v>
      </c>
    </row>
    <row r="656">
      <c r="A656" s="214" t="s">
        <v>428</v>
      </c>
      <c r="B656" s="215" t="s">
        <v>141</v>
      </c>
    </row>
    <row r="657">
      <c r="A657" s="214" t="s">
        <v>1022</v>
      </c>
      <c r="B657" s="215" t="s">
        <v>141</v>
      </c>
    </row>
    <row r="658">
      <c r="A658" s="214" t="s">
        <v>20</v>
      </c>
      <c r="B658" s="215" t="s">
        <v>141</v>
      </c>
    </row>
    <row r="659">
      <c r="A659" s="214" t="s">
        <v>1023</v>
      </c>
      <c r="B659" s="215" t="s">
        <v>141</v>
      </c>
    </row>
    <row r="660">
      <c r="A660" s="214" t="s">
        <v>62</v>
      </c>
      <c r="B660" s="215" t="s">
        <v>141</v>
      </c>
    </row>
    <row r="661">
      <c r="A661" s="214" t="s">
        <v>1024</v>
      </c>
      <c r="B661" s="215" t="s">
        <v>141</v>
      </c>
    </row>
    <row r="662">
      <c r="A662" s="214" t="s">
        <v>15</v>
      </c>
      <c r="B662" s="215" t="s">
        <v>141</v>
      </c>
    </row>
    <row r="663">
      <c r="A663" s="214" t="s">
        <v>1025</v>
      </c>
      <c r="B663" s="215" t="s">
        <v>141</v>
      </c>
    </row>
    <row r="664">
      <c r="A664" s="214" t="s">
        <v>508</v>
      </c>
      <c r="B664" s="215" t="s">
        <v>141</v>
      </c>
    </row>
    <row r="665">
      <c r="A665" s="214" t="s">
        <v>518</v>
      </c>
      <c r="B665" s="215" t="s">
        <v>141</v>
      </c>
    </row>
    <row r="666">
      <c r="A666" s="214" t="s">
        <v>471</v>
      </c>
      <c r="B666" s="215" t="s">
        <v>141</v>
      </c>
    </row>
    <row r="667">
      <c r="A667" s="214" t="s">
        <v>50</v>
      </c>
      <c r="B667" s="215" t="s">
        <v>141</v>
      </c>
    </row>
    <row r="668">
      <c r="A668" s="214" t="s">
        <v>1026</v>
      </c>
      <c r="B668" s="215" t="s">
        <v>141</v>
      </c>
    </row>
    <row r="669">
      <c r="A669" s="214" t="s">
        <v>497</v>
      </c>
      <c r="B669" s="215" t="s">
        <v>141</v>
      </c>
    </row>
    <row r="670">
      <c r="A670" s="214" t="s">
        <v>1027</v>
      </c>
      <c r="B670" s="215" t="s">
        <v>141</v>
      </c>
    </row>
    <row r="671">
      <c r="A671" s="214" t="s">
        <v>553</v>
      </c>
      <c r="B671" s="215" t="s">
        <v>141</v>
      </c>
    </row>
    <row r="672">
      <c r="A672" s="214" t="s">
        <v>550</v>
      </c>
      <c r="B672" s="215" t="s">
        <v>141</v>
      </c>
    </row>
    <row r="673">
      <c r="A673" s="214" t="s">
        <v>345</v>
      </c>
      <c r="B673" s="215" t="s">
        <v>141</v>
      </c>
    </row>
    <row r="674">
      <c r="A674" s="214" t="s">
        <v>1028</v>
      </c>
      <c r="B674" s="215" t="s">
        <v>141</v>
      </c>
    </row>
    <row r="675">
      <c r="A675" s="214" t="s">
        <v>30</v>
      </c>
      <c r="B675" s="215" t="s">
        <v>141</v>
      </c>
    </row>
    <row r="676">
      <c r="A676" s="214" t="s">
        <v>1029</v>
      </c>
      <c r="B676" s="215" t="s">
        <v>141</v>
      </c>
    </row>
    <row r="677">
      <c r="A677" s="214" t="s">
        <v>382</v>
      </c>
      <c r="B677" s="215" t="s">
        <v>141</v>
      </c>
    </row>
    <row r="678">
      <c r="A678" s="214" t="s">
        <v>484</v>
      </c>
      <c r="B678" s="215" t="s">
        <v>141</v>
      </c>
    </row>
    <row r="679">
      <c r="A679" s="214" t="s">
        <v>45</v>
      </c>
      <c r="B679" s="215" t="s">
        <v>141</v>
      </c>
    </row>
    <row r="680">
      <c r="A680" s="214" t="s">
        <v>1030</v>
      </c>
      <c r="B680" s="215" t="s">
        <v>141</v>
      </c>
    </row>
    <row r="681">
      <c r="A681" s="214" t="s">
        <v>387</v>
      </c>
      <c r="B681" s="215" t="s">
        <v>141</v>
      </c>
    </row>
    <row r="682">
      <c r="A682" s="214" t="s">
        <v>25</v>
      </c>
      <c r="B682" s="215" t="s">
        <v>141</v>
      </c>
    </row>
    <row r="683">
      <c r="A683" s="214" t="s">
        <v>1031</v>
      </c>
      <c r="B683" s="215" t="s">
        <v>141</v>
      </c>
    </row>
    <row r="684">
      <c r="A684" s="214" t="s">
        <v>68</v>
      </c>
      <c r="B684" s="215" t="s">
        <v>141</v>
      </c>
    </row>
    <row r="685">
      <c r="A685" s="216" t="s">
        <v>25</v>
      </c>
      <c r="B685" s="215" t="s">
        <v>141</v>
      </c>
    </row>
    <row r="686">
      <c r="A686" s="216" t="s">
        <v>574</v>
      </c>
      <c r="B686" s="215" t="s">
        <v>141</v>
      </c>
    </row>
    <row r="687">
      <c r="A687" s="216" t="s">
        <v>484</v>
      </c>
      <c r="B687" s="215" t="s">
        <v>141</v>
      </c>
    </row>
    <row r="688">
      <c r="A688" s="217" t="s">
        <v>428</v>
      </c>
      <c r="B688" s="218" t="s">
        <v>141</v>
      </c>
    </row>
  </sheetData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7.25"/>
    <col customWidth="1" min="3" max="3" width="15.0"/>
    <col customWidth="1" min="4" max="4" width="5.13"/>
    <col customWidth="1" min="6" max="6" width="4.88"/>
    <col customWidth="1" min="7" max="7" width="16.63"/>
    <col customWidth="1" min="8" max="8" width="5.13"/>
    <col customWidth="1" min="10" max="10" width="4.88"/>
    <col customWidth="1" min="11" max="11" width="14.75"/>
    <col customWidth="1" min="12" max="12" width="5.13"/>
    <col customWidth="1" min="14" max="14" width="7.5"/>
    <col customWidth="1" min="15" max="15" width="13.38"/>
    <col customWidth="1" min="16" max="16" width="5.13"/>
    <col customWidth="1" min="18" max="18" width="7.13"/>
    <col customWidth="1" min="19" max="19" width="15.13"/>
    <col customWidth="1" min="20" max="20" width="5.25"/>
  </cols>
  <sheetData>
    <row r="1">
      <c r="A1" s="3" t="s">
        <v>2</v>
      </c>
      <c r="B1" s="4" t="s">
        <v>3</v>
      </c>
      <c r="C1" s="5"/>
      <c r="D1" s="6"/>
      <c r="E1" s="7"/>
      <c r="F1" s="4" t="s">
        <v>4</v>
      </c>
      <c r="G1" s="5"/>
      <c r="H1" s="6"/>
      <c r="I1" s="7"/>
      <c r="J1" s="4" t="s">
        <v>5</v>
      </c>
      <c r="K1" s="5"/>
      <c r="L1" s="6"/>
      <c r="M1" s="7"/>
      <c r="N1" s="4" t="s">
        <v>6</v>
      </c>
      <c r="O1" s="5"/>
      <c r="P1" s="6"/>
      <c r="Q1" s="7"/>
      <c r="R1" s="4" t="s">
        <v>7</v>
      </c>
      <c r="S1" s="5"/>
      <c r="T1" s="8"/>
    </row>
    <row r="2">
      <c r="A2" s="9"/>
      <c r="B2" s="10" t="s">
        <v>8</v>
      </c>
      <c r="C2" s="10" t="s">
        <v>9</v>
      </c>
      <c r="D2" s="10" t="s">
        <v>10</v>
      </c>
      <c r="F2" s="10" t="s">
        <v>8</v>
      </c>
      <c r="G2" s="10" t="s">
        <v>9</v>
      </c>
      <c r="H2" s="10" t="s">
        <v>10</v>
      </c>
      <c r="J2" s="10" t="s">
        <v>8</v>
      </c>
      <c r="K2" s="10" t="s">
        <v>9</v>
      </c>
      <c r="L2" s="10" t="s">
        <v>10</v>
      </c>
      <c r="N2" s="10" t="s">
        <v>8</v>
      </c>
      <c r="O2" s="10" t="s">
        <v>9</v>
      </c>
      <c r="P2" s="10" t="s">
        <v>10</v>
      </c>
      <c r="Q2" s="11"/>
      <c r="R2" s="10" t="s">
        <v>8</v>
      </c>
      <c r="S2" s="10" t="s">
        <v>9</v>
      </c>
      <c r="T2" s="12" t="s">
        <v>10</v>
      </c>
    </row>
    <row r="3">
      <c r="A3" s="9"/>
      <c r="B3" s="13">
        <v>1.0</v>
      </c>
      <c r="C3" s="13" t="s">
        <v>11</v>
      </c>
      <c r="D3" s="13" t="str">
        <f>VLOOKUP(C3,ADP!$A$2:$E$696,5,FALSE)</f>
        <v>EDM</v>
      </c>
      <c r="F3" s="13">
        <v>1.0</v>
      </c>
      <c r="G3" s="13" t="s">
        <v>12</v>
      </c>
      <c r="H3" s="13" t="str">
        <f>VLOOKUP(G3,ADP!$A$2:$E$696,5,FALSE)</f>
        <v>MIN</v>
      </c>
      <c r="J3" s="13">
        <v>1.0</v>
      </c>
      <c r="K3" s="13" t="s">
        <v>13</v>
      </c>
      <c r="L3" s="13" t="str">
        <f>VLOOKUP(K3,ADP!$A$2:$E$696,5,FALSE)</f>
        <v>TBL</v>
      </c>
      <c r="N3" s="13">
        <v>1.0</v>
      </c>
      <c r="O3" s="13" t="s">
        <v>14</v>
      </c>
      <c r="P3" s="13" t="str">
        <f>VLOOKUP(O3,ADP!$A$2:$E$696,5,FALSE)</f>
        <v>COL</v>
      </c>
      <c r="R3" s="13">
        <v>1.0</v>
      </c>
      <c r="S3" s="13" t="s">
        <v>15</v>
      </c>
      <c r="T3" s="14" t="str">
        <f>VLOOKUP(S3,ADP!$A$2:$E$696,5,FALSE)</f>
        <v>NYR</v>
      </c>
    </row>
    <row r="4">
      <c r="A4" s="9"/>
      <c r="B4" s="13">
        <v>2.0</v>
      </c>
      <c r="C4" s="13" t="s">
        <v>16</v>
      </c>
      <c r="D4" s="13" t="str">
        <f>VLOOKUP(C4,ADP!$A$2:$E$696,5,FALSE)</f>
        <v>TOR</v>
      </c>
      <c r="F4" s="13">
        <v>2.0</v>
      </c>
      <c r="G4" s="15" t="s">
        <v>17</v>
      </c>
      <c r="H4" s="13" t="str">
        <f>VLOOKUP(G4,ADP!$A$2:$E$696,5,FALSE)</f>
        <v>WSH</v>
      </c>
      <c r="J4" s="13">
        <v>2.0</v>
      </c>
      <c r="K4" s="13" t="s">
        <v>18</v>
      </c>
      <c r="L4" s="13" t="str">
        <f>VLOOKUP(K4,ADP!$A$2:$E$696,5,FALSE)</f>
        <v>BOS</v>
      </c>
      <c r="N4" s="13">
        <v>2.0</v>
      </c>
      <c r="O4" s="13" t="s">
        <v>19</v>
      </c>
      <c r="P4" s="13" t="str">
        <f>VLOOKUP(O4,ADP!$A$2:$E$696,5,FALSE)</f>
        <v>NSH</v>
      </c>
      <c r="R4" s="13">
        <v>2.0</v>
      </c>
      <c r="S4" s="13" t="s">
        <v>20</v>
      </c>
      <c r="T4" s="14" t="str">
        <f>VLOOKUP(S4,ADP!$A$2:$E$696,5,FALSE)</f>
        <v>NSH</v>
      </c>
    </row>
    <row r="5">
      <c r="A5" s="9"/>
      <c r="B5" s="13">
        <v>3.0</v>
      </c>
      <c r="C5" s="13" t="s">
        <v>21</v>
      </c>
      <c r="D5" s="13" t="str">
        <f>VLOOKUP(C5,ADP!$A$2:$E$696,5,FALSE)</f>
        <v>EDM</v>
      </c>
      <c r="F5" s="13">
        <v>3.0</v>
      </c>
      <c r="G5" s="13" t="s">
        <v>22</v>
      </c>
      <c r="H5" s="13" t="str">
        <f>VLOOKUP(G5,ADP!$A$2:$E$696,5,FALSE)</f>
        <v>CGY</v>
      </c>
      <c r="J5" s="13">
        <v>3.0</v>
      </c>
      <c r="K5" s="13" t="s">
        <v>23</v>
      </c>
      <c r="L5" s="13" t="str">
        <f>VLOOKUP(K5,ADP!$A$2:$E$696,5,FALSE)</f>
        <v>TOR</v>
      </c>
      <c r="N5" s="13">
        <v>3.0</v>
      </c>
      <c r="O5" s="13" t="s">
        <v>24</v>
      </c>
      <c r="P5" s="13" t="str">
        <f>VLOOKUP(O5,ADP!$A$2:$E$696,5,FALSE)</f>
        <v>TBL</v>
      </c>
      <c r="Q5" s="11"/>
      <c r="R5" s="13">
        <v>3.0</v>
      </c>
      <c r="S5" s="15" t="s">
        <v>25</v>
      </c>
      <c r="T5" s="14" t="str">
        <f>VLOOKUP(S5,ADP!$A$2:$E$696,5,FALSE)</f>
        <v>WPG</v>
      </c>
    </row>
    <row r="6">
      <c r="A6" s="9"/>
      <c r="B6" s="13">
        <v>4.0</v>
      </c>
      <c r="C6" s="13" t="s">
        <v>26</v>
      </c>
      <c r="D6" s="13" t="str">
        <f>VLOOKUP(C6,ADP!$A$2:$E$696,5,FALSE)</f>
        <v>COL</v>
      </c>
      <c r="E6" s="11"/>
      <c r="F6" s="13">
        <v>4.0</v>
      </c>
      <c r="G6" s="13" t="s">
        <v>27</v>
      </c>
      <c r="H6" s="13" t="str">
        <f>VLOOKUP(G6,ADP!$A$2:$E$696,5,FALSE)</f>
        <v>CBJ</v>
      </c>
      <c r="J6" s="13">
        <v>4.0</v>
      </c>
      <c r="K6" s="13" t="s">
        <v>28</v>
      </c>
      <c r="L6" s="13" t="str">
        <f>VLOOKUP(K6,ADP!$A$2:$E$696,5,FALSE)</f>
        <v>FLA</v>
      </c>
      <c r="N6" s="13">
        <v>4.0</v>
      </c>
      <c r="O6" s="13" t="s">
        <v>29</v>
      </c>
      <c r="P6" s="13" t="str">
        <f>VLOOKUP(O6,ADP!$A$2:$E$696,5,FALSE)</f>
        <v>NYR</v>
      </c>
      <c r="R6" s="13">
        <v>4.0</v>
      </c>
      <c r="S6" s="15" t="s">
        <v>30</v>
      </c>
      <c r="T6" s="14" t="str">
        <f>VLOOKUP(S6,ADP!$A$2:$E$696,5,FALSE)</f>
        <v>TBL</v>
      </c>
    </row>
    <row r="7">
      <c r="A7" s="9"/>
      <c r="B7" s="13">
        <v>5.0</v>
      </c>
      <c r="C7" s="13" t="s">
        <v>31</v>
      </c>
      <c r="D7" s="13" t="str">
        <f>VLOOKUP(C7,ADP!$A$2:$E$696,5,FALSE)</f>
        <v>FLA</v>
      </c>
      <c r="F7" s="13">
        <v>5.0</v>
      </c>
      <c r="G7" s="13" t="s">
        <v>32</v>
      </c>
      <c r="H7" s="13" t="str">
        <f>VLOOKUP(G7,ADP!$A$2:$E$696,5,FALSE)</f>
        <v>PIT</v>
      </c>
      <c r="J7" s="13">
        <v>5.0</v>
      </c>
      <c r="K7" s="13" t="s">
        <v>33</v>
      </c>
      <c r="L7" s="13" t="str">
        <f>VLOOKUP(K7,ADP!$A$2:$E$696,5,FALSE)</f>
        <v>CHI</v>
      </c>
      <c r="N7" s="13">
        <v>5.0</v>
      </c>
      <c r="O7" s="15" t="s">
        <v>34</v>
      </c>
      <c r="P7" s="13" t="str">
        <f>VLOOKUP(O7,ADP!$A$2:$E$696,5,FALSE)</f>
        <v>WSH</v>
      </c>
      <c r="Q7" s="11"/>
      <c r="R7" s="13">
        <v>5.0</v>
      </c>
      <c r="S7" s="15" t="s">
        <v>35</v>
      </c>
      <c r="T7" s="14" t="str">
        <f>VLOOKUP(S7,ADP!$A$2:$E$696,5,FALSE)</f>
        <v>CGY</v>
      </c>
    </row>
    <row r="8">
      <c r="A8" s="9"/>
      <c r="B8" s="13">
        <v>6.0</v>
      </c>
      <c r="C8" s="13" t="s">
        <v>36</v>
      </c>
      <c r="D8" s="13" t="str">
        <f>VLOOKUP(C8,ADP!$A$2:$E$696,5,FALSE)</f>
        <v>COL</v>
      </c>
      <c r="E8" s="11"/>
      <c r="F8" s="13">
        <v>6.0</v>
      </c>
      <c r="G8" s="13" t="s">
        <v>37</v>
      </c>
      <c r="H8" s="13" t="str">
        <f>VLOOKUP(G8,ADP!$A$2:$E$696,5,FALSE)</f>
        <v>WPG</v>
      </c>
      <c r="J8" s="13">
        <v>6.0</v>
      </c>
      <c r="K8" s="13" t="s">
        <v>38</v>
      </c>
      <c r="L8" s="13" t="str">
        <f>VLOOKUP(K8,ADP!$A$2:$E$696,5,FALSE)</f>
        <v>MIN</v>
      </c>
      <c r="N8" s="13">
        <v>6.0</v>
      </c>
      <c r="O8" s="15" t="s">
        <v>39</v>
      </c>
      <c r="P8" s="13" t="str">
        <f>VLOOKUP(O8,ADP!$A$2:$E$696,5,FALSE)</f>
        <v>FLA</v>
      </c>
      <c r="R8" s="13">
        <v>6.0</v>
      </c>
      <c r="S8" s="15" t="s">
        <v>40</v>
      </c>
      <c r="T8" s="14" t="str">
        <f>VLOOKUP(S8,ADP!$A$2:$E$696,5,FALSE)</f>
        <v>CAR</v>
      </c>
      <c r="V8" s="11"/>
    </row>
    <row r="9">
      <c r="A9" s="9"/>
      <c r="B9" s="13">
        <v>7.0</v>
      </c>
      <c r="C9" s="13" t="s">
        <v>41</v>
      </c>
      <c r="D9" s="13" t="str">
        <f>VLOOKUP(C9,ADP!$A$2:$E$696,5,FALSE)</f>
        <v>TBL</v>
      </c>
      <c r="E9" s="11"/>
      <c r="F9" s="13">
        <v>7.0</v>
      </c>
      <c r="G9" s="13" t="s">
        <v>42</v>
      </c>
      <c r="H9" s="13" t="str">
        <f>VLOOKUP(G9,ADP!$A$2:$E$696,5,FALSE)</f>
        <v>NYR</v>
      </c>
      <c r="I9" s="11"/>
      <c r="J9" s="13">
        <v>7.0</v>
      </c>
      <c r="K9" s="15" t="s">
        <v>43</v>
      </c>
      <c r="L9" s="13" t="str">
        <f>VLOOKUP(K9,ADP!$A$2:$E$696,5,FALSE)</f>
        <v>NJD</v>
      </c>
      <c r="N9" s="13">
        <v>7.0</v>
      </c>
      <c r="O9" s="15" t="s">
        <v>44</v>
      </c>
      <c r="P9" s="13" t="str">
        <f>VLOOKUP(O9,ADP!$A$2:$E$696,5,FALSE)</f>
        <v>PIT</v>
      </c>
      <c r="Q9" s="11"/>
      <c r="R9" s="13">
        <v>7.0</v>
      </c>
      <c r="S9" s="15" t="s">
        <v>45</v>
      </c>
      <c r="T9" s="14" t="str">
        <f>VLOOKUP(S9,ADP!$A$2:$E$696,5,FALSE)</f>
        <v>VAN</v>
      </c>
    </row>
    <row r="10">
      <c r="A10" s="9"/>
      <c r="B10" s="13">
        <v>8.0</v>
      </c>
      <c r="C10" s="15" t="s">
        <v>46</v>
      </c>
      <c r="D10" s="13" t="str">
        <f>VLOOKUP(C10,ADP!$A$2:$E$696,5,FALSE)</f>
        <v>PIT</v>
      </c>
      <c r="F10" s="13">
        <v>8.0</v>
      </c>
      <c r="G10" s="13" t="s">
        <v>47</v>
      </c>
      <c r="H10" s="13" t="str">
        <f>VLOOKUP(G10,ADP!$A$2:$E$696,5,FALSE)</f>
        <v>OTT</v>
      </c>
      <c r="I10" s="11"/>
      <c r="J10" s="13">
        <v>8.0</v>
      </c>
      <c r="K10" s="15" t="s">
        <v>48</v>
      </c>
      <c r="L10" s="13" t="str">
        <f>VLOOKUP(K10,ADP!$A$2:$E$696,5,FALSE)</f>
        <v>DET</v>
      </c>
      <c r="M10" s="11"/>
      <c r="N10" s="13">
        <v>8.0</v>
      </c>
      <c r="O10" s="13" t="s">
        <v>49</v>
      </c>
      <c r="P10" s="13" t="str">
        <f>VLOOKUP(O10,ADP!$A$2:$E$696,5,FALSE)</f>
        <v>TOR</v>
      </c>
      <c r="R10" s="13">
        <v>8.0</v>
      </c>
      <c r="S10" s="15" t="s">
        <v>50</v>
      </c>
      <c r="T10" s="14" t="str">
        <f>VLOOKUP(S10,ADP!$A$2:$E$696,5,FALSE)</f>
        <v>PIT</v>
      </c>
    </row>
    <row r="11">
      <c r="A11" s="9"/>
      <c r="B11" s="13">
        <v>9.0</v>
      </c>
      <c r="C11" s="13" t="s">
        <v>51</v>
      </c>
      <c r="D11" s="13" t="str">
        <f>VLOOKUP(C11,ADP!$A$2:$E$696,5,FALSE)</f>
        <v>CAR</v>
      </c>
      <c r="F11" s="13">
        <v>9.0</v>
      </c>
      <c r="G11" s="13" t="s">
        <v>52</v>
      </c>
      <c r="H11" s="13" t="str">
        <f>VLOOKUP(G11,ADP!$A$2:$E$696,5,FALSE)</f>
        <v>SJS</v>
      </c>
      <c r="I11" s="11"/>
      <c r="J11" s="13">
        <v>9.0</v>
      </c>
      <c r="K11" s="15" t="s">
        <v>53</v>
      </c>
      <c r="L11" s="13" t="str">
        <f>VLOOKUP(K11,ADP!$A$2:$E$696,5,FALSE)</f>
        <v>STL</v>
      </c>
      <c r="N11" s="13">
        <v>9.0</v>
      </c>
      <c r="O11" s="15" t="s">
        <v>54</v>
      </c>
      <c r="P11" s="13" t="str">
        <f>VLOOKUP(O11,ADP!$A$2:$E$696,5,FALSE)</f>
        <v>CAR</v>
      </c>
      <c r="R11" s="13">
        <v>9.0</v>
      </c>
      <c r="S11" s="15" t="s">
        <v>55</v>
      </c>
      <c r="T11" s="14" t="str">
        <f>VLOOKUP(S11,ADP!$A$2:$E$696,5,FALSE)</f>
        <v>DAL</v>
      </c>
    </row>
    <row r="12">
      <c r="A12" s="16"/>
      <c r="B12" s="17">
        <v>10.0</v>
      </c>
      <c r="C12" s="17" t="s">
        <v>56</v>
      </c>
      <c r="D12" s="17" t="str">
        <f>VLOOKUP(C12,ADP!$A$2:$E$696,5,FALSE)</f>
        <v>NYR</v>
      </c>
      <c r="E12" s="18"/>
      <c r="F12" s="17">
        <v>10.0</v>
      </c>
      <c r="G12" s="17" t="s">
        <v>57</v>
      </c>
      <c r="H12" s="17" t="str">
        <f>VLOOKUP(G12,ADP!$A$2:$E$696,5,FALSE)</f>
        <v>NSH</v>
      </c>
      <c r="I12" s="18"/>
      <c r="J12" s="17">
        <v>10.0</v>
      </c>
      <c r="K12" s="19" t="s">
        <v>58</v>
      </c>
      <c r="L12" s="17" t="str">
        <f>VLOOKUP(K12,ADP!$A$2:$E$696,5,FALSE)</f>
        <v>SEA</v>
      </c>
      <c r="M12" s="18"/>
      <c r="N12" s="17">
        <v>10.0</v>
      </c>
      <c r="O12" s="19" t="s">
        <v>59</v>
      </c>
      <c r="P12" s="17" t="str">
        <f>VLOOKUP(O12,ADP!$A$2:$E$696,5,FALSE)</f>
        <v>OTT</v>
      </c>
      <c r="Q12" s="18"/>
      <c r="R12" s="17">
        <v>10.0</v>
      </c>
      <c r="S12" s="19" t="s">
        <v>60</v>
      </c>
      <c r="T12" s="20" t="str">
        <f>VLOOKUP(S12,ADP!$A$2:$E$696,5,FALSE)</f>
        <v>EDM</v>
      </c>
    </row>
    <row r="15">
      <c r="A15" s="3" t="s">
        <v>61</v>
      </c>
      <c r="B15" s="4" t="s">
        <v>3</v>
      </c>
      <c r="C15" s="5"/>
      <c r="D15" s="6"/>
      <c r="E15" s="7"/>
      <c r="F15" s="4" t="s">
        <v>4</v>
      </c>
      <c r="G15" s="5"/>
      <c r="H15" s="6"/>
      <c r="I15" s="7"/>
      <c r="J15" s="4" t="s">
        <v>5</v>
      </c>
      <c r="K15" s="5"/>
      <c r="L15" s="6"/>
      <c r="M15" s="7"/>
      <c r="N15" s="4" t="s">
        <v>6</v>
      </c>
      <c r="O15" s="5"/>
      <c r="P15" s="6"/>
      <c r="Q15" s="7"/>
      <c r="R15" s="4" t="s">
        <v>7</v>
      </c>
      <c r="S15" s="5"/>
      <c r="T15" s="8"/>
    </row>
    <row r="16">
      <c r="A16" s="9"/>
      <c r="B16" s="10" t="s">
        <v>8</v>
      </c>
      <c r="C16" s="21" t="s">
        <v>9</v>
      </c>
      <c r="D16" s="21" t="s">
        <v>10</v>
      </c>
      <c r="F16" s="10" t="s">
        <v>8</v>
      </c>
      <c r="G16" s="10" t="s">
        <v>9</v>
      </c>
      <c r="H16" s="10" t="s">
        <v>10</v>
      </c>
      <c r="J16" s="10" t="s">
        <v>8</v>
      </c>
      <c r="K16" s="10" t="s">
        <v>9</v>
      </c>
      <c r="L16" s="10" t="s">
        <v>10</v>
      </c>
      <c r="N16" s="10" t="s">
        <v>8</v>
      </c>
      <c r="O16" s="10" t="s">
        <v>9</v>
      </c>
      <c r="P16" s="10" t="s">
        <v>10</v>
      </c>
      <c r="Q16" s="11"/>
      <c r="R16" s="10" t="s">
        <v>8</v>
      </c>
      <c r="S16" s="10" t="s">
        <v>9</v>
      </c>
      <c r="T16" s="12" t="s">
        <v>10</v>
      </c>
    </row>
    <row r="17">
      <c r="A17" s="9"/>
      <c r="B17" s="22">
        <v>1.0</v>
      </c>
      <c r="C17" s="13" t="s">
        <v>11</v>
      </c>
      <c r="D17" s="13" t="str">
        <f>VLOOKUP(C17,ADP!$A$2:$E$696,5,FALSE)</f>
        <v>EDM</v>
      </c>
      <c r="F17" s="13">
        <v>1.0</v>
      </c>
      <c r="G17" s="13" t="s">
        <v>12</v>
      </c>
      <c r="H17" s="13" t="str">
        <f>VLOOKUP(G17,ADP!$A$2:$E$696,5,FALSE)</f>
        <v>MIN</v>
      </c>
      <c r="J17" s="13">
        <v>1.0</v>
      </c>
      <c r="K17" s="13" t="s">
        <v>13</v>
      </c>
      <c r="L17" s="13" t="str">
        <f>VLOOKUP(K17,ADP!$A$2:$E$696,5,FALSE)</f>
        <v>TBL</v>
      </c>
      <c r="N17" s="13">
        <v>1.0</v>
      </c>
      <c r="O17" s="13" t="s">
        <v>14</v>
      </c>
      <c r="P17" s="13" t="str">
        <f>VLOOKUP(O17,ADP!$A$2:$E$696,5,FALSE)</f>
        <v>COL</v>
      </c>
      <c r="R17" s="13">
        <v>1.0</v>
      </c>
      <c r="S17" s="13" t="s">
        <v>15</v>
      </c>
      <c r="T17" s="14" t="str">
        <f>VLOOKUP(S17,ADP!$A$2:$E$696,5,FALSE)</f>
        <v>NYR</v>
      </c>
    </row>
    <row r="18">
      <c r="A18" s="9"/>
      <c r="B18" s="22">
        <v>2.0</v>
      </c>
      <c r="C18" s="13" t="s">
        <v>16</v>
      </c>
      <c r="D18" s="13" t="str">
        <f>VLOOKUP(C18,ADP!$A$2:$E$696,5,FALSE)</f>
        <v>TOR</v>
      </c>
      <c r="F18" s="13">
        <v>2.0</v>
      </c>
      <c r="G18" s="13" t="s">
        <v>22</v>
      </c>
      <c r="H18" s="13" t="str">
        <f>VLOOKUP(G18,ADP!$A$2:$E$696,5,FALSE)</f>
        <v>CGY</v>
      </c>
      <c r="J18" s="13">
        <v>2.0</v>
      </c>
      <c r="K18" s="13" t="s">
        <v>36</v>
      </c>
      <c r="L18" s="13" t="str">
        <f>VLOOKUP(K18,ADP!$A$2:$E$696,5,FALSE)</f>
        <v>COL</v>
      </c>
      <c r="N18" s="13">
        <v>2.0</v>
      </c>
      <c r="O18" s="13" t="s">
        <v>19</v>
      </c>
      <c r="P18" s="13" t="str">
        <f>VLOOKUP(O18,ADP!$A$2:$E$696,5,FALSE)</f>
        <v>NSH</v>
      </c>
      <c r="R18" s="13">
        <v>2.0</v>
      </c>
      <c r="S18" s="15" t="s">
        <v>30</v>
      </c>
      <c r="T18" s="14" t="str">
        <f>VLOOKUP(S18,ADP!$A$2:$E$696,5,FALSE)</f>
        <v>TBL</v>
      </c>
    </row>
    <row r="19">
      <c r="A19" s="9"/>
      <c r="B19" s="22">
        <v>3.0</v>
      </c>
      <c r="C19" s="13" t="s">
        <v>21</v>
      </c>
      <c r="D19" s="13" t="str">
        <f>VLOOKUP(C19,ADP!$A$2:$E$696,5,FALSE)</f>
        <v>EDM</v>
      </c>
      <c r="F19" s="13">
        <v>3.0</v>
      </c>
      <c r="G19" s="13" t="s">
        <v>27</v>
      </c>
      <c r="H19" s="13" t="str">
        <f>VLOOKUP(G19,ADP!$A$2:$E$696,5,FALSE)</f>
        <v>CBJ</v>
      </c>
      <c r="J19" s="13">
        <v>3.0</v>
      </c>
      <c r="K19" s="13" t="s">
        <v>23</v>
      </c>
      <c r="L19" s="13" t="str">
        <f>VLOOKUP(K19,ADP!$A$2:$E$696,5,FALSE)</f>
        <v>TOR</v>
      </c>
      <c r="N19" s="13">
        <v>3.0</v>
      </c>
      <c r="O19" s="13" t="s">
        <v>24</v>
      </c>
      <c r="P19" s="13" t="str">
        <f>VLOOKUP(O19,ADP!$A$2:$E$696,5,FALSE)</f>
        <v>TBL</v>
      </c>
      <c r="Q19" s="11"/>
      <c r="R19" s="13">
        <v>3.0</v>
      </c>
      <c r="S19" s="13" t="s">
        <v>20</v>
      </c>
      <c r="T19" s="14" t="str">
        <f>VLOOKUP(S19,ADP!$A$2:$E$696,5,FALSE)</f>
        <v>NSH</v>
      </c>
    </row>
    <row r="20">
      <c r="A20" s="9"/>
      <c r="B20" s="22">
        <v>4.0</v>
      </c>
      <c r="C20" s="13" t="s">
        <v>26</v>
      </c>
      <c r="D20" s="13" t="str">
        <f>VLOOKUP(C20,ADP!$A$2:$E$696,5,FALSE)</f>
        <v>COL</v>
      </c>
      <c r="E20" s="11"/>
      <c r="F20" s="13">
        <v>4.0</v>
      </c>
      <c r="G20" s="13" t="s">
        <v>42</v>
      </c>
      <c r="H20" s="13" t="str">
        <f>VLOOKUP(G20,ADP!$A$2:$E$696,5,FALSE)</f>
        <v>NYR</v>
      </c>
      <c r="J20" s="13">
        <v>4.0</v>
      </c>
      <c r="K20" s="13" t="s">
        <v>18</v>
      </c>
      <c r="L20" s="13" t="str">
        <f>VLOOKUP(K20,ADP!$A$2:$E$696,5,FALSE)</f>
        <v>BOS</v>
      </c>
      <c r="N20" s="13">
        <v>4.0</v>
      </c>
      <c r="O20" s="13" t="s">
        <v>29</v>
      </c>
      <c r="P20" s="13" t="str">
        <f>VLOOKUP(O20,ADP!$A$2:$E$696,5,FALSE)</f>
        <v>NYR</v>
      </c>
      <c r="R20" s="13">
        <v>4.0</v>
      </c>
      <c r="S20" s="13" t="s">
        <v>35</v>
      </c>
      <c r="T20" s="14" t="str">
        <f>VLOOKUP(S20,ADP!$A$2:$E$696,5,FALSE)</f>
        <v>CGY</v>
      </c>
    </row>
    <row r="21">
      <c r="A21" s="9"/>
      <c r="B21" s="22">
        <v>5.0</v>
      </c>
      <c r="C21" s="13" t="s">
        <v>31</v>
      </c>
      <c r="D21" s="13" t="str">
        <f>VLOOKUP(C21,ADP!$A$2:$E$696,5,FALSE)</f>
        <v>FLA</v>
      </c>
      <c r="F21" s="13">
        <v>5.0</v>
      </c>
      <c r="G21" s="15" t="s">
        <v>17</v>
      </c>
      <c r="H21" s="13" t="str">
        <f>VLOOKUP(G21,ADP!$A$2:$E$696,5,FALSE)</f>
        <v>WSH</v>
      </c>
      <c r="J21" s="13">
        <v>5.0</v>
      </c>
      <c r="K21" s="13" t="s">
        <v>33</v>
      </c>
      <c r="L21" s="13" t="str">
        <f>VLOOKUP(K21,ADP!$A$2:$E$696,5,FALSE)</f>
        <v>CHI</v>
      </c>
      <c r="N21" s="13">
        <v>5.0</v>
      </c>
      <c r="O21" s="15" t="s">
        <v>39</v>
      </c>
      <c r="P21" s="13" t="str">
        <f>VLOOKUP(O21,ADP!$A$2:$E$696,5,FALSE)</f>
        <v>FLA</v>
      </c>
      <c r="Q21" s="11"/>
      <c r="R21" s="13">
        <v>5.0</v>
      </c>
      <c r="S21" s="13" t="s">
        <v>62</v>
      </c>
      <c r="T21" s="14" t="str">
        <f>VLOOKUP(S21,ADP!$A$2:$E$696,5,FALSE)</f>
        <v>NYI</v>
      </c>
    </row>
    <row r="22">
      <c r="A22" s="9"/>
      <c r="B22" s="22">
        <v>6.0</v>
      </c>
      <c r="C22" s="13" t="s">
        <v>41</v>
      </c>
      <c r="D22" s="13" t="str">
        <f>VLOOKUP(C22,ADP!$A$2:$E$696,5,FALSE)</f>
        <v>TBL</v>
      </c>
      <c r="E22" s="11"/>
      <c r="F22" s="13">
        <v>6.0</v>
      </c>
      <c r="G22" s="13" t="s">
        <v>37</v>
      </c>
      <c r="H22" s="13" t="str">
        <f>VLOOKUP(G22,ADP!$A$2:$E$696,5,FALSE)</f>
        <v>WPG</v>
      </c>
      <c r="J22" s="13">
        <v>6.0</v>
      </c>
      <c r="K22" s="13" t="s">
        <v>28</v>
      </c>
      <c r="L22" s="13" t="str">
        <f>VLOOKUP(K22,ADP!$A$2:$E$696,5,FALSE)</f>
        <v>FLA</v>
      </c>
      <c r="N22" s="13">
        <v>6.0</v>
      </c>
      <c r="O22" s="15" t="s">
        <v>34</v>
      </c>
      <c r="P22" s="13" t="str">
        <f>VLOOKUP(O22,ADP!$A$2:$E$696,5,FALSE)</f>
        <v>WSH</v>
      </c>
      <c r="R22" s="13">
        <v>6.0</v>
      </c>
      <c r="S22" s="13" t="s">
        <v>45</v>
      </c>
      <c r="T22" s="14" t="str">
        <f>VLOOKUP(S22,ADP!$A$2:$E$696,5,FALSE)</f>
        <v>VAN</v>
      </c>
    </row>
    <row r="23">
      <c r="A23" s="9"/>
      <c r="B23" s="22">
        <v>7.0</v>
      </c>
      <c r="C23" s="15" t="s">
        <v>46</v>
      </c>
      <c r="D23" s="13" t="str">
        <f>VLOOKUP(C23,ADP!$A$2:$E$696,5,FALSE)</f>
        <v>PIT</v>
      </c>
      <c r="E23" s="11"/>
      <c r="F23" s="13">
        <v>7.0</v>
      </c>
      <c r="G23" s="13" t="s">
        <v>32</v>
      </c>
      <c r="H23" s="13" t="str">
        <f>VLOOKUP(G23,ADP!$A$2:$E$696,5,FALSE)</f>
        <v>PIT</v>
      </c>
      <c r="I23" s="11"/>
      <c r="J23" s="13">
        <v>7.0</v>
      </c>
      <c r="K23" s="13" t="s">
        <v>63</v>
      </c>
      <c r="L23" s="13" t="str">
        <f>VLOOKUP(K23,ADP!$A$2:$E$696,5,FALSE)</f>
        <v>TOR</v>
      </c>
      <c r="N23" s="13">
        <v>7.0</v>
      </c>
      <c r="O23" s="13" t="s">
        <v>64</v>
      </c>
      <c r="P23" s="13" t="str">
        <f>VLOOKUP(O23,ADP!$A$2:$E$696,5,FALSE)</f>
        <v>VAN</v>
      </c>
      <c r="Q23" s="11"/>
      <c r="R23" s="13">
        <v>7.0</v>
      </c>
      <c r="S23" s="15" t="s">
        <v>50</v>
      </c>
      <c r="T23" s="14" t="str">
        <f>VLOOKUP(S23,ADP!$A$2:$E$696,5,FALSE)</f>
        <v>PIT</v>
      </c>
    </row>
    <row r="24">
      <c r="A24" s="9"/>
      <c r="B24" s="22">
        <v>8.0</v>
      </c>
      <c r="C24" s="13" t="s">
        <v>51</v>
      </c>
      <c r="D24" s="13" t="str">
        <f>VLOOKUP(C24,ADP!$A$2:$E$696,5,FALSE)</f>
        <v>CAR</v>
      </c>
      <c r="F24" s="13">
        <v>8.0</v>
      </c>
      <c r="G24" s="13" t="s">
        <v>65</v>
      </c>
      <c r="H24" s="13" t="str">
        <f>VLOOKUP(G24,ADP!$A$2:$E$696,5,FALSE)</f>
        <v>DAL</v>
      </c>
      <c r="I24" s="11"/>
      <c r="J24" s="13">
        <v>8.0</v>
      </c>
      <c r="K24" s="13" t="s">
        <v>66</v>
      </c>
      <c r="L24" s="13" t="str">
        <f>VLOOKUP(K24,ADP!$A$2:$E$696,5,FALSE)</f>
        <v>CBJ</v>
      </c>
      <c r="M24" s="11"/>
      <c r="N24" s="13">
        <v>8.0</v>
      </c>
      <c r="O24" s="23" t="s">
        <v>49</v>
      </c>
      <c r="P24" s="13" t="str">
        <f>VLOOKUP(O24,ADP!$A$2:$E$696,5,FALSE)</f>
        <v>TOR</v>
      </c>
      <c r="R24" s="13">
        <v>8.0</v>
      </c>
      <c r="S24" s="13" t="s">
        <v>40</v>
      </c>
      <c r="T24" s="14" t="str">
        <f>VLOOKUP(S24,ADP!$A$2:$E$696,5,FALSE)</f>
        <v>CAR</v>
      </c>
    </row>
    <row r="25">
      <c r="A25" s="9"/>
      <c r="B25" s="22">
        <v>9.0</v>
      </c>
      <c r="C25" s="13" t="s">
        <v>56</v>
      </c>
      <c r="D25" s="13" t="str">
        <f>VLOOKUP(C25,ADP!$A$2:$E$696,5,FALSE)</f>
        <v>NYR</v>
      </c>
      <c r="F25" s="13">
        <v>9.0</v>
      </c>
      <c r="G25" s="13" t="s">
        <v>67</v>
      </c>
      <c r="H25" s="13" t="str">
        <f>VLOOKUP(G25,ADP!$A$2:$E$696,5,FALSE)</f>
        <v>OTT</v>
      </c>
      <c r="I25" s="11"/>
      <c r="J25" s="13">
        <v>9.0</v>
      </c>
      <c r="K25" s="15" t="s">
        <v>53</v>
      </c>
      <c r="L25" s="13" t="str">
        <f>VLOOKUP(K25,ADP!$A$2:$E$696,5,FALSE)</f>
        <v>STL</v>
      </c>
      <c r="N25" s="22">
        <v>9.0</v>
      </c>
      <c r="O25" s="13" t="s">
        <v>44</v>
      </c>
      <c r="P25" s="24" t="str">
        <f>VLOOKUP(O25,ADP!$A$2:$E$696,5,FALSE)</f>
        <v>PIT</v>
      </c>
      <c r="R25" s="13">
        <v>9.0</v>
      </c>
      <c r="S25" s="13" t="s">
        <v>68</v>
      </c>
      <c r="T25" s="14" t="str">
        <f>VLOOKUP(S25,ADP!$A$2:$E$696,5,FALSE)</f>
        <v>WSH</v>
      </c>
    </row>
    <row r="26">
      <c r="A26" s="16"/>
      <c r="B26" s="25">
        <v>10.0</v>
      </c>
      <c r="C26" s="17" t="s">
        <v>69</v>
      </c>
      <c r="D26" s="17" t="str">
        <f>VLOOKUP(C26,ADP!$A$2:$E$696,5,FALSE)</f>
        <v>VAN</v>
      </c>
      <c r="E26" s="18"/>
      <c r="F26" s="17">
        <v>10.0</v>
      </c>
      <c r="G26" s="17" t="s">
        <v>70</v>
      </c>
      <c r="H26" s="17" t="str">
        <f>VLOOKUP(G26,ADP!$A$2:$E$696,5,FALSE)</f>
        <v>CAR</v>
      </c>
      <c r="I26" s="18"/>
      <c r="J26" s="17">
        <v>10.0</v>
      </c>
      <c r="K26" s="17" t="s">
        <v>71</v>
      </c>
      <c r="L26" s="17" t="str">
        <f>VLOOKUP(K26,ADP!$A$2:$E$696,5,FALSE)</f>
        <v>VGK</v>
      </c>
      <c r="M26" s="18"/>
      <c r="N26" s="17">
        <v>10.0</v>
      </c>
      <c r="O26" s="26" t="s">
        <v>72</v>
      </c>
      <c r="P26" s="17" t="str">
        <f>VLOOKUP(O26,ADP!$A$2:$E$696,5,FALSE)</f>
        <v>COL</v>
      </c>
      <c r="Q26" s="18"/>
      <c r="R26" s="17">
        <v>10.0</v>
      </c>
      <c r="S26" s="17" t="s">
        <v>25</v>
      </c>
      <c r="T26" s="20" t="str">
        <f>VLOOKUP(S26,ADP!$A$2:$E$696,5,FALSE)</f>
        <v>WPG</v>
      </c>
    </row>
    <row r="29">
      <c r="A29" s="3" t="s">
        <v>73</v>
      </c>
      <c r="B29" s="4" t="s">
        <v>3</v>
      </c>
      <c r="C29" s="5"/>
      <c r="D29" s="6"/>
      <c r="E29" s="7"/>
      <c r="F29" s="4" t="s">
        <v>4</v>
      </c>
      <c r="G29" s="5"/>
      <c r="H29" s="6"/>
      <c r="I29" s="7"/>
      <c r="J29" s="4" t="s">
        <v>5</v>
      </c>
      <c r="K29" s="5"/>
      <c r="L29" s="6"/>
      <c r="M29" s="7"/>
      <c r="N29" s="4" t="s">
        <v>6</v>
      </c>
      <c r="O29" s="5"/>
      <c r="P29" s="6"/>
      <c r="Q29" s="7"/>
      <c r="R29" s="4" t="s">
        <v>7</v>
      </c>
      <c r="S29" s="5"/>
      <c r="T29" s="8"/>
    </row>
    <row r="30">
      <c r="A30" s="9"/>
      <c r="B30" s="10" t="s">
        <v>8</v>
      </c>
      <c r="C30" s="10" t="s">
        <v>9</v>
      </c>
      <c r="D30" s="10" t="s">
        <v>10</v>
      </c>
      <c r="F30" s="10" t="s">
        <v>8</v>
      </c>
      <c r="G30" s="10" t="s">
        <v>9</v>
      </c>
      <c r="H30" s="10" t="s">
        <v>10</v>
      </c>
      <c r="J30" s="10" t="s">
        <v>8</v>
      </c>
      <c r="K30" s="10" t="s">
        <v>9</v>
      </c>
      <c r="L30" s="10" t="s">
        <v>10</v>
      </c>
      <c r="N30" s="10" t="s">
        <v>8</v>
      </c>
      <c r="O30" s="10" t="s">
        <v>9</v>
      </c>
      <c r="P30" s="10" t="s">
        <v>10</v>
      </c>
      <c r="Q30" s="11"/>
      <c r="R30" s="10" t="s">
        <v>8</v>
      </c>
      <c r="S30" s="10" t="s">
        <v>9</v>
      </c>
      <c r="T30" s="12" t="s">
        <v>10</v>
      </c>
    </row>
    <row r="31">
      <c r="A31" s="9"/>
      <c r="B31" s="13">
        <v>1.0</v>
      </c>
      <c r="C31" s="13" t="s">
        <v>74</v>
      </c>
      <c r="D31" s="13" t="str">
        <f>VLOOKUP(C31,ADP!$A$2:$E$696,5,FALSE)</f>
        <v>EDM</v>
      </c>
      <c r="F31" s="13">
        <v>1.0</v>
      </c>
      <c r="G31" s="13" t="s">
        <v>12</v>
      </c>
      <c r="H31" s="13" t="str">
        <f>VLOOKUP(G31,ADP!$A$2:$E$696,5,FALSE)</f>
        <v>MIN</v>
      </c>
      <c r="J31" s="13">
        <v>1.0</v>
      </c>
      <c r="K31" s="13" t="s">
        <v>13</v>
      </c>
      <c r="L31" s="13" t="str">
        <f>VLOOKUP(K31,ADP!$A$2:$E$696,5,FALSE)</f>
        <v>TBL</v>
      </c>
      <c r="N31" s="13">
        <v>1.0</v>
      </c>
      <c r="O31" s="13" t="s">
        <v>14</v>
      </c>
      <c r="P31" s="13" t="str">
        <f>VLOOKUP(O31,ADP!$A$2:$E$696,5,FALSE)</f>
        <v>COL</v>
      </c>
      <c r="R31" s="13">
        <v>1.0</v>
      </c>
      <c r="S31" s="13" t="s">
        <v>30</v>
      </c>
      <c r="T31" s="14" t="str">
        <f>VLOOKUP(S31,ADP!$A$2:$E$696,5,FALSE)</f>
        <v>TBL</v>
      </c>
    </row>
    <row r="32">
      <c r="A32" s="9"/>
      <c r="B32" s="13">
        <v>2.0</v>
      </c>
      <c r="C32" s="13" t="s">
        <v>16</v>
      </c>
      <c r="D32" s="13" t="str">
        <f>VLOOKUP(C32,ADP!$A$2:$E$696,5,FALSE)</f>
        <v>TOR</v>
      </c>
      <c r="F32" s="13">
        <v>2.0</v>
      </c>
      <c r="G32" s="13" t="s">
        <v>22</v>
      </c>
      <c r="H32" s="13" t="str">
        <f>VLOOKUP(G32,ADP!$A$2:$E$696,5,FALSE)</f>
        <v>CGY</v>
      </c>
      <c r="J32" s="13">
        <v>2.0</v>
      </c>
      <c r="K32" s="13" t="s">
        <v>23</v>
      </c>
      <c r="L32" s="13" t="str">
        <f>VLOOKUP(K32,ADP!$A$2:$E$696,5,FALSE)</f>
        <v>TOR</v>
      </c>
      <c r="N32" s="13">
        <v>2.0</v>
      </c>
      <c r="O32" s="13" t="s">
        <v>19</v>
      </c>
      <c r="P32" s="13" t="str">
        <f>VLOOKUP(O32,ADP!$A$2:$E$696,5,FALSE)</f>
        <v>NSH</v>
      </c>
      <c r="R32" s="13">
        <v>2.0</v>
      </c>
      <c r="S32" s="13" t="s">
        <v>15</v>
      </c>
      <c r="T32" s="14" t="str">
        <f>VLOOKUP(S32,ADP!$A$2:$E$696,5,FALSE)</f>
        <v>NYR</v>
      </c>
    </row>
    <row r="33">
      <c r="A33" s="9"/>
      <c r="B33" s="13">
        <v>3.0</v>
      </c>
      <c r="C33" s="13" t="s">
        <v>21</v>
      </c>
      <c r="D33" s="13" t="str">
        <f>VLOOKUP(C33,ADP!$A$2:$E$696,5,FALSE)</f>
        <v>EDM</v>
      </c>
      <c r="F33" s="13">
        <v>3.0</v>
      </c>
      <c r="G33" s="13" t="s">
        <v>27</v>
      </c>
      <c r="H33" s="13" t="str">
        <f>VLOOKUP(G33,ADP!$A$2:$E$696,5,FALSE)</f>
        <v>CBJ</v>
      </c>
      <c r="J33" s="13">
        <v>3.0</v>
      </c>
      <c r="K33" s="13" t="s">
        <v>28</v>
      </c>
      <c r="L33" s="13" t="str">
        <f>VLOOKUP(K33,ADP!$A$2:$E$696,5,FALSE)</f>
        <v>FLA</v>
      </c>
      <c r="N33" s="13">
        <v>3.0</v>
      </c>
      <c r="O33" s="13" t="s">
        <v>24</v>
      </c>
      <c r="P33" s="13" t="str">
        <f>VLOOKUP(O33,ADP!$A$2:$E$696,5,FALSE)</f>
        <v>TBL</v>
      </c>
      <c r="Q33" s="11"/>
      <c r="R33" s="13">
        <v>3.0</v>
      </c>
      <c r="S33" s="13" t="s">
        <v>20</v>
      </c>
      <c r="T33" s="14" t="str">
        <f>VLOOKUP(S33,ADP!$A$2:$E$696,5,FALSE)</f>
        <v>NSH</v>
      </c>
    </row>
    <row r="34">
      <c r="A34" s="9"/>
      <c r="B34" s="13">
        <v>4.0</v>
      </c>
      <c r="C34" s="13" t="s">
        <v>26</v>
      </c>
      <c r="D34" s="13" t="str">
        <f>VLOOKUP(C34,ADP!$A$2:$E$696,5,FALSE)</f>
        <v>COL</v>
      </c>
      <c r="E34" s="11"/>
      <c r="F34" s="13">
        <v>4.0</v>
      </c>
      <c r="G34" s="13" t="s">
        <v>17</v>
      </c>
      <c r="H34" s="13" t="str">
        <f>VLOOKUP(G34,ADP!$A$2:$E$696,5,FALSE)</f>
        <v>WSH</v>
      </c>
      <c r="J34" s="13">
        <v>4.0</v>
      </c>
      <c r="K34" s="13" t="s">
        <v>18</v>
      </c>
      <c r="L34" s="13" t="str">
        <f>VLOOKUP(K34,ADP!$A$2:$E$696,5,FALSE)</f>
        <v>BOS</v>
      </c>
      <c r="N34" s="13">
        <v>4.0</v>
      </c>
      <c r="O34" s="13" t="s">
        <v>29</v>
      </c>
      <c r="P34" s="13" t="str">
        <f>VLOOKUP(O34,ADP!$A$2:$E$696,5,FALSE)</f>
        <v>NYR</v>
      </c>
      <c r="R34" s="13">
        <v>4.0</v>
      </c>
      <c r="S34" s="13" t="s">
        <v>35</v>
      </c>
      <c r="T34" s="14" t="str">
        <f>VLOOKUP(S34,ADP!$A$2:$E$696,5,FALSE)</f>
        <v>CGY</v>
      </c>
    </row>
    <row r="35">
      <c r="A35" s="9"/>
      <c r="B35" s="13">
        <v>5.0</v>
      </c>
      <c r="C35" s="13" t="s">
        <v>31</v>
      </c>
      <c r="D35" s="13" t="str">
        <f>VLOOKUP(C35,ADP!$A$2:$E$696,5,FALSE)</f>
        <v>FLA</v>
      </c>
      <c r="F35" s="13">
        <v>5.0</v>
      </c>
      <c r="G35" s="13" t="s">
        <v>42</v>
      </c>
      <c r="H35" s="13" t="str">
        <f>VLOOKUP(G35,ADP!$A$2:$E$696,5,FALSE)</f>
        <v>NYR</v>
      </c>
      <c r="J35" s="13">
        <v>5.0</v>
      </c>
      <c r="K35" s="13" t="s">
        <v>33</v>
      </c>
      <c r="L35" s="13" t="str">
        <f>VLOOKUP(K35,ADP!$A$2:$E$696,5,FALSE)</f>
        <v>CHI</v>
      </c>
      <c r="N35" s="13">
        <v>5.0</v>
      </c>
      <c r="O35" s="13" t="s">
        <v>34</v>
      </c>
      <c r="P35" s="13" t="str">
        <f>VLOOKUP(O35,ADP!$A$2:$E$696,5,FALSE)</f>
        <v>WSH</v>
      </c>
      <c r="Q35" s="11"/>
      <c r="R35" s="13">
        <v>5.0</v>
      </c>
      <c r="S35" s="13" t="s">
        <v>40</v>
      </c>
      <c r="T35" s="14" t="str">
        <f>VLOOKUP(S35,ADP!$A$2:$E$696,5,FALSE)</f>
        <v>CAR</v>
      </c>
    </row>
    <row r="36">
      <c r="A36" s="9"/>
      <c r="B36" s="13">
        <v>6.0</v>
      </c>
      <c r="C36" s="13" t="s">
        <v>36</v>
      </c>
      <c r="D36" s="13" t="str">
        <f>VLOOKUP(C36,ADP!$A$2:$E$696,5,FALSE)</f>
        <v>COL</v>
      </c>
      <c r="E36" s="11"/>
      <c r="F36" s="13">
        <v>6.0</v>
      </c>
      <c r="G36" s="13" t="s">
        <v>37</v>
      </c>
      <c r="H36" s="13" t="str">
        <f>VLOOKUP(G36,ADP!$A$2:$E$696,5,FALSE)</f>
        <v>WPG</v>
      </c>
      <c r="J36" s="13">
        <v>6.0</v>
      </c>
      <c r="K36" s="13" t="s">
        <v>75</v>
      </c>
      <c r="L36" s="13" t="str">
        <f>VLOOKUP(K36,ADP!$A$2:$E$696,5,FALSE)</f>
        <v>LAK</v>
      </c>
      <c r="N36" s="13">
        <v>6.0</v>
      </c>
      <c r="O36" s="13" t="s">
        <v>49</v>
      </c>
      <c r="P36" s="13" t="str">
        <f>VLOOKUP(O36,ADP!$A$2:$E$696,5,FALSE)</f>
        <v>TOR</v>
      </c>
      <c r="R36" s="13">
        <v>6.0</v>
      </c>
      <c r="S36" s="13" t="s">
        <v>25</v>
      </c>
      <c r="T36" s="14" t="str">
        <f>VLOOKUP(S36,ADP!$A$2:$E$696,5,FALSE)</f>
        <v>WPG</v>
      </c>
    </row>
    <row r="37">
      <c r="A37" s="9"/>
      <c r="B37" s="13">
        <v>7.0</v>
      </c>
      <c r="C37" s="13" t="s">
        <v>41</v>
      </c>
      <c r="D37" s="13" t="str">
        <f>VLOOKUP(C37,ADP!$A$2:$E$696,5,FALSE)</f>
        <v>TBL</v>
      </c>
      <c r="E37" s="11"/>
      <c r="F37" s="13">
        <v>7.0</v>
      </c>
      <c r="G37" s="13" t="s">
        <v>32</v>
      </c>
      <c r="H37" s="13" t="str">
        <f>VLOOKUP(G37,ADP!$A$2:$E$696,5,FALSE)</f>
        <v>PIT</v>
      </c>
      <c r="I37" s="11"/>
      <c r="J37" s="13">
        <v>7.0</v>
      </c>
      <c r="K37" s="13" t="s">
        <v>66</v>
      </c>
      <c r="L37" s="13" t="str">
        <f>VLOOKUP(K37,ADP!$A$2:$E$696,5,FALSE)</f>
        <v>CBJ</v>
      </c>
      <c r="N37" s="13">
        <v>7.0</v>
      </c>
      <c r="O37" s="13" t="s">
        <v>39</v>
      </c>
      <c r="P37" s="13" t="str">
        <f>VLOOKUP(O37,ADP!$A$2:$E$696,5,FALSE)</f>
        <v>FLA</v>
      </c>
      <c r="Q37" s="11"/>
      <c r="R37" s="13">
        <v>7.0</v>
      </c>
      <c r="S37" s="13" t="s">
        <v>45</v>
      </c>
      <c r="T37" s="14" t="str">
        <f>VLOOKUP(S37,ADP!$A$2:$E$696,5,FALSE)</f>
        <v>VAN</v>
      </c>
    </row>
    <row r="38">
      <c r="A38" s="9"/>
      <c r="B38" s="13">
        <v>8.0</v>
      </c>
      <c r="C38" s="13" t="s">
        <v>46</v>
      </c>
      <c r="D38" s="13" t="str">
        <f>VLOOKUP(C38,ADP!$A$2:$E$696,5,FALSE)</f>
        <v>PIT</v>
      </c>
      <c r="F38" s="13">
        <v>8.0</v>
      </c>
      <c r="G38" s="13" t="s">
        <v>57</v>
      </c>
      <c r="H38" s="13" t="str">
        <f>VLOOKUP(G38,ADP!$A$2:$E$696,5,FALSE)</f>
        <v>NSH</v>
      </c>
      <c r="I38" s="11"/>
      <c r="J38" s="13">
        <v>8.0</v>
      </c>
      <c r="K38" s="13" t="s">
        <v>63</v>
      </c>
      <c r="L38" s="13" t="str">
        <f>VLOOKUP(K38,ADP!$A$2:$E$696,5,FALSE)</f>
        <v>TOR</v>
      </c>
      <c r="M38" s="11"/>
      <c r="N38" s="13">
        <v>8.0</v>
      </c>
      <c r="O38" s="13" t="s">
        <v>59</v>
      </c>
      <c r="P38" s="13" t="str">
        <f>VLOOKUP(O38,ADP!$A$2:$E$696,5,FALSE)</f>
        <v>OTT</v>
      </c>
      <c r="R38" s="13">
        <v>8.0</v>
      </c>
      <c r="S38" s="13" t="s">
        <v>76</v>
      </c>
      <c r="T38" s="14" t="str">
        <f>VLOOKUP(S38,ADP!$A$2:$E$696,5,FALSE)</f>
        <v>COL</v>
      </c>
    </row>
    <row r="39">
      <c r="A39" s="9"/>
      <c r="B39" s="13">
        <v>9.0</v>
      </c>
      <c r="C39" s="13" t="s">
        <v>51</v>
      </c>
      <c r="D39" s="13" t="str">
        <f>VLOOKUP(C39,ADP!$A$2:$E$696,5,FALSE)</f>
        <v>CAR</v>
      </c>
      <c r="F39" s="13">
        <v>9.0</v>
      </c>
      <c r="G39" s="13" t="s">
        <v>47</v>
      </c>
      <c r="H39" s="13" t="str">
        <f>VLOOKUP(G39,ADP!$A$2:$E$696,5,FALSE)</f>
        <v>OTT</v>
      </c>
      <c r="I39" s="11"/>
      <c r="J39" s="13">
        <v>9.0</v>
      </c>
      <c r="K39" s="13" t="s">
        <v>53</v>
      </c>
      <c r="L39" s="13" t="str">
        <f>VLOOKUP(K39,ADP!$A$2:$E$696,5,FALSE)</f>
        <v>STL</v>
      </c>
      <c r="N39" s="13">
        <v>9.0</v>
      </c>
      <c r="O39" s="13" t="s">
        <v>64</v>
      </c>
      <c r="P39" s="13" t="str">
        <f>VLOOKUP(O39,ADP!$A$2:$E$696,5,FALSE)</f>
        <v>VAN</v>
      </c>
      <c r="R39" s="13">
        <v>9.0</v>
      </c>
      <c r="S39" s="13" t="s">
        <v>50</v>
      </c>
      <c r="T39" s="14" t="str">
        <f>VLOOKUP(S39,ADP!$A$2:$E$696,5,FALSE)</f>
        <v>PIT</v>
      </c>
    </row>
    <row r="40">
      <c r="A40" s="16"/>
      <c r="B40" s="17">
        <v>10.0</v>
      </c>
      <c r="C40" s="17" t="s">
        <v>77</v>
      </c>
      <c r="D40" s="17" t="str">
        <f>VLOOKUP(C40,ADP!$A$2:$E$696,5,FALSE)</f>
        <v>VGK</v>
      </c>
      <c r="E40" s="18"/>
      <c r="F40" s="17">
        <v>10.0</v>
      </c>
      <c r="G40" s="17" t="s">
        <v>65</v>
      </c>
      <c r="H40" s="17" t="str">
        <f>VLOOKUP(G40,ADP!$A$2:$E$696,5,FALSE)</f>
        <v>DAL</v>
      </c>
      <c r="I40" s="18"/>
      <c r="J40" s="17">
        <v>10.0</v>
      </c>
      <c r="K40" s="17" t="s">
        <v>71</v>
      </c>
      <c r="L40" s="17" t="str">
        <f>VLOOKUP(K40,ADP!$A$2:$E$696,5,FALSE)</f>
        <v>VGK</v>
      </c>
      <c r="M40" s="18"/>
      <c r="N40" s="17">
        <v>10.0</v>
      </c>
      <c r="O40" s="17" t="s">
        <v>54</v>
      </c>
      <c r="P40" s="17" t="str">
        <f>VLOOKUP(O40,ADP!$A$2:$E$696,5,FALSE)</f>
        <v>CAR</v>
      </c>
      <c r="Q40" s="18"/>
      <c r="R40" s="17">
        <v>10.0</v>
      </c>
      <c r="S40" s="17" t="s">
        <v>68</v>
      </c>
      <c r="T40" s="20" t="str">
        <f>VLOOKUP(S40,ADP!$A$2:$E$696,5,FALSE)</f>
        <v>WSH</v>
      </c>
    </row>
    <row r="43">
      <c r="C43" s="13"/>
    </row>
  </sheetData>
  <mergeCells count="18">
    <mergeCell ref="B15:D15"/>
    <mergeCell ref="F15:H15"/>
    <mergeCell ref="A29:A40"/>
    <mergeCell ref="B29:D29"/>
    <mergeCell ref="F29:H29"/>
    <mergeCell ref="J15:L15"/>
    <mergeCell ref="N15:P15"/>
    <mergeCell ref="J1:L1"/>
    <mergeCell ref="J29:L29"/>
    <mergeCell ref="N29:P29"/>
    <mergeCell ref="R29:T29"/>
    <mergeCell ref="A1:A12"/>
    <mergeCell ref="B1:D1"/>
    <mergeCell ref="F1:H1"/>
    <mergeCell ref="N1:P1"/>
    <mergeCell ref="R1:T1"/>
    <mergeCell ref="A15:A26"/>
    <mergeCell ref="R15:T15"/>
  </mergeCells>
  <drawing r:id="rId1"/>
  <tableParts count="15"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7.75"/>
    <col customWidth="1" min="2" max="2" width="18.25"/>
    <col hidden="1" min="3" max="4" width="12.63"/>
    <col customWidth="1" min="5" max="5" width="8.5"/>
    <col customWidth="1" min="6" max="6" width="7.75"/>
    <col customWidth="1" min="7" max="7" width="7.0"/>
    <col customWidth="1" min="8" max="8" width="7.13"/>
    <col customWidth="1" min="9" max="10" width="5.63"/>
    <col customWidth="1" min="11" max="11" width="7.75"/>
    <col customWidth="1" min="12" max="12" width="24.5"/>
    <col hidden="1" min="13" max="14" width="12.63"/>
    <col customWidth="1" min="15" max="15" width="8.5"/>
    <col customWidth="1" min="16" max="16" width="7.75"/>
    <col customWidth="1" min="17" max="17" width="7.0"/>
    <col customWidth="1" min="18" max="18" width="7.13"/>
    <col customWidth="1" min="20" max="21" width="22.88"/>
    <col customWidth="1" min="22" max="22" width="18.25"/>
    <col hidden="1" min="23" max="24" width="12.63"/>
  </cols>
  <sheetData>
    <row r="2">
      <c r="A2" s="27" t="s">
        <v>2</v>
      </c>
      <c r="B2" s="28"/>
      <c r="C2" s="28"/>
      <c r="D2" s="28"/>
      <c r="E2" s="28"/>
      <c r="F2" s="28"/>
      <c r="G2" s="28"/>
      <c r="H2" s="29"/>
      <c r="I2" s="11"/>
      <c r="J2" s="11"/>
      <c r="K2" s="27" t="s">
        <v>61</v>
      </c>
      <c r="L2" s="28"/>
      <c r="M2" s="28"/>
      <c r="N2" s="28"/>
      <c r="O2" s="28"/>
      <c r="P2" s="28"/>
      <c r="Q2" s="28"/>
      <c r="R2" s="29"/>
      <c r="T2" s="27" t="s">
        <v>78</v>
      </c>
      <c r="U2" s="28"/>
      <c r="V2" s="28"/>
      <c r="W2" s="28"/>
      <c r="X2" s="28"/>
      <c r="Y2" s="28"/>
      <c r="Z2" s="28"/>
      <c r="AA2" s="29"/>
    </row>
    <row r="3">
      <c r="A3" s="30" t="s">
        <v>8</v>
      </c>
      <c r="B3" s="31" t="s">
        <v>9</v>
      </c>
      <c r="C3" s="32" t="s">
        <v>79</v>
      </c>
      <c r="D3" s="33"/>
      <c r="E3" s="31" t="s">
        <v>79</v>
      </c>
      <c r="F3" s="31" t="s">
        <v>10</v>
      </c>
      <c r="G3" s="31" t="s">
        <v>80</v>
      </c>
      <c r="H3" s="34" t="s">
        <v>81</v>
      </c>
      <c r="I3" s="11"/>
      <c r="J3" s="11"/>
      <c r="K3" s="30" t="s">
        <v>8</v>
      </c>
      <c r="L3" s="31" t="s">
        <v>9</v>
      </c>
      <c r="M3" s="32" t="s">
        <v>82</v>
      </c>
      <c r="N3" s="33"/>
      <c r="O3" s="31" t="s">
        <v>79</v>
      </c>
      <c r="P3" s="31" t="s">
        <v>10</v>
      </c>
      <c r="Q3" s="31" t="s">
        <v>80</v>
      </c>
      <c r="R3" s="34" t="s">
        <v>81</v>
      </c>
      <c r="T3" s="30" t="s">
        <v>8</v>
      </c>
      <c r="U3" s="31" t="s">
        <v>9</v>
      </c>
      <c r="V3" s="31" t="s">
        <v>79</v>
      </c>
      <c r="W3" s="35"/>
      <c r="X3" s="6"/>
      <c r="Y3" s="31" t="s">
        <v>10</v>
      </c>
      <c r="Z3" s="31" t="s">
        <v>80</v>
      </c>
      <c r="AA3" s="34" t="s">
        <v>81</v>
      </c>
    </row>
    <row r="4">
      <c r="A4" s="36">
        <v>1.0</v>
      </c>
      <c r="B4" s="37" t="s">
        <v>11</v>
      </c>
      <c r="C4" s="38" t="str">
        <f>VLOOKUP(B4,Positions!$A$2:$B$688,2,FALSE)</f>
        <v>C</v>
      </c>
      <c r="D4" s="38">
        <f>IF(C4="C",VLOOKUP(B4,'C'!$A$3:$C$96,3,FALSE),IF(C4="C/LW",VLOOKUP(B4,'C'!$A$3:$C$96,3,FALSE),IF(C4="C/RW",VLOOKUP(B4,'C'!$A$3:$C$96,3,FALSE),IF(C4="LW",VLOOKUP(B4,LW!$A$3:$C$91,3,FALSE),IF(C4="LW/RW",VLOOKUP(B4,LW!$A$3:$C$91,3,FALSE),IF(C4="RW",VLOOKUP(B4,RW!$A$3:$C$100,3,FALSE),IF(C4="D",VLOOKUP(B4,D!$A$3:$C$98,3,FALSE),IF(C4="G",VLOOKUP(B4,G!$A$3:$C$99,3,FALSE)))))))))</f>
        <v>1</v>
      </c>
      <c r="E4" s="38" t="str">
        <f t="shared" ref="E4:E282" si="1">CONCATENATE(C4,D4)</f>
        <v>C1</v>
      </c>
      <c r="F4" s="38" t="str">
        <f>VLOOKUP(B4,ADP!$A$2:$E$696,5,FALSE)</f>
        <v>EDM</v>
      </c>
      <c r="G4" s="38">
        <f>IF(Settings!$B$2="Yahoo",VLOOKUP(B4,ADP!$A$2:$D$696,2,FALSE),IF(Settings!$B$2="ESPN",VLOOKUP(B4,ADP!$A$2:$D$696,3,FALSE),IF(Settings!$B$2="Average",VLOOKUP(B4,ADP!$A$2:$D$696,4,FALSE),"NA")))</f>
        <v>1.1</v>
      </c>
      <c r="H4" s="39">
        <f t="shared" ref="H4:H282" si="2">AVERAGE(iferror(MATCH(B4,$B$4:$B$290,FALSE),260),iferror(MATCH(B4,$L$4:$L$290,FALSe),260))</f>
        <v>1</v>
      </c>
      <c r="I4" s="11"/>
      <c r="J4" s="11"/>
      <c r="K4" s="36">
        <v>1.0</v>
      </c>
      <c r="L4" s="37" t="s">
        <v>11</v>
      </c>
      <c r="M4" s="38" t="str">
        <f>VLOOKUP(L4,Positions!$A$2:$B$688,2,FALSE)</f>
        <v>C</v>
      </c>
      <c r="N4" s="38">
        <f>IF(M4="C",VLOOKUP(L4,'C'!$G$3:$J$96,3,FALSE),IF(M4="C/LW",VLOOKUP(L4,'C'!$G$3:$J$96,3,FALSE),IF(M4="C/RW",VLOOKUP(L4,'C'!$G$3:$J$96,3,FALSE),IF(M4="LW",VLOOKUP(L4,LW!$G$3:$J$85,3,FALSE),IF(M4="LW/RW",VLOOKUP(L4,LW!$G$3:$J$85,3,FALSE),IF(M4="RW",VLOOKUP(L4,RW!$G$3:$J$100,3,FALSE),IF(M4="D",VLOOKUP(L4,D!$G$3:$J$96,3,FALSE),IF(M4="G",VLOOKUP(L4,G!$G$3:$J$100,3,FALSE)))))))))</f>
        <v>1</v>
      </c>
      <c r="O4" s="38" t="str">
        <f t="shared" ref="O4:O254" si="3">CONCATENATE(M4,N4)</f>
        <v>C1</v>
      </c>
      <c r="P4" s="38" t="str">
        <f>VLOOKUP(L4,ADP!$A$2:$E$696,5,FALSE)</f>
        <v>EDM</v>
      </c>
      <c r="Q4" s="38">
        <f>IF(Settings!$B$2="Yahoo",VLOOKUP(L4,ADP!$A$2:$D$696,2,FALSE),IF(Settings!$B$2="ESPN",VLOOKUP(L4,ADP!$A$2:$D$696,3,FALSE),IF(Settings!$B$2="Average",VLOOKUP(L4,ADP!$A$2:$D$696,4,FALSE),"NA")))</f>
        <v>1.1</v>
      </c>
      <c r="R4" s="39">
        <f t="shared" ref="R4:R31" si="4">VLOOKUP(L4,$B$4:$H$290,7,FALSE)</f>
        <v>1</v>
      </c>
      <c r="T4" s="40">
        <v>1.0</v>
      </c>
      <c r="U4" s="41" t="s">
        <v>11</v>
      </c>
      <c r="V4" s="42" t="s">
        <v>83</v>
      </c>
      <c r="W4" s="43">
        <v>1.0</v>
      </c>
      <c r="X4" s="43" t="s">
        <v>84</v>
      </c>
      <c r="Y4" s="43" t="s">
        <v>85</v>
      </c>
      <c r="Z4" s="43">
        <v>1.1</v>
      </c>
      <c r="AA4" s="44">
        <v>1.0</v>
      </c>
    </row>
    <row r="5">
      <c r="A5" s="45">
        <v>2.0</v>
      </c>
      <c r="B5" s="46" t="s">
        <v>16</v>
      </c>
      <c r="C5" s="47" t="str">
        <f>VLOOKUP(B5,Positions!$A$2:$B$688,2,FALSE)</f>
        <v>C</v>
      </c>
      <c r="D5" s="47">
        <f>IF(C5="C",VLOOKUP(B5,'C'!$A$3:$C$96,3,FALSE),IF(C5="C/LW",VLOOKUP(B5,'C'!$A$3:$C$96,3,FALSE),IF(C5="C/RW",VLOOKUP(B5,'C'!$A$3:$C$96,3,FALSE),IF(C5="LW",VLOOKUP(B5,LW!$A$3:$C$91,3,FALSE),IF(C5="LW/RW",VLOOKUP(B5,LW!$A$3:$C$91,3,FALSE),IF(C5="RW",VLOOKUP(B5,RW!$A$3:$C$100,3,FALSE),IF(C5="D",VLOOKUP(B5,D!$A$3:$C$98,3,FALSE),IF(C5="G",VLOOKUP(B5,G!$A$3:$C$99,3,FALSE)))))))))</f>
        <v>2</v>
      </c>
      <c r="E5" s="47" t="str">
        <f t="shared" si="1"/>
        <v>C2</v>
      </c>
      <c r="F5" s="47" t="str">
        <f>VLOOKUP(B5,ADP!$A$2:$E$696,5,FALSE)</f>
        <v>TOR</v>
      </c>
      <c r="G5" s="47">
        <f>IF(Settings!$B$2="Yahoo",VLOOKUP(B5,ADP!$A$2:$D$696,2,FALSE),IF(Settings!$B$2="ESPN",VLOOKUP(B5,ADP!$A$2:$D$696,3,FALSE),IF(Settings!$B$2="Average",VLOOKUP(B5,ADP!$A$2:$D$696,4,FALSE),"NA")))</f>
        <v>3.1</v>
      </c>
      <c r="H5" s="48">
        <f t="shared" si="2"/>
        <v>2</v>
      </c>
      <c r="I5" s="11"/>
      <c r="J5" s="11"/>
      <c r="K5" s="49">
        <v>2.0</v>
      </c>
      <c r="L5" s="50" t="s">
        <v>16</v>
      </c>
      <c r="M5" s="43" t="str">
        <f>VLOOKUP(L5,Positions!$A$2:$B$688,2,FALSE)</f>
        <v>C</v>
      </c>
      <c r="N5" s="43">
        <f>IF(M5="C",VLOOKUP(L5,'C'!$G$3:$J$96,3,FALSE),IF(M5="C/LW",VLOOKUP(L5,'C'!$G$3:$J$96,3,FALSE),IF(M5="C/RW",VLOOKUP(L5,'C'!$G$3:$J$96,3,FALSE),IF(M5="LW",VLOOKUP(L5,LW!$G$3:$J$85,3,FALSE),IF(M5="LW/RW",VLOOKUP(L5,LW!$G$3:$J$85,3,FALSE),IF(M5="RW",VLOOKUP(L5,RW!$G$3:$J$100,3,FALSE),IF(M5="D",VLOOKUP(L5,D!$G$3:$J$96,3,FALSE),IF(M5="G",VLOOKUP(L5,G!$G$3:$J$100,3,FALSE)))))))))</f>
        <v>2</v>
      </c>
      <c r="O5" s="43" t="str">
        <f t="shared" si="3"/>
        <v>C2</v>
      </c>
      <c r="P5" s="43" t="str">
        <f>VLOOKUP(L5,ADP!$A$2:$E$696,5,FALSE)</f>
        <v>TOR</v>
      </c>
      <c r="Q5" s="43">
        <f>IF(Settings!$B$2="Yahoo",VLOOKUP(L5,ADP!$A$2:$D$696,2,FALSE),IF(Settings!$B$2="ESPN",VLOOKUP(L5,ADP!$A$2:$D$696,3,FALSE),IF(Settings!$B$2="Average",VLOOKUP(L5,ADP!$A$2:$D$696,4,FALSE),"NA")))</f>
        <v>3.1</v>
      </c>
      <c r="R5" s="44">
        <f t="shared" si="4"/>
        <v>2</v>
      </c>
      <c r="T5" s="51">
        <v>2.0</v>
      </c>
      <c r="U5" s="52" t="s">
        <v>16</v>
      </c>
      <c r="V5" s="53" t="s">
        <v>83</v>
      </c>
      <c r="W5" s="38">
        <v>2.0</v>
      </c>
      <c r="X5" s="38" t="s">
        <v>86</v>
      </c>
      <c r="Y5" s="38" t="s">
        <v>87</v>
      </c>
      <c r="Z5" s="38">
        <v>3.1</v>
      </c>
      <c r="AA5" s="39">
        <v>2.0</v>
      </c>
    </row>
    <row r="6">
      <c r="A6" s="36">
        <v>3.0</v>
      </c>
      <c r="B6" s="37" t="s">
        <v>21</v>
      </c>
      <c r="C6" s="38" t="str">
        <f>VLOOKUP(B6,Positions!$A$2:$B$688,2,FALSE)</f>
        <v>C/LW</v>
      </c>
      <c r="D6" s="38">
        <f>IF(C6="C",VLOOKUP(B6,'C'!$A$3:$C$96,3,FALSE),IF(C6="C/LW",VLOOKUP(B6,'C'!$A$3:$C$96,3,FALSE),IF(C6="C/RW",VLOOKUP(B6,'C'!$A$3:$C$96,3,FALSE),IF(C6="LW",VLOOKUP(B6,LW!$A$3:$C$91,3,FALSE),IF(C6="LW/RW",VLOOKUP(B6,LW!$A$3:$C$91,3,FALSE),IF(C6="RW",VLOOKUP(B6,RW!$A$3:$C$100,3,FALSE),IF(C6="D",VLOOKUP(B6,D!$A$3:$C$98,3,FALSE),IF(C6="G",VLOOKUP(B6,G!$A$3:$C$99,3,FALSE)))))))))</f>
        <v>3</v>
      </c>
      <c r="E6" s="38" t="str">
        <f t="shared" si="1"/>
        <v>C/LW3</v>
      </c>
      <c r="F6" s="38" t="str">
        <f>VLOOKUP(B6,ADP!$A$2:$E$696,5,FALSE)</f>
        <v>EDM</v>
      </c>
      <c r="G6" s="38">
        <f>IF(Settings!$B$2="Yahoo",VLOOKUP(B6,ADP!$A$2:$D$696,2,FALSE),IF(Settings!$B$2="ESPN",VLOOKUP(B6,ADP!$A$2:$D$696,3,FALSE),IF(Settings!$B$2="Average",VLOOKUP(B6,ADP!$A$2:$D$696,4,FALSE),"NA")))</f>
        <v>2.3</v>
      </c>
      <c r="H6" s="39">
        <f t="shared" si="2"/>
        <v>3</v>
      </c>
      <c r="I6" s="11"/>
      <c r="J6" s="11"/>
      <c r="K6" s="36">
        <v>3.0</v>
      </c>
      <c r="L6" s="37" t="s">
        <v>21</v>
      </c>
      <c r="M6" s="38" t="str">
        <f>VLOOKUP(L6,Positions!$A$2:$B$688,2,FALSE)</f>
        <v>C/LW</v>
      </c>
      <c r="N6" s="38">
        <f>IF(M6="C",VLOOKUP(L6,'C'!$G$3:$J$96,3,FALSE),IF(M6="C/LW",VLOOKUP(L6,'C'!$G$3:$J$96,3,FALSE),IF(M6="C/RW",VLOOKUP(L6,'C'!$G$3:$J$96,3,FALSE),IF(M6="LW",VLOOKUP(L6,LW!$G$3:$J$85,3,FALSE),IF(M6="LW/RW",VLOOKUP(L6,LW!$G$3:$J$85,3,FALSE),IF(M6="RW",VLOOKUP(L6,RW!$G$3:$J$100,3,FALSE),IF(M6="D",VLOOKUP(L6,D!$G$3:$J$96,3,FALSE),IF(M6="G",VLOOKUP(L6,G!$G$3:$J$100,3,FALSE)))))))))</f>
        <v>3</v>
      </c>
      <c r="O6" s="38" t="str">
        <f t="shared" si="3"/>
        <v>C/LW3</v>
      </c>
      <c r="P6" s="38" t="str">
        <f>VLOOKUP(L6,ADP!$A$2:$E$696,5,FALSE)</f>
        <v>EDM</v>
      </c>
      <c r="Q6" s="38">
        <f>IF(Settings!$B$2="Yahoo",VLOOKUP(L6,ADP!$A$2:$D$696,2,FALSE),IF(Settings!$B$2="ESPN",VLOOKUP(L6,ADP!$A$2:$D$696,3,FALSE),IF(Settings!$B$2="Average",VLOOKUP(L6,ADP!$A$2:$D$696,4,FALSE),"NA")))</f>
        <v>2.3</v>
      </c>
      <c r="R6" s="39">
        <f t="shared" si="4"/>
        <v>3</v>
      </c>
      <c r="T6" s="40">
        <v>3.0</v>
      </c>
      <c r="U6" s="41" t="s">
        <v>21</v>
      </c>
      <c r="V6" s="42" t="s">
        <v>88</v>
      </c>
      <c r="W6" s="43">
        <v>3.0</v>
      </c>
      <c r="X6" s="43" t="s">
        <v>89</v>
      </c>
      <c r="Y6" s="43" t="s">
        <v>85</v>
      </c>
      <c r="Z6" s="43">
        <v>2.3</v>
      </c>
      <c r="AA6" s="44">
        <v>3.0</v>
      </c>
    </row>
    <row r="7">
      <c r="A7" s="45">
        <v>4.0</v>
      </c>
      <c r="B7" s="46" t="s">
        <v>14</v>
      </c>
      <c r="C7" s="47" t="str">
        <f>VLOOKUP(B7,Positions!$A$2:$B$688,2,FALSE)</f>
        <v>D</v>
      </c>
      <c r="D7" s="47">
        <f>IF(C7="C",VLOOKUP(B7,'C'!$A$3:$C$96,3,FALSE),IF(C7="C/LW",VLOOKUP(B7,'C'!$A$3:$C$96,3,FALSE),IF(C7="C/RW",VLOOKUP(B7,'C'!$A$3:$C$96,3,FALSE),IF(C7="LW",VLOOKUP(B7,LW!$A$3:$C$91,3,FALSE),IF(C7="LW/RW",VLOOKUP(B7,LW!$A$3:$C$91,3,FALSE),IF(C7="RW",VLOOKUP(B7,RW!$A$3:$C$100,3,FALSE),IF(C7="D",VLOOKUP(B7,D!$A$3:$C$98,3,FALSE),IF(C7="G",VLOOKUP(B7,G!$A$3:$C$99,3,FALSE)))))))))</f>
        <v>1</v>
      </c>
      <c r="E7" s="47" t="str">
        <f t="shared" si="1"/>
        <v>D1</v>
      </c>
      <c r="F7" s="47" t="str">
        <f>VLOOKUP(B7,ADP!$A$2:$E$696,5,FALSE)</f>
        <v>COL</v>
      </c>
      <c r="G7" s="47">
        <f>IF(Settings!$B$2="Yahoo",VLOOKUP(B7,ADP!$A$2:$D$696,2,FALSE),IF(Settings!$B$2="ESPN",VLOOKUP(B7,ADP!$A$2:$D$696,3,FALSE),IF(Settings!$B$2="Average",VLOOKUP(B7,ADP!$A$2:$D$696,4,FALSE),"NA")))</f>
        <v>5.6</v>
      </c>
      <c r="H7" s="48">
        <f t="shared" si="2"/>
        <v>4.5</v>
      </c>
      <c r="I7" s="11"/>
      <c r="J7" s="11"/>
      <c r="K7" s="49">
        <v>4.0</v>
      </c>
      <c r="L7" s="50" t="s">
        <v>26</v>
      </c>
      <c r="M7" s="43" t="str">
        <f>VLOOKUP(L7,Positions!$A$2:$B$688,2,FALSE)</f>
        <v>C</v>
      </c>
      <c r="N7" s="43">
        <f>IF(M7="C",VLOOKUP(L7,'C'!$G$3:$J$96,3,FALSE),IF(M7="C/LW",VLOOKUP(L7,'C'!$G$3:$J$96,3,FALSE),IF(M7="C/RW",VLOOKUP(L7,'C'!$G$3:$J$96,3,FALSE),IF(M7="LW",VLOOKUP(L7,LW!$G$3:$J$85,3,FALSE),IF(M7="LW/RW",VLOOKUP(L7,LW!$G$3:$J$85,3,FALSE),IF(M7="RW",VLOOKUP(L7,RW!$G$3:$J$100,3,FALSE),IF(M7="D",VLOOKUP(L7,D!$G$3:$J$96,3,FALSE),IF(M7="G",VLOOKUP(L7,G!$G$3:$J$100,3,FALSE)))))))))</f>
        <v>4</v>
      </c>
      <c r="O7" s="43" t="str">
        <f t="shared" si="3"/>
        <v>C4</v>
      </c>
      <c r="P7" s="43" t="str">
        <f>VLOOKUP(L7,ADP!$A$2:$E$696,5,FALSE)</f>
        <v>COL</v>
      </c>
      <c r="Q7" s="43">
        <f>IF(Settings!$B$2="Yahoo",VLOOKUP(L7,ADP!$A$2:$D$696,2,FALSE),IF(Settings!$B$2="ESPN",VLOOKUP(L7,ADP!$A$2:$D$696,3,FALSE),IF(Settings!$B$2="Average",VLOOKUP(L7,ADP!$A$2:$D$696,4,FALSE),"NA")))</f>
        <v>4.6</v>
      </c>
      <c r="R7" s="44">
        <f t="shared" si="4"/>
        <v>4.5</v>
      </c>
      <c r="T7" s="51">
        <v>4.0</v>
      </c>
      <c r="U7" s="52" t="s">
        <v>14</v>
      </c>
      <c r="V7" s="53" t="s">
        <v>90</v>
      </c>
      <c r="W7" s="38">
        <v>1.0</v>
      </c>
      <c r="X7" s="38" t="s">
        <v>91</v>
      </c>
      <c r="Y7" s="38" t="s">
        <v>92</v>
      </c>
      <c r="Z7" s="38">
        <v>5.6</v>
      </c>
      <c r="AA7" s="39">
        <v>4.5</v>
      </c>
    </row>
    <row r="8">
      <c r="A8" s="36">
        <v>5.0</v>
      </c>
      <c r="B8" s="37" t="s">
        <v>26</v>
      </c>
      <c r="C8" s="38" t="str">
        <f>VLOOKUP(B8,Positions!$A$2:$B$688,2,FALSE)</f>
        <v>C</v>
      </c>
      <c r="D8" s="38">
        <f>IF(C8="C",VLOOKUP(B8,'C'!$A$3:$C$96,3,FALSE),IF(C8="C/LW",VLOOKUP(B8,'C'!$A$3:$C$96,3,FALSE),IF(C8="C/RW",VLOOKUP(B8,'C'!$A$3:$C$96,3,FALSE),IF(C8="LW",VLOOKUP(B8,LW!$A$3:$C$91,3,FALSE),IF(C8="LW/RW",VLOOKUP(B8,LW!$A$3:$C$91,3,FALSE),IF(C8="RW",VLOOKUP(B8,RW!$A$3:$C$100,3,FALSE),IF(C8="D",VLOOKUP(B8,D!$A$3:$C$98,3,FALSE),IF(C8="G",VLOOKUP(B8,G!$A$3:$C$99,3,FALSE)))))))))</f>
        <v>4</v>
      </c>
      <c r="E8" s="38" t="str">
        <f t="shared" si="1"/>
        <v>C4</v>
      </c>
      <c r="F8" s="38" t="str">
        <f>VLOOKUP(B8,ADP!$A$2:$E$696,5,FALSE)</f>
        <v>COL</v>
      </c>
      <c r="G8" s="38">
        <f>IF(Settings!$B$2="Yahoo",VLOOKUP(B8,ADP!$A$2:$D$696,2,FALSE),IF(Settings!$B$2="ESPN",VLOOKUP(B8,ADP!$A$2:$D$696,3,FALSE),IF(Settings!$B$2="Average",VLOOKUP(B8,ADP!$A$2:$D$696,4,FALSE),"NA")))</f>
        <v>4.6</v>
      </c>
      <c r="H8" s="39">
        <f t="shared" si="2"/>
        <v>4.5</v>
      </c>
      <c r="I8" s="11"/>
      <c r="J8" s="11"/>
      <c r="K8" s="36">
        <v>5.0</v>
      </c>
      <c r="L8" s="37" t="s">
        <v>14</v>
      </c>
      <c r="M8" s="38" t="str">
        <f>VLOOKUP(L8,Positions!$A$2:$B$688,2,FALSE)</f>
        <v>D</v>
      </c>
      <c r="N8" s="38">
        <f>IF(M8="C",VLOOKUP(L8,'C'!$G$3:$J$96,3,FALSE),IF(M8="C/LW",VLOOKUP(L8,'C'!$G$3:$J$96,3,FALSE),IF(M8="C/RW",VLOOKUP(L8,'C'!$G$3:$J$96,3,FALSE),IF(M8="LW",VLOOKUP(L8,LW!$G$3:$J$85,3,FALSE),IF(M8="LW/RW",VLOOKUP(L8,LW!$G$3:$J$85,3,FALSE),IF(M8="RW",VLOOKUP(L8,RW!$G$3:$J$100,3,FALSE),IF(M8="D",VLOOKUP(L8,D!$G$3:$J$96,3,FALSE),IF(M8="G",VLOOKUP(L8,G!$G$3:$J$100,3,FALSE)))))))))</f>
        <v>1</v>
      </c>
      <c r="O8" s="38" t="str">
        <f t="shared" si="3"/>
        <v>D1</v>
      </c>
      <c r="P8" s="38" t="str">
        <f>VLOOKUP(L8,ADP!$A$2:$E$696,5,FALSE)</f>
        <v>COL</v>
      </c>
      <c r="Q8" s="38">
        <f>IF(Settings!$B$2="Yahoo",VLOOKUP(L8,ADP!$A$2:$D$696,2,FALSE),IF(Settings!$B$2="ESPN",VLOOKUP(L8,ADP!$A$2:$D$696,3,FALSE),IF(Settings!$B$2="Average",VLOOKUP(L8,ADP!$A$2:$D$696,4,FALSE),"NA")))</f>
        <v>5.6</v>
      </c>
      <c r="R8" s="39">
        <f t="shared" si="4"/>
        <v>4.5</v>
      </c>
      <c r="T8" s="40">
        <v>5.0</v>
      </c>
      <c r="U8" s="41" t="s">
        <v>26</v>
      </c>
      <c r="V8" s="42" t="s">
        <v>83</v>
      </c>
      <c r="W8" s="43">
        <v>4.0</v>
      </c>
      <c r="X8" s="43" t="s">
        <v>93</v>
      </c>
      <c r="Y8" s="43" t="s">
        <v>92</v>
      </c>
      <c r="Z8" s="43">
        <v>4.6</v>
      </c>
      <c r="AA8" s="44">
        <v>4.5</v>
      </c>
    </row>
    <row r="9">
      <c r="A9" s="45">
        <v>6.0</v>
      </c>
      <c r="B9" s="54" t="s">
        <v>12</v>
      </c>
      <c r="C9" s="47" t="str">
        <f>VLOOKUP(B9,Positions!$A$2:$B$688,2,FALSE)</f>
        <v>LW</v>
      </c>
      <c r="D9" s="47">
        <f>IF(C9="C",VLOOKUP(B9,'C'!$A$3:$C$96,3,FALSE),IF(C9="C/LW",VLOOKUP(B9,'C'!$A$3:$C$96,3,FALSE),IF(C9="C/RW",VLOOKUP(B9,'C'!$A$3:$C$96,3,FALSE),IF(C9="LW",VLOOKUP(B9,LW!$A$3:$C$91,3,FALSE),IF(C9="LW/RW",VLOOKUP(B9,LW!$A$3:$C$91,3,FALSE),IF(C9="RW",VLOOKUP(B9,RW!$A$3:$C$100,3,FALSE),IF(C9="D",VLOOKUP(B9,D!$A$3:$C$98,3,FALSE),IF(C9="G",VLOOKUP(B9,G!$A$3:$C$99,3,FALSE)))))))))</f>
        <v>1</v>
      </c>
      <c r="E9" s="47" t="str">
        <f t="shared" si="1"/>
        <v>LW1</v>
      </c>
      <c r="F9" s="47" t="str">
        <f>VLOOKUP(B9,ADP!$A$2:$E$696,5,FALSE)</f>
        <v>MIN</v>
      </c>
      <c r="G9" s="47">
        <f>IF(Settings!$B$2="Yahoo",VLOOKUP(B9,ADP!$A$2:$D$696,2,FALSE),IF(Settings!$B$2="ESPN",VLOOKUP(B9,ADP!$A$2:$D$696,3,FALSE),IF(Settings!$B$2="Average",VLOOKUP(B9,ADP!$A$2:$D$696,4,FALSE),"NA")))</f>
        <v>7.1</v>
      </c>
      <c r="H9" s="48">
        <f t="shared" si="2"/>
        <v>6</v>
      </c>
      <c r="I9" s="11"/>
      <c r="J9" s="11"/>
      <c r="K9" s="49">
        <v>6.0</v>
      </c>
      <c r="L9" s="50" t="s">
        <v>12</v>
      </c>
      <c r="M9" s="43" t="str">
        <f>VLOOKUP(L9,Positions!$A$2:$B$688,2,FALSE)</f>
        <v>LW</v>
      </c>
      <c r="N9" s="43">
        <f>IF(M9="C",VLOOKUP(L9,'C'!$G$3:$J$96,3,FALSE),IF(M9="C/LW",VLOOKUP(L9,'C'!$G$3:$J$96,3,FALSE),IF(M9="C/RW",VLOOKUP(L9,'C'!$G$3:$J$96,3,FALSE),IF(M9="LW",VLOOKUP(L9,LW!$G$3:$J$85,3,FALSE),IF(M9="LW/RW",VLOOKUP(L9,LW!$G$3:$J$85,3,FALSE),IF(M9="RW",VLOOKUP(L9,RW!$G$3:$J$100,3,FALSE),IF(M9="D",VLOOKUP(L9,D!$G$3:$J$96,3,FALSE),IF(M9="G",VLOOKUP(L9,G!$G$3:$J$100,3,FALSE)))))))))</f>
        <v>1</v>
      </c>
      <c r="O9" s="43" t="str">
        <f t="shared" si="3"/>
        <v>LW1</v>
      </c>
      <c r="P9" s="43" t="str">
        <f>VLOOKUP(L9,ADP!$A$2:$E$696,5,FALSE)</f>
        <v>MIN</v>
      </c>
      <c r="Q9" s="43">
        <f>IF(Settings!$B$2="Yahoo",VLOOKUP(L9,ADP!$A$2:$D$696,2,FALSE),IF(Settings!$B$2="ESPN",VLOOKUP(L9,ADP!$A$2:$D$696,3,FALSE),IF(Settings!$B$2="Average",VLOOKUP(L9,ADP!$A$2:$D$696,4,FALSE),"NA")))</f>
        <v>7.1</v>
      </c>
      <c r="R9" s="44">
        <f t="shared" si="4"/>
        <v>6</v>
      </c>
      <c r="T9" s="51">
        <v>6.0</v>
      </c>
      <c r="U9" s="52" t="s">
        <v>12</v>
      </c>
      <c r="V9" s="53" t="s">
        <v>4</v>
      </c>
      <c r="W9" s="38">
        <v>1.0</v>
      </c>
      <c r="X9" s="38" t="s">
        <v>94</v>
      </c>
      <c r="Y9" s="38" t="s">
        <v>95</v>
      </c>
      <c r="Z9" s="38">
        <v>7.1</v>
      </c>
      <c r="AA9" s="39">
        <v>6.0</v>
      </c>
    </row>
    <row r="10">
      <c r="A10" s="36">
        <v>7.0</v>
      </c>
      <c r="B10" s="37" t="s">
        <v>13</v>
      </c>
      <c r="C10" s="38" t="str">
        <f>VLOOKUP(B10,Positions!$A$2:$B$688,2,FALSE)</f>
        <v>RW</v>
      </c>
      <c r="D10" s="38">
        <f>IF(C10="C",VLOOKUP(B10,'C'!$A$3:$C$96,3,FALSE),IF(C10="C/LW",VLOOKUP(B10,'C'!$A$3:$C$96,3,FALSE),IF(C10="C/RW",VLOOKUP(B10,'C'!$A$3:$C$96,3,FALSE),IF(C10="LW",VLOOKUP(B10,LW!$A$3:$C$91,3,FALSE),IF(C10="LW/RW",VLOOKUP(B10,LW!$A$3:$C$91,3,FALSE),IF(C10="RW",VLOOKUP(B10,RW!$A$3:$C$100,3,FALSE),IF(C10="D",VLOOKUP(B10,D!$A$3:$C$98,3,FALSE),IF(C10="G",VLOOKUP(B10,G!$A$3:$C$99,3,FALSE)))))))))</f>
        <v>1</v>
      </c>
      <c r="E10" s="38" t="str">
        <f t="shared" si="1"/>
        <v>RW1</v>
      </c>
      <c r="F10" s="38" t="str">
        <f>VLOOKUP(B10,ADP!$A$2:$E$696,5,FALSE)</f>
        <v>TBL</v>
      </c>
      <c r="G10" s="38">
        <f>IF(Settings!$B$2="Yahoo",VLOOKUP(B10,ADP!$A$2:$D$696,2,FALSE),IF(Settings!$B$2="ESPN",VLOOKUP(B10,ADP!$A$2:$D$696,3,FALSE),IF(Settings!$B$2="Average",VLOOKUP(B10,ADP!$A$2:$D$696,4,FALSE),"NA")))</f>
        <v>9.4</v>
      </c>
      <c r="H10" s="39">
        <f t="shared" si="2"/>
        <v>7</v>
      </c>
      <c r="I10" s="11"/>
      <c r="J10" s="11"/>
      <c r="K10" s="36">
        <v>7.0</v>
      </c>
      <c r="L10" s="37" t="s">
        <v>13</v>
      </c>
      <c r="M10" s="38" t="str">
        <f>VLOOKUP(L10,Positions!$A$2:$B$688,2,FALSE)</f>
        <v>RW</v>
      </c>
      <c r="N10" s="38">
        <f>IF(M10="C",VLOOKUP(L10,'C'!$G$3:$J$96,3,FALSE),IF(M10="C/LW",VLOOKUP(L10,'C'!$G$3:$J$96,3,FALSE),IF(M10="C/RW",VLOOKUP(L10,'C'!$G$3:$J$96,3,FALSE),IF(M10="LW",VLOOKUP(L10,LW!$G$3:$J$85,3,FALSE),IF(M10="LW/RW",VLOOKUP(L10,LW!$G$3:$J$85,3,FALSE),IF(M10="RW",VLOOKUP(L10,RW!$G$3:$J$100,3,FALSE),IF(M10="D",VLOOKUP(L10,D!$G$3:$J$96,3,FALSE),IF(M10="G",VLOOKUP(L10,G!$G$3:$J$100,3,FALSE)))))))))</f>
        <v>1</v>
      </c>
      <c r="O10" s="38" t="str">
        <f t="shared" si="3"/>
        <v>RW1</v>
      </c>
      <c r="P10" s="38" t="str">
        <f>VLOOKUP(L10,ADP!$A$2:$E$696,5,FALSE)</f>
        <v>TBL</v>
      </c>
      <c r="Q10" s="38">
        <f>IF(Settings!$B$2="Yahoo",VLOOKUP(L10,ADP!$A$2:$D$696,2,FALSE),IF(Settings!$B$2="ESPN",VLOOKUP(L10,ADP!$A$2:$D$696,3,FALSE),IF(Settings!$B$2="Average",VLOOKUP(L10,ADP!$A$2:$D$696,4,FALSE),"NA")))</f>
        <v>9.4</v>
      </c>
      <c r="R10" s="39">
        <f t="shared" si="4"/>
        <v>7</v>
      </c>
      <c r="T10" s="40">
        <v>7.0</v>
      </c>
      <c r="U10" s="41" t="s">
        <v>13</v>
      </c>
      <c r="V10" s="42" t="s">
        <v>5</v>
      </c>
      <c r="W10" s="43">
        <v>1.0</v>
      </c>
      <c r="X10" s="43" t="s">
        <v>96</v>
      </c>
      <c r="Y10" s="43" t="s">
        <v>97</v>
      </c>
      <c r="Z10" s="43">
        <v>9.4</v>
      </c>
      <c r="AA10" s="44">
        <v>7.0</v>
      </c>
    </row>
    <row r="11">
      <c r="A11" s="45">
        <v>8.0</v>
      </c>
      <c r="B11" s="46" t="s">
        <v>31</v>
      </c>
      <c r="C11" s="47" t="str">
        <f>VLOOKUP(B11,Positions!$A$2:$B$688,2,FALSE)</f>
        <v>C</v>
      </c>
      <c r="D11" s="47">
        <f>IF(C11="C",VLOOKUP(B11,'C'!$A$3:$C$96,3,FALSE),IF(C11="C/LW",VLOOKUP(B11,'C'!$A$3:$C$96,3,FALSE),IF(C11="C/RW",VLOOKUP(B11,'C'!$A$3:$C$96,3,FALSE),IF(C11="LW",VLOOKUP(B11,LW!$A$3:$C$91,3,FALSE),IF(C11="LW/RW",VLOOKUP(B11,LW!$A$3:$C$91,3,FALSE),IF(C11="RW",VLOOKUP(B11,RW!$A$3:$C$100,3,FALSE),IF(C11="D",VLOOKUP(B11,D!$A$3:$C$98,3,FALSE),IF(C11="G",VLOOKUP(B11,G!$A$3:$C$99,3,FALSE)))))))))</f>
        <v>5</v>
      </c>
      <c r="E11" s="47" t="str">
        <f t="shared" si="1"/>
        <v>C5</v>
      </c>
      <c r="F11" s="47" t="str">
        <f>VLOOKUP(B11,ADP!$A$2:$E$696,5,FALSE)</f>
        <v>FLA</v>
      </c>
      <c r="G11" s="47">
        <f>IF(Settings!$B$2="Yahoo",VLOOKUP(B11,ADP!$A$2:$D$696,2,FALSE),IF(Settings!$B$2="ESPN",VLOOKUP(B11,ADP!$A$2:$D$696,3,FALSE),IF(Settings!$B$2="Average",VLOOKUP(B11,ADP!$A$2:$D$696,4,FALSE),"NA")))</f>
        <v>13.8</v>
      </c>
      <c r="H11" s="48">
        <f t="shared" si="2"/>
        <v>9</v>
      </c>
      <c r="I11" s="11"/>
      <c r="J11" s="11"/>
      <c r="K11" s="49">
        <v>8.0</v>
      </c>
      <c r="L11" s="50" t="s">
        <v>36</v>
      </c>
      <c r="M11" s="43" t="str">
        <f>VLOOKUP(L11,Positions!$A$2:$B$688,2,FALSE)</f>
        <v>C/RW</v>
      </c>
      <c r="N11" s="43">
        <f>IF(M11="C",VLOOKUP(L11,'C'!$G$3:$J$96,3,FALSE),IF(M11="C/LW",VLOOKUP(L11,'C'!$G$3:$J$96,3,FALSE),IF(M11="C/RW",VLOOKUP(L11,'C'!$G$3:$J$96,3,FALSE),IF(M11="LW",VLOOKUP(L11,LW!$G$3:$J$85,3,FALSE),IF(M11="LW/RW",VLOOKUP(L11,LW!$G$3:$J$85,3,FALSE),IF(M11="RW",VLOOKUP(L11,RW!$G$3:$J$100,3,FALSE),IF(M11="D",VLOOKUP(L11,D!$G$3:$J$96,3,FALSE),IF(M11="G",VLOOKUP(L11,G!$G$3:$J$100,3,FALSE)))))))))</f>
        <v>5</v>
      </c>
      <c r="O11" s="43" t="str">
        <f t="shared" si="3"/>
        <v>C/RW5</v>
      </c>
      <c r="P11" s="43" t="str">
        <f>VLOOKUP(L11,ADP!$A$2:$E$696,5,FALSE)</f>
        <v>COL</v>
      </c>
      <c r="Q11" s="43">
        <f>IF(Settings!$B$2="Yahoo",VLOOKUP(L11,ADP!$A$2:$D$696,2,FALSE),IF(Settings!$B$2="ESPN",VLOOKUP(L11,ADP!$A$2:$D$696,3,FALSE),IF(Settings!$B$2="Average",VLOOKUP(L11,ADP!$A$2:$D$696,4,FALSE),"NA")))</f>
        <v>8.1</v>
      </c>
      <c r="R11" s="44">
        <f t="shared" si="4"/>
        <v>8.5</v>
      </c>
      <c r="T11" s="51">
        <v>8.0</v>
      </c>
      <c r="U11" s="52" t="s">
        <v>36</v>
      </c>
      <c r="V11" s="53" t="s">
        <v>98</v>
      </c>
      <c r="W11" s="38">
        <v>6.0</v>
      </c>
      <c r="X11" s="38" t="s">
        <v>99</v>
      </c>
      <c r="Y11" s="38" t="s">
        <v>92</v>
      </c>
      <c r="Z11" s="38">
        <v>8.1</v>
      </c>
      <c r="AA11" s="39">
        <v>8.5</v>
      </c>
    </row>
    <row r="12">
      <c r="A12" s="36">
        <v>9.0</v>
      </c>
      <c r="B12" s="37" t="s">
        <v>36</v>
      </c>
      <c r="C12" s="38" t="str">
        <f>VLOOKUP(B12,Positions!$A$2:$B$688,2,FALSE)</f>
        <v>C/RW</v>
      </c>
      <c r="D12" s="38">
        <f>IF(C12="C",VLOOKUP(B12,'C'!$A$3:$C$96,3,FALSE),IF(C12="C/LW",VLOOKUP(B12,'C'!$A$3:$C$96,3,FALSE),IF(C12="C/RW",VLOOKUP(B12,'C'!$A$3:$C$96,3,FALSE),IF(C12="LW",VLOOKUP(B12,LW!$A$3:$C$91,3,FALSE),IF(C12="LW/RW",VLOOKUP(B12,LW!$A$3:$C$91,3,FALSE),IF(C12="RW",VLOOKUP(B12,RW!$A$3:$C$100,3,FALSE),IF(C12="D",VLOOKUP(B12,D!$A$3:$C$98,3,FALSE),IF(C12="G",VLOOKUP(B12,G!$A$3:$C$99,3,FALSE)))))))))</f>
        <v>6</v>
      </c>
      <c r="E12" s="38" t="str">
        <f t="shared" si="1"/>
        <v>C/RW6</v>
      </c>
      <c r="F12" s="38" t="str">
        <f>VLOOKUP(B12,ADP!$A$2:$E$696,5,FALSE)</f>
        <v>COL</v>
      </c>
      <c r="G12" s="38">
        <f>IF(Settings!$B$2="Yahoo",VLOOKUP(B12,ADP!$A$2:$D$696,2,FALSE),IF(Settings!$B$2="ESPN",VLOOKUP(B12,ADP!$A$2:$D$696,3,FALSE),IF(Settings!$B$2="Average",VLOOKUP(B12,ADP!$A$2:$D$696,4,FALSE),"NA")))</f>
        <v>8.1</v>
      </c>
      <c r="H12" s="39">
        <f t="shared" si="2"/>
        <v>8.5</v>
      </c>
      <c r="I12" s="11"/>
      <c r="J12" s="11"/>
      <c r="K12" s="36">
        <v>9.0</v>
      </c>
      <c r="L12" s="37" t="s">
        <v>23</v>
      </c>
      <c r="M12" s="38" t="str">
        <f>VLOOKUP(L12,Positions!$A$2:$B$688,2,FALSE)</f>
        <v>RW</v>
      </c>
      <c r="N12" s="38">
        <f>IF(M12="C",VLOOKUP(L12,'C'!$G$3:$J$96,3,FALSE),IF(M12="C/LW",VLOOKUP(L12,'C'!$G$3:$J$96,3,FALSE),IF(M12="C/RW",VLOOKUP(L12,'C'!$G$3:$J$96,3,FALSE),IF(M12="LW",VLOOKUP(L12,LW!$G$3:$J$85,3,FALSE),IF(M12="LW/RW",VLOOKUP(L12,LW!$G$3:$J$85,3,FALSE),IF(M12="RW",VLOOKUP(L12,RW!$G$3:$J$100,3,FALSE),IF(M12="D",VLOOKUP(L12,D!$G$3:$J$96,3,FALSE),IF(M12="G",VLOOKUP(L12,G!$G$3:$J$100,3,FALSE)))))))))</f>
        <v>2</v>
      </c>
      <c r="O12" s="38" t="str">
        <f t="shared" si="3"/>
        <v>RW2</v>
      </c>
      <c r="P12" s="38" t="str">
        <f>VLOOKUP(L12,ADP!$A$2:$E$696,5,FALSE)</f>
        <v>TOR</v>
      </c>
      <c r="Q12" s="38">
        <f>IF(Settings!$B$2="Yahoo",VLOOKUP(L12,ADP!$A$2:$D$696,2,FALSE),IF(Settings!$B$2="ESPN",VLOOKUP(L12,ADP!$A$2:$D$696,3,FALSE),IF(Settings!$B$2="Average",VLOOKUP(L12,ADP!$A$2:$D$696,4,FALSE),"NA")))</f>
        <v>18.1</v>
      </c>
      <c r="R12" s="39">
        <f t="shared" si="4"/>
        <v>10.5</v>
      </c>
      <c r="T12" s="40">
        <v>9.0</v>
      </c>
      <c r="U12" s="41" t="s">
        <v>31</v>
      </c>
      <c r="V12" s="42" t="s">
        <v>83</v>
      </c>
      <c r="W12" s="43">
        <v>5.0</v>
      </c>
      <c r="X12" s="43" t="s">
        <v>100</v>
      </c>
      <c r="Y12" s="43" t="s">
        <v>101</v>
      </c>
      <c r="Z12" s="43">
        <v>13.8</v>
      </c>
      <c r="AA12" s="44">
        <v>9.0</v>
      </c>
    </row>
    <row r="13">
      <c r="A13" s="45">
        <v>10.0</v>
      </c>
      <c r="B13" s="46" t="s">
        <v>18</v>
      </c>
      <c r="C13" s="47" t="str">
        <f>VLOOKUP(B13,Positions!$A$2:$B$688,2,FALSE)</f>
        <v>RW</v>
      </c>
      <c r="D13" s="47">
        <f>IF(C13="C",VLOOKUP(B13,'C'!$A$3:$C$96,3,FALSE),IF(C13="C/LW",VLOOKUP(B13,'C'!$A$3:$C$96,3,FALSE),IF(C13="C/RW",VLOOKUP(B13,'C'!$A$3:$C$96,3,FALSE),IF(C13="LW",VLOOKUP(B13,LW!$A$3:$C$91,3,FALSE),IF(C13="LW/RW",VLOOKUP(B13,LW!$A$3:$C$91,3,FALSE),IF(C13="RW",VLOOKUP(B13,RW!$A$3:$C$100,3,FALSE),IF(C13="D",VLOOKUP(B13,D!$A$3:$C$98,3,FALSE),IF(C13="G",VLOOKUP(B13,G!$A$3:$C$99,3,FALSE)))))))))</f>
        <v>2</v>
      </c>
      <c r="E13" s="47" t="str">
        <f t="shared" si="1"/>
        <v>RW2</v>
      </c>
      <c r="F13" s="47" t="str">
        <f>VLOOKUP(B13,ADP!$A$2:$E$696,5,FALSE)</f>
        <v>BOS</v>
      </c>
      <c r="G13" s="47">
        <f>IF(Settings!$B$2="Yahoo",VLOOKUP(B13,ADP!$A$2:$D$696,2,FALSE),IF(Settings!$B$2="ESPN",VLOOKUP(B13,ADP!$A$2:$D$696,3,FALSE),IF(Settings!$B$2="Average",VLOOKUP(B13,ADP!$A$2:$D$696,4,FALSE),"NA")))</f>
        <v>24.3</v>
      </c>
      <c r="H13" s="48">
        <f t="shared" si="2"/>
        <v>10.5</v>
      </c>
      <c r="I13" s="11"/>
      <c r="J13" s="11"/>
      <c r="K13" s="49">
        <v>10.0</v>
      </c>
      <c r="L13" s="50" t="s">
        <v>31</v>
      </c>
      <c r="M13" s="43" t="str">
        <f>VLOOKUP(L13,Positions!$A$2:$B$688,2,FALSE)</f>
        <v>C</v>
      </c>
      <c r="N13" s="43">
        <f>IF(M13="C",VLOOKUP(L13,'C'!$G$3:$J$96,3,FALSE),IF(M13="C/LW",VLOOKUP(L13,'C'!$G$3:$J$96,3,FALSE),IF(M13="C/RW",VLOOKUP(L13,'C'!$G$3:$J$96,3,FALSE),IF(M13="LW",VLOOKUP(L13,LW!$G$3:$J$85,3,FALSE),IF(M13="LW/RW",VLOOKUP(L13,LW!$G$3:$J$85,3,FALSE),IF(M13="RW",VLOOKUP(L13,RW!$G$3:$J$100,3,FALSE),IF(M13="D",VLOOKUP(L13,D!$G$3:$J$96,3,FALSE),IF(M13="G",VLOOKUP(L13,G!$G$3:$J$100,3,FALSE)))))))))</f>
        <v>6</v>
      </c>
      <c r="O13" s="43" t="str">
        <f t="shared" si="3"/>
        <v>C6</v>
      </c>
      <c r="P13" s="43" t="str">
        <f>VLOOKUP(L13,ADP!$A$2:$E$696,5,FALSE)</f>
        <v>FLA</v>
      </c>
      <c r="Q13" s="43">
        <f>IF(Settings!$B$2="Yahoo",VLOOKUP(L13,ADP!$A$2:$D$696,2,FALSE),IF(Settings!$B$2="ESPN",VLOOKUP(L13,ADP!$A$2:$D$696,3,FALSE),IF(Settings!$B$2="Average",VLOOKUP(L13,ADP!$A$2:$D$696,4,FALSE),"NA")))</f>
        <v>13.8</v>
      </c>
      <c r="R13" s="44">
        <f t="shared" si="4"/>
        <v>9</v>
      </c>
      <c r="T13" s="51">
        <v>10.0</v>
      </c>
      <c r="U13" s="52" t="s">
        <v>18</v>
      </c>
      <c r="V13" s="53" t="s">
        <v>5</v>
      </c>
      <c r="W13" s="38">
        <v>2.0</v>
      </c>
      <c r="X13" s="38" t="s">
        <v>102</v>
      </c>
      <c r="Y13" s="38" t="s">
        <v>103</v>
      </c>
      <c r="Z13" s="38">
        <v>24.3</v>
      </c>
      <c r="AA13" s="39">
        <v>10.5</v>
      </c>
    </row>
    <row r="14">
      <c r="A14" s="36">
        <v>11.0</v>
      </c>
      <c r="B14" s="55" t="s">
        <v>17</v>
      </c>
      <c r="C14" s="38" t="str">
        <f>VLOOKUP(B14,Positions!$A$2:$B$688,2,FALSE)</f>
        <v>LW</v>
      </c>
      <c r="D14" s="38">
        <f>IF(C14="C",VLOOKUP(B14,'C'!$A$3:$C$96,3,FALSE),IF(C14="C/LW",VLOOKUP(B14,'C'!$A$3:$C$96,3,FALSE),IF(C14="C/RW",VLOOKUP(B14,'C'!$A$3:$C$96,3,FALSE),IF(C14="LW",VLOOKUP(B14,LW!$A$3:$C$91,3,FALSE),IF(C14="LW/RW",VLOOKUP(B14,LW!$A$3:$C$91,3,FALSE),IF(C14="RW",VLOOKUP(B14,RW!$A$3:$C$100,3,FALSE),IF(C14="D",VLOOKUP(B14,D!$A$3:$C$98,3,FALSE),IF(C14="G",VLOOKUP(B14,G!$A$3:$C$99,3,FALSE)))))))))</f>
        <v>2</v>
      </c>
      <c r="E14" s="38" t="str">
        <f t="shared" si="1"/>
        <v>LW2</v>
      </c>
      <c r="F14" s="38" t="str">
        <f>VLOOKUP(B14,ADP!$A$2:$E$696,5,FALSE)</f>
        <v>WSH</v>
      </c>
      <c r="G14" s="38">
        <f>IF(Settings!$B$2="Yahoo",VLOOKUP(B14,ADP!$A$2:$D$696,2,FALSE),IF(Settings!$B$2="ESPN",VLOOKUP(B14,ADP!$A$2:$D$696,3,FALSE),IF(Settings!$B$2="Average",VLOOKUP(B14,ADP!$A$2:$D$696,4,FALSE),"NA")))</f>
        <v>13.1</v>
      </c>
      <c r="H14" s="39">
        <f t="shared" si="2"/>
        <v>13.5</v>
      </c>
      <c r="I14" s="11"/>
      <c r="J14" s="11"/>
      <c r="K14" s="36">
        <v>11.0</v>
      </c>
      <c r="L14" s="37" t="s">
        <v>18</v>
      </c>
      <c r="M14" s="38" t="str">
        <f>VLOOKUP(L14,Positions!$A$2:$B$688,2,FALSE)</f>
        <v>RW</v>
      </c>
      <c r="N14" s="38">
        <f>IF(M14="C",VLOOKUP(L14,'C'!$G$3:$J$96,3,FALSE),IF(M14="C/LW",VLOOKUP(L14,'C'!$G$3:$J$96,3,FALSE),IF(M14="C/RW",VLOOKUP(L14,'C'!$G$3:$J$96,3,FALSE),IF(M14="LW",VLOOKUP(L14,LW!$G$3:$J$85,3,FALSE),IF(M14="LW/RW",VLOOKUP(L14,LW!$G$3:$J$85,3,FALSE),IF(M14="RW",VLOOKUP(L14,RW!$G$3:$J$100,3,FALSE),IF(M14="D",VLOOKUP(L14,D!$G$3:$J$96,3,FALSE),IF(M14="G",VLOOKUP(L14,G!$G$3:$J$100,3,FALSE)))))))))</f>
        <v>3</v>
      </c>
      <c r="O14" s="38" t="str">
        <f t="shared" si="3"/>
        <v>RW3</v>
      </c>
      <c r="P14" s="38" t="str">
        <f>VLOOKUP(L14,ADP!$A$2:$E$696,5,FALSE)</f>
        <v>BOS</v>
      </c>
      <c r="Q14" s="38">
        <f>IF(Settings!$B$2="Yahoo",VLOOKUP(L14,ADP!$A$2:$D$696,2,FALSE),IF(Settings!$B$2="ESPN",VLOOKUP(L14,ADP!$A$2:$D$696,3,FALSE),IF(Settings!$B$2="Average",VLOOKUP(L14,ADP!$A$2:$D$696,4,FALSE),"NA")))</f>
        <v>24.3</v>
      </c>
      <c r="R14" s="39">
        <f t="shared" si="4"/>
        <v>10.5</v>
      </c>
      <c r="T14" s="40">
        <v>11.0</v>
      </c>
      <c r="U14" s="41" t="s">
        <v>23</v>
      </c>
      <c r="V14" s="42" t="s">
        <v>5</v>
      </c>
      <c r="W14" s="43">
        <v>3.0</v>
      </c>
      <c r="X14" s="43" t="s">
        <v>104</v>
      </c>
      <c r="Y14" s="43" t="s">
        <v>87</v>
      </c>
      <c r="Z14" s="43">
        <v>18.1</v>
      </c>
      <c r="AA14" s="44">
        <v>10.5</v>
      </c>
    </row>
    <row r="15">
      <c r="A15" s="45">
        <v>12.0</v>
      </c>
      <c r="B15" s="54" t="s">
        <v>23</v>
      </c>
      <c r="C15" s="47" t="str">
        <f>VLOOKUP(B15,Positions!$A$2:$B$688,2,FALSE)</f>
        <v>RW</v>
      </c>
      <c r="D15" s="47">
        <f>IF(C15="C",VLOOKUP(B15,'C'!$A$3:$C$96,3,FALSE),IF(C15="C/LW",VLOOKUP(B15,'C'!$A$3:$C$96,3,FALSE),IF(C15="C/RW",VLOOKUP(B15,'C'!$A$3:$C$96,3,FALSE),IF(C15="LW",VLOOKUP(B15,LW!$A$3:$C$91,3,FALSE),IF(C15="LW/RW",VLOOKUP(B15,LW!$A$3:$C$91,3,FALSE),IF(C15="RW",VLOOKUP(B15,RW!$A$3:$C$100,3,FALSE),IF(C15="D",VLOOKUP(B15,D!$A$3:$C$98,3,FALSE),IF(C15="G",VLOOKUP(B15,G!$A$3:$C$99,3,FALSE)))))))))</f>
        <v>3</v>
      </c>
      <c r="E15" s="47" t="str">
        <f t="shared" si="1"/>
        <v>RW3</v>
      </c>
      <c r="F15" s="47" t="str">
        <f>VLOOKUP(B15,ADP!$A$2:$E$696,5,FALSE)</f>
        <v>TOR</v>
      </c>
      <c r="G15" s="47">
        <f>IF(Settings!$B$2="Yahoo",VLOOKUP(B15,ADP!$A$2:$D$696,2,FALSE),IF(Settings!$B$2="ESPN",VLOOKUP(B15,ADP!$A$2:$D$696,3,FALSE),IF(Settings!$B$2="Average",VLOOKUP(B15,ADP!$A$2:$D$696,4,FALSE),"NA")))</f>
        <v>18.1</v>
      </c>
      <c r="H15" s="48">
        <f t="shared" si="2"/>
        <v>10.5</v>
      </c>
      <c r="I15" s="11"/>
      <c r="J15" s="11"/>
      <c r="K15" s="49">
        <v>12.0</v>
      </c>
      <c r="L15" s="50" t="s">
        <v>22</v>
      </c>
      <c r="M15" s="43" t="str">
        <f>VLOOKUP(L15,Positions!$A$2:$B$688,2,FALSE)</f>
        <v>LW</v>
      </c>
      <c r="N15" s="43">
        <f>IF(M15="C",VLOOKUP(L15,'C'!$G$3:$J$96,3,FALSE),IF(M15="C/LW",VLOOKUP(L15,'C'!$G$3:$J$96,3,FALSE),IF(M15="C/RW",VLOOKUP(L15,'C'!$G$3:$J$96,3,FALSE),IF(M15="LW",VLOOKUP(L15,LW!$G$3:$J$85,3,FALSE),IF(M15="LW/RW",VLOOKUP(L15,LW!$G$3:$J$85,3,FALSE),IF(M15="RW",VLOOKUP(L15,RW!$G$3:$J$100,3,FALSE),IF(M15="D",VLOOKUP(L15,D!$G$3:$J$96,3,FALSE),IF(M15="G",VLOOKUP(L15,G!$G$3:$J$100,3,FALSE)))))))))</f>
        <v>2</v>
      </c>
      <c r="O15" s="43" t="str">
        <f t="shared" si="3"/>
        <v>LW2</v>
      </c>
      <c r="P15" s="43" t="str">
        <f>VLOOKUP(L15,ADP!$A$2:$E$696,5,FALSE)</f>
        <v>CGY</v>
      </c>
      <c r="Q15" s="43">
        <f>IF(Settings!$B$2="Yahoo",VLOOKUP(L15,ADP!$A$2:$D$696,2,FALSE),IF(Settings!$B$2="ESPN",VLOOKUP(L15,ADP!$A$2:$D$696,3,FALSE),IF(Settings!$B$2="Average",VLOOKUP(L15,ADP!$A$2:$D$696,4,FALSE),"NA")))</f>
        <v>12.1</v>
      </c>
      <c r="R15" s="44">
        <f t="shared" si="4"/>
        <v>12.5</v>
      </c>
      <c r="T15" s="51">
        <v>12.0</v>
      </c>
      <c r="U15" s="52" t="s">
        <v>22</v>
      </c>
      <c r="V15" s="53" t="s">
        <v>4</v>
      </c>
      <c r="W15" s="38">
        <v>3.0</v>
      </c>
      <c r="X15" s="38" t="s">
        <v>105</v>
      </c>
      <c r="Y15" s="38" t="s">
        <v>106</v>
      </c>
      <c r="Z15" s="38">
        <v>12.1</v>
      </c>
      <c r="AA15" s="39">
        <v>12.5</v>
      </c>
    </row>
    <row r="16">
      <c r="A16" s="36">
        <v>13.0</v>
      </c>
      <c r="B16" s="37" t="s">
        <v>22</v>
      </c>
      <c r="C16" s="38" t="str">
        <f>VLOOKUP(B16,Positions!$A$2:$B$688,2,FALSE)</f>
        <v>LW</v>
      </c>
      <c r="D16" s="38">
        <f>IF(C16="C",VLOOKUP(B16,'C'!$A$3:$C$96,3,FALSE),IF(C16="C/LW",VLOOKUP(B16,'C'!$A$3:$C$96,3,FALSE),IF(C16="C/RW",VLOOKUP(B16,'C'!$A$3:$C$96,3,FALSE),IF(C16="LW",VLOOKUP(B16,LW!$A$3:$C$91,3,FALSE),IF(C16="LW/RW",VLOOKUP(B16,LW!$A$3:$C$91,3,FALSE),IF(C16="RW",VLOOKUP(B16,RW!$A$3:$C$100,3,FALSE),IF(C16="D",VLOOKUP(B16,D!$A$3:$C$98,3,FALSE),IF(C16="G",VLOOKUP(B16,G!$A$3:$C$99,3,FALSE)))))))))</f>
        <v>3</v>
      </c>
      <c r="E16" s="38" t="str">
        <f t="shared" si="1"/>
        <v>LW3</v>
      </c>
      <c r="F16" s="38" t="str">
        <f>VLOOKUP(B16,ADP!$A$2:$E$696,5,FALSE)</f>
        <v>CGY</v>
      </c>
      <c r="G16" s="38">
        <f>IF(Settings!$B$2="Yahoo",VLOOKUP(B16,ADP!$A$2:$D$696,2,FALSE),IF(Settings!$B$2="ESPN",VLOOKUP(B16,ADP!$A$2:$D$696,3,FALSE),IF(Settings!$B$2="Average",VLOOKUP(B16,ADP!$A$2:$D$696,4,FALSE),"NA")))</f>
        <v>12.1</v>
      </c>
      <c r="H16" s="39">
        <f t="shared" si="2"/>
        <v>12.5</v>
      </c>
      <c r="I16" s="11"/>
      <c r="J16" s="11"/>
      <c r="K16" s="36">
        <v>13.0</v>
      </c>
      <c r="L16" s="37" t="s">
        <v>27</v>
      </c>
      <c r="M16" s="38" t="str">
        <f>VLOOKUP(L16,Positions!$A$2:$B$688,2,FALSE)</f>
        <v>LW</v>
      </c>
      <c r="N16" s="38">
        <f>IF(M16="C",VLOOKUP(L16,'C'!$G$3:$J$96,3,FALSE),IF(M16="C/LW",VLOOKUP(L16,'C'!$G$3:$J$96,3,FALSE),IF(M16="C/RW",VLOOKUP(L16,'C'!$G$3:$J$96,3,FALSE),IF(M16="LW",VLOOKUP(L16,LW!$G$3:$J$85,3,FALSE),IF(M16="LW/RW",VLOOKUP(L16,LW!$G$3:$J$85,3,FALSE),IF(M16="RW",VLOOKUP(L16,RW!$G$3:$J$100,3,FALSE),IF(M16="D",VLOOKUP(L16,D!$G$3:$J$96,3,FALSE),IF(M16="G",VLOOKUP(L16,G!$G$3:$J$100,3,FALSE)))))))))</f>
        <v>3</v>
      </c>
      <c r="O16" s="38" t="str">
        <f t="shared" si="3"/>
        <v>LW3</v>
      </c>
      <c r="P16" s="38" t="str">
        <f>VLOOKUP(L16,ADP!$A$2:$E$696,5,FALSE)</f>
        <v>CBJ</v>
      </c>
      <c r="Q16" s="38">
        <f>IF(Settings!$B$2="Yahoo",VLOOKUP(L16,ADP!$A$2:$D$696,2,FALSE),IF(Settings!$B$2="ESPN",VLOOKUP(L16,ADP!$A$2:$D$696,3,FALSE),IF(Settings!$B$2="Average",VLOOKUP(L16,ADP!$A$2:$D$696,4,FALSE),"NA")))</f>
        <v>20.3</v>
      </c>
      <c r="R16" s="39">
        <f t="shared" si="4"/>
        <v>14</v>
      </c>
      <c r="T16" s="40">
        <v>13.0</v>
      </c>
      <c r="U16" s="43" t="s">
        <v>17</v>
      </c>
      <c r="V16" s="42" t="s">
        <v>4</v>
      </c>
      <c r="W16" s="43">
        <v>2.0</v>
      </c>
      <c r="X16" s="43" t="s">
        <v>107</v>
      </c>
      <c r="Y16" s="43" t="s">
        <v>108</v>
      </c>
      <c r="Z16" s="43">
        <v>13.1</v>
      </c>
      <c r="AA16" s="44">
        <v>13.5</v>
      </c>
    </row>
    <row r="17">
      <c r="A17" s="45">
        <v>14.0</v>
      </c>
      <c r="B17" s="54" t="s">
        <v>41</v>
      </c>
      <c r="C17" s="47" t="str">
        <f>VLOOKUP(B17,Positions!$A$2:$B$688,2,FALSE)</f>
        <v>C/LW</v>
      </c>
      <c r="D17" s="47">
        <f>IF(C17="C",VLOOKUP(B17,'C'!$A$3:$C$96,3,FALSE),IF(C17="C/LW",VLOOKUP(B17,'C'!$A$3:$C$96,3,FALSE),IF(C17="C/RW",VLOOKUP(B17,'C'!$A$3:$C$96,3,FALSE),IF(C17="LW",VLOOKUP(B17,LW!$A$3:$C$91,3,FALSE),IF(C17="LW/RW",VLOOKUP(B17,LW!$A$3:$C$91,3,FALSE),IF(C17="RW",VLOOKUP(B17,RW!$A$3:$C$100,3,FALSE),IF(C17="D",VLOOKUP(B17,D!$A$3:$C$98,3,FALSE),IF(C17="G",VLOOKUP(B17,G!$A$3:$C$99,3,FALSE)))))))))</f>
        <v>7</v>
      </c>
      <c r="E17" s="47" t="str">
        <f t="shared" si="1"/>
        <v>C/LW7</v>
      </c>
      <c r="F17" s="47" t="str">
        <f>VLOOKUP(B17,ADP!$A$2:$E$696,5,FALSE)</f>
        <v>TBL</v>
      </c>
      <c r="G17" s="47">
        <f>IF(Settings!$B$2="Yahoo",VLOOKUP(B17,ADP!$A$2:$D$696,2,FALSE),IF(Settings!$B$2="ESPN",VLOOKUP(B17,ADP!$A$2:$D$696,3,FALSE),IF(Settings!$B$2="Average",VLOOKUP(B17,ADP!$A$2:$D$696,4,FALSE),"NA")))</f>
        <v>20.6</v>
      </c>
      <c r="H17" s="48">
        <f t="shared" si="2"/>
        <v>14.5</v>
      </c>
      <c r="I17" s="11"/>
      <c r="J17" s="11"/>
      <c r="K17" s="49">
        <v>14.0</v>
      </c>
      <c r="L17" s="50" t="s">
        <v>42</v>
      </c>
      <c r="M17" s="43" t="str">
        <f>VLOOKUP(L17,Positions!$A$2:$B$688,2,FALSE)</f>
        <v>LW</v>
      </c>
      <c r="N17" s="43">
        <f>IF(M17="C",VLOOKUP(L17,'C'!$G$3:$J$96,3,FALSE),IF(M17="C/LW",VLOOKUP(L17,'C'!$G$3:$J$96,3,FALSE),IF(M17="C/RW",VLOOKUP(L17,'C'!$G$3:$J$96,3,FALSE),IF(M17="LW",VLOOKUP(L17,LW!$G$3:$J$85,3,FALSE),IF(M17="LW/RW",VLOOKUP(L17,LW!$G$3:$J$85,3,FALSE),IF(M17="RW",VLOOKUP(L17,RW!$G$3:$J$100,3,FALSE),IF(M17="D",VLOOKUP(L17,D!$G$3:$J$96,3,FALSE),IF(M17="G",VLOOKUP(L17,G!$G$3:$J$100,3,FALSE)))))))))</f>
        <v>4</v>
      </c>
      <c r="O17" s="43" t="str">
        <f t="shared" si="3"/>
        <v>LW4</v>
      </c>
      <c r="P17" s="43" t="str">
        <f>VLOOKUP(L17,ADP!$A$2:$E$696,5,FALSE)</f>
        <v>NYR</v>
      </c>
      <c r="Q17" s="43">
        <f>IF(Settings!$B$2="Yahoo",VLOOKUP(L17,ADP!$A$2:$D$696,2,FALSE),IF(Settings!$B$2="ESPN",VLOOKUP(L17,ADP!$A$2:$D$696,3,FALSE),IF(Settings!$B$2="Average",VLOOKUP(L17,ADP!$A$2:$D$696,4,FALSE),"NA")))</f>
        <v>24</v>
      </c>
      <c r="R17" s="44">
        <f t="shared" si="4"/>
        <v>16.5</v>
      </c>
      <c r="T17" s="51">
        <v>14.0</v>
      </c>
      <c r="U17" s="52" t="s">
        <v>27</v>
      </c>
      <c r="V17" s="53" t="s">
        <v>4</v>
      </c>
      <c r="W17" s="38">
        <v>4.0</v>
      </c>
      <c r="X17" s="38" t="s">
        <v>109</v>
      </c>
      <c r="Y17" s="38" t="s">
        <v>110</v>
      </c>
      <c r="Z17" s="38">
        <v>20.3</v>
      </c>
      <c r="AA17" s="39">
        <v>14.0</v>
      </c>
    </row>
    <row r="18">
      <c r="A18" s="36">
        <v>15.0</v>
      </c>
      <c r="B18" s="37" t="s">
        <v>27</v>
      </c>
      <c r="C18" s="38" t="str">
        <f>VLOOKUP(B18,Positions!$A$2:$B$688,2,FALSE)</f>
        <v>LW</v>
      </c>
      <c r="D18" s="38">
        <f>IF(C18="C",VLOOKUP(B18,'C'!$A$3:$C$96,3,FALSE),IF(C18="C/LW",VLOOKUP(B18,'C'!$A$3:$C$96,3,FALSE),IF(C18="C/RW",VLOOKUP(B18,'C'!$A$3:$C$96,3,FALSE),IF(C18="LW",VLOOKUP(B18,LW!$A$3:$C$91,3,FALSE),IF(C18="LW/RW",VLOOKUP(B18,LW!$A$3:$C$91,3,FALSE),IF(C18="RW",VLOOKUP(B18,RW!$A$3:$C$100,3,FALSE),IF(C18="D",VLOOKUP(B18,D!$A$3:$C$98,3,FALSE),IF(C18="G",VLOOKUP(B18,G!$A$3:$C$99,3,FALSE)))))))))</f>
        <v>4</v>
      </c>
      <c r="E18" s="38" t="str">
        <f t="shared" si="1"/>
        <v>LW4</v>
      </c>
      <c r="F18" s="38" t="str">
        <f>VLOOKUP(B18,ADP!$A$2:$E$696,5,FALSE)</f>
        <v>CBJ</v>
      </c>
      <c r="G18" s="38">
        <f>IF(Settings!$B$2="Yahoo",VLOOKUP(B18,ADP!$A$2:$D$696,2,FALSE),IF(Settings!$B$2="ESPN",VLOOKUP(B18,ADP!$A$2:$D$696,3,FALSE),IF(Settings!$B$2="Average",VLOOKUP(B18,ADP!$A$2:$D$696,4,FALSE),"NA")))</f>
        <v>20.3</v>
      </c>
      <c r="H18" s="39">
        <f t="shared" si="2"/>
        <v>14</v>
      </c>
      <c r="I18" s="11"/>
      <c r="J18" s="11"/>
      <c r="K18" s="36">
        <v>15.0</v>
      </c>
      <c r="L18" s="37" t="s">
        <v>41</v>
      </c>
      <c r="M18" s="38" t="str">
        <f>VLOOKUP(L18,Positions!$A$2:$B$688,2,FALSE)</f>
        <v>C/LW</v>
      </c>
      <c r="N18" s="38">
        <f>IF(M18="C",VLOOKUP(L18,'C'!$G$3:$J$96,3,FALSE),IF(M18="C/LW",VLOOKUP(L18,'C'!$G$3:$J$96,3,FALSE),IF(M18="C/RW",VLOOKUP(L18,'C'!$G$3:$J$96,3,FALSE),IF(M18="LW",VLOOKUP(L18,LW!$G$3:$J$85,3,FALSE),IF(M18="LW/RW",VLOOKUP(L18,LW!$G$3:$J$85,3,FALSE),IF(M18="RW",VLOOKUP(L18,RW!$G$3:$J$100,3,FALSE),IF(M18="D",VLOOKUP(L18,D!$G$3:$J$96,3,FALSE),IF(M18="G",VLOOKUP(L18,G!$G$3:$J$100,3,FALSE)))))))))</f>
        <v>7</v>
      </c>
      <c r="O18" s="38" t="str">
        <f t="shared" si="3"/>
        <v>C/LW7</v>
      </c>
      <c r="P18" s="38" t="str">
        <f>VLOOKUP(L18,ADP!$A$2:$E$696,5,FALSE)</f>
        <v>TBL</v>
      </c>
      <c r="Q18" s="38">
        <f>IF(Settings!$B$2="Yahoo",VLOOKUP(L18,ADP!$A$2:$D$696,2,FALSE),IF(Settings!$B$2="ESPN",VLOOKUP(L18,ADP!$A$2:$D$696,3,FALSE),IF(Settings!$B$2="Average",VLOOKUP(L18,ADP!$A$2:$D$696,4,FALSE),"NA")))</f>
        <v>20.6</v>
      </c>
      <c r="R18" s="39">
        <f t="shared" si="4"/>
        <v>14.5</v>
      </c>
      <c r="T18" s="40">
        <v>15.0</v>
      </c>
      <c r="U18" s="41" t="s">
        <v>41</v>
      </c>
      <c r="V18" s="42" t="s">
        <v>88</v>
      </c>
      <c r="W18" s="43">
        <v>7.0</v>
      </c>
      <c r="X18" s="43" t="s">
        <v>111</v>
      </c>
      <c r="Y18" s="43" t="s">
        <v>97</v>
      </c>
      <c r="Z18" s="43">
        <v>20.6</v>
      </c>
      <c r="AA18" s="44">
        <v>14.5</v>
      </c>
    </row>
    <row r="19">
      <c r="A19" s="45">
        <v>16.0</v>
      </c>
      <c r="B19" s="46" t="s">
        <v>32</v>
      </c>
      <c r="C19" s="47" t="str">
        <f>VLOOKUP(B19,Positions!$A$2:$B$688,2,FALSE)</f>
        <v>LW</v>
      </c>
      <c r="D19" s="47">
        <f>IF(C19="C",VLOOKUP(B19,'C'!$A$3:$C$96,3,FALSE),IF(C19="C/LW",VLOOKUP(B19,'C'!$A$3:$C$96,3,FALSE),IF(C19="C/RW",VLOOKUP(B19,'C'!$A$3:$C$96,3,FALSE),IF(C19="LW",VLOOKUP(B19,LW!$A$3:$C$91,3,FALSE),IF(C19="LW/RW",VLOOKUP(B19,LW!$A$3:$C$91,3,FALSE),IF(C19="RW",VLOOKUP(B19,RW!$A$3:$C$100,3,FALSE),IF(C19="D",VLOOKUP(B19,D!$A$3:$C$98,3,FALSE),IF(C19="G",VLOOKUP(B19,G!$A$3:$C$99,3,FALSE)))))))))</f>
        <v>5</v>
      </c>
      <c r="E19" s="47" t="str">
        <f t="shared" si="1"/>
        <v>LW5</v>
      </c>
      <c r="F19" s="47" t="str">
        <f>VLOOKUP(B19,ADP!$A$2:$E$696,5,FALSE)</f>
        <v>PIT</v>
      </c>
      <c r="G19" s="47">
        <f>IF(Settings!$B$2="Yahoo",VLOOKUP(B19,ADP!$A$2:$D$696,2,FALSE),IF(Settings!$B$2="ESPN",VLOOKUP(B19,ADP!$A$2:$D$696,3,FALSE),IF(Settings!$B$2="Average",VLOOKUP(B19,ADP!$A$2:$D$696,4,FALSE),"NA")))</f>
        <v>32.9</v>
      </c>
      <c r="H19" s="48">
        <f t="shared" si="2"/>
        <v>19</v>
      </c>
      <c r="I19" s="11"/>
      <c r="J19" s="11"/>
      <c r="K19" s="49">
        <v>16.0</v>
      </c>
      <c r="L19" s="50" t="s">
        <v>17</v>
      </c>
      <c r="M19" s="43" t="str">
        <f>VLOOKUP(L19,Positions!$A$2:$B$688,2,FALSE)</f>
        <v>LW</v>
      </c>
      <c r="N19" s="43">
        <f>IF(M19="C",VLOOKUP(L19,'C'!$G$3:$J$96,3,FALSE),IF(M19="C/LW",VLOOKUP(L19,'C'!$G$3:$J$96,3,FALSE),IF(M19="C/RW",VLOOKUP(L19,'C'!$G$3:$J$96,3,FALSE),IF(M19="LW",VLOOKUP(L19,LW!$G$3:$J$85,3,FALSE),IF(M19="LW/RW",VLOOKUP(L19,LW!$G$3:$J$85,3,FALSE),IF(M19="RW",VLOOKUP(L19,RW!$G$3:$J$100,3,FALSE),IF(M19="D",VLOOKUP(L19,D!$G$3:$J$96,3,FALSE),IF(M19="G",VLOOKUP(L19,G!$G$3:$J$100,3,FALSE)))))))))</f>
        <v>5</v>
      </c>
      <c r="O19" s="43" t="str">
        <f t="shared" si="3"/>
        <v>LW5</v>
      </c>
      <c r="P19" s="43" t="str">
        <f>VLOOKUP(L19,ADP!$A$2:$E$696,5,FALSE)</f>
        <v>WSH</v>
      </c>
      <c r="Q19" s="43">
        <f>IF(Settings!$B$2="Yahoo",VLOOKUP(L19,ADP!$A$2:$D$696,2,FALSE),IF(Settings!$B$2="ESPN",VLOOKUP(L19,ADP!$A$2:$D$696,3,FALSE),IF(Settings!$B$2="Average",VLOOKUP(L19,ADP!$A$2:$D$696,4,FALSE),"NA")))</f>
        <v>13.1</v>
      </c>
      <c r="R19" s="44">
        <f t="shared" si="4"/>
        <v>13.5</v>
      </c>
      <c r="T19" s="51">
        <v>16.0</v>
      </c>
      <c r="U19" s="52" t="s">
        <v>42</v>
      </c>
      <c r="V19" s="53" t="s">
        <v>4</v>
      </c>
      <c r="W19" s="38">
        <v>7.0</v>
      </c>
      <c r="X19" s="38" t="s">
        <v>112</v>
      </c>
      <c r="Y19" s="38" t="s">
        <v>113</v>
      </c>
      <c r="Z19" s="38">
        <v>24.0</v>
      </c>
      <c r="AA19" s="39">
        <v>16.5</v>
      </c>
    </row>
    <row r="20">
      <c r="A20" s="36">
        <v>17.0</v>
      </c>
      <c r="B20" s="37" t="s">
        <v>28</v>
      </c>
      <c r="C20" s="38" t="str">
        <f>VLOOKUP(B20,Positions!$A$2:$B$688,2,FALSE)</f>
        <v>RW</v>
      </c>
      <c r="D20" s="38">
        <f>IF(C20="C",VLOOKUP(B20,'C'!$A$3:$C$96,3,FALSE),IF(C20="C/LW",VLOOKUP(B20,'C'!$A$3:$C$96,3,FALSE),IF(C20="C/RW",VLOOKUP(B20,'C'!$A$3:$C$96,3,FALSE),IF(C20="LW",VLOOKUP(B20,LW!$A$3:$C$91,3,FALSE),IF(C20="LW/RW",VLOOKUP(B20,LW!$A$3:$C$91,3,FALSE),IF(C20="RW",VLOOKUP(B20,RW!$A$3:$C$100,3,FALSE),IF(C20="D",VLOOKUP(B20,D!$A$3:$C$98,3,FALSE),IF(C20="G",VLOOKUP(B20,G!$A$3:$C$99,3,FALSE)))))))))</f>
        <v>4</v>
      </c>
      <c r="E20" s="38" t="str">
        <f t="shared" si="1"/>
        <v>RW4</v>
      </c>
      <c r="F20" s="38" t="str">
        <f>VLOOKUP(B20,ADP!$A$2:$E$696,5,FALSE)</f>
        <v>FLA</v>
      </c>
      <c r="G20" s="38">
        <f>IF(Settings!$B$2="Yahoo",VLOOKUP(B20,ADP!$A$2:$D$696,2,FALSE),IF(Settings!$B$2="ESPN",VLOOKUP(B20,ADP!$A$2:$D$696,3,FALSE),IF(Settings!$B$2="Average",VLOOKUP(B20,ADP!$A$2:$D$696,4,FALSE),"NA")))</f>
        <v>16.7</v>
      </c>
      <c r="H20" s="39">
        <f t="shared" si="2"/>
        <v>18</v>
      </c>
      <c r="I20" s="11"/>
      <c r="J20" s="11"/>
      <c r="K20" s="36">
        <v>17.0</v>
      </c>
      <c r="L20" s="37" t="s">
        <v>46</v>
      </c>
      <c r="M20" s="38" t="str">
        <f>VLOOKUP(L20,Positions!$A$2:$B$688,2,FALSE)</f>
        <v>C</v>
      </c>
      <c r="N20" s="38">
        <f>IF(M20="C",VLOOKUP(L20,'C'!$G$3:$J$96,3,FALSE),IF(M20="C/LW",VLOOKUP(L20,'C'!$G$3:$J$96,3,FALSE),IF(M20="C/RW",VLOOKUP(L20,'C'!$G$3:$J$96,3,FALSE),IF(M20="LW",VLOOKUP(L20,LW!$G$3:$J$85,3,FALSE),IF(M20="LW/RW",VLOOKUP(L20,LW!$G$3:$J$85,3,FALSE),IF(M20="RW",VLOOKUP(L20,RW!$G$3:$J$100,3,FALSE),IF(M20="D",VLOOKUP(L20,D!$G$3:$J$96,3,FALSE),IF(M20="G",VLOOKUP(L20,G!$G$3:$J$100,3,FALSE)))))))))</f>
        <v>8</v>
      </c>
      <c r="O20" s="38" t="str">
        <f t="shared" si="3"/>
        <v>C8</v>
      </c>
      <c r="P20" s="38" t="str">
        <f>VLOOKUP(L20,ADP!$A$2:$E$696,5,FALSE)</f>
        <v>PIT</v>
      </c>
      <c r="Q20" s="38">
        <f>IF(Settings!$B$2="Yahoo",VLOOKUP(L20,ADP!$A$2:$D$696,2,FALSE),IF(Settings!$B$2="ESPN",VLOOKUP(L20,ADP!$A$2:$D$696,3,FALSE),IF(Settings!$B$2="Average",VLOOKUP(L20,ADP!$A$2:$D$696,4,FALSE),"NA")))</f>
        <v>18.8</v>
      </c>
      <c r="R20" s="39">
        <f t="shared" si="4"/>
        <v>18.5</v>
      </c>
      <c r="T20" s="40">
        <v>17.0</v>
      </c>
      <c r="U20" s="41" t="s">
        <v>28</v>
      </c>
      <c r="V20" s="42" t="s">
        <v>5</v>
      </c>
      <c r="W20" s="43">
        <v>4.0</v>
      </c>
      <c r="X20" s="43" t="s">
        <v>114</v>
      </c>
      <c r="Y20" s="43" t="s">
        <v>101</v>
      </c>
      <c r="Z20" s="43">
        <v>16.7</v>
      </c>
      <c r="AA20" s="44">
        <v>18.0</v>
      </c>
    </row>
    <row r="21">
      <c r="A21" s="45">
        <v>18.0</v>
      </c>
      <c r="B21" s="46" t="s">
        <v>37</v>
      </c>
      <c r="C21" s="47" t="str">
        <f>VLOOKUP(B21,Positions!$A$2:$B$688,2,FALSE)</f>
        <v>LW</v>
      </c>
      <c r="D21" s="47">
        <f>IF(C21="C",VLOOKUP(B21,'C'!$A$3:$C$96,3,FALSE),IF(C21="C/LW",VLOOKUP(B21,'C'!$A$3:$C$96,3,FALSE),IF(C21="C/RW",VLOOKUP(B21,'C'!$A$3:$C$96,3,FALSE),IF(C21="LW",VLOOKUP(B21,LW!$A$3:$C$91,3,FALSE),IF(C21="LW/RW",VLOOKUP(B21,LW!$A$3:$C$91,3,FALSE),IF(C21="RW",VLOOKUP(B21,RW!$A$3:$C$100,3,FALSE),IF(C21="D",VLOOKUP(B21,D!$A$3:$C$98,3,FALSE),IF(C21="G",VLOOKUP(B21,G!$A$3:$C$99,3,FALSE)))))))))</f>
        <v>6</v>
      </c>
      <c r="E21" s="47" t="str">
        <f t="shared" si="1"/>
        <v>LW6</v>
      </c>
      <c r="F21" s="47" t="str">
        <f>VLOOKUP(B21,ADP!$A$2:$E$696,5,FALSE)</f>
        <v>WPG</v>
      </c>
      <c r="G21" s="47">
        <f>IF(Settings!$B$2="Yahoo",VLOOKUP(B21,ADP!$A$2:$D$696,2,FALSE),IF(Settings!$B$2="ESPN",VLOOKUP(B21,ADP!$A$2:$D$696,3,FALSE),IF(Settings!$B$2="Average",VLOOKUP(B21,ADP!$A$2:$D$696,4,FALSE),"NA")))</f>
        <v>28.5</v>
      </c>
      <c r="H21" s="48">
        <f t="shared" si="2"/>
        <v>19.5</v>
      </c>
      <c r="I21" s="11"/>
      <c r="J21" s="11"/>
      <c r="K21" s="49">
        <v>18.0</v>
      </c>
      <c r="L21" s="50" t="s">
        <v>33</v>
      </c>
      <c r="M21" s="43" t="str">
        <f>VLOOKUP(L21,Positions!$A$2:$B$688,2,FALSE)</f>
        <v>RW</v>
      </c>
      <c r="N21" s="43">
        <f>IF(M21="C",VLOOKUP(L21,'C'!$G$3:$J$96,3,FALSE),IF(M21="C/LW",VLOOKUP(L21,'C'!$G$3:$J$96,3,FALSE),IF(M21="C/RW",VLOOKUP(L21,'C'!$G$3:$J$96,3,FALSE),IF(M21="LW",VLOOKUP(L21,LW!$G$3:$J$85,3,FALSE),IF(M21="LW/RW",VLOOKUP(L21,LW!$G$3:$J$85,3,FALSE),IF(M21="RW",VLOOKUP(L21,RW!$G$3:$J$100,3,FALSE),IF(M21="D",VLOOKUP(L21,D!$G$3:$J$96,3,FALSE),IF(M21="G",VLOOKUP(L21,G!$G$3:$J$100,3,FALSE)))))))))</f>
        <v>4</v>
      </c>
      <c r="O21" s="43" t="str">
        <f t="shared" si="3"/>
        <v>RW4</v>
      </c>
      <c r="P21" s="43" t="str">
        <f>VLOOKUP(L21,ADP!$A$2:$E$696,5,FALSE)</f>
        <v>CHI</v>
      </c>
      <c r="Q21" s="43">
        <f>IF(Settings!$B$2="Yahoo",VLOOKUP(L21,ADP!$A$2:$D$696,2,FALSE),IF(Settings!$B$2="ESPN",VLOOKUP(L21,ADP!$A$2:$D$696,3,FALSE),IF(Settings!$B$2="Average",VLOOKUP(L21,ADP!$A$2:$D$696,4,FALSE),"NA")))</f>
        <v>41.9</v>
      </c>
      <c r="R21" s="44">
        <f t="shared" si="4"/>
        <v>20</v>
      </c>
      <c r="T21" s="51">
        <v>18.0</v>
      </c>
      <c r="U21" s="38" t="s">
        <v>46</v>
      </c>
      <c r="V21" s="53" t="s">
        <v>83</v>
      </c>
      <c r="W21" s="38">
        <v>8.0</v>
      </c>
      <c r="X21" s="38" t="s">
        <v>115</v>
      </c>
      <c r="Y21" s="38" t="s">
        <v>116</v>
      </c>
      <c r="Z21" s="38">
        <v>18.8</v>
      </c>
      <c r="AA21" s="39">
        <v>18.5</v>
      </c>
    </row>
    <row r="22">
      <c r="A22" s="36">
        <v>19.0</v>
      </c>
      <c r="B22" s="37" t="s">
        <v>42</v>
      </c>
      <c r="C22" s="38" t="str">
        <f>VLOOKUP(B22,Positions!$A$2:$B$688,2,FALSE)</f>
        <v>LW</v>
      </c>
      <c r="D22" s="38">
        <f>IF(C22="C",VLOOKUP(B22,'C'!$A$3:$C$96,3,FALSE),IF(C22="C/LW",VLOOKUP(B22,'C'!$A$3:$C$96,3,FALSE),IF(C22="C/RW",VLOOKUP(B22,'C'!$A$3:$C$96,3,FALSE),IF(C22="LW",VLOOKUP(B22,LW!$A$3:$C$91,3,FALSE),IF(C22="LW/RW",VLOOKUP(B22,LW!$A$3:$C$91,3,FALSE),IF(C22="RW",VLOOKUP(B22,RW!$A$3:$C$100,3,FALSE),IF(C22="D",VLOOKUP(B22,D!$A$3:$C$98,3,FALSE),IF(C22="G",VLOOKUP(B22,G!$A$3:$C$99,3,FALSE)))))))))</f>
        <v>7</v>
      </c>
      <c r="E22" s="38" t="str">
        <f t="shared" si="1"/>
        <v>LW7</v>
      </c>
      <c r="F22" s="38" t="str">
        <f>VLOOKUP(B22,ADP!$A$2:$E$696,5,FALSE)</f>
        <v>NYR</v>
      </c>
      <c r="G22" s="38">
        <f>IF(Settings!$B$2="Yahoo",VLOOKUP(B22,ADP!$A$2:$D$696,2,FALSE),IF(Settings!$B$2="ESPN",VLOOKUP(B22,ADP!$A$2:$D$696,3,FALSE),IF(Settings!$B$2="Average",VLOOKUP(B22,ADP!$A$2:$D$696,4,FALSE),"NA")))</f>
        <v>24</v>
      </c>
      <c r="H22" s="39">
        <f t="shared" si="2"/>
        <v>16.5</v>
      </c>
      <c r="I22" s="11"/>
      <c r="J22" s="11"/>
      <c r="K22" s="36">
        <v>19.0</v>
      </c>
      <c r="L22" s="37" t="s">
        <v>28</v>
      </c>
      <c r="M22" s="38" t="str">
        <f>VLOOKUP(L22,Positions!$A$2:$B$688,2,FALSE)</f>
        <v>RW</v>
      </c>
      <c r="N22" s="38">
        <f>IF(M22="C",VLOOKUP(L22,'C'!$G$3:$J$96,3,FALSE),IF(M22="C/LW",VLOOKUP(L22,'C'!$G$3:$J$96,3,FALSE),IF(M22="C/RW",VLOOKUP(L22,'C'!$G$3:$J$96,3,FALSE),IF(M22="LW",VLOOKUP(L22,LW!$G$3:$J$85,3,FALSE),IF(M22="LW/RW",VLOOKUP(L22,LW!$G$3:$J$85,3,FALSE),IF(M22="RW",VLOOKUP(L22,RW!$G$3:$J$100,3,FALSE),IF(M22="D",VLOOKUP(L22,D!$G$3:$J$96,3,FALSE),IF(M22="G",VLOOKUP(L22,G!$G$3:$J$100,3,FALSE)))))))))</f>
        <v>5</v>
      </c>
      <c r="O22" s="38" t="str">
        <f t="shared" si="3"/>
        <v>RW5</v>
      </c>
      <c r="P22" s="38" t="str">
        <f>VLOOKUP(L22,ADP!$A$2:$E$696,5,FALSE)</f>
        <v>FLA</v>
      </c>
      <c r="Q22" s="38">
        <f>IF(Settings!$B$2="Yahoo",VLOOKUP(L22,ADP!$A$2:$D$696,2,FALSE),IF(Settings!$B$2="ESPN",VLOOKUP(L22,ADP!$A$2:$D$696,3,FALSE),IF(Settings!$B$2="Average",VLOOKUP(L22,ADP!$A$2:$D$696,4,FALSE),"NA")))</f>
        <v>16.7</v>
      </c>
      <c r="R22" s="39">
        <f t="shared" si="4"/>
        <v>18</v>
      </c>
      <c r="T22" s="40">
        <v>19.0</v>
      </c>
      <c r="U22" s="41" t="s">
        <v>32</v>
      </c>
      <c r="V22" s="42" t="s">
        <v>4</v>
      </c>
      <c r="W22" s="43">
        <v>5.0</v>
      </c>
      <c r="X22" s="43" t="s">
        <v>117</v>
      </c>
      <c r="Y22" s="43" t="s">
        <v>116</v>
      </c>
      <c r="Z22" s="43">
        <v>32.9</v>
      </c>
      <c r="AA22" s="44">
        <v>19.0</v>
      </c>
    </row>
    <row r="23">
      <c r="A23" s="45">
        <v>20.0</v>
      </c>
      <c r="B23" s="56" t="s">
        <v>46</v>
      </c>
      <c r="C23" s="47" t="str">
        <f>VLOOKUP(B23,Positions!$A$2:$B$688,2,FALSE)</f>
        <v>C</v>
      </c>
      <c r="D23" s="47">
        <f>IF(C23="C",VLOOKUP(B23,'C'!$A$3:$C$96,3,FALSE),IF(C23="C/LW",VLOOKUP(B23,'C'!$A$3:$C$96,3,FALSE),IF(C23="C/RW",VLOOKUP(B23,'C'!$A$3:$C$96,3,FALSE),IF(C23="LW",VLOOKUP(B23,LW!$A$3:$C$91,3,FALSE),IF(C23="LW/RW",VLOOKUP(B23,LW!$A$3:$C$91,3,FALSE),IF(C23="RW",VLOOKUP(B23,RW!$A$3:$C$100,3,FALSE),IF(C23="D",VLOOKUP(B23,D!$A$3:$C$98,3,FALSE),IF(C23="G",VLOOKUP(B23,G!$A$3:$C$99,3,FALSE)))))))))</f>
        <v>8</v>
      </c>
      <c r="E23" s="47" t="str">
        <f t="shared" si="1"/>
        <v>C8</v>
      </c>
      <c r="F23" s="47" t="str">
        <f>VLOOKUP(B23,ADP!$A$2:$E$696,5,FALSE)</f>
        <v>PIT</v>
      </c>
      <c r="G23" s="47">
        <f>IF(Settings!$B$2="Yahoo",VLOOKUP(B23,ADP!$A$2:$D$696,2,FALSE),IF(Settings!$B$2="ESPN",VLOOKUP(B23,ADP!$A$2:$D$696,3,FALSE),IF(Settings!$B$2="Average",VLOOKUP(B23,ADP!$A$2:$D$696,4,FALSE),"NA")))</f>
        <v>18.8</v>
      </c>
      <c r="H23" s="48">
        <f t="shared" si="2"/>
        <v>18.5</v>
      </c>
      <c r="I23" s="11"/>
      <c r="J23" s="11"/>
      <c r="K23" s="49">
        <v>20.0</v>
      </c>
      <c r="L23" s="50" t="s">
        <v>51</v>
      </c>
      <c r="M23" s="43" t="str">
        <f>VLOOKUP(L23,Positions!$A$2:$B$688,2,FALSE)</f>
        <v>C</v>
      </c>
      <c r="N23" s="43">
        <f>IF(M23="C",VLOOKUP(L23,'C'!$G$3:$J$96,3,FALSE),IF(M23="C/LW",VLOOKUP(L23,'C'!$G$3:$J$96,3,FALSE),IF(M23="C/RW",VLOOKUP(L23,'C'!$G$3:$J$96,3,FALSE),IF(M23="LW",VLOOKUP(L23,LW!$G$3:$J$85,3,FALSE),IF(M23="LW/RW",VLOOKUP(L23,LW!$G$3:$J$85,3,FALSE),IF(M23="RW",VLOOKUP(L23,RW!$G$3:$J$100,3,FALSE),IF(M23="D",VLOOKUP(L23,D!$G$3:$J$96,3,FALSE),IF(M23="G",VLOOKUP(L23,G!$G$3:$J$100,3,FALSE)))))))))</f>
        <v>9</v>
      </c>
      <c r="O23" s="43" t="str">
        <f t="shared" si="3"/>
        <v>C9</v>
      </c>
      <c r="P23" s="43" t="str">
        <f>VLOOKUP(L23,ADP!$A$2:$E$696,5,FALSE)</f>
        <v>CAR</v>
      </c>
      <c r="Q23" s="43">
        <f>IF(Settings!$B$2="Yahoo",VLOOKUP(L23,ADP!$A$2:$D$696,2,FALSE),IF(Settings!$B$2="ESPN",VLOOKUP(L23,ADP!$A$2:$D$696,3,FALSE),IF(Settings!$B$2="Average",VLOOKUP(L23,ADP!$A$2:$D$696,4,FALSE),"NA")))</f>
        <v>30.4</v>
      </c>
      <c r="R23" s="44">
        <f t="shared" si="4"/>
        <v>20.5</v>
      </c>
      <c r="T23" s="51">
        <v>20.0</v>
      </c>
      <c r="U23" s="52" t="s">
        <v>37</v>
      </c>
      <c r="V23" s="53" t="s">
        <v>4</v>
      </c>
      <c r="W23" s="38">
        <v>6.0</v>
      </c>
      <c r="X23" s="38" t="s">
        <v>118</v>
      </c>
      <c r="Y23" s="38" t="s">
        <v>119</v>
      </c>
      <c r="Z23" s="38">
        <v>28.5</v>
      </c>
      <c r="AA23" s="39">
        <v>19.5</v>
      </c>
    </row>
    <row r="24">
      <c r="A24" s="36">
        <v>21.0</v>
      </c>
      <c r="B24" s="57" t="s">
        <v>51</v>
      </c>
      <c r="C24" s="38" t="str">
        <f>VLOOKUP(B24,Positions!$A$2:$B$688,2,FALSE)</f>
        <v>C</v>
      </c>
      <c r="D24" s="38">
        <f>IF(C24="C",VLOOKUP(B24,'C'!$A$3:$C$96,3,FALSE),IF(C24="C/LW",VLOOKUP(B24,'C'!$A$3:$C$96,3,FALSE),IF(C24="C/RW",VLOOKUP(B24,'C'!$A$3:$C$96,3,FALSE),IF(C24="LW",VLOOKUP(B24,LW!$A$3:$C$91,3,FALSE),IF(C24="LW/RW",VLOOKUP(B24,LW!$A$3:$C$91,3,FALSE),IF(C24="RW",VLOOKUP(B24,RW!$A$3:$C$100,3,FALSE),IF(C24="D",VLOOKUP(B24,D!$A$3:$C$98,3,FALSE),IF(C24="G",VLOOKUP(B24,G!$A$3:$C$99,3,FALSE)))))))))</f>
        <v>9</v>
      </c>
      <c r="E24" s="38" t="str">
        <f t="shared" si="1"/>
        <v>C9</v>
      </c>
      <c r="F24" s="38" t="str">
        <f>VLOOKUP(B24,ADP!$A$2:$E$696,5,FALSE)</f>
        <v>CAR</v>
      </c>
      <c r="G24" s="38">
        <f>IF(Settings!$B$2="Yahoo",VLOOKUP(B24,ADP!$A$2:$D$696,2,FALSE),IF(Settings!$B$2="ESPN",VLOOKUP(B24,ADP!$A$2:$D$696,3,FALSE),IF(Settings!$B$2="Average",VLOOKUP(B24,ADP!$A$2:$D$696,4,FALSE),"NA")))</f>
        <v>30.4</v>
      </c>
      <c r="H24" s="39">
        <f t="shared" si="2"/>
        <v>20.5</v>
      </c>
      <c r="I24" s="11"/>
      <c r="J24" s="11"/>
      <c r="K24" s="36">
        <v>21.0</v>
      </c>
      <c r="L24" s="37" t="s">
        <v>37</v>
      </c>
      <c r="M24" s="38" t="str">
        <f>VLOOKUP(L24,Positions!$A$2:$B$688,2,FALSE)</f>
        <v>LW</v>
      </c>
      <c r="N24" s="38">
        <f>IF(M24="C",VLOOKUP(L24,'C'!$G$3:$J$96,3,FALSE),IF(M24="C/LW",VLOOKUP(L24,'C'!$G$3:$J$96,3,FALSE),IF(M24="C/RW",VLOOKUP(L24,'C'!$G$3:$J$96,3,FALSE),IF(M24="LW",VLOOKUP(L24,LW!$G$3:$J$85,3,FALSE),IF(M24="LW/RW",VLOOKUP(L24,LW!$G$3:$J$85,3,FALSE),IF(M24="RW",VLOOKUP(L24,RW!$G$3:$J$100,3,FALSE),IF(M24="D",VLOOKUP(L24,D!$G$3:$J$96,3,FALSE),IF(M24="G",VLOOKUP(L24,G!$G$3:$J$100,3,FALSE)))))))))</f>
        <v>6</v>
      </c>
      <c r="O24" s="38" t="str">
        <f t="shared" si="3"/>
        <v>LW6</v>
      </c>
      <c r="P24" s="38" t="str">
        <f>VLOOKUP(L24,ADP!$A$2:$E$696,5,FALSE)</f>
        <v>WPG</v>
      </c>
      <c r="Q24" s="38">
        <f>IF(Settings!$B$2="Yahoo",VLOOKUP(L24,ADP!$A$2:$D$696,2,FALSE),IF(Settings!$B$2="ESPN",VLOOKUP(L24,ADP!$A$2:$D$696,3,FALSE),IF(Settings!$B$2="Average",VLOOKUP(L24,ADP!$A$2:$D$696,4,FALSE),"NA")))</f>
        <v>28.5</v>
      </c>
      <c r="R24" s="39">
        <f t="shared" si="4"/>
        <v>19.5</v>
      </c>
      <c r="T24" s="40">
        <v>21.0</v>
      </c>
      <c r="U24" s="41" t="s">
        <v>33</v>
      </c>
      <c r="V24" s="42" t="s">
        <v>5</v>
      </c>
      <c r="W24" s="43">
        <v>5.0</v>
      </c>
      <c r="X24" s="43" t="s">
        <v>120</v>
      </c>
      <c r="Y24" s="43" t="s">
        <v>121</v>
      </c>
      <c r="Z24" s="43">
        <v>41.9</v>
      </c>
      <c r="AA24" s="44">
        <v>20.0</v>
      </c>
    </row>
    <row r="25">
      <c r="A25" s="45">
        <v>22.0</v>
      </c>
      <c r="B25" s="46" t="s">
        <v>33</v>
      </c>
      <c r="C25" s="47" t="str">
        <f>VLOOKUP(B25,Positions!$A$2:$B$688,2,FALSE)</f>
        <v>RW</v>
      </c>
      <c r="D25" s="47">
        <f>IF(C25="C",VLOOKUP(B25,'C'!$A$3:$C$96,3,FALSE),IF(C25="C/LW",VLOOKUP(B25,'C'!$A$3:$C$96,3,FALSE),IF(C25="C/RW",VLOOKUP(B25,'C'!$A$3:$C$96,3,FALSE),IF(C25="LW",VLOOKUP(B25,LW!$A$3:$C$91,3,FALSE),IF(C25="LW/RW",VLOOKUP(B25,LW!$A$3:$C$91,3,FALSE),IF(C25="RW",VLOOKUP(B25,RW!$A$3:$C$100,3,FALSE),IF(C25="D",VLOOKUP(B25,D!$A$3:$C$98,3,FALSE),IF(C25="G",VLOOKUP(B25,G!$A$3:$C$99,3,FALSE)))))))))</f>
        <v>5</v>
      </c>
      <c r="E25" s="47" t="str">
        <f t="shared" si="1"/>
        <v>RW5</v>
      </c>
      <c r="F25" s="47" t="str">
        <f>VLOOKUP(B25,ADP!$A$2:$E$696,5,FALSE)</f>
        <v>CHI</v>
      </c>
      <c r="G25" s="47">
        <f>IF(Settings!$B$2="Yahoo",VLOOKUP(B25,ADP!$A$2:$D$696,2,FALSE),IF(Settings!$B$2="ESPN",VLOOKUP(B25,ADP!$A$2:$D$696,3,FALSE),IF(Settings!$B$2="Average",VLOOKUP(B25,ADP!$A$2:$D$696,4,FALSE),"NA")))</f>
        <v>41.9</v>
      </c>
      <c r="H25" s="48">
        <f t="shared" si="2"/>
        <v>20</v>
      </c>
      <c r="I25" s="11"/>
      <c r="J25" s="11"/>
      <c r="K25" s="49">
        <v>22.0</v>
      </c>
      <c r="L25" s="50" t="s">
        <v>32</v>
      </c>
      <c r="M25" s="43" t="str">
        <f>VLOOKUP(L25,Positions!$A$2:$B$688,2,FALSE)</f>
        <v>LW</v>
      </c>
      <c r="N25" s="43">
        <f>IF(M25="C",VLOOKUP(L25,'C'!$G$3:$J$96,3,FALSE),IF(M25="C/LW",VLOOKUP(L25,'C'!$G$3:$J$96,3,FALSE),IF(M25="C/RW",VLOOKUP(L25,'C'!$G$3:$J$96,3,FALSE),IF(M25="LW",VLOOKUP(L25,LW!$G$3:$J$85,3,FALSE),IF(M25="LW/RW",VLOOKUP(L25,LW!$G$3:$J$85,3,FALSE),IF(M25="RW",VLOOKUP(L25,RW!$G$3:$J$100,3,FALSE),IF(M25="D",VLOOKUP(L25,D!$G$3:$J$96,3,FALSE),IF(M25="G",VLOOKUP(L25,G!$G$3:$J$100,3,FALSE)))))))))</f>
        <v>7</v>
      </c>
      <c r="O25" s="43" t="str">
        <f t="shared" si="3"/>
        <v>LW7</v>
      </c>
      <c r="P25" s="43" t="str">
        <f>VLOOKUP(L25,ADP!$A$2:$E$696,5,FALSE)</f>
        <v>PIT</v>
      </c>
      <c r="Q25" s="43">
        <f>IF(Settings!$B$2="Yahoo",VLOOKUP(L25,ADP!$A$2:$D$696,2,FALSE),IF(Settings!$B$2="ESPN",VLOOKUP(L25,ADP!$A$2:$D$696,3,FALSE),IF(Settings!$B$2="Average",VLOOKUP(L25,ADP!$A$2:$D$696,4,FALSE),"NA")))</f>
        <v>32.9</v>
      </c>
      <c r="R25" s="44">
        <f t="shared" si="4"/>
        <v>19</v>
      </c>
      <c r="T25" s="51">
        <v>22.0</v>
      </c>
      <c r="U25" s="52" t="s">
        <v>51</v>
      </c>
      <c r="V25" s="53" t="s">
        <v>83</v>
      </c>
      <c r="W25" s="38">
        <v>9.0</v>
      </c>
      <c r="X25" s="38" t="s">
        <v>122</v>
      </c>
      <c r="Y25" s="38" t="s">
        <v>123</v>
      </c>
      <c r="Z25" s="38">
        <v>30.4</v>
      </c>
      <c r="AA25" s="39">
        <v>20.5</v>
      </c>
    </row>
    <row r="26">
      <c r="A26" s="36">
        <v>23.0</v>
      </c>
      <c r="B26" s="37" t="s">
        <v>56</v>
      </c>
      <c r="C26" s="38" t="str">
        <f>VLOOKUP(B26,Positions!$A$2:$B$688,2,FALSE)</f>
        <v>C</v>
      </c>
      <c r="D26" s="38">
        <f>IF(C26="C",VLOOKUP(B26,'C'!$A$3:$C$96,3,FALSE),IF(C26="C/LW",VLOOKUP(B26,'C'!$A$3:$C$96,3,FALSE),IF(C26="C/RW",VLOOKUP(B26,'C'!$A$3:$C$96,3,FALSE),IF(C26="LW",VLOOKUP(B26,LW!$A$3:$C$91,3,FALSE),IF(C26="LW/RW",VLOOKUP(B26,LW!$A$3:$C$91,3,FALSE),IF(C26="RW",VLOOKUP(B26,RW!$A$3:$C$100,3,FALSE),IF(C26="D",VLOOKUP(B26,D!$A$3:$C$98,3,FALSE),IF(C26="G",VLOOKUP(B26,G!$A$3:$C$99,3,FALSE)))))))))</f>
        <v>10</v>
      </c>
      <c r="E26" s="38" t="str">
        <f t="shared" si="1"/>
        <v>C10</v>
      </c>
      <c r="F26" s="38" t="str">
        <f>VLOOKUP(B26,ADP!$A$2:$E$696,5,FALSE)</f>
        <v>NYR</v>
      </c>
      <c r="G26" s="38">
        <f>IF(Settings!$B$2="Yahoo",VLOOKUP(B26,ADP!$A$2:$D$696,2,FALSE),IF(Settings!$B$2="ESPN",VLOOKUP(B26,ADP!$A$2:$D$696,3,FALSE),IF(Settings!$B$2="Average",VLOOKUP(B26,ADP!$A$2:$D$696,4,FALSE),"NA")))</f>
        <v>29.3</v>
      </c>
      <c r="H26" s="39">
        <f t="shared" si="2"/>
        <v>23.5</v>
      </c>
      <c r="I26" s="11"/>
      <c r="J26" s="11"/>
      <c r="K26" s="36">
        <v>23.0</v>
      </c>
      <c r="L26" s="37" t="s">
        <v>19</v>
      </c>
      <c r="M26" s="38" t="str">
        <f>VLOOKUP(L26,Positions!$A$2:$B$688,2,FALSE)</f>
        <v>D</v>
      </c>
      <c r="N26" s="38">
        <f>IF(M26="C",VLOOKUP(L26,'C'!$G$3:$J$96,3,FALSE),IF(M26="C/LW",VLOOKUP(L26,'C'!$G$3:$J$96,3,FALSE),IF(M26="C/RW",VLOOKUP(L26,'C'!$G$3:$J$96,3,FALSE),IF(M26="LW",VLOOKUP(L26,LW!$G$3:$J$85,3,FALSE),IF(M26="LW/RW",VLOOKUP(L26,LW!$G$3:$J$85,3,FALSE),IF(M26="RW",VLOOKUP(L26,RW!$G$3:$J$100,3,FALSE),IF(M26="D",VLOOKUP(L26,D!$G$3:$J$96,3,FALSE),IF(M26="G",VLOOKUP(L26,G!$G$3:$J$100,3,FALSE)))))))))</f>
        <v>2</v>
      </c>
      <c r="O26" s="38" t="str">
        <f t="shared" si="3"/>
        <v>D2</v>
      </c>
      <c r="P26" s="38" t="str">
        <f>VLOOKUP(L26,ADP!$A$2:$E$696,5,FALSE)</f>
        <v>NSH</v>
      </c>
      <c r="Q26" s="38">
        <f>IF(Settings!$B$2="Yahoo",VLOOKUP(L26,ADP!$A$2:$D$696,2,FALSE),IF(Settings!$B$2="ESPN",VLOOKUP(L26,ADP!$A$2:$D$696,3,FALSE),IF(Settings!$B$2="Average",VLOOKUP(L26,ADP!$A$2:$D$696,4,FALSE),"NA")))</f>
        <v>20.6</v>
      </c>
      <c r="R26" s="39">
        <f t="shared" si="4"/>
        <v>23.5</v>
      </c>
      <c r="T26" s="40">
        <v>23.0</v>
      </c>
      <c r="U26" s="41" t="s">
        <v>56</v>
      </c>
      <c r="V26" s="42" t="s">
        <v>83</v>
      </c>
      <c r="W26" s="43">
        <v>10.0</v>
      </c>
      <c r="X26" s="43" t="s">
        <v>124</v>
      </c>
      <c r="Y26" s="43" t="s">
        <v>113</v>
      </c>
      <c r="Z26" s="43">
        <v>29.3</v>
      </c>
      <c r="AA26" s="44">
        <v>23.5</v>
      </c>
    </row>
    <row r="27">
      <c r="A27" s="45">
        <v>24.0</v>
      </c>
      <c r="B27" s="46" t="s">
        <v>19</v>
      </c>
      <c r="C27" s="47" t="str">
        <f>VLOOKUP(B27,Positions!$A$2:$B$688,2,FALSE)</f>
        <v>D</v>
      </c>
      <c r="D27" s="47">
        <f>IF(C27="C",VLOOKUP(B27,'C'!$A$3:$C$96,3,FALSE),IF(C27="C/LW",VLOOKUP(B27,'C'!$A$3:$C$96,3,FALSE),IF(C27="C/RW",VLOOKUP(B27,'C'!$A$3:$C$96,3,FALSE),IF(C27="LW",VLOOKUP(B27,LW!$A$3:$C$91,3,FALSE),IF(C27="LW/RW",VLOOKUP(B27,LW!$A$3:$C$91,3,FALSE),IF(C27="RW",VLOOKUP(B27,RW!$A$3:$C$100,3,FALSE),IF(C27="D",VLOOKUP(B27,D!$A$3:$C$98,3,FALSE),IF(C27="G",VLOOKUP(B27,G!$A$3:$C$99,3,FALSE)))))))))</f>
        <v>2</v>
      </c>
      <c r="E27" s="47" t="str">
        <f t="shared" si="1"/>
        <v>D2</v>
      </c>
      <c r="F27" s="47" t="str">
        <f>VLOOKUP(B27,ADP!$A$2:$E$696,5,FALSE)</f>
        <v>NSH</v>
      </c>
      <c r="G27" s="47">
        <f>IF(Settings!$B$2="Yahoo",VLOOKUP(B27,ADP!$A$2:$D$696,2,FALSE),IF(Settings!$B$2="ESPN",VLOOKUP(B27,ADP!$A$2:$D$696,3,FALSE),IF(Settings!$B$2="Average",VLOOKUP(B27,ADP!$A$2:$D$696,4,FALSE),"NA")))</f>
        <v>20.6</v>
      </c>
      <c r="H27" s="48">
        <f t="shared" si="2"/>
        <v>23.5</v>
      </c>
      <c r="I27" s="11"/>
      <c r="J27" s="11"/>
      <c r="K27" s="49">
        <v>24.0</v>
      </c>
      <c r="L27" s="50" t="s">
        <v>56</v>
      </c>
      <c r="M27" s="43" t="str">
        <f>VLOOKUP(L27,Positions!$A$2:$B$688,2,FALSE)</f>
        <v>C</v>
      </c>
      <c r="N27" s="43">
        <f>IF(M27="C",VLOOKUP(L27,'C'!$G$3:$J$96,3,FALSE),IF(M27="C/LW",VLOOKUP(L27,'C'!$G$3:$J$96,3,FALSE),IF(M27="C/RW",VLOOKUP(L27,'C'!$G$3:$J$96,3,FALSE),IF(M27="LW",VLOOKUP(L27,LW!$G$3:$J$85,3,FALSE),IF(M27="LW/RW",VLOOKUP(L27,LW!$G$3:$J$85,3,FALSE),IF(M27="RW",VLOOKUP(L27,RW!$G$3:$J$100,3,FALSE),IF(M27="D",VLOOKUP(L27,D!$G$3:$J$96,3,FALSE),IF(M27="G",VLOOKUP(L27,G!$G$3:$J$100,3,FALSE)))))))))</f>
        <v>10</v>
      </c>
      <c r="O27" s="43" t="str">
        <f t="shared" si="3"/>
        <v>C10</v>
      </c>
      <c r="P27" s="43" t="str">
        <f>VLOOKUP(L27,ADP!$A$2:$E$696,5,FALSE)</f>
        <v>NYR</v>
      </c>
      <c r="Q27" s="43">
        <f>IF(Settings!$B$2="Yahoo",VLOOKUP(L27,ADP!$A$2:$D$696,2,FALSE),IF(Settings!$B$2="ESPN",VLOOKUP(L27,ADP!$A$2:$D$696,3,FALSE),IF(Settings!$B$2="Average",VLOOKUP(L27,ADP!$A$2:$D$696,4,FALSE),"NA")))</f>
        <v>29.3</v>
      </c>
      <c r="R27" s="44">
        <f t="shared" si="4"/>
        <v>23.5</v>
      </c>
      <c r="T27" s="51">
        <v>24.0</v>
      </c>
      <c r="U27" s="52" t="s">
        <v>19</v>
      </c>
      <c r="V27" s="53" t="s">
        <v>90</v>
      </c>
      <c r="W27" s="38">
        <v>2.0</v>
      </c>
      <c r="X27" s="38" t="s">
        <v>125</v>
      </c>
      <c r="Y27" s="38" t="s">
        <v>126</v>
      </c>
      <c r="Z27" s="38">
        <v>20.6</v>
      </c>
      <c r="AA27" s="39">
        <v>23.5</v>
      </c>
    </row>
    <row r="28">
      <c r="A28" s="36">
        <v>25.0</v>
      </c>
      <c r="B28" s="37" t="s">
        <v>47</v>
      </c>
      <c r="C28" s="38" t="str">
        <f>VLOOKUP(B28,Positions!$A$2:$B$688,2,FALSE)</f>
        <v>LW</v>
      </c>
      <c r="D28" s="38">
        <f>IF(C28="C",VLOOKUP(B28,'C'!$A$3:$C$96,3,FALSE),IF(C28="C/LW",VLOOKUP(B28,'C'!$A$3:$C$96,3,FALSE),IF(C28="C/RW",VLOOKUP(B28,'C'!$A$3:$C$96,3,FALSE),IF(C28="LW",VLOOKUP(B28,LW!$A$3:$C$91,3,FALSE),IF(C28="LW/RW",VLOOKUP(B28,LW!$A$3:$C$91,3,FALSE),IF(C28="RW",VLOOKUP(B28,RW!$A$3:$C$100,3,FALSE),IF(C28="D",VLOOKUP(B28,D!$A$3:$C$98,3,FALSE),IF(C28="G",VLOOKUP(B28,G!$A$3:$C$99,3,FALSE)))))))))</f>
        <v>8</v>
      </c>
      <c r="E28" s="38" t="str">
        <f t="shared" si="1"/>
        <v>LW8</v>
      </c>
      <c r="F28" s="38" t="str">
        <f>VLOOKUP(B28,ADP!$A$2:$E$696,5,FALSE)</f>
        <v>OTT</v>
      </c>
      <c r="G28" s="38">
        <f>IF(Settings!$B$2="Yahoo",VLOOKUP(B28,ADP!$A$2:$D$696,2,FALSE),IF(Settings!$B$2="ESPN",VLOOKUP(B28,ADP!$A$2:$D$696,3,FALSE),IF(Settings!$B$2="Average",VLOOKUP(B28,ADP!$A$2:$D$696,4,FALSE),"NA")))</f>
        <v>40.3</v>
      </c>
      <c r="H28" s="39">
        <f t="shared" si="2"/>
        <v>29</v>
      </c>
      <c r="I28" s="11"/>
      <c r="J28" s="11"/>
      <c r="K28" s="36">
        <v>25.0</v>
      </c>
      <c r="L28" s="37" t="s">
        <v>69</v>
      </c>
      <c r="M28" s="38" t="str">
        <f>VLOOKUP(L28,Positions!$A$2:$B$688,2,FALSE)</f>
        <v>C/LW</v>
      </c>
      <c r="N28" s="38">
        <f>IF(M28="C",VLOOKUP(L28,'C'!$G$3:$J$96,3,FALSE),IF(M28="C/LW",VLOOKUP(L28,'C'!$G$3:$J$96,3,FALSE),IF(M28="C/RW",VLOOKUP(L28,'C'!$G$3:$J$96,3,FALSE),IF(M28="LW",VLOOKUP(L28,LW!$G$3:$J$85,3,FALSE),IF(M28="LW/RW",VLOOKUP(L28,LW!$G$3:$J$85,3,FALSE),IF(M28="RW",VLOOKUP(L28,RW!$G$3:$J$100,3,FALSE),IF(M28="D",VLOOKUP(L28,D!$G$3:$J$96,3,FALSE),IF(M28="G",VLOOKUP(L28,G!$G$3:$J$100,3,FALSE)))))))))</f>
        <v>11</v>
      </c>
      <c r="O28" s="38" t="str">
        <f t="shared" si="3"/>
        <v>C/LW11</v>
      </c>
      <c r="P28" s="38" t="str">
        <f>VLOOKUP(L28,ADP!$A$2:$E$696,5,FALSE)</f>
        <v>VAN</v>
      </c>
      <c r="Q28" s="38">
        <f>IF(Settings!$B$2="Yahoo",VLOOKUP(L28,ADP!$A$2:$D$696,2,FALSE),IF(Settings!$B$2="ESPN",VLOOKUP(L28,ADP!$A$2:$D$696,3,FALSE),IF(Settings!$B$2="Average",VLOOKUP(L28,ADP!$A$2:$D$696,4,FALSE),"NA")))</f>
        <v>22.5</v>
      </c>
      <c r="R28" s="39">
        <f t="shared" si="4"/>
        <v>25.5</v>
      </c>
      <c r="T28" s="40">
        <v>25.0</v>
      </c>
      <c r="U28" s="41" t="s">
        <v>69</v>
      </c>
      <c r="V28" s="42" t="s">
        <v>88</v>
      </c>
      <c r="W28" s="43">
        <v>11.0</v>
      </c>
      <c r="X28" s="43" t="s">
        <v>127</v>
      </c>
      <c r="Y28" s="43" t="s">
        <v>128</v>
      </c>
      <c r="Z28" s="43">
        <v>22.5</v>
      </c>
      <c r="AA28" s="44">
        <v>25.5</v>
      </c>
    </row>
    <row r="29">
      <c r="A29" s="45">
        <v>26.0</v>
      </c>
      <c r="B29" s="46" t="s">
        <v>69</v>
      </c>
      <c r="C29" s="47" t="str">
        <f>VLOOKUP(B29,Positions!$A$2:$B$688,2,FALSE)</f>
        <v>C/LW</v>
      </c>
      <c r="D29" s="47">
        <f>IF(C29="C",VLOOKUP(B29,'C'!$A$3:$C$96,3,FALSE),IF(C29="C/LW",VLOOKUP(B29,'C'!$A$3:$C$96,3,FALSE),IF(C29="C/RW",VLOOKUP(B29,'C'!$A$3:$C$96,3,FALSE),IF(C29="LW",VLOOKUP(B29,LW!$A$3:$C$91,3,FALSE),IF(C29="LW/RW",VLOOKUP(B29,LW!$A$3:$C$91,3,FALSE),IF(C29="RW",VLOOKUP(B29,RW!$A$3:$C$100,3,FALSE),IF(C29="D",VLOOKUP(B29,D!$A$3:$C$98,3,FALSE),IF(C29="G",VLOOKUP(B29,G!$A$3:$C$99,3,FALSE)))))))))</f>
        <v>11</v>
      </c>
      <c r="E29" s="47" t="str">
        <f t="shared" si="1"/>
        <v>C/LW11</v>
      </c>
      <c r="F29" s="47" t="str">
        <f>VLOOKUP(B29,ADP!$A$2:$E$696,5,FALSE)</f>
        <v>VAN</v>
      </c>
      <c r="G29" s="47">
        <f>IF(Settings!$B$2="Yahoo",VLOOKUP(B29,ADP!$A$2:$D$696,2,FALSE),IF(Settings!$B$2="ESPN",VLOOKUP(B29,ADP!$A$2:$D$696,3,FALSE),IF(Settings!$B$2="Average",VLOOKUP(B29,ADP!$A$2:$D$696,4,FALSE),"NA")))</f>
        <v>22.5</v>
      </c>
      <c r="H29" s="48">
        <f t="shared" si="2"/>
        <v>25.5</v>
      </c>
      <c r="I29" s="11"/>
      <c r="J29" s="11"/>
      <c r="K29" s="49">
        <v>26.0</v>
      </c>
      <c r="L29" s="50" t="s">
        <v>24</v>
      </c>
      <c r="M29" s="43" t="str">
        <f>VLOOKUP(L29,Positions!$A$2:$B$688,2,FALSE)</f>
        <v>D</v>
      </c>
      <c r="N29" s="43">
        <f>IF(M29="C",VLOOKUP(L29,'C'!$G$3:$J$96,3,FALSE),IF(M29="C/LW",VLOOKUP(L29,'C'!$G$3:$J$96,3,FALSE),IF(M29="C/RW",VLOOKUP(L29,'C'!$G$3:$J$96,3,FALSE),IF(M29="LW",VLOOKUP(L29,LW!$G$3:$J$85,3,FALSE),IF(M29="LW/RW",VLOOKUP(L29,LW!$G$3:$J$85,3,FALSE),IF(M29="RW",VLOOKUP(L29,RW!$G$3:$J$100,3,FALSE),IF(M29="D",VLOOKUP(L29,D!$G$3:$J$96,3,FALSE),IF(M29="G",VLOOKUP(L29,G!$G$3:$J$100,3,FALSE)))))))))</f>
        <v>3</v>
      </c>
      <c r="O29" s="43" t="str">
        <f t="shared" si="3"/>
        <v>D3</v>
      </c>
      <c r="P29" s="43" t="str">
        <f>VLOOKUP(L29,ADP!$A$2:$E$696,5,FALSE)</f>
        <v>TBL</v>
      </c>
      <c r="Q29" s="43">
        <f>IF(Settings!$B$2="Yahoo",VLOOKUP(L29,ADP!$A$2:$D$696,2,FALSE),IF(Settings!$B$2="ESPN",VLOOKUP(L29,ADP!$A$2:$D$696,3,FALSE),IF(Settings!$B$2="Average",VLOOKUP(L29,ADP!$A$2:$D$696,4,FALSE),"NA")))</f>
        <v>14.6</v>
      </c>
      <c r="R29" s="44">
        <f t="shared" si="4"/>
        <v>29.5</v>
      </c>
      <c r="T29" s="51">
        <v>26.0</v>
      </c>
      <c r="U29" s="52" t="s">
        <v>47</v>
      </c>
      <c r="V29" s="53" t="s">
        <v>4</v>
      </c>
      <c r="W29" s="38">
        <v>8.0</v>
      </c>
      <c r="X29" s="38" t="s">
        <v>129</v>
      </c>
      <c r="Y29" s="38" t="s">
        <v>130</v>
      </c>
      <c r="Z29" s="38">
        <v>40.3</v>
      </c>
      <c r="AA29" s="39">
        <v>29.0</v>
      </c>
    </row>
    <row r="30">
      <c r="A30" s="36">
        <v>27.0</v>
      </c>
      <c r="B30" s="57" t="s">
        <v>52</v>
      </c>
      <c r="C30" s="38" t="str">
        <f>VLOOKUP(B30,Positions!$A$2:$B$688,2,FALSE)</f>
        <v>LW/RW</v>
      </c>
      <c r="D30" s="38">
        <f>IF(C30="C",VLOOKUP(B30,'C'!$A$3:$C$96,3,FALSE),IF(C30="C/LW",VLOOKUP(B30,'C'!$A$3:$C$96,3,FALSE),IF(C30="C/RW",VLOOKUP(B30,'C'!$A$3:$C$96,3,FALSE),IF(C30="LW",VLOOKUP(B30,LW!$A$3:$C$91,3,FALSE),IF(C30="LW/RW",VLOOKUP(B30,LW!$A$3:$C$91,3,FALSE),IF(C30="RW",VLOOKUP(B30,RW!$A$3:$C$100,3,FALSE),IF(C30="D",VLOOKUP(B30,D!$A$3:$C$98,3,FALSE),IF(C30="G",VLOOKUP(B30,G!$A$3:$C$99,3,FALSE)))))))))</f>
        <v>9</v>
      </c>
      <c r="E30" s="38" t="str">
        <f t="shared" si="1"/>
        <v>LW/RW9</v>
      </c>
      <c r="F30" s="38" t="str">
        <f>VLOOKUP(B30,ADP!$A$2:$E$696,5,FALSE)</f>
        <v>SJS</v>
      </c>
      <c r="G30" s="38">
        <f>IF(Settings!$B$2="Yahoo",VLOOKUP(B30,ADP!$A$2:$D$696,2,FALSE),IF(Settings!$B$2="ESPN",VLOOKUP(B30,ADP!$A$2:$D$696,3,FALSE),IF(Settings!$B$2="Average",VLOOKUP(B30,ADP!$A$2:$D$696,4,FALSE),"NA")))</f>
        <v>37.2</v>
      </c>
      <c r="H30" s="39">
        <f t="shared" si="2"/>
        <v>37</v>
      </c>
      <c r="I30" s="11"/>
      <c r="J30" s="11"/>
      <c r="K30" s="36">
        <v>27.0</v>
      </c>
      <c r="L30" s="37" t="s">
        <v>15</v>
      </c>
      <c r="M30" s="38" t="str">
        <f>VLOOKUP(L30,Positions!$A$2:$B$688,2,FALSE)</f>
        <v>G</v>
      </c>
      <c r="N30" s="38">
        <f>IF(M30="C",VLOOKUP(L30,'C'!$G$3:$J$96,3,FALSE),IF(M30="C/LW",VLOOKUP(L30,'C'!$G$3:$J$96,3,FALSE),IF(M30="C/RW",VLOOKUP(L30,'C'!$G$3:$J$96,3,FALSE),IF(M30="LW",VLOOKUP(L30,LW!$G$3:$J$85,3,FALSE),IF(M30="LW/RW",VLOOKUP(L30,LW!$G$3:$J$85,3,FALSE),IF(M30="RW",VLOOKUP(L30,RW!$G$3:$J$100,3,FALSE),IF(M30="D",VLOOKUP(L30,D!$G$3:$J$96,3,FALSE),IF(M30="G",VLOOKUP(L30,G!$G$3:$J$100,3,FALSE)))))))))</f>
        <v>1</v>
      </c>
      <c r="O30" s="38" t="str">
        <f t="shared" si="3"/>
        <v>G1</v>
      </c>
      <c r="P30" s="38" t="str">
        <f>VLOOKUP(L30,ADP!$A$2:$E$696,5,FALSE)</f>
        <v>NYR</v>
      </c>
      <c r="Q30" s="38">
        <f>IF(Settings!$B$2="Yahoo",VLOOKUP(L30,ADP!$A$2:$D$696,2,FALSE),IF(Settings!$B$2="ESPN",VLOOKUP(L30,ADP!$A$2:$D$696,3,FALSE),IF(Settings!$B$2="Average",VLOOKUP(L30,ADP!$A$2:$D$696,4,FALSE),"NA")))</f>
        <v>8.9</v>
      </c>
      <c r="R30" s="39">
        <f t="shared" si="4"/>
        <v>33</v>
      </c>
      <c r="T30" s="40">
        <v>27.0</v>
      </c>
      <c r="U30" s="41" t="s">
        <v>24</v>
      </c>
      <c r="V30" s="42" t="s">
        <v>90</v>
      </c>
      <c r="W30" s="43">
        <v>3.0</v>
      </c>
      <c r="X30" s="43" t="s">
        <v>131</v>
      </c>
      <c r="Y30" s="43" t="s">
        <v>97</v>
      </c>
      <c r="Z30" s="43">
        <v>14.6</v>
      </c>
      <c r="AA30" s="44">
        <v>29.5</v>
      </c>
    </row>
    <row r="31">
      <c r="A31" s="45">
        <v>28.0</v>
      </c>
      <c r="B31" s="46" t="s">
        <v>132</v>
      </c>
      <c r="C31" s="47" t="str">
        <f>VLOOKUP(B31,Positions!$A$2:$B$688,2,FALSE)</f>
        <v>C</v>
      </c>
      <c r="D31" s="47">
        <f>IF(C31="C",VLOOKUP(B31,'C'!$A$3:$C$96,3,FALSE),IF(C31="C/LW",VLOOKUP(B31,'C'!$A$3:$C$96,3,FALSE),IF(C31="C/RW",VLOOKUP(B31,'C'!$A$3:$C$96,3,FALSE),IF(C31="LW",VLOOKUP(B31,LW!$A$3:$C$91,3,FALSE),IF(C31="LW/RW",VLOOKUP(B31,LW!$A$3:$C$91,3,FALSE),IF(C31="RW",VLOOKUP(B31,RW!$A$3:$C$100,3,FALSE),IF(C31="D",VLOOKUP(B31,D!$A$3:$C$98,3,FALSE),IF(C31="G",VLOOKUP(B31,G!$A$3:$C$99,3,FALSE)))))))))</f>
        <v>12</v>
      </c>
      <c r="E31" s="47" t="str">
        <f t="shared" si="1"/>
        <v>C12</v>
      </c>
      <c r="F31" s="47" t="str">
        <f>VLOOKUP(B31,ADP!$A$2:$E$696,5,FALSE)</f>
        <v>CGY</v>
      </c>
      <c r="G31" s="47">
        <f>IF(Settings!$B$2="Yahoo",VLOOKUP(B31,ADP!$A$2:$D$696,2,FALSE),IF(Settings!$B$2="ESPN",VLOOKUP(B31,ADP!$A$2:$D$696,3,FALSE),IF(Settings!$B$2="Average",VLOOKUP(B31,ADP!$A$2:$D$696,4,FALSE),"NA")))</f>
        <v>47.6</v>
      </c>
      <c r="H31" s="48">
        <f t="shared" si="2"/>
        <v>30</v>
      </c>
      <c r="I31" s="11"/>
      <c r="J31" s="11"/>
      <c r="K31" s="49">
        <v>28.0</v>
      </c>
      <c r="L31" s="50" t="s">
        <v>29</v>
      </c>
      <c r="M31" s="43" t="str">
        <f>VLOOKUP(L31,Positions!$A$2:$B$688,2,FALSE)</f>
        <v>D</v>
      </c>
      <c r="N31" s="43">
        <f>IF(M31="C",VLOOKUP(L31,'C'!$G$3:$J$96,3,FALSE),IF(M31="C/LW",VLOOKUP(L31,'C'!$G$3:$J$96,3,FALSE),IF(M31="C/RW",VLOOKUP(L31,'C'!$G$3:$J$96,3,FALSE),IF(M31="LW",VLOOKUP(L31,LW!$G$3:$J$85,3,FALSE),IF(M31="LW/RW",VLOOKUP(L31,LW!$G$3:$J$85,3,FALSE),IF(M31="RW",VLOOKUP(L31,RW!$G$3:$J$100,3,FALSE),IF(M31="D",VLOOKUP(L31,D!$G$3:$J$96,3,FALSE),IF(M31="G",VLOOKUP(L31,G!$G$3:$J$100,3,FALSE)))))))))</f>
        <v>4</v>
      </c>
      <c r="O31" s="43" t="str">
        <f t="shared" si="3"/>
        <v>D4</v>
      </c>
      <c r="P31" s="43" t="str">
        <f>VLOOKUP(L31,ADP!$A$2:$E$696,5,FALSE)</f>
        <v>NYR</v>
      </c>
      <c r="Q31" s="43">
        <f>IF(Settings!$B$2="Yahoo",VLOOKUP(L31,ADP!$A$2:$D$696,2,FALSE),IF(Settings!$B$2="ESPN",VLOOKUP(L31,ADP!$A$2:$D$696,3,FALSE),IF(Settings!$B$2="Average",VLOOKUP(L31,ADP!$A$2:$D$696,4,FALSE),"NA")))</f>
        <v>17.3</v>
      </c>
      <c r="R31" s="44">
        <f t="shared" si="4"/>
        <v>31</v>
      </c>
      <c r="T31" s="51">
        <v>28.0</v>
      </c>
      <c r="U31" s="52" t="s">
        <v>132</v>
      </c>
      <c r="V31" s="53" t="s">
        <v>83</v>
      </c>
      <c r="W31" s="38">
        <v>12.0</v>
      </c>
      <c r="X31" s="38" t="s">
        <v>133</v>
      </c>
      <c r="Y31" s="38" t="s">
        <v>106</v>
      </c>
      <c r="Z31" s="38">
        <v>47.6</v>
      </c>
      <c r="AA31" s="39">
        <v>30.0</v>
      </c>
    </row>
    <row r="32">
      <c r="A32" s="36">
        <v>29.0</v>
      </c>
      <c r="B32" s="37" t="s">
        <v>57</v>
      </c>
      <c r="C32" s="38" t="str">
        <f>VLOOKUP(B32,Positions!$A$2:$B$688,2,FALSE)</f>
        <v>LW</v>
      </c>
      <c r="D32" s="38">
        <f>IF(C32="C",VLOOKUP(B32,'C'!$A$3:$C$96,3,FALSE),IF(C32="C/LW",VLOOKUP(B32,'C'!$A$3:$C$96,3,FALSE),IF(C32="C/RW",VLOOKUP(B32,'C'!$A$3:$C$96,3,FALSE),IF(C32="LW",VLOOKUP(B32,LW!$A$3:$C$91,3,FALSE),IF(C32="LW/RW",VLOOKUP(B32,LW!$A$3:$C$91,3,FALSE),IF(C32="RW",VLOOKUP(B32,RW!$A$3:$C$100,3,FALSE),IF(C32="D",VLOOKUP(B32,D!$A$3:$C$98,3,FALSE),IF(C32="G",VLOOKUP(B32,G!$A$3:$C$99,3,FALSE)))))))))</f>
        <v>10</v>
      </c>
      <c r="E32" s="38" t="str">
        <f t="shared" si="1"/>
        <v>LW10</v>
      </c>
      <c r="F32" s="38" t="str">
        <f>VLOOKUP(B32,ADP!$A$2:$E$696,5,FALSE)</f>
        <v>NSH</v>
      </c>
      <c r="G32" s="38">
        <f>IF(Settings!$B$2="Yahoo",VLOOKUP(B32,ADP!$A$2:$D$696,2,FALSE),IF(Settings!$B$2="ESPN",VLOOKUP(B32,ADP!$A$2:$D$696,3,FALSE),IF(Settings!$B$2="Average",VLOOKUP(B32,ADP!$A$2:$D$696,4,FALSE),"NA")))</f>
        <v>57.4</v>
      </c>
      <c r="H32" s="39">
        <f t="shared" si="2"/>
        <v>33.5</v>
      </c>
      <c r="I32" s="11"/>
      <c r="J32" s="11"/>
      <c r="K32" s="36">
        <v>29.0</v>
      </c>
      <c r="L32" s="37" t="s">
        <v>77</v>
      </c>
      <c r="M32" s="38" t="str">
        <f>VLOOKUP(L32,Positions!$A$2:$B$688,2,FALSE)</f>
        <v>C</v>
      </c>
      <c r="N32" s="38">
        <f>IF(M32="C",VLOOKUP(L32,'C'!$G$3:$J$96,3,FALSE),IF(M32="C/LW",VLOOKUP(L32,'C'!$G$3:$J$96,3,FALSE),IF(M32="C/RW",VLOOKUP(L32,'C'!$G$3:$J$96,3,FALSE),IF(M32="LW",VLOOKUP(L32,LW!$G$3:$J$85,3,FALSE),IF(M32="LW/RW",VLOOKUP(L32,LW!$G$3:$J$85,3,FALSE),IF(M32="RW",VLOOKUP(L32,RW!$G$3:$J$100,3,FALSE),IF(M32="D",VLOOKUP(L32,D!$G$3:$J$96,3,FALSE),IF(M32="G",VLOOKUP(L32,G!$G$3:$J$100,3,FALSE)))))))))</f>
        <v>12</v>
      </c>
      <c r="O32" s="38" t="str">
        <f t="shared" si="3"/>
        <v>C12</v>
      </c>
      <c r="P32" s="38" t="str">
        <f>VLOOKUP(L31,ADP!$A$2:$E$696,5,FALSE)</f>
        <v>NYR</v>
      </c>
      <c r="Q32" s="38">
        <f>IF(Settings!$B$2="Yahoo",VLOOKUP(L31,ADP!$A$2:$D$696,2,FALSE),IF(Settings!$B$2="ESPN",VLOOKUP(L31,ADP!$A$2:$D$696,3,FALSE),IF(Settings!$B$2="Average",VLOOKUP(L31,ADP!$A$2:$D$696,4,FALSE),"NA")))</f>
        <v>17.3</v>
      </c>
      <c r="R32" s="39">
        <f t="shared" ref="R32:R83" si="5">VLOOKUP(L31,$B$4:$H$290,7,FALSE)</f>
        <v>31</v>
      </c>
      <c r="T32" s="40">
        <v>29.0</v>
      </c>
      <c r="U32" s="41" t="s">
        <v>29</v>
      </c>
      <c r="V32" s="42" t="s">
        <v>90</v>
      </c>
      <c r="W32" s="43">
        <v>4.0</v>
      </c>
      <c r="X32" s="43" t="s">
        <v>134</v>
      </c>
      <c r="Y32" s="43" t="s">
        <v>113</v>
      </c>
      <c r="Z32" s="43">
        <v>17.3</v>
      </c>
      <c r="AA32" s="44">
        <v>31.0</v>
      </c>
    </row>
    <row r="33">
      <c r="A33" s="45">
        <v>30.0</v>
      </c>
      <c r="B33" s="46" t="s">
        <v>70</v>
      </c>
      <c r="C33" s="47" t="str">
        <f>VLOOKUP(B33,Positions!$A$2:$B$688,2,FALSE)</f>
        <v>LW</v>
      </c>
      <c r="D33" s="47">
        <f>IF(C33="C",VLOOKUP(B33,'C'!$A$3:$C$96,3,FALSE),IF(C33="C/LW",VLOOKUP(B33,'C'!$A$3:$C$96,3,FALSE),IF(C33="C/RW",VLOOKUP(B33,'C'!$A$3:$C$96,3,FALSE),IF(C33="LW",VLOOKUP(B33,LW!$A$3:$C$91,3,FALSE),IF(C33="LW/RW",VLOOKUP(B33,LW!$A$3:$C$91,3,FALSE),IF(C33="RW",VLOOKUP(B33,RW!$A$3:$C$100,3,FALSE),IF(C33="D",VLOOKUP(B33,D!$A$3:$C$98,3,FALSE),IF(C33="G",VLOOKUP(B33,G!$A$3:$C$99,3,FALSE)))))))))</f>
        <v>11</v>
      </c>
      <c r="E33" s="47" t="str">
        <f t="shared" si="1"/>
        <v>LW11</v>
      </c>
      <c r="F33" s="47" t="str">
        <f>VLOOKUP(B33,ADP!$A$2:$E$696,5,FALSE)</f>
        <v>CAR</v>
      </c>
      <c r="G33" s="47">
        <f>IF(Settings!$B$2="Yahoo",VLOOKUP(B33,ADP!$A$2:$D$696,2,FALSE),IF(Settings!$B$2="ESPN",VLOOKUP(B33,ADP!$A$2:$D$696,3,FALSE),IF(Settings!$B$2="Average",VLOOKUP(B33,ADP!$A$2:$D$696,4,FALSE),"NA")))</f>
        <v>37.9</v>
      </c>
      <c r="H33" s="48">
        <f t="shared" si="2"/>
        <v>32</v>
      </c>
      <c r="I33" s="11"/>
      <c r="J33" s="11"/>
      <c r="K33" s="49">
        <v>30.0</v>
      </c>
      <c r="L33" s="50" t="s">
        <v>30</v>
      </c>
      <c r="M33" s="43" t="str">
        <f>VLOOKUP(L33,Positions!$A$2:$B$688,2,FALSE)</f>
        <v>G</v>
      </c>
      <c r="N33" s="43">
        <f>IF(M33="C",VLOOKUP(L33,'C'!$G$3:$J$96,3,FALSE),IF(M33="C/LW",VLOOKUP(L33,'C'!$G$3:$J$96,3,FALSE),IF(M33="C/RW",VLOOKUP(L33,'C'!$G$3:$J$96,3,FALSE),IF(M33="LW",VLOOKUP(L33,LW!$G$3:$J$85,3,FALSE),IF(M33="LW/RW",VLOOKUP(L33,LW!$G$3:$J$85,3,FALSE),IF(M33="RW",VLOOKUP(L33,RW!$G$3:$J$100,3,FALSE),IF(M33="D",VLOOKUP(L33,D!$G$3:$J$96,3,FALSE),IF(M33="G",VLOOKUP(L33,G!$G$3:$J$100,3,FALSE)))))))))</f>
        <v>2</v>
      </c>
      <c r="O33" s="43" t="str">
        <f t="shared" si="3"/>
        <v>G2</v>
      </c>
      <c r="P33" s="43" t="str">
        <f>VLOOKUP(L32,ADP!$A$2:$E$696,5,FALSE)</f>
        <v>VGK</v>
      </c>
      <c r="Q33" s="43">
        <f>IF(Settings!$B$2="Yahoo",VLOOKUP(L32,ADP!$A$2:$D$696,2,FALSE),IF(Settings!$B$2="ESPN",VLOOKUP(L32,ADP!$A$2:$D$696,3,FALSE),IF(Settings!$B$2="Average",VLOOKUP(L32,ADP!$A$2:$D$696,4,FALSE),"NA")))</f>
        <v>43.4</v>
      </c>
      <c r="R33" s="44">
        <f t="shared" si="5"/>
        <v>32</v>
      </c>
      <c r="T33" s="51">
        <v>30.0</v>
      </c>
      <c r="U33" s="52" t="s">
        <v>65</v>
      </c>
      <c r="V33" s="53" t="s">
        <v>4</v>
      </c>
      <c r="W33" s="38">
        <v>12.0</v>
      </c>
      <c r="X33" s="38" t="s">
        <v>135</v>
      </c>
      <c r="Y33" s="38" t="s">
        <v>136</v>
      </c>
      <c r="Z33" s="38">
        <v>48.9</v>
      </c>
      <c r="AA33" s="39">
        <v>31.5</v>
      </c>
    </row>
    <row r="34">
      <c r="A34" s="36">
        <v>31.0</v>
      </c>
      <c r="B34" s="57" t="s">
        <v>137</v>
      </c>
      <c r="C34" s="38" t="str">
        <f>VLOOKUP(B34,Positions!$A$2:$B$688,2,FALSE)</f>
        <v>C</v>
      </c>
      <c r="D34" s="38">
        <f>IF(C34="C",VLOOKUP(B34,'C'!$A$3:$C$96,3,FALSE),IF(C34="C/LW",VLOOKUP(B34,'C'!$A$3:$C$96,3,FALSE),IF(C34="C/RW",VLOOKUP(B34,'C'!$A$3:$C$96,3,FALSE),IF(C34="LW",VLOOKUP(B34,LW!$A$3:$C$91,3,FALSE),IF(C34="LW/RW",VLOOKUP(B34,LW!$A$3:$C$91,3,FALSE),IF(C34="RW",VLOOKUP(B34,RW!$A$3:$C$100,3,FALSE),IF(C34="D",VLOOKUP(B34,D!$A$3:$C$98,3,FALSE),IF(C34="G",VLOOKUP(B34,G!$A$3:$C$99,3,FALSE)))))))))</f>
        <v>13</v>
      </c>
      <c r="E34" s="38" t="str">
        <f t="shared" si="1"/>
        <v>C13</v>
      </c>
      <c r="F34" s="38" t="str">
        <f>VLOOKUP(B34,ADP!$A$2:$E$696,5,FALSE)</f>
        <v>NJD</v>
      </c>
      <c r="G34" s="38">
        <f>IF(Settings!$B$2="Yahoo",VLOOKUP(B34,ADP!$A$2:$D$696,2,FALSE),IF(Settings!$B$2="ESPN",VLOOKUP(B34,ADP!$A$2:$D$696,3,FALSE),IF(Settings!$B$2="Average",VLOOKUP(B34,ADP!$A$2:$D$696,4,FALSE),"NA")))</f>
        <v>96.3</v>
      </c>
      <c r="H34" s="39">
        <f t="shared" si="2"/>
        <v>36</v>
      </c>
      <c r="I34" s="11"/>
      <c r="J34" s="11"/>
      <c r="K34" s="36">
        <v>31.0</v>
      </c>
      <c r="L34" s="37" t="s">
        <v>65</v>
      </c>
      <c r="M34" s="38" t="str">
        <f>VLOOKUP(L34,Positions!$A$2:$B$688,2,FALSE)</f>
        <v>LW</v>
      </c>
      <c r="N34" s="38">
        <f>IF(M34="C",VLOOKUP(L34,'C'!$G$3:$J$96,3,FALSE),IF(M34="C/LW",VLOOKUP(L34,'C'!$G$3:$J$96,3,FALSE),IF(M34="C/RW",VLOOKUP(L34,'C'!$G$3:$J$96,3,FALSE),IF(M34="LW",VLOOKUP(L34,LW!$G$3:$J$85,3,FALSE),IF(M34="LW/RW",VLOOKUP(L34,LW!$G$3:$J$85,3,FALSE),IF(M34="RW",VLOOKUP(L34,RW!$G$3:$J$100,3,FALSE),IF(M34="D",VLOOKUP(L34,D!$G$3:$J$96,3,FALSE),IF(M34="G",VLOOKUP(L34,G!$G$3:$J$100,3,FALSE)))))))))</f>
        <v>8</v>
      </c>
      <c r="O34" s="38" t="str">
        <f t="shared" si="3"/>
        <v>LW8</v>
      </c>
      <c r="P34" s="38" t="str">
        <f>VLOOKUP(L33,ADP!$A$2:$E$696,5,FALSE)</f>
        <v>TBL</v>
      </c>
      <c r="Q34" s="38">
        <f>IF(Settings!$B$2="Yahoo",VLOOKUP(L33,ADP!$A$2:$D$696,2,FALSE),IF(Settings!$B$2="ESPN",VLOOKUP(L33,ADP!$A$2:$D$696,3,FALSE),IF(Settings!$B$2="Average",VLOOKUP(L33,ADP!$A$2:$D$696,4,FALSE),"NA")))</f>
        <v>8.4</v>
      </c>
      <c r="R34" s="39">
        <f t="shared" si="5"/>
        <v>48.5</v>
      </c>
      <c r="T34" s="40">
        <v>31.0</v>
      </c>
      <c r="U34" s="41" t="s">
        <v>70</v>
      </c>
      <c r="V34" s="42" t="s">
        <v>4</v>
      </c>
      <c r="W34" s="43">
        <v>11.0</v>
      </c>
      <c r="X34" s="43" t="s">
        <v>138</v>
      </c>
      <c r="Y34" s="43" t="s">
        <v>123</v>
      </c>
      <c r="Z34" s="43">
        <v>37.9</v>
      </c>
      <c r="AA34" s="44">
        <v>32.0</v>
      </c>
    </row>
    <row r="35">
      <c r="A35" s="45">
        <v>32.0</v>
      </c>
      <c r="B35" s="46" t="s">
        <v>65</v>
      </c>
      <c r="C35" s="47" t="str">
        <f>VLOOKUP(B35,Positions!$A$2:$B$688,2,FALSE)</f>
        <v>LW</v>
      </c>
      <c r="D35" s="47">
        <f>IF(C35="C",VLOOKUP(B35,'C'!$A$3:$C$96,3,FALSE),IF(C35="C/LW",VLOOKUP(B35,'C'!$A$3:$C$96,3,FALSE),IF(C35="C/RW",VLOOKUP(B35,'C'!$A$3:$C$96,3,FALSE),IF(C35="LW",VLOOKUP(B35,LW!$A$3:$C$91,3,FALSE),IF(C35="LW/RW",VLOOKUP(B35,LW!$A$3:$C$91,3,FALSE),IF(C35="RW",VLOOKUP(B35,RW!$A$3:$C$100,3,FALSE),IF(C35="D",VLOOKUP(B35,D!$A$3:$C$98,3,FALSE),IF(C35="G",VLOOKUP(B35,G!$A$3:$C$99,3,FALSE)))))))))</f>
        <v>12</v>
      </c>
      <c r="E35" s="47" t="str">
        <f t="shared" si="1"/>
        <v>LW12</v>
      </c>
      <c r="F35" s="47" t="str">
        <f>VLOOKUP(B35,ADP!$A$2:$E$696,5,FALSE)</f>
        <v>DAL</v>
      </c>
      <c r="G35" s="47">
        <f>IF(Settings!$B$2="Yahoo",VLOOKUP(B35,ADP!$A$2:$D$696,2,FALSE),IF(Settings!$B$2="ESPN",VLOOKUP(B35,ADP!$A$2:$D$696,3,FALSE),IF(Settings!$B$2="Average",VLOOKUP(B35,ADP!$A$2:$D$696,4,FALSE),"NA")))</f>
        <v>48.9</v>
      </c>
      <c r="H35" s="48">
        <f t="shared" si="2"/>
        <v>31.5</v>
      </c>
      <c r="I35" s="11"/>
      <c r="J35" s="11"/>
      <c r="K35" s="49">
        <v>32.0</v>
      </c>
      <c r="L35" s="50" t="s">
        <v>132</v>
      </c>
      <c r="M35" s="43" t="str">
        <f>VLOOKUP(L35,Positions!$A$2:$B$688,2,FALSE)</f>
        <v>C</v>
      </c>
      <c r="N35" s="43">
        <f>IF(M35="C",VLOOKUP(L35,'C'!$G$3:$J$96,3,FALSE),IF(M35="C/LW",VLOOKUP(L35,'C'!$G$3:$J$96,3,FALSE),IF(M35="C/RW",VLOOKUP(L35,'C'!$G$3:$J$96,3,FALSE),IF(M35="LW",VLOOKUP(L35,LW!$G$3:$J$85,3,FALSE),IF(M35="LW/RW",VLOOKUP(L35,LW!$G$3:$J$85,3,FALSE),IF(M35="RW",VLOOKUP(L35,RW!$G$3:$J$100,3,FALSE),IF(M35="D",VLOOKUP(L35,D!$G$3:$J$96,3,FALSE),IF(M35="G",VLOOKUP(L35,G!$G$3:$J$100,3,FALSE)))))))))</f>
        <v>13</v>
      </c>
      <c r="O35" s="43" t="str">
        <f t="shared" si="3"/>
        <v>C13</v>
      </c>
      <c r="P35" s="43" t="str">
        <f>VLOOKUP(L34,ADP!$A$2:$E$696,5,FALSE)</f>
        <v>DAL</v>
      </c>
      <c r="Q35" s="43">
        <f>IF(Settings!$B$2="Yahoo",VLOOKUP(L34,ADP!$A$2:$D$696,2,FALSE),IF(Settings!$B$2="ESPN",VLOOKUP(L34,ADP!$A$2:$D$696,3,FALSE),IF(Settings!$B$2="Average",VLOOKUP(L34,ADP!$A$2:$D$696,4,FALSE),"NA")))</f>
        <v>48.9</v>
      </c>
      <c r="R35" s="44">
        <f t="shared" si="5"/>
        <v>31.5</v>
      </c>
      <c r="T35" s="51">
        <v>32.0</v>
      </c>
      <c r="U35" s="52" t="s">
        <v>77</v>
      </c>
      <c r="V35" s="53" t="s">
        <v>83</v>
      </c>
      <c r="W35" s="38">
        <v>14.0</v>
      </c>
      <c r="X35" s="38" t="s">
        <v>139</v>
      </c>
      <c r="Y35" s="38" t="s">
        <v>140</v>
      </c>
      <c r="Z35" s="38">
        <v>43.4</v>
      </c>
      <c r="AA35" s="39">
        <v>32.0</v>
      </c>
    </row>
    <row r="36">
      <c r="A36" s="36">
        <v>33.0</v>
      </c>
      <c r="B36" s="57" t="s">
        <v>24</v>
      </c>
      <c r="C36" s="38" t="str">
        <f>VLOOKUP(B36,Positions!$A$2:$B$688,2,FALSE)</f>
        <v>D</v>
      </c>
      <c r="D36" s="38">
        <f>IF(C36="C",VLOOKUP(B36,'C'!$A$3:$C$96,3,FALSE),IF(C36="C/LW",VLOOKUP(B36,'C'!$A$3:$C$96,3,FALSE),IF(C36="C/RW",VLOOKUP(B36,'C'!$A$3:$C$96,3,FALSE),IF(C36="LW",VLOOKUP(B36,LW!$A$3:$C$91,3,FALSE),IF(C36="LW/RW",VLOOKUP(B36,LW!$A$3:$C$91,3,FALSE),IF(C36="RW",VLOOKUP(B36,RW!$A$3:$C$100,3,FALSE),IF(C36="D",VLOOKUP(B36,D!$A$3:$C$98,3,FALSE),IF(C36="G",VLOOKUP(B36,G!$A$3:$C$99,3,FALSE)))))))))</f>
        <v>3</v>
      </c>
      <c r="E36" s="38" t="str">
        <f t="shared" si="1"/>
        <v>D3</v>
      </c>
      <c r="F36" s="38" t="str">
        <f>VLOOKUP(B36,ADP!$A$2:$E$696,5,FALSE)</f>
        <v>TBL</v>
      </c>
      <c r="G36" s="38">
        <f>IF(Settings!$B$2="Yahoo",VLOOKUP(B36,ADP!$A$2:$D$696,2,FALSE),IF(Settings!$B$2="ESPN",VLOOKUP(B36,ADP!$A$2:$D$696,3,FALSE),IF(Settings!$B$2="Average",VLOOKUP(B36,ADP!$A$2:$D$696,4,FALSE),"NA")))</f>
        <v>14.6</v>
      </c>
      <c r="H36" s="39">
        <f t="shared" si="2"/>
        <v>29.5</v>
      </c>
      <c r="I36" s="11"/>
      <c r="J36" s="11"/>
      <c r="K36" s="36">
        <v>33.0</v>
      </c>
      <c r="L36" s="37" t="s">
        <v>47</v>
      </c>
      <c r="M36" s="38" t="str">
        <f>VLOOKUP(L36,Positions!$A$2:$B$688,2,FALSE)</f>
        <v>LW</v>
      </c>
      <c r="N36" s="38">
        <f>IF(M36="C",VLOOKUP(L36,'C'!$G$3:$J$96,3,FALSE),IF(M36="C/LW",VLOOKUP(L36,'C'!$G$3:$J$96,3,FALSE),IF(M36="C/RW",VLOOKUP(L36,'C'!$G$3:$J$96,3,FALSE),IF(M36="LW",VLOOKUP(L36,LW!$G$3:$J$85,3,FALSE),IF(M36="LW/RW",VLOOKUP(L36,LW!$G$3:$J$85,3,FALSE),IF(M36="RW",VLOOKUP(L36,RW!$G$3:$J$100,3,FALSE),IF(M36="D",VLOOKUP(L36,D!$G$3:$J$96,3,FALSE),IF(M36="G",VLOOKUP(L36,G!$G$3:$J$100,3,FALSE)))))))))</f>
        <v>9</v>
      </c>
      <c r="O36" s="38" t="str">
        <f t="shared" si="3"/>
        <v>LW9</v>
      </c>
      <c r="P36" s="38" t="str">
        <f>VLOOKUP(L35,ADP!$A$2:$E$696,5,FALSE)</f>
        <v>CGY</v>
      </c>
      <c r="Q36" s="38">
        <f>IF(Settings!$B$2="Yahoo",VLOOKUP(L35,ADP!$A$2:$D$696,2,FALSE),IF(Settings!$B$2="ESPN",VLOOKUP(L35,ADP!$A$2:$D$696,3,FALSE),IF(Settings!$B$2="Average",VLOOKUP(L35,ADP!$A$2:$D$696,4,FALSE),"NA")))</f>
        <v>47.6</v>
      </c>
      <c r="R36" s="39">
        <f t="shared" si="5"/>
        <v>30</v>
      </c>
      <c r="T36" s="40">
        <v>33.0</v>
      </c>
      <c r="U36" s="41" t="s">
        <v>15</v>
      </c>
      <c r="V36" s="42" t="s">
        <v>141</v>
      </c>
      <c r="W36" s="43">
        <v>1.0</v>
      </c>
      <c r="X36" s="43" t="s">
        <v>142</v>
      </c>
      <c r="Y36" s="43" t="s">
        <v>113</v>
      </c>
      <c r="Z36" s="43">
        <v>8.9</v>
      </c>
      <c r="AA36" s="44">
        <v>33.0</v>
      </c>
    </row>
    <row r="37">
      <c r="A37" s="45">
        <v>34.0</v>
      </c>
      <c r="B37" s="46" t="s">
        <v>29</v>
      </c>
      <c r="C37" s="47" t="str">
        <f>VLOOKUP(B37,Positions!$A$2:$B$688,2,FALSE)</f>
        <v>D</v>
      </c>
      <c r="D37" s="47">
        <f>IF(C37="C",VLOOKUP(B37,'C'!$A$3:$C$96,3,FALSE),IF(C37="C/LW",VLOOKUP(B37,'C'!$A$3:$C$96,3,FALSE),IF(C37="C/RW",VLOOKUP(B37,'C'!$A$3:$C$96,3,FALSE),IF(C37="LW",VLOOKUP(B37,LW!$A$3:$C$91,3,FALSE),IF(C37="LW/RW",VLOOKUP(B37,LW!$A$3:$C$91,3,FALSE),IF(C37="RW",VLOOKUP(B37,RW!$A$3:$C$100,3,FALSE),IF(C37="D",VLOOKUP(B37,D!$A$3:$C$98,3,FALSE),IF(C37="G",VLOOKUP(B37,G!$A$3:$C$99,3,FALSE)))))))))</f>
        <v>4</v>
      </c>
      <c r="E37" s="47" t="str">
        <f t="shared" si="1"/>
        <v>D4</v>
      </c>
      <c r="F37" s="47" t="str">
        <f>VLOOKUP(B37,ADP!$A$2:$E$696,5,FALSE)</f>
        <v>NYR</v>
      </c>
      <c r="G37" s="47">
        <f>IF(Settings!$B$2="Yahoo",VLOOKUP(B37,ADP!$A$2:$D$696,2,FALSE),IF(Settings!$B$2="ESPN",VLOOKUP(B37,ADP!$A$2:$D$696,3,FALSE),IF(Settings!$B$2="Average",VLOOKUP(B37,ADP!$A$2:$D$696,4,FALSE),"NA")))</f>
        <v>17.3</v>
      </c>
      <c r="H37" s="48">
        <f t="shared" si="2"/>
        <v>31</v>
      </c>
      <c r="I37" s="11"/>
      <c r="J37" s="11"/>
      <c r="K37" s="49">
        <v>34.0</v>
      </c>
      <c r="L37" s="50" t="s">
        <v>70</v>
      </c>
      <c r="M37" s="43" t="str">
        <f>VLOOKUP(L37,Positions!$A$2:$B$688,2,FALSE)</f>
        <v>LW</v>
      </c>
      <c r="N37" s="43">
        <f>IF(M37="C",VLOOKUP(L37,'C'!$G$3:$J$96,3,FALSE),IF(M37="C/LW",VLOOKUP(L37,'C'!$G$3:$J$96,3,FALSE),IF(M37="C/RW",VLOOKUP(L37,'C'!$G$3:$J$96,3,FALSE),IF(M37="LW",VLOOKUP(L37,LW!$G$3:$J$85,3,FALSE),IF(M37="LW/RW",VLOOKUP(L37,LW!$G$3:$J$85,3,FALSE),IF(M37="RW",VLOOKUP(L37,RW!$G$3:$J$100,3,FALSE),IF(M37="D",VLOOKUP(L37,D!$G$3:$J$96,3,FALSE),IF(M37="G",VLOOKUP(L37,G!$G$3:$J$100,3,FALSE)))))))))</f>
        <v>10</v>
      </c>
      <c r="O37" s="43" t="str">
        <f t="shared" si="3"/>
        <v>LW10</v>
      </c>
      <c r="P37" s="43" t="str">
        <f>VLOOKUP(L36,ADP!$A$2:$E$696,5,FALSE)</f>
        <v>OTT</v>
      </c>
      <c r="Q37" s="43">
        <f>IF(Settings!$B$2="Yahoo",VLOOKUP(L36,ADP!$A$2:$D$696,2,FALSE),IF(Settings!$B$2="ESPN",VLOOKUP(L36,ADP!$A$2:$D$696,3,FALSE),IF(Settings!$B$2="Average",VLOOKUP(L36,ADP!$A$2:$D$696,4,FALSE),"NA")))</f>
        <v>40.3</v>
      </c>
      <c r="R37" s="44">
        <f t="shared" si="5"/>
        <v>29</v>
      </c>
      <c r="T37" s="51">
        <v>34.0</v>
      </c>
      <c r="U37" s="52" t="s">
        <v>57</v>
      </c>
      <c r="V37" s="53" t="s">
        <v>4</v>
      </c>
      <c r="W37" s="38">
        <v>10.0</v>
      </c>
      <c r="X37" s="38" t="s">
        <v>143</v>
      </c>
      <c r="Y37" s="38" t="s">
        <v>126</v>
      </c>
      <c r="Z37" s="38">
        <v>57.4</v>
      </c>
      <c r="AA37" s="39">
        <v>33.5</v>
      </c>
    </row>
    <row r="38">
      <c r="A38" s="36">
        <v>35.0</v>
      </c>
      <c r="B38" s="37" t="s">
        <v>77</v>
      </c>
      <c r="C38" s="38" t="str">
        <f>VLOOKUP(B38,Positions!$A$2:$B$688,2,FALSE)</f>
        <v>C</v>
      </c>
      <c r="D38" s="38">
        <f>IF(C38="C",VLOOKUP(B38,'C'!$A$3:$C$96,3,FALSE),IF(C38="C/LW",VLOOKUP(B38,'C'!$A$3:$C$96,3,FALSE),IF(C38="C/RW",VLOOKUP(B38,'C'!$A$3:$C$96,3,FALSE),IF(C38="LW",VLOOKUP(B38,LW!$A$3:$C$91,3,FALSE),IF(C38="LW/RW",VLOOKUP(B38,LW!$A$3:$C$91,3,FALSE),IF(C38="RW",VLOOKUP(B38,RW!$A$3:$C$100,3,FALSE),IF(C38="D",VLOOKUP(B38,D!$A$3:$C$98,3,FALSE),IF(C38="G",VLOOKUP(B38,G!$A$3:$C$99,3,FALSE)))))))))</f>
        <v>14</v>
      </c>
      <c r="E38" s="38" t="str">
        <f t="shared" si="1"/>
        <v>C14</v>
      </c>
      <c r="F38" s="38" t="str">
        <f>VLOOKUP(B38,ADP!$A$2:$E$696,5,FALSE)</f>
        <v>VGK</v>
      </c>
      <c r="G38" s="38">
        <f>IF(Settings!$B$2="Yahoo",VLOOKUP(B38,ADP!$A$2:$D$696,2,FALSE),IF(Settings!$B$2="ESPN",VLOOKUP(B38,ADP!$A$2:$D$696,3,FALSE),IF(Settings!$B$2="Average",VLOOKUP(B38,ADP!$A$2:$D$696,4,FALSE),"NA")))</f>
        <v>43.4</v>
      </c>
      <c r="H38" s="39">
        <f t="shared" si="2"/>
        <v>32</v>
      </c>
      <c r="I38" s="11"/>
      <c r="J38" s="11"/>
      <c r="K38" s="36">
        <v>35.0</v>
      </c>
      <c r="L38" s="37" t="s">
        <v>144</v>
      </c>
      <c r="M38" s="38" t="str">
        <f>VLOOKUP(L38,Positions!$A$2:$B$688,2,FALSE)</f>
        <v>C</v>
      </c>
      <c r="N38" s="38">
        <f>IF(M38="C",VLOOKUP(L38,'C'!$G$3:$J$96,3,FALSE),IF(M38="C/LW",VLOOKUP(L38,'C'!$G$3:$J$96,3,FALSE),IF(M38="C/RW",VLOOKUP(L38,'C'!$G$3:$J$96,3,FALSE),IF(M38="LW",VLOOKUP(L38,LW!$G$3:$J$85,3,FALSE),IF(M38="LW/RW",VLOOKUP(L38,LW!$G$3:$J$85,3,FALSE),IF(M38="RW",VLOOKUP(L38,RW!$G$3:$J$100,3,FALSE),IF(M38="D",VLOOKUP(L38,D!$G$3:$J$96,3,FALSE),IF(M38="G",VLOOKUP(L38,G!$G$3:$J$100,3,FALSE)))))))))</f>
        <v>14</v>
      </c>
      <c r="O38" s="38" t="str">
        <f t="shared" si="3"/>
        <v>C14</v>
      </c>
      <c r="P38" s="38" t="str">
        <f>VLOOKUP(L37,ADP!$A$2:$E$696,5,FALSE)</f>
        <v>CAR</v>
      </c>
      <c r="Q38" s="38">
        <f>IF(Settings!$B$2="Yahoo",VLOOKUP(L37,ADP!$A$2:$D$696,2,FALSE),IF(Settings!$B$2="ESPN",VLOOKUP(L37,ADP!$A$2:$D$696,3,FALSE),IF(Settings!$B$2="Average",VLOOKUP(L37,ADP!$A$2:$D$696,4,FALSE),"NA")))</f>
        <v>37.9</v>
      </c>
      <c r="R38" s="39">
        <f t="shared" si="5"/>
        <v>32</v>
      </c>
      <c r="T38" s="40">
        <v>35.0</v>
      </c>
      <c r="U38" s="41" t="s">
        <v>137</v>
      </c>
      <c r="V38" s="42" t="s">
        <v>83</v>
      </c>
      <c r="W38" s="43">
        <v>13.0</v>
      </c>
      <c r="X38" s="43" t="s">
        <v>145</v>
      </c>
      <c r="Y38" s="43" t="s">
        <v>146</v>
      </c>
      <c r="Z38" s="43">
        <v>96.3</v>
      </c>
      <c r="AA38" s="44">
        <v>36.0</v>
      </c>
    </row>
    <row r="39">
      <c r="A39" s="45">
        <v>36.0</v>
      </c>
      <c r="B39" s="46" t="s">
        <v>75</v>
      </c>
      <c r="C39" s="47" t="str">
        <f>VLOOKUP(B39,Positions!$A$2:$B$688,2,FALSE)</f>
        <v>LW/RW</v>
      </c>
      <c r="D39" s="47">
        <f>IF(C39="C",VLOOKUP(B39,'C'!$A$3:$C$96,3,FALSE),IF(C39="C/LW",VLOOKUP(B39,'C'!$A$3:$C$96,3,FALSE),IF(C39="C/RW",VLOOKUP(B39,'C'!$A$3:$C$96,3,FALSE),IF(C39="LW",VLOOKUP(B39,LW!$A$3:$C$91,3,FALSE),IF(C39="LW/RW",VLOOKUP(B39,LW!$A$3:$C$91,3,FALSE),IF(C39="RW",VLOOKUP(B39,RW!$A$3:$C$100,3,FALSE),IF(C39="D",VLOOKUP(B39,D!$A$3:$C$98,3,FALSE),IF(C39="G",VLOOKUP(B39,G!$A$3:$C$99,3,FALSE)))))))))</f>
        <v>13</v>
      </c>
      <c r="E39" s="47" t="str">
        <f t="shared" si="1"/>
        <v>LW/RW13</v>
      </c>
      <c r="F39" s="47" t="str">
        <f>VLOOKUP(B39,ADP!$A$2:$E$696,5,FALSE)</f>
        <v>LAK</v>
      </c>
      <c r="G39" s="47">
        <f>IF(Settings!$B$2="Yahoo",VLOOKUP(B39,ADP!$A$2:$D$696,2,FALSE),IF(Settings!$B$2="ESPN",VLOOKUP(B39,ADP!$A$2:$D$696,3,FALSE),IF(Settings!$B$2="Average",VLOOKUP(B39,ADP!$A$2:$D$696,4,FALSE),"NA")))</f>
        <v>63.3</v>
      </c>
      <c r="H39" s="48">
        <f t="shared" si="2"/>
        <v>41</v>
      </c>
      <c r="I39" s="11"/>
      <c r="J39" s="11"/>
      <c r="K39" s="49">
        <v>36.0</v>
      </c>
      <c r="L39" s="50" t="s">
        <v>39</v>
      </c>
      <c r="M39" s="43" t="str">
        <f>VLOOKUP(L39,Positions!$A$2:$B$688,2,FALSE)</f>
        <v>D</v>
      </c>
      <c r="N39" s="43">
        <f>IF(M39="C",VLOOKUP(L39,'C'!$G$3:$J$96,3,FALSE),IF(M39="C/LW",VLOOKUP(L39,'C'!$G$3:$J$96,3,FALSE),IF(M39="C/RW",VLOOKUP(L39,'C'!$G$3:$J$96,3,FALSE),IF(M39="LW",VLOOKUP(L39,LW!$G$3:$J$85,3,FALSE),IF(M39="LW/RW",VLOOKUP(L39,LW!$G$3:$J$85,3,FALSE),IF(M39="RW",VLOOKUP(L39,RW!$G$3:$J$100,3,FALSE),IF(M39="D",VLOOKUP(L39,D!$G$3:$J$96,3,FALSE),IF(M39="G",VLOOKUP(L39,G!$G$3:$J$100,3,FALSE)))))))))</f>
        <v>5</v>
      </c>
      <c r="O39" s="43" t="str">
        <f t="shared" si="3"/>
        <v>D5</v>
      </c>
      <c r="P39" s="43" t="str">
        <f>VLOOKUP(L38,ADP!$A$2:$E$696,5,FALSE)</f>
        <v>TOR</v>
      </c>
      <c r="Q39" s="43">
        <f>IF(Settings!$B$2="Yahoo",VLOOKUP(L38,ADP!$A$2:$D$696,2,FALSE),IF(Settings!$B$2="ESPN",VLOOKUP(L38,ADP!$A$2:$D$696,3,FALSE),IF(Settings!$B$2="Average",VLOOKUP(L38,ADP!$A$2:$D$696,4,FALSE),"NA")))</f>
        <v>65</v>
      </c>
      <c r="R39" s="44">
        <f t="shared" si="5"/>
        <v>36.5</v>
      </c>
      <c r="T39" s="51">
        <v>36.0</v>
      </c>
      <c r="U39" s="52" t="s">
        <v>144</v>
      </c>
      <c r="V39" s="53" t="s">
        <v>83</v>
      </c>
      <c r="W39" s="38">
        <v>15.0</v>
      </c>
      <c r="X39" s="38" t="s">
        <v>147</v>
      </c>
      <c r="Y39" s="38" t="s">
        <v>87</v>
      </c>
      <c r="Z39" s="38">
        <v>65.0</v>
      </c>
      <c r="AA39" s="39">
        <v>36.5</v>
      </c>
    </row>
    <row r="40">
      <c r="A40" s="36">
        <v>37.0</v>
      </c>
      <c r="B40" s="37" t="s">
        <v>148</v>
      </c>
      <c r="C40" s="38" t="str">
        <f>VLOOKUP(B40,Positions!$A$2:$B$688,2,FALSE)</f>
        <v>LW/RW</v>
      </c>
      <c r="D40" s="38">
        <f>IF(C40="C",VLOOKUP(B40,'C'!$A$3:$C$96,3,FALSE),IF(C40="C/LW",VLOOKUP(B40,'C'!$A$3:$C$96,3,FALSE),IF(C40="C/RW",VLOOKUP(B40,'C'!$A$3:$C$96,3,FALSE),IF(C40="LW",VLOOKUP(B40,LW!$A$3:$C$91,3,FALSE),IF(C40="LW/RW",VLOOKUP(B40,LW!$A$3:$C$91,3,FALSE),IF(C40="RW",VLOOKUP(B40,RW!$A$3:$C$100,3,FALSE),IF(C40="D",VLOOKUP(B40,D!$A$3:$C$98,3,FALSE),IF(C40="G",VLOOKUP(B40,G!$A$3:$C$99,3,FALSE)))))))))</f>
        <v>14</v>
      </c>
      <c r="E40" s="38" t="str">
        <f t="shared" si="1"/>
        <v>LW/RW14</v>
      </c>
      <c r="F40" s="38" t="str">
        <f>VLOOKUP(B40,ADP!$A$2:$E$696,5,FALSE)</f>
        <v>WPG</v>
      </c>
      <c r="G40" s="38">
        <f>IF(Settings!$B$2="Yahoo",VLOOKUP(B40,ADP!$A$2:$D$696,2,FALSE),IF(Settings!$B$2="ESPN",VLOOKUP(B40,ADP!$A$2:$D$696,3,FALSE),IF(Settings!$B$2="Average",VLOOKUP(B40,ADP!$A$2:$D$696,4,FALSE),"NA")))</f>
        <v>62.9</v>
      </c>
      <c r="H40" s="39">
        <f t="shared" si="2"/>
        <v>38</v>
      </c>
      <c r="I40" s="11"/>
      <c r="J40" s="11"/>
      <c r="K40" s="36">
        <v>37.0</v>
      </c>
      <c r="L40" s="37" t="s">
        <v>20</v>
      </c>
      <c r="M40" s="38" t="str">
        <f>VLOOKUP(L40,Positions!$A$2:$B$688,2,FALSE)</f>
        <v>G</v>
      </c>
      <c r="N40" s="38">
        <f>IF(M40="C",VLOOKUP(L40,'C'!$G$3:$J$96,3,FALSE),IF(M40="C/LW",VLOOKUP(L40,'C'!$G$3:$J$96,3,FALSE),IF(M40="C/RW",VLOOKUP(L40,'C'!$G$3:$J$96,3,FALSE),IF(M40="LW",VLOOKUP(L40,LW!$G$3:$J$85,3,FALSE),IF(M40="LW/RW",VLOOKUP(L40,LW!$G$3:$J$85,3,FALSE),IF(M40="RW",VLOOKUP(L40,RW!$G$3:$J$100,3,FALSE),IF(M40="D",VLOOKUP(L40,D!$G$3:$J$96,3,FALSE),IF(M40="G",VLOOKUP(L40,G!$G$3:$J$100,3,FALSE)))))))))</f>
        <v>3</v>
      </c>
      <c r="O40" s="38" t="str">
        <f t="shared" si="3"/>
        <v>G3</v>
      </c>
      <c r="P40" s="38" t="str">
        <f>VLOOKUP(L39,ADP!$A$2:$E$696,5,FALSE)</f>
        <v>FLA</v>
      </c>
      <c r="Q40" s="38">
        <f>IF(Settings!$B$2="Yahoo",VLOOKUP(L39,ADP!$A$2:$D$696,2,FALSE),IF(Settings!$B$2="ESPN",VLOOKUP(L39,ADP!$A$2:$D$696,3,FALSE),IF(Settings!$B$2="Average",VLOOKUP(L39,ADP!$A$2:$D$696,4,FALSE),"NA")))</f>
        <v>34.7</v>
      </c>
      <c r="R40" s="39">
        <f t="shared" si="5"/>
        <v>45</v>
      </c>
      <c r="T40" s="40">
        <v>37.0</v>
      </c>
      <c r="U40" s="41" t="s">
        <v>52</v>
      </c>
      <c r="V40" s="42" t="s">
        <v>149</v>
      </c>
      <c r="W40" s="43">
        <v>9.0</v>
      </c>
      <c r="X40" s="43" t="s">
        <v>150</v>
      </c>
      <c r="Y40" s="43" t="s">
        <v>151</v>
      </c>
      <c r="Z40" s="43">
        <v>37.2</v>
      </c>
      <c r="AA40" s="44">
        <v>37.0</v>
      </c>
    </row>
    <row r="41">
      <c r="A41" s="45">
        <v>38.0</v>
      </c>
      <c r="B41" s="46" t="s">
        <v>144</v>
      </c>
      <c r="C41" s="47" t="str">
        <f>VLOOKUP(B41,Positions!$A$2:$B$688,2,FALSE)</f>
        <v>C</v>
      </c>
      <c r="D41" s="47">
        <f>IF(C41="C",VLOOKUP(B41,'C'!$A$3:$C$96,3,FALSE),IF(C41="C/LW",VLOOKUP(B41,'C'!$A$3:$C$96,3,FALSE),IF(C41="C/RW",VLOOKUP(B41,'C'!$A$3:$C$96,3,FALSE),IF(C41="LW",VLOOKUP(B41,LW!$A$3:$C$91,3,FALSE),IF(C41="LW/RW",VLOOKUP(B41,LW!$A$3:$C$91,3,FALSE),IF(C41="RW",VLOOKUP(B41,RW!$A$3:$C$100,3,FALSE),IF(C41="D",VLOOKUP(B41,D!$A$3:$C$98,3,FALSE),IF(C41="G",VLOOKUP(B41,G!$A$3:$C$99,3,FALSE)))))))))</f>
        <v>15</v>
      </c>
      <c r="E41" s="47" t="str">
        <f t="shared" si="1"/>
        <v>C15</v>
      </c>
      <c r="F41" s="47" t="str">
        <f>VLOOKUP(B41,ADP!$A$2:$E$696,5,FALSE)</f>
        <v>TOR</v>
      </c>
      <c r="G41" s="47">
        <f>IF(Settings!$B$2="Yahoo",VLOOKUP(B41,ADP!$A$2:$D$696,2,FALSE),IF(Settings!$B$2="ESPN",VLOOKUP(B41,ADP!$A$2:$D$696,3,FALSE),IF(Settings!$B$2="Average",VLOOKUP(B41,ADP!$A$2:$D$696,4,FALSE),"NA")))</f>
        <v>65</v>
      </c>
      <c r="H41" s="48">
        <f t="shared" si="2"/>
        <v>36.5</v>
      </c>
      <c r="I41" s="11"/>
      <c r="J41" s="11"/>
      <c r="K41" s="49">
        <v>38.0</v>
      </c>
      <c r="L41" s="50" t="s">
        <v>57</v>
      </c>
      <c r="M41" s="43" t="str">
        <f>VLOOKUP(L41,Positions!$A$2:$B$688,2,FALSE)</f>
        <v>LW</v>
      </c>
      <c r="N41" s="43">
        <f>IF(M41="C",VLOOKUP(L41,'C'!$G$3:$J$96,3,FALSE),IF(M41="C/LW",VLOOKUP(L41,'C'!$G$3:$J$96,3,FALSE),IF(M41="C/RW",VLOOKUP(L41,'C'!$G$3:$J$96,3,FALSE),IF(M41="LW",VLOOKUP(L41,LW!$G$3:$J$85,3,FALSE),IF(M41="LW/RW",VLOOKUP(L41,LW!$G$3:$J$85,3,FALSE),IF(M41="RW",VLOOKUP(L41,RW!$G$3:$J$100,3,FALSE),IF(M41="D",VLOOKUP(L41,D!$G$3:$J$96,3,FALSE),IF(M41="G",VLOOKUP(L41,G!$G$3:$J$100,3,FALSE)))))))))</f>
        <v>11</v>
      </c>
      <c r="O41" s="43" t="str">
        <f t="shared" si="3"/>
        <v>LW11</v>
      </c>
      <c r="P41" s="43" t="str">
        <f>VLOOKUP(L40,ADP!$A$2:$E$696,5,FALSE)</f>
        <v>NSH</v>
      </c>
      <c r="Q41" s="43">
        <f>IF(Settings!$B$2="Yahoo",VLOOKUP(L40,ADP!$A$2:$D$696,2,FALSE),IF(Settings!$B$2="ESPN",VLOOKUP(L40,ADP!$A$2:$D$696,3,FALSE),IF(Settings!$B$2="Average",VLOOKUP(L40,ADP!$A$2:$D$696,4,FALSE),"NA")))</f>
        <v>41.4</v>
      </c>
      <c r="R41" s="44">
        <f t="shared" si="5"/>
        <v>41.5</v>
      </c>
      <c r="T41" s="51">
        <v>38.0</v>
      </c>
      <c r="U41" s="52" t="s">
        <v>148</v>
      </c>
      <c r="V41" s="53" t="s">
        <v>149</v>
      </c>
      <c r="W41" s="38">
        <v>14.0</v>
      </c>
      <c r="X41" s="38" t="s">
        <v>152</v>
      </c>
      <c r="Y41" s="38" t="s">
        <v>119</v>
      </c>
      <c r="Z41" s="38">
        <v>62.9</v>
      </c>
      <c r="AA41" s="39">
        <v>38.0</v>
      </c>
    </row>
    <row r="42">
      <c r="A42" s="36">
        <v>39.0</v>
      </c>
      <c r="B42" s="57" t="s">
        <v>15</v>
      </c>
      <c r="C42" s="38" t="str">
        <f>VLOOKUP(B42,Positions!$A$2:$B$688,2,FALSE)</f>
        <v>G</v>
      </c>
      <c r="D42" s="38">
        <f>IF(C42="C",VLOOKUP(B42,'C'!$A$3:$C$96,3,FALSE),IF(C42="C/LW",VLOOKUP(B42,'C'!$A$3:$C$96,3,FALSE),IF(C42="C/RW",VLOOKUP(B42,'C'!$A$3:$C$96,3,FALSE),IF(C42="LW",VLOOKUP(B42,LW!$A$3:$C$91,3,FALSE),IF(C42="LW/RW",VLOOKUP(B42,LW!$A$3:$C$91,3,FALSE),IF(C42="RW",VLOOKUP(B42,RW!$A$3:$C$100,3,FALSE),IF(C42="D",VLOOKUP(B42,D!$A$3:$C$98,3,FALSE),IF(C42="G",VLOOKUP(B42,G!$A$3:$C$99,3,FALSE)))))))))</f>
        <v>1</v>
      </c>
      <c r="E42" s="38" t="str">
        <f t="shared" si="1"/>
        <v>G1</v>
      </c>
      <c r="F42" s="38" t="str">
        <f>VLOOKUP(B42,ADP!$A$2:$E$696,5,FALSE)</f>
        <v>NYR</v>
      </c>
      <c r="G42" s="38">
        <f>IF(Settings!$B$2="Yahoo",VLOOKUP(B42,ADP!$A$2:$D$696,2,FALSE),IF(Settings!$B$2="ESPN",VLOOKUP(B42,ADP!$A$2:$D$696,3,FALSE),IF(Settings!$B$2="Average",VLOOKUP(B42,ADP!$A$2:$D$696,4,FALSE),"NA")))</f>
        <v>8.9</v>
      </c>
      <c r="H42" s="39">
        <f t="shared" si="2"/>
        <v>33</v>
      </c>
      <c r="I42" s="11"/>
      <c r="J42" s="11"/>
      <c r="K42" s="36">
        <v>39.0</v>
      </c>
      <c r="L42" s="37" t="s">
        <v>148</v>
      </c>
      <c r="M42" s="38" t="str">
        <f>VLOOKUP(L42,Positions!$A$2:$B$688,2,FALSE)</f>
        <v>LW/RW</v>
      </c>
      <c r="N42" s="38">
        <f>IF(M42="C",VLOOKUP(L42,'C'!$G$3:$J$96,3,FALSE),IF(M42="C/LW",VLOOKUP(L42,'C'!$G$3:$J$96,3,FALSE),IF(M42="C/RW",VLOOKUP(L42,'C'!$G$3:$J$96,3,FALSE),IF(M42="LW",VLOOKUP(L42,LW!$G$3:$J$85,3,FALSE),IF(M42="LW/RW",VLOOKUP(L42,LW!$G$3:$J$85,3,FALSE),IF(M42="RW",VLOOKUP(L42,RW!$G$3:$J$100,3,FALSE),IF(M42="D",VLOOKUP(L42,D!$G$3:$J$96,3,FALSE),IF(M42="G",VLOOKUP(L42,G!$G$3:$J$100,3,FALSE)))))))))</f>
        <v>12</v>
      </c>
      <c r="O42" s="38" t="str">
        <f t="shared" si="3"/>
        <v>LW/RW12</v>
      </c>
      <c r="P42" s="38" t="str">
        <f>VLOOKUP(L41,ADP!$A$2:$E$696,5,FALSE)</f>
        <v>NSH</v>
      </c>
      <c r="Q42" s="38">
        <f>IF(Settings!$B$2="Yahoo",VLOOKUP(L41,ADP!$A$2:$D$696,2,FALSE),IF(Settings!$B$2="ESPN",VLOOKUP(L41,ADP!$A$2:$D$696,3,FALSE),IF(Settings!$B$2="Average",VLOOKUP(L41,ADP!$A$2:$D$696,4,FALSE),"NA")))</f>
        <v>57.4</v>
      </c>
      <c r="R42" s="39">
        <f t="shared" si="5"/>
        <v>33.5</v>
      </c>
      <c r="T42" s="40">
        <v>39.0</v>
      </c>
      <c r="U42" s="41" t="s">
        <v>75</v>
      </c>
      <c r="V42" s="42" t="s">
        <v>149</v>
      </c>
      <c r="W42" s="43">
        <v>13.0</v>
      </c>
      <c r="X42" s="43" t="s">
        <v>153</v>
      </c>
      <c r="Y42" s="43" t="s">
        <v>154</v>
      </c>
      <c r="Z42" s="43">
        <v>63.3</v>
      </c>
      <c r="AA42" s="44">
        <v>41.0</v>
      </c>
    </row>
    <row r="43">
      <c r="A43" s="45">
        <v>40.0</v>
      </c>
      <c r="B43" s="46" t="s">
        <v>63</v>
      </c>
      <c r="C43" s="47" t="str">
        <f>VLOOKUP(B43,Positions!$A$2:$B$688,2,FALSE)</f>
        <v>LW/RW</v>
      </c>
      <c r="D43" s="47">
        <f>IF(C43="C",VLOOKUP(B43,'C'!$A$3:$C$96,3,FALSE),IF(C43="C/LW",VLOOKUP(B43,'C'!$A$3:$C$96,3,FALSE),IF(C43="C/RW",VLOOKUP(B43,'C'!$A$3:$C$96,3,FALSE),IF(C43="LW",VLOOKUP(B43,LW!$A$3:$C$91,3,FALSE),IF(C43="LW/RW",VLOOKUP(B43,LW!$A$3:$C$91,3,FALSE),IF(C43="RW",VLOOKUP(B43,RW!$A$3:$C$100,3,FALSE),IF(C43="D",VLOOKUP(B43,D!$A$3:$C$98,3,FALSE),IF(C43="G",VLOOKUP(B43,G!$A$3:$C$99,3,FALSE)))))))))</f>
        <v>15</v>
      </c>
      <c r="E43" s="47" t="str">
        <f t="shared" si="1"/>
        <v>LW/RW15</v>
      </c>
      <c r="F43" s="47" t="str">
        <f>VLOOKUP(B43,ADP!$A$2:$E$696,5,FALSE)</f>
        <v>TOR</v>
      </c>
      <c r="G43" s="47">
        <f>IF(Settings!$B$2="Yahoo",VLOOKUP(B43,ADP!$A$2:$D$696,2,FALSE),IF(Settings!$B$2="ESPN",VLOOKUP(B43,ADP!$A$2:$D$696,3,FALSE),IF(Settings!$B$2="Average",VLOOKUP(B43,ADP!$A$2:$D$696,4,FALSE),"NA")))</f>
        <v>64.1</v>
      </c>
      <c r="H43" s="48">
        <f t="shared" si="2"/>
        <v>41.5</v>
      </c>
      <c r="I43" s="11"/>
      <c r="J43" s="11"/>
      <c r="K43" s="49">
        <v>40.0</v>
      </c>
      <c r="L43" s="50" t="s">
        <v>34</v>
      </c>
      <c r="M43" s="43" t="str">
        <f>VLOOKUP(L43,Positions!$A$2:$B$688,2,FALSE)</f>
        <v>D</v>
      </c>
      <c r="N43" s="43">
        <f>IF(M43="C",VLOOKUP(L43,'C'!$G$3:$J$96,3,FALSE),IF(M43="C/LW",VLOOKUP(L43,'C'!$G$3:$J$96,3,FALSE),IF(M43="C/RW",VLOOKUP(L43,'C'!$G$3:$J$96,3,FALSE),IF(M43="LW",VLOOKUP(L43,LW!$G$3:$J$85,3,FALSE),IF(M43="LW/RW",VLOOKUP(L43,LW!$G$3:$J$85,3,FALSE),IF(M43="RW",VLOOKUP(L43,RW!$G$3:$J$100,3,FALSE),IF(M43="D",VLOOKUP(L43,D!$G$3:$J$96,3,FALSE),IF(M43="G",VLOOKUP(L43,G!$G$3:$J$100,3,FALSE)))))))))</f>
        <v>6</v>
      </c>
      <c r="O43" s="43" t="str">
        <f t="shared" si="3"/>
        <v>D6</v>
      </c>
      <c r="P43" s="43" t="str">
        <f>VLOOKUP(L42,ADP!$A$2:$E$696,5,FALSE)</f>
        <v>WPG</v>
      </c>
      <c r="Q43" s="43">
        <f>IF(Settings!$B$2="Yahoo",VLOOKUP(L42,ADP!$A$2:$D$696,2,FALSE),IF(Settings!$B$2="ESPN",VLOOKUP(L42,ADP!$A$2:$D$696,3,FALSE),IF(Settings!$B$2="Average",VLOOKUP(L42,ADP!$A$2:$D$696,4,FALSE),"NA")))</f>
        <v>62.9</v>
      </c>
      <c r="R43" s="44">
        <f t="shared" si="5"/>
        <v>38</v>
      </c>
      <c r="T43" s="51">
        <v>40.0</v>
      </c>
      <c r="U43" s="52" t="s">
        <v>63</v>
      </c>
      <c r="V43" s="53" t="s">
        <v>149</v>
      </c>
      <c r="W43" s="38">
        <v>15.0</v>
      </c>
      <c r="X43" s="38" t="s">
        <v>155</v>
      </c>
      <c r="Y43" s="38" t="s">
        <v>87</v>
      </c>
      <c r="Z43" s="38">
        <v>64.1</v>
      </c>
      <c r="AA43" s="39">
        <v>41.5</v>
      </c>
    </row>
    <row r="44">
      <c r="A44" s="36">
        <v>41.0</v>
      </c>
      <c r="B44" s="57" t="s">
        <v>156</v>
      </c>
      <c r="C44" s="38" t="str">
        <f>VLOOKUP(B44,Positions!$A$2:$B$688,2,FALSE)</f>
        <v>C</v>
      </c>
      <c r="D44" s="38">
        <f>IF(C44="C",VLOOKUP(B44,'C'!$A$3:$C$96,3,FALSE),IF(C44="C/LW",VLOOKUP(B44,'C'!$A$3:$C$96,3,FALSE),IF(C44="C/RW",VLOOKUP(B44,'C'!$A$3:$C$96,3,FALSE),IF(C44="LW",VLOOKUP(B44,LW!$A$3:$C$91,3,FALSE),IF(C44="LW/RW",VLOOKUP(B44,LW!$A$3:$C$91,3,FALSE),IF(C44="RW",VLOOKUP(B44,RW!$A$3:$C$100,3,FALSE),IF(C44="D",VLOOKUP(B44,D!$A$3:$C$98,3,FALSE),IF(C44="G",VLOOKUP(B44,G!$A$3:$C$99,3,FALSE)))))))))</f>
        <v>16</v>
      </c>
      <c r="E44" s="38" t="str">
        <f t="shared" si="1"/>
        <v>C16</v>
      </c>
      <c r="F44" s="38" t="str">
        <f>VLOOKUP(B44,ADP!$A$2:$E$696,5,FALSE)</f>
        <v>DAL</v>
      </c>
      <c r="G44" s="38">
        <f>IF(Settings!$B$2="Yahoo",VLOOKUP(B44,ADP!$A$2:$D$696,2,FALSE),IF(Settings!$B$2="ESPN",VLOOKUP(B44,ADP!$A$2:$D$696,3,FALSE),IF(Settings!$B$2="Average",VLOOKUP(B44,ADP!$A$2:$D$696,4,FALSE),"NA")))</f>
        <v>135.1</v>
      </c>
      <c r="H44" s="39">
        <f t="shared" si="2"/>
        <v>46</v>
      </c>
      <c r="I44" s="11"/>
      <c r="J44" s="11"/>
      <c r="K44" s="36">
        <v>41.0</v>
      </c>
      <c r="L44" s="37" t="s">
        <v>137</v>
      </c>
      <c r="M44" s="38" t="str">
        <f>VLOOKUP(L44,Positions!$A$2:$B$688,2,FALSE)</f>
        <v>C</v>
      </c>
      <c r="N44" s="38">
        <f>IF(M44="C",VLOOKUP(L44,'C'!$G$3:$J$96,3,FALSE),IF(M44="C/LW",VLOOKUP(L44,'C'!$G$3:$J$96,3,FALSE),IF(M44="C/RW",VLOOKUP(L44,'C'!$G$3:$J$96,3,FALSE),IF(M44="LW",VLOOKUP(L44,LW!$G$3:$J$85,3,FALSE),IF(M44="LW/RW",VLOOKUP(L44,LW!$G$3:$J$85,3,FALSE),IF(M44="RW",VLOOKUP(L44,RW!$G$3:$J$100,3,FALSE),IF(M44="D",VLOOKUP(L44,D!$G$3:$J$96,3,FALSE),IF(M44="G",VLOOKUP(L44,G!$G$3:$J$100,3,FALSE)))))))))</f>
        <v>15</v>
      </c>
      <c r="O44" s="38" t="str">
        <f t="shared" si="3"/>
        <v>C15</v>
      </c>
      <c r="P44" s="38" t="str">
        <f>VLOOKUP(L43,ADP!$A$2:$E$696,5,FALSE)</f>
        <v>WSH</v>
      </c>
      <c r="Q44" s="38">
        <f>IF(Settings!$B$2="Yahoo",VLOOKUP(L43,ADP!$A$2:$D$696,2,FALSE),IF(Settings!$B$2="ESPN",VLOOKUP(L43,ADP!$A$2:$D$696,3,FALSE),IF(Settings!$B$2="Average",VLOOKUP(L43,ADP!$A$2:$D$696,4,FALSE),"NA")))</f>
        <v>38.7</v>
      </c>
      <c r="R44" s="39">
        <f t="shared" si="5"/>
        <v>46.5</v>
      </c>
      <c r="T44" s="40">
        <v>41.0</v>
      </c>
      <c r="U44" s="41" t="s">
        <v>20</v>
      </c>
      <c r="V44" s="42" t="s">
        <v>141</v>
      </c>
      <c r="W44" s="43">
        <v>2.0</v>
      </c>
      <c r="X44" s="43" t="s">
        <v>157</v>
      </c>
      <c r="Y44" s="43" t="s">
        <v>126</v>
      </c>
      <c r="Z44" s="43">
        <v>41.4</v>
      </c>
      <c r="AA44" s="44">
        <v>41.5</v>
      </c>
    </row>
    <row r="45">
      <c r="A45" s="45">
        <v>42.0</v>
      </c>
      <c r="B45" s="54" t="s">
        <v>158</v>
      </c>
      <c r="C45" s="47" t="str">
        <f>VLOOKUP(B45,Positions!$A$2:$B$688,2,FALSE)</f>
        <v>C/RW</v>
      </c>
      <c r="D45" s="47">
        <f>IF(C45="C",VLOOKUP(B45,'C'!$A$3:$C$96,3,FALSE),IF(C45="C/LW",VLOOKUP(B45,'C'!$A$3:$C$96,3,FALSE),IF(C45="C/RW",VLOOKUP(B45,'C'!$A$3:$C$96,3,FALSE),IF(C45="LW",VLOOKUP(B45,LW!$A$3:$C$91,3,FALSE),IF(C45="LW/RW",VLOOKUP(B45,LW!$A$3:$C$91,3,FALSE),IF(C45="RW",VLOOKUP(B45,RW!$A$3:$C$100,3,FALSE),IF(C45="D",VLOOKUP(B45,D!$A$3:$C$98,3,FALSE),IF(C45="G",VLOOKUP(B45,G!$A$3:$C$99,3,FALSE)))))))))</f>
        <v>17</v>
      </c>
      <c r="E45" s="47" t="str">
        <f t="shared" si="1"/>
        <v>C/RW17</v>
      </c>
      <c r="F45" s="47" t="str">
        <f>VLOOKUP(B45,ADP!$A$2:$E$696,5,FALSE)</f>
        <v>DAL</v>
      </c>
      <c r="G45" s="47">
        <f>IF(Settings!$B$2="Yahoo",VLOOKUP(B45,ADP!$A$2:$D$696,2,FALSE),IF(Settings!$B$2="ESPN",VLOOKUP(B45,ADP!$A$2:$D$696,3,FALSE),IF(Settings!$B$2="Average",VLOOKUP(B45,ADP!$A$2:$D$696,4,FALSE),"NA")))</f>
        <v>87.2</v>
      </c>
      <c r="H45" s="48">
        <f t="shared" si="2"/>
        <v>43.5</v>
      </c>
      <c r="I45" s="11"/>
      <c r="J45" s="11"/>
      <c r="K45" s="49">
        <v>42.0</v>
      </c>
      <c r="L45" s="50" t="s">
        <v>159</v>
      </c>
      <c r="M45" s="43" t="str">
        <f>VLOOKUP(L45,Positions!$A$2:$B$688,2,FALSE)</f>
        <v>C</v>
      </c>
      <c r="N45" s="43">
        <f>IF(M45="C",VLOOKUP(L45,'C'!$G$3:$J$96,3,FALSE),IF(M45="C/LW",VLOOKUP(L45,'C'!$G$3:$J$96,3,FALSE),IF(M45="C/RW",VLOOKUP(L45,'C'!$G$3:$J$96,3,FALSE),IF(M45="LW",VLOOKUP(L45,LW!$G$3:$J$85,3,FALSE),IF(M45="LW/RW",VLOOKUP(L45,LW!$G$3:$J$85,3,FALSE),IF(M45="RW",VLOOKUP(L45,RW!$G$3:$J$100,3,FALSE),IF(M45="D",VLOOKUP(L45,D!$G$3:$J$96,3,FALSE),IF(M45="G",VLOOKUP(L45,G!$G$3:$J$100,3,FALSE)))))))))</f>
        <v>16</v>
      </c>
      <c r="O45" s="43" t="str">
        <f t="shared" si="3"/>
        <v>C16</v>
      </c>
      <c r="P45" s="43" t="str">
        <f>VLOOKUP(L44,ADP!$A$2:$E$696,5,FALSE)</f>
        <v>NJD</v>
      </c>
      <c r="Q45" s="43">
        <f>IF(Settings!$B$2="Yahoo",VLOOKUP(L44,ADP!$A$2:$D$696,2,FALSE),IF(Settings!$B$2="ESPN",VLOOKUP(L44,ADP!$A$2:$D$696,3,FALSE),IF(Settings!$B$2="Average",VLOOKUP(L44,ADP!$A$2:$D$696,4,FALSE),"NA")))</f>
        <v>96.3</v>
      </c>
      <c r="R45" s="44">
        <f t="shared" si="5"/>
        <v>36</v>
      </c>
      <c r="T45" s="51">
        <v>42.0</v>
      </c>
      <c r="U45" s="52" t="s">
        <v>158</v>
      </c>
      <c r="V45" s="53" t="s">
        <v>98</v>
      </c>
      <c r="W45" s="38">
        <v>17.0</v>
      </c>
      <c r="X45" s="38" t="s">
        <v>160</v>
      </c>
      <c r="Y45" s="38" t="s">
        <v>136</v>
      </c>
      <c r="Z45" s="38">
        <v>87.2</v>
      </c>
      <c r="AA45" s="39">
        <v>43.5</v>
      </c>
    </row>
    <row r="46">
      <c r="A46" s="36">
        <v>43.0</v>
      </c>
      <c r="B46" s="57" t="s">
        <v>161</v>
      </c>
      <c r="C46" s="38" t="str">
        <f>VLOOKUP(B46,Positions!$A$2:$B$688,2,FALSE)</f>
        <v>LW/RW</v>
      </c>
      <c r="D46" s="38">
        <f>IF(C46="C",VLOOKUP(B46,'C'!$A$3:$C$96,3,FALSE),IF(C46="C/LW",VLOOKUP(B46,'C'!$A$3:$C$96,3,FALSE),IF(C46="C/RW",VLOOKUP(B46,'C'!$A$3:$C$96,3,FALSE),IF(C46="LW",VLOOKUP(B46,LW!$A$3:$C$91,3,FALSE),IF(C46="LW/RW",VLOOKUP(B46,LW!$A$3:$C$91,3,FALSE),IF(C46="RW",VLOOKUP(B46,RW!$A$3:$C$100,3,FALSE),IF(C46="D",VLOOKUP(B46,D!$A$3:$C$98,3,FALSE),IF(C46="G",VLOOKUP(B46,G!$A$3:$C$99,3,FALSE)))))))))</f>
        <v>16</v>
      </c>
      <c r="E46" s="38" t="str">
        <f t="shared" si="1"/>
        <v>LW/RW16</v>
      </c>
      <c r="F46" s="38" t="str">
        <f>VLOOKUP(B46,ADP!$A$2:$E$696,5,FALSE)</f>
        <v>NYR</v>
      </c>
      <c r="G46" s="38">
        <f>IF(Settings!$B$2="Yahoo",VLOOKUP(B46,ADP!$A$2:$D$696,2,FALSE),IF(Settings!$B$2="ESPN",VLOOKUP(B46,ADP!$A$2:$D$696,3,FALSE),IF(Settings!$B$2="Average",VLOOKUP(B46,ADP!$A$2:$D$696,4,FALSE),"NA")))</f>
        <v>26.5</v>
      </c>
      <c r="H46" s="39">
        <f t="shared" si="2"/>
        <v>46.5</v>
      </c>
      <c r="I46" s="11"/>
      <c r="J46" s="11"/>
      <c r="K46" s="36">
        <v>43.0</v>
      </c>
      <c r="L46" s="37" t="s">
        <v>63</v>
      </c>
      <c r="M46" s="38" t="str">
        <f>VLOOKUP(L46,Positions!$A$2:$B$688,2,FALSE)</f>
        <v>LW/RW</v>
      </c>
      <c r="N46" s="38">
        <f>IF(M46="C",VLOOKUP(L46,'C'!$G$3:$J$96,3,FALSE),IF(M46="C/LW",VLOOKUP(L46,'C'!$G$3:$J$96,3,FALSE),IF(M46="C/RW",VLOOKUP(L46,'C'!$G$3:$J$96,3,FALSE),IF(M46="LW",VLOOKUP(L46,LW!$G$3:$J$85,3,FALSE),IF(M46="LW/RW",VLOOKUP(L46,LW!$G$3:$J$85,3,FALSE),IF(M46="RW",VLOOKUP(L46,RW!$G$3:$J$100,3,FALSE),IF(M46="D",VLOOKUP(L46,D!$G$3:$J$96,3,FALSE),IF(M46="G",VLOOKUP(L46,G!$G$3:$J$100,3,FALSE)))))))))</f>
        <v>13</v>
      </c>
      <c r="O46" s="38" t="str">
        <f t="shared" si="3"/>
        <v>LW/RW13</v>
      </c>
      <c r="P46" s="38" t="str">
        <f>VLOOKUP(L45,ADP!$A$2:$E$696,5,FALSE)</f>
        <v>BOS</v>
      </c>
      <c r="Q46" s="38">
        <f>IF(Settings!$B$2="Yahoo",VLOOKUP(L45,ADP!$A$2:$D$696,2,FALSE),IF(Settings!$B$2="ESPN",VLOOKUP(L45,ADP!$A$2:$D$696,3,FALSE),IF(Settings!$B$2="Average",VLOOKUP(L45,ADP!$A$2:$D$696,4,FALSE),"NA")))</f>
        <v>82.1</v>
      </c>
      <c r="R46" s="39">
        <f t="shared" si="5"/>
        <v>43.5</v>
      </c>
      <c r="T46" s="40">
        <v>43.0</v>
      </c>
      <c r="U46" s="41" t="s">
        <v>159</v>
      </c>
      <c r="V46" s="42" t="s">
        <v>83</v>
      </c>
      <c r="W46" s="43">
        <v>19.0</v>
      </c>
      <c r="X46" s="43" t="s">
        <v>162</v>
      </c>
      <c r="Y46" s="43" t="s">
        <v>103</v>
      </c>
      <c r="Z46" s="43">
        <v>82.1</v>
      </c>
      <c r="AA46" s="44">
        <v>43.5</v>
      </c>
    </row>
    <row r="47">
      <c r="A47" s="45">
        <v>44.0</v>
      </c>
      <c r="B47" s="46" t="s">
        <v>163</v>
      </c>
      <c r="C47" s="47" t="str">
        <f>VLOOKUP(B47,Positions!$A$2:$B$688,2,FALSE)</f>
        <v>C</v>
      </c>
      <c r="D47" s="47">
        <f>IF(C47="C",VLOOKUP(B47,'C'!$A$3:$C$96,3,FALSE),IF(C47="C/LW",VLOOKUP(B47,'C'!$A$3:$C$96,3,FALSE),IF(C47="C/RW",VLOOKUP(B47,'C'!$A$3:$C$96,3,FALSE),IF(C47="LW",VLOOKUP(B47,LW!$A$3:$C$91,3,FALSE),IF(C47="LW/RW",VLOOKUP(B47,LW!$A$3:$C$91,3,FALSE),IF(C47="RW",VLOOKUP(B47,RW!$A$3:$C$100,3,FALSE),IF(C47="D",VLOOKUP(B47,D!$A$3:$C$98,3,FALSE),IF(C47="G",VLOOKUP(B47,G!$A$3:$C$99,3,FALSE)))))))))</f>
        <v>18</v>
      </c>
      <c r="E47" s="47" t="str">
        <f t="shared" si="1"/>
        <v>C18</v>
      </c>
      <c r="F47" s="47" t="str">
        <f>VLOOKUP(B47,ADP!$A$2:$E$696,5,FALSE)</f>
        <v>CGY</v>
      </c>
      <c r="G47" s="47">
        <f>IF(Settings!$B$2="Yahoo",VLOOKUP(B47,ADP!$A$2:$D$696,2,FALSE),IF(Settings!$B$2="ESPN",VLOOKUP(B47,ADP!$A$2:$D$696,3,FALSE),IF(Settings!$B$2="Average",VLOOKUP(B47,ADP!$A$2:$D$696,4,FALSE),"NA")))</f>
        <v>67.6</v>
      </c>
      <c r="H47" s="48">
        <f t="shared" si="2"/>
        <v>56</v>
      </c>
      <c r="I47" s="11"/>
      <c r="J47" s="11"/>
      <c r="K47" s="49">
        <v>44.0</v>
      </c>
      <c r="L47" s="50" t="s">
        <v>164</v>
      </c>
      <c r="M47" s="43" t="str">
        <f>VLOOKUP(L47,Positions!$A$2:$B$688,2,FALSE)</f>
        <v>C</v>
      </c>
      <c r="N47" s="43">
        <f>IF(M47="C",VLOOKUP(L47,'C'!$G$3:$J$96,3,FALSE),IF(M47="C/LW",VLOOKUP(L47,'C'!$G$3:$J$96,3,FALSE),IF(M47="C/RW",VLOOKUP(L47,'C'!$G$3:$J$96,3,FALSE),IF(M47="LW",VLOOKUP(L47,LW!$G$3:$J$85,3,FALSE),IF(M47="LW/RW",VLOOKUP(L47,LW!$G$3:$J$85,3,FALSE),IF(M47="RW",VLOOKUP(L47,RW!$G$3:$J$100,3,FALSE),IF(M47="D",VLOOKUP(L47,D!$G$3:$J$96,3,FALSE),IF(M47="G",VLOOKUP(L47,G!$G$3:$J$100,3,FALSE)))))))))</f>
        <v>17</v>
      </c>
      <c r="O47" s="43" t="str">
        <f t="shared" si="3"/>
        <v>C17</v>
      </c>
      <c r="P47" s="43" t="str">
        <f>VLOOKUP(L46,ADP!$A$2:$E$696,5,FALSE)</f>
        <v>TOR</v>
      </c>
      <c r="Q47" s="43">
        <f>IF(Settings!$B$2="Yahoo",VLOOKUP(L46,ADP!$A$2:$D$696,2,FALSE),IF(Settings!$B$2="ESPN",VLOOKUP(L46,ADP!$A$2:$D$696,3,FALSE),IF(Settings!$B$2="Average",VLOOKUP(L46,ADP!$A$2:$D$696,4,FALSE),"NA")))</f>
        <v>64.1</v>
      </c>
      <c r="R47" s="44">
        <f t="shared" si="5"/>
        <v>41.5</v>
      </c>
      <c r="T47" s="51">
        <v>44.0</v>
      </c>
      <c r="U47" s="38" t="s">
        <v>39</v>
      </c>
      <c r="V47" s="53" t="s">
        <v>90</v>
      </c>
      <c r="W47" s="38">
        <v>6.0</v>
      </c>
      <c r="X47" s="38" t="s">
        <v>165</v>
      </c>
      <c r="Y47" s="38" t="s">
        <v>101</v>
      </c>
      <c r="Z47" s="38">
        <v>34.7</v>
      </c>
      <c r="AA47" s="39">
        <v>45.0</v>
      </c>
    </row>
    <row r="48">
      <c r="A48" s="36">
        <v>45.0</v>
      </c>
      <c r="B48" s="57" t="s">
        <v>159</v>
      </c>
      <c r="C48" s="38" t="str">
        <f>VLOOKUP(B48,Positions!$A$2:$B$688,2,FALSE)</f>
        <v>C</v>
      </c>
      <c r="D48" s="38">
        <f>IF(C48="C",VLOOKUP(B48,'C'!$A$3:$C$96,3,FALSE),IF(C48="C/LW",VLOOKUP(B48,'C'!$A$3:$C$96,3,FALSE),IF(C48="C/RW",VLOOKUP(B48,'C'!$A$3:$C$96,3,FALSE),IF(C48="LW",VLOOKUP(B48,LW!$A$3:$C$91,3,FALSE),IF(C48="LW/RW",VLOOKUP(B48,LW!$A$3:$C$91,3,FALSE),IF(C48="RW",VLOOKUP(B48,RW!$A$3:$C$100,3,FALSE),IF(C48="D",VLOOKUP(B48,D!$A$3:$C$98,3,FALSE),IF(C48="G",VLOOKUP(B48,G!$A$3:$C$99,3,FALSE)))))))))</f>
        <v>19</v>
      </c>
      <c r="E48" s="38" t="str">
        <f t="shared" si="1"/>
        <v>C19</v>
      </c>
      <c r="F48" s="38" t="str">
        <f>VLOOKUP(B48,ADP!$A$2:$E$696,5,FALSE)</f>
        <v>BOS</v>
      </c>
      <c r="G48" s="38">
        <f>IF(Settings!$B$2="Yahoo",VLOOKUP(B48,ADP!$A$2:$D$696,2,FALSE),IF(Settings!$B$2="ESPN",VLOOKUP(B48,ADP!$A$2:$D$696,3,FALSE),IF(Settings!$B$2="Average",VLOOKUP(B48,ADP!$A$2:$D$696,4,FALSE),"NA")))</f>
        <v>82.1</v>
      </c>
      <c r="H48" s="39">
        <f t="shared" si="2"/>
        <v>43.5</v>
      </c>
      <c r="I48" s="11"/>
      <c r="J48" s="11"/>
      <c r="K48" s="36">
        <v>45.0</v>
      </c>
      <c r="L48" s="37" t="s">
        <v>158</v>
      </c>
      <c r="M48" s="38" t="str">
        <f>VLOOKUP(L48,Positions!$A$2:$B$688,2,FALSE)</f>
        <v>C/RW</v>
      </c>
      <c r="N48" s="38">
        <f>IF(M48="C",VLOOKUP(L48,'C'!$G$3:$J$96,3,FALSE),IF(M48="C/LW",VLOOKUP(L48,'C'!$G$3:$J$96,3,FALSE),IF(M48="C/RW",VLOOKUP(L48,'C'!$G$3:$J$96,3,FALSE),IF(M48="LW",VLOOKUP(L48,LW!$G$3:$J$85,3,FALSE),IF(M48="LW/RW",VLOOKUP(L48,LW!$G$3:$J$85,3,FALSE),IF(M48="RW",VLOOKUP(L48,RW!$G$3:$J$100,3,FALSE),IF(M48="D",VLOOKUP(L48,D!$G$3:$J$96,3,FALSE),IF(M48="G",VLOOKUP(L48,G!$G$3:$J$100,3,FALSE)))))))))</f>
        <v>18</v>
      </c>
      <c r="O48" s="38" t="str">
        <f t="shared" si="3"/>
        <v>C/RW18</v>
      </c>
      <c r="P48" s="38" t="str">
        <f>VLOOKUP(L47,ADP!$A$2:$E$696,5,FALSE)</f>
        <v>TBL</v>
      </c>
      <c r="Q48" s="38">
        <f>IF(Settings!$B$2="Yahoo",VLOOKUP(L47,ADP!$A$2:$D$696,2,FALSE),IF(Settings!$B$2="ESPN",VLOOKUP(L47,ADP!$A$2:$D$696,3,FALSE),IF(Settings!$B$2="Average",VLOOKUP(L47,ADP!$A$2:$D$696,4,FALSE),"NA")))</f>
        <v>119.5</v>
      </c>
      <c r="R48" s="39">
        <f t="shared" si="5"/>
        <v>46</v>
      </c>
      <c r="T48" s="40">
        <v>45.0</v>
      </c>
      <c r="U48" s="41" t="s">
        <v>156</v>
      </c>
      <c r="V48" s="42" t="s">
        <v>83</v>
      </c>
      <c r="W48" s="43">
        <v>16.0</v>
      </c>
      <c r="X48" s="43" t="s">
        <v>166</v>
      </c>
      <c r="Y48" s="43" t="s">
        <v>136</v>
      </c>
      <c r="Z48" s="43">
        <v>135.1</v>
      </c>
      <c r="AA48" s="44">
        <v>46.0</v>
      </c>
    </row>
    <row r="49">
      <c r="A49" s="45">
        <v>46.0</v>
      </c>
      <c r="B49" s="54" t="s">
        <v>20</v>
      </c>
      <c r="C49" s="47" t="str">
        <f>VLOOKUP(B49,Positions!$A$2:$B$688,2,FALSE)</f>
        <v>G</v>
      </c>
      <c r="D49" s="47">
        <f>IF(C49="C",VLOOKUP(B49,'C'!$A$3:$C$96,3,FALSE),IF(C49="C/LW",VLOOKUP(B49,'C'!$A$3:$C$96,3,FALSE),IF(C49="C/RW",VLOOKUP(B49,'C'!$A$3:$C$96,3,FALSE),IF(C49="LW",VLOOKUP(B49,LW!$A$3:$C$91,3,FALSE),IF(C49="LW/RW",VLOOKUP(B49,LW!$A$3:$C$91,3,FALSE),IF(C49="RW",VLOOKUP(B49,RW!$A$3:$C$100,3,FALSE),IF(C49="D",VLOOKUP(B49,D!$A$3:$C$98,3,FALSE),IF(C49="G",VLOOKUP(B49,G!$A$3:$C$99,3,FALSE)))))))))</f>
        <v>2</v>
      </c>
      <c r="E49" s="47" t="str">
        <f t="shared" si="1"/>
        <v>G2</v>
      </c>
      <c r="F49" s="47" t="str">
        <f>VLOOKUP(B49,ADP!$A$2:$E$696,5,FALSE)</f>
        <v>NSH</v>
      </c>
      <c r="G49" s="47">
        <f>IF(Settings!$B$2="Yahoo",VLOOKUP(B49,ADP!$A$2:$D$696,2,FALSE),IF(Settings!$B$2="ESPN",VLOOKUP(B49,ADP!$A$2:$D$696,3,FALSE),IF(Settings!$B$2="Average",VLOOKUP(B49,ADP!$A$2:$D$696,4,FALSE),"NA")))</f>
        <v>41.4</v>
      </c>
      <c r="H49" s="48">
        <f t="shared" si="2"/>
        <v>41.5</v>
      </c>
      <c r="I49" s="11"/>
      <c r="J49" s="11"/>
      <c r="K49" s="49">
        <v>46.0</v>
      </c>
      <c r="L49" s="50" t="s">
        <v>75</v>
      </c>
      <c r="M49" s="43" t="str">
        <f>VLOOKUP(L49,Positions!$A$2:$B$688,2,FALSE)</f>
        <v>LW/RW</v>
      </c>
      <c r="N49" s="43">
        <f>IF(M49="C",VLOOKUP(L49,'C'!$G$3:$J$96,3,FALSE),IF(M49="C/LW",VLOOKUP(L49,'C'!$G$3:$J$96,3,FALSE),IF(M49="C/RW",VLOOKUP(L49,'C'!$G$3:$J$96,3,FALSE),IF(M49="LW",VLOOKUP(L49,LW!$G$3:$J$85,3,FALSE),IF(M49="LW/RW",VLOOKUP(L49,LW!$G$3:$J$85,3,FALSE),IF(M49="RW",VLOOKUP(L49,RW!$G$3:$J$100,3,FALSE),IF(M49="D",VLOOKUP(L49,D!$G$3:$J$96,3,FALSE),IF(M49="G",VLOOKUP(L49,G!$G$3:$J$100,3,FALSE)))))))))</f>
        <v>14</v>
      </c>
      <c r="O49" s="43" t="str">
        <f t="shared" si="3"/>
        <v>LW/RW14</v>
      </c>
      <c r="P49" s="43" t="str">
        <f>VLOOKUP(L48,ADP!$A$2:$E$696,5,FALSE)</f>
        <v>DAL</v>
      </c>
      <c r="Q49" s="43">
        <f>IF(Settings!$B$2="Yahoo",VLOOKUP(L48,ADP!$A$2:$D$696,2,FALSE),IF(Settings!$B$2="ESPN",VLOOKUP(L48,ADP!$A$2:$D$696,3,FALSE),IF(Settings!$B$2="Average",VLOOKUP(L48,ADP!$A$2:$D$696,4,FALSE),"NA")))</f>
        <v>87.2</v>
      </c>
      <c r="R49" s="44">
        <f t="shared" si="5"/>
        <v>43.5</v>
      </c>
      <c r="T49" s="51">
        <v>46.0</v>
      </c>
      <c r="U49" s="52" t="s">
        <v>164</v>
      </c>
      <c r="V49" s="53" t="s">
        <v>83</v>
      </c>
      <c r="W49" s="38">
        <v>21.0</v>
      </c>
      <c r="X49" s="38" t="s">
        <v>167</v>
      </c>
      <c r="Y49" s="38" t="s">
        <v>97</v>
      </c>
      <c r="Z49" s="38">
        <v>119.5</v>
      </c>
      <c r="AA49" s="39">
        <v>46.0</v>
      </c>
    </row>
    <row r="50">
      <c r="A50" s="36">
        <v>47.0</v>
      </c>
      <c r="B50" s="37" t="s">
        <v>168</v>
      </c>
      <c r="C50" s="38" t="str">
        <f>VLOOKUP(B50,Positions!$A$2:$B$688,2,FALSE)</f>
        <v>C</v>
      </c>
      <c r="D50" s="38">
        <f>IF(C50="C",VLOOKUP(B50,'C'!$A$3:$C$96,3,FALSE),IF(C50="C/LW",VLOOKUP(B50,'C'!$A$3:$C$96,3,FALSE),IF(C50="C/RW",VLOOKUP(B50,'C'!$A$3:$C$96,3,FALSE),IF(C50="LW",VLOOKUP(B50,LW!$A$3:$C$91,3,FALSE),IF(C50="LW/RW",VLOOKUP(B50,LW!$A$3:$C$91,3,FALSE),IF(C50="RW",VLOOKUP(B50,RW!$A$3:$C$100,3,FALSE),IF(C50="D",VLOOKUP(B50,D!$A$3:$C$98,3,FALSE),IF(C50="G",VLOOKUP(B50,G!$A$3:$C$99,3,FALSE)))))))))</f>
        <v>20</v>
      </c>
      <c r="E50" s="38" t="str">
        <f t="shared" si="1"/>
        <v>C20</v>
      </c>
      <c r="F50" s="38" t="str">
        <f>VLOOKUP(B50,ADP!$A$2:$E$696,5,FALSE)</f>
        <v>WPG</v>
      </c>
      <c r="G50" s="38">
        <f>IF(Settings!$B$2="Yahoo",VLOOKUP(B50,ADP!$A$2:$D$696,2,FALSE),IF(Settings!$B$2="ESPN",VLOOKUP(B50,ADP!$A$2:$D$696,3,FALSE),IF(Settings!$B$2="Average",VLOOKUP(B50,ADP!$A$2:$D$696,4,FALSE),"NA")))</f>
        <v>134.5</v>
      </c>
      <c r="H50" s="39">
        <f t="shared" si="2"/>
        <v>50</v>
      </c>
      <c r="I50" s="11"/>
      <c r="J50" s="11"/>
      <c r="K50" s="36">
        <v>47.0</v>
      </c>
      <c r="L50" s="37" t="s">
        <v>52</v>
      </c>
      <c r="M50" s="38" t="str">
        <f>VLOOKUP(L50,Positions!$A$2:$B$688,2,FALSE)</f>
        <v>LW/RW</v>
      </c>
      <c r="N50" s="38">
        <f>IF(M50="C",VLOOKUP(L50,'C'!$G$3:$J$96,3,FALSE),IF(M50="C/LW",VLOOKUP(L50,'C'!$G$3:$J$96,3,FALSE),IF(M50="C/RW",VLOOKUP(L50,'C'!$G$3:$J$96,3,FALSE),IF(M50="LW",VLOOKUP(L50,LW!$G$3:$J$85,3,FALSE),IF(M50="LW/RW",VLOOKUP(L50,LW!$G$3:$J$85,3,FALSE),IF(M50="RW",VLOOKUP(L50,RW!$G$3:$J$100,3,FALSE),IF(M50="D",VLOOKUP(L50,D!$G$3:$J$96,3,FALSE),IF(M50="G",VLOOKUP(L50,G!$G$3:$J$100,3,FALSE)))))))))</f>
        <v>15</v>
      </c>
      <c r="O50" s="38" t="str">
        <f t="shared" si="3"/>
        <v>LW/RW15</v>
      </c>
      <c r="P50" s="38" t="str">
        <f>VLOOKUP(L49,ADP!$A$2:$E$696,5,FALSE)</f>
        <v>LAK</v>
      </c>
      <c r="Q50" s="38">
        <f>IF(Settings!$B$2="Yahoo",VLOOKUP(L49,ADP!$A$2:$D$696,2,FALSE),IF(Settings!$B$2="ESPN",VLOOKUP(L49,ADP!$A$2:$D$696,3,FALSE),IF(Settings!$B$2="Average",VLOOKUP(L49,ADP!$A$2:$D$696,4,FALSE),"NA")))</f>
        <v>63.3</v>
      </c>
      <c r="R50" s="39">
        <f t="shared" si="5"/>
        <v>41</v>
      </c>
      <c r="T50" s="40">
        <v>47.0</v>
      </c>
      <c r="U50" s="41" t="s">
        <v>161</v>
      </c>
      <c r="V50" s="42" t="s">
        <v>149</v>
      </c>
      <c r="W50" s="43">
        <v>16.0</v>
      </c>
      <c r="X50" s="43" t="s">
        <v>169</v>
      </c>
      <c r="Y50" s="43" t="s">
        <v>113</v>
      </c>
      <c r="Z50" s="43">
        <v>26.5</v>
      </c>
      <c r="AA50" s="44">
        <v>46.5</v>
      </c>
    </row>
    <row r="51">
      <c r="A51" s="45">
        <v>48.0</v>
      </c>
      <c r="B51" s="54" t="s">
        <v>164</v>
      </c>
      <c r="C51" s="47" t="str">
        <f>VLOOKUP(B51,Positions!$A$2:$B$688,2,FALSE)</f>
        <v>C</v>
      </c>
      <c r="D51" s="47">
        <f>IF(C51="C",VLOOKUP(B51,'C'!$A$3:$C$96,3,FALSE),IF(C51="C/LW",VLOOKUP(B51,'C'!$A$3:$C$96,3,FALSE),IF(C51="C/RW",VLOOKUP(B51,'C'!$A$3:$C$96,3,FALSE),IF(C51="LW",VLOOKUP(B51,LW!$A$3:$C$91,3,FALSE),IF(C51="LW/RW",VLOOKUP(B51,LW!$A$3:$C$91,3,FALSE),IF(C51="RW",VLOOKUP(B51,RW!$A$3:$C$100,3,FALSE),IF(C51="D",VLOOKUP(B51,D!$A$3:$C$98,3,FALSE),IF(C51="G",VLOOKUP(B51,G!$A$3:$C$99,3,FALSE)))))))))</f>
        <v>21</v>
      </c>
      <c r="E51" s="47" t="str">
        <f t="shared" si="1"/>
        <v>C21</v>
      </c>
      <c r="F51" s="47" t="str">
        <f>VLOOKUP(B51,ADP!$A$2:$E$696,5,FALSE)</f>
        <v>TBL</v>
      </c>
      <c r="G51" s="47">
        <f>IF(Settings!$B$2="Yahoo",VLOOKUP(B51,ADP!$A$2:$D$696,2,FALSE),IF(Settings!$B$2="ESPN",VLOOKUP(B51,ADP!$A$2:$D$696,3,FALSE),IF(Settings!$B$2="Average",VLOOKUP(B51,ADP!$A$2:$D$696,4,FALSE),"NA")))</f>
        <v>119.5</v>
      </c>
      <c r="H51" s="48">
        <f t="shared" si="2"/>
        <v>46</v>
      </c>
      <c r="I51" s="11"/>
      <c r="J51" s="11"/>
      <c r="K51" s="49">
        <v>48.0</v>
      </c>
      <c r="L51" s="50" t="s">
        <v>64</v>
      </c>
      <c r="M51" s="43" t="str">
        <f>VLOOKUP(L51,Positions!$A$2:$B$688,2,FALSE)</f>
        <v>D</v>
      </c>
      <c r="N51" s="43">
        <f>IF(M51="C",VLOOKUP(L51,'C'!$G$3:$J$96,3,FALSE),IF(M51="C/LW",VLOOKUP(L51,'C'!$G$3:$J$96,3,FALSE),IF(M51="C/RW",VLOOKUP(L51,'C'!$G$3:$J$96,3,FALSE),IF(M51="LW",VLOOKUP(L51,LW!$G$3:$J$85,3,FALSE),IF(M51="LW/RW",VLOOKUP(L51,LW!$G$3:$J$85,3,FALSE),IF(M51="RW",VLOOKUP(L51,RW!$G$3:$J$100,3,FALSE),IF(M51="D",VLOOKUP(L51,D!$G$3:$J$96,3,FALSE),IF(M51="G",VLOOKUP(L51,G!$G$3:$J$100,3,FALSE)))))))))</f>
        <v>7</v>
      </c>
      <c r="O51" s="43" t="str">
        <f t="shared" si="3"/>
        <v>D7</v>
      </c>
      <c r="P51" s="43" t="str">
        <f>VLOOKUP(L50,ADP!$A$2:$E$696,5,FALSE)</f>
        <v>SJS</v>
      </c>
      <c r="Q51" s="43">
        <f>IF(Settings!$B$2="Yahoo",VLOOKUP(L50,ADP!$A$2:$D$696,2,FALSE),IF(Settings!$B$2="ESPN",VLOOKUP(L50,ADP!$A$2:$D$696,3,FALSE),IF(Settings!$B$2="Average",VLOOKUP(L50,ADP!$A$2:$D$696,4,FALSE),"NA")))</f>
        <v>37.2</v>
      </c>
      <c r="R51" s="44">
        <f t="shared" si="5"/>
        <v>37</v>
      </c>
      <c r="T51" s="51">
        <v>48.0</v>
      </c>
      <c r="U51" s="38" t="s">
        <v>34</v>
      </c>
      <c r="V51" s="53" t="s">
        <v>90</v>
      </c>
      <c r="W51" s="38">
        <v>5.0</v>
      </c>
      <c r="X51" s="38" t="s">
        <v>170</v>
      </c>
      <c r="Y51" s="38" t="s">
        <v>108</v>
      </c>
      <c r="Z51" s="38">
        <v>38.7</v>
      </c>
      <c r="AA51" s="39">
        <v>46.5</v>
      </c>
    </row>
    <row r="52">
      <c r="A52" s="36">
        <v>49.0</v>
      </c>
      <c r="B52" s="37" t="s">
        <v>171</v>
      </c>
      <c r="C52" s="38" t="str">
        <f>VLOOKUP(B52,Positions!$A$2:$B$688,2,FALSE)</f>
        <v>LW/RW</v>
      </c>
      <c r="D52" s="38">
        <f>IF(C52="C",VLOOKUP(B52,'C'!$A$3:$C$96,3,FALSE),IF(C52="C/LW",VLOOKUP(B52,'C'!$A$3:$C$96,3,FALSE),IF(C52="C/RW",VLOOKUP(B52,'C'!$A$3:$C$96,3,FALSE),IF(C52="LW",VLOOKUP(B52,LW!$A$3:$C$91,3,FALSE),IF(C52="LW/RW",VLOOKUP(B52,LW!$A$3:$C$91,3,FALSE),IF(C52="RW",VLOOKUP(B52,RW!$A$3:$C$100,3,FALSE),IF(C52="D",VLOOKUP(B52,D!$A$3:$C$98,3,FALSE),IF(C52="G",VLOOKUP(B52,G!$A$3:$C$99,3,FALSE)))))))))</f>
        <v>17</v>
      </c>
      <c r="E52" s="38" t="str">
        <f t="shared" si="1"/>
        <v>LW/RW17</v>
      </c>
      <c r="F52" s="38" t="str">
        <f>VLOOKUP(B52,ADP!$A$2:$E$696,5,FALSE)</f>
        <v>STL</v>
      </c>
      <c r="G52" s="38">
        <f>IF(Settings!$B$2="Yahoo",VLOOKUP(B52,ADP!$A$2:$D$696,2,FALSE),IF(Settings!$B$2="ESPN",VLOOKUP(B52,ADP!$A$2:$D$696,3,FALSE),IF(Settings!$B$2="Average",VLOOKUP(B52,ADP!$A$2:$D$696,4,FALSE),"NA")))</f>
        <v>96.2</v>
      </c>
      <c r="H52" s="39">
        <f t="shared" si="2"/>
        <v>58</v>
      </c>
      <c r="I52" s="11"/>
      <c r="J52" s="11"/>
      <c r="K52" s="36">
        <v>49.0</v>
      </c>
      <c r="L52" s="37" t="s">
        <v>35</v>
      </c>
      <c r="M52" s="38" t="str">
        <f>VLOOKUP(L52,Positions!$A$2:$B$688,2,FALSE)</f>
        <v>G</v>
      </c>
      <c r="N52" s="38">
        <f>IF(M52="C",VLOOKUP(L52,'C'!$G$3:$J$96,3,FALSE),IF(M52="C/LW",VLOOKUP(L52,'C'!$G$3:$J$96,3,FALSE),IF(M52="C/RW",VLOOKUP(L52,'C'!$G$3:$J$96,3,FALSE),IF(M52="LW",VLOOKUP(L52,LW!$G$3:$J$85,3,FALSE),IF(M52="LW/RW",VLOOKUP(L52,LW!$G$3:$J$85,3,FALSE),IF(M52="RW",VLOOKUP(L52,RW!$G$3:$J$100,3,FALSE),IF(M52="D",VLOOKUP(L52,D!$G$3:$J$96,3,FALSE),IF(M52="G",VLOOKUP(L52,G!$G$3:$J$100,3,FALSE)))))))))</f>
        <v>4</v>
      </c>
      <c r="O52" s="38" t="str">
        <f t="shared" si="3"/>
        <v>G4</v>
      </c>
      <c r="P52" s="38" t="str">
        <f>VLOOKUP(L51,ADP!$A$2:$E$696,5,FALSE)</f>
        <v>VAN</v>
      </c>
      <c r="Q52" s="38">
        <f>IF(Settings!$B$2="Yahoo",VLOOKUP(L51,ADP!$A$2:$D$696,2,FALSE),IF(Settings!$B$2="ESPN",VLOOKUP(L51,ADP!$A$2:$D$696,3,FALSE),IF(Settings!$B$2="Average",VLOOKUP(L51,ADP!$A$2:$D$696,4,FALSE),"NA")))</f>
        <v>50.3</v>
      </c>
      <c r="R52" s="39">
        <f t="shared" si="5"/>
        <v>56.5</v>
      </c>
      <c r="T52" s="40">
        <v>49.0</v>
      </c>
      <c r="U52" s="43" t="s">
        <v>30</v>
      </c>
      <c r="V52" s="42" t="s">
        <v>141</v>
      </c>
      <c r="W52" s="43">
        <v>4.0</v>
      </c>
      <c r="X52" s="43" t="s">
        <v>172</v>
      </c>
      <c r="Y52" s="43" t="s">
        <v>97</v>
      </c>
      <c r="Z52" s="43">
        <v>8.4</v>
      </c>
      <c r="AA52" s="44">
        <v>48.5</v>
      </c>
    </row>
    <row r="53">
      <c r="A53" s="45">
        <v>50.0</v>
      </c>
      <c r="B53" s="46" t="s">
        <v>173</v>
      </c>
      <c r="C53" s="47" t="str">
        <f>VLOOKUP(B53,Positions!$A$2:$B$688,2,FALSE)</f>
        <v>C/LW</v>
      </c>
      <c r="D53" s="47">
        <f>IF(C53="C",VLOOKUP(B53,'C'!$A$3:$C$96,3,FALSE),IF(C53="C/LW",VLOOKUP(B53,'C'!$A$3:$C$96,3,FALSE),IF(C53="C/RW",VLOOKUP(B53,'C'!$A$3:$C$96,3,FALSE),IF(C53="LW",VLOOKUP(B53,LW!$A$3:$C$91,3,FALSE),IF(C53="LW/RW",VLOOKUP(B53,LW!$A$3:$C$91,3,FALSE),IF(C53="RW",VLOOKUP(B53,RW!$A$3:$C$100,3,FALSE),IF(C53="D",VLOOKUP(B53,D!$A$3:$C$98,3,FALSE),IF(C53="G",VLOOKUP(B53,G!$A$3:$C$99,3,FALSE)))))))))</f>
        <v>22</v>
      </c>
      <c r="E53" s="47" t="str">
        <f t="shared" si="1"/>
        <v>C/LW22</v>
      </c>
      <c r="F53" s="47" t="str">
        <f>VLOOKUP(B53,ADP!$A$2:$E$696,5,FALSE)</f>
        <v>COL</v>
      </c>
      <c r="G53" s="47">
        <f>IF(Settings!$B$2="Yahoo",VLOOKUP(B53,ADP!$A$2:$D$696,2,FALSE),IF(Settings!$B$2="ESPN",VLOOKUP(B53,ADP!$A$2:$D$696,3,FALSE),IF(Settings!$B$2="Average",VLOOKUP(B53,ADP!$A$2:$D$696,4,FALSE),"NA")))</f>
        <v>31.3</v>
      </c>
      <c r="H53" s="48">
        <f t="shared" si="2"/>
        <v>65</v>
      </c>
      <c r="I53" s="11"/>
      <c r="J53" s="11"/>
      <c r="K53" s="49">
        <v>50.0</v>
      </c>
      <c r="L53" s="50" t="s">
        <v>161</v>
      </c>
      <c r="M53" s="43" t="str">
        <f>VLOOKUP(L53,Positions!$A$2:$B$688,2,FALSE)</f>
        <v>LW/RW</v>
      </c>
      <c r="N53" s="43">
        <f>IF(M53="C",VLOOKUP(L53,'C'!$G$3:$J$96,3,FALSE),IF(M53="C/LW",VLOOKUP(L53,'C'!$G$3:$J$96,3,FALSE),IF(M53="C/RW",VLOOKUP(L53,'C'!$G$3:$J$96,3,FALSE),IF(M53="LW",VLOOKUP(L53,LW!$G$3:$J$85,3,FALSE),IF(M53="LW/RW",VLOOKUP(L53,LW!$G$3:$J$85,3,FALSE),IF(M53="RW",VLOOKUP(L53,RW!$G$3:$J$100,3,FALSE),IF(M53="D",VLOOKUP(L53,D!$G$3:$J$96,3,FALSE),IF(M53="G",VLOOKUP(L53,G!$G$3:$J$100,3,FALSE)))))))))</f>
        <v>16</v>
      </c>
      <c r="O53" s="43" t="str">
        <f t="shared" si="3"/>
        <v>LW/RW16</v>
      </c>
      <c r="P53" s="43" t="str">
        <f>VLOOKUP(L52,ADP!$A$2:$E$696,5,FALSE)</f>
        <v>CGY</v>
      </c>
      <c r="Q53" s="43">
        <f>IF(Settings!$B$2="Yahoo",VLOOKUP(L52,ADP!$A$2:$D$696,2,FALSE),IF(Settings!$B$2="ESPN",VLOOKUP(L52,ADP!$A$2:$D$696,3,FALSE),IF(Settings!$B$2="Average",VLOOKUP(L52,ADP!$A$2:$D$696,4,FALSE),"NA")))</f>
        <v>30.4</v>
      </c>
      <c r="R53" s="44">
        <f t="shared" si="5"/>
        <v>59</v>
      </c>
      <c r="T53" s="51">
        <v>50.0</v>
      </c>
      <c r="U53" s="52" t="s">
        <v>168</v>
      </c>
      <c r="V53" s="53" t="s">
        <v>83</v>
      </c>
      <c r="W53" s="38">
        <v>20.0</v>
      </c>
      <c r="X53" s="38" t="s">
        <v>174</v>
      </c>
      <c r="Y53" s="38" t="s">
        <v>119</v>
      </c>
      <c r="Z53" s="38">
        <v>134.5</v>
      </c>
      <c r="AA53" s="39">
        <v>50.0</v>
      </c>
    </row>
    <row r="54">
      <c r="A54" s="36">
        <v>51.0</v>
      </c>
      <c r="B54" s="57" t="s">
        <v>175</v>
      </c>
      <c r="C54" s="38" t="str">
        <f>VLOOKUP(B54,Positions!$A$2:$B$688,2,FALSE)</f>
        <v>LW</v>
      </c>
      <c r="D54" s="38">
        <f>IF(C54="C",VLOOKUP(B54,'C'!$A$3:$C$96,3,FALSE),IF(C54="C/LW",VLOOKUP(B54,'C'!$A$3:$C$96,3,FALSE),IF(C54="C/RW",VLOOKUP(B54,'C'!$A$3:$C$96,3,FALSE),IF(C54="LW",VLOOKUP(B54,LW!$A$3:$C$91,3,FALSE),IF(C54="LW/RW",VLOOKUP(B54,LW!$A$3:$C$91,3,FALSE),IF(C54="RW",VLOOKUP(B54,RW!$A$3:$C$100,3,FALSE),IF(C54="D",VLOOKUP(B54,D!$A$3:$C$98,3,FALSE),IF(C54="G",VLOOKUP(B54,G!$A$3:$C$99,3,FALSE)))))))))</f>
        <v>18</v>
      </c>
      <c r="E54" s="38" t="str">
        <f t="shared" si="1"/>
        <v>LW18</v>
      </c>
      <c r="F54" s="38" t="str">
        <f>VLOOKUP(B54,ADP!$A$2:$E$696,5,FALSE)</f>
        <v>OTT</v>
      </c>
      <c r="G54" s="38">
        <f>IF(Settings!$B$2="Yahoo",VLOOKUP(B54,ADP!$A$2:$D$696,2,FALSE),IF(Settings!$B$2="ESPN",VLOOKUP(B54,ADP!$A$2:$D$696,3,FALSE),IF(Settings!$B$2="Average",VLOOKUP(B54,ADP!$A$2:$D$696,4,FALSE),"NA")))</f>
        <v>31.3</v>
      </c>
      <c r="H54" s="39">
        <f t="shared" si="2"/>
        <v>56.5</v>
      </c>
      <c r="I54" s="11"/>
      <c r="J54" s="11"/>
      <c r="K54" s="36">
        <v>51.0</v>
      </c>
      <c r="L54" s="37" t="s">
        <v>156</v>
      </c>
      <c r="M54" s="38" t="str">
        <f>VLOOKUP(L54,Positions!$A$2:$B$688,2,FALSE)</f>
        <v>C</v>
      </c>
      <c r="N54" s="38">
        <f>IF(M54="C",VLOOKUP(L54,'C'!$G$3:$J$96,3,FALSE),IF(M54="C/LW",VLOOKUP(L54,'C'!$G$3:$J$96,3,FALSE),IF(M54="C/RW",VLOOKUP(L54,'C'!$G$3:$J$96,3,FALSE),IF(M54="LW",VLOOKUP(L54,LW!$G$3:$J$85,3,FALSE),IF(M54="LW/RW",VLOOKUP(L54,LW!$G$3:$J$85,3,FALSE),IF(M54="RW",VLOOKUP(L54,RW!$G$3:$J$100,3,FALSE),IF(M54="D",VLOOKUP(L54,D!$G$3:$J$96,3,FALSE),IF(M54="G",VLOOKUP(L54,G!$G$3:$J$100,3,FALSE)))))))))</f>
        <v>19</v>
      </c>
      <c r="O54" s="38" t="str">
        <f t="shared" si="3"/>
        <v>C19</v>
      </c>
      <c r="P54" s="38" t="str">
        <f>VLOOKUP(L53,ADP!$A$2:$E$696,5,FALSE)</f>
        <v>NYR</v>
      </c>
      <c r="Q54" s="38">
        <f>IF(Settings!$B$2="Yahoo",VLOOKUP(L53,ADP!$A$2:$D$696,2,FALSE),IF(Settings!$B$2="ESPN",VLOOKUP(L53,ADP!$A$2:$D$696,3,FALSE),IF(Settings!$B$2="Average",VLOOKUP(L53,ADP!$A$2:$D$696,4,FALSE),"NA")))</f>
        <v>26.5</v>
      </c>
      <c r="R54" s="39">
        <f t="shared" si="5"/>
        <v>46.5</v>
      </c>
      <c r="T54" s="40">
        <v>51.0</v>
      </c>
      <c r="U54" s="43" t="s">
        <v>176</v>
      </c>
      <c r="V54" s="42" t="s">
        <v>88</v>
      </c>
      <c r="W54" s="43">
        <v>24.0</v>
      </c>
      <c r="X54" s="43" t="s">
        <v>177</v>
      </c>
      <c r="Y54" s="43" t="s">
        <v>128</v>
      </c>
      <c r="Z54" s="43">
        <v>52.3</v>
      </c>
      <c r="AA54" s="44">
        <v>55.5</v>
      </c>
    </row>
    <row r="55">
      <c r="A55" s="45">
        <v>52.0</v>
      </c>
      <c r="B55" s="46" t="s">
        <v>38</v>
      </c>
      <c r="C55" s="47" t="str">
        <f>VLOOKUP(B55,Positions!$A$2:$B$688,2,FALSE)</f>
        <v>RW</v>
      </c>
      <c r="D55" s="47">
        <f>IF(C55="C",VLOOKUP(B55,'C'!$A$3:$C$96,3,FALSE),IF(C55="C/LW",VLOOKUP(B55,'C'!$A$3:$C$96,3,FALSE),IF(C55="C/RW",VLOOKUP(B55,'C'!$A$3:$C$96,3,FALSE),IF(C55="LW",VLOOKUP(B55,LW!$A$3:$C$91,3,FALSE),IF(C55="LW/RW",VLOOKUP(B55,LW!$A$3:$C$91,3,FALSE),IF(C55="RW",VLOOKUP(B55,RW!$A$3:$C$100,3,FALSE),IF(C55="D",VLOOKUP(B55,D!$A$3:$C$98,3,FALSE),IF(C55="G",VLOOKUP(B55,G!$A$3:$C$99,3,FALSE)))))))))</f>
        <v>6</v>
      </c>
      <c r="E55" s="47" t="str">
        <f t="shared" si="1"/>
        <v>RW6</v>
      </c>
      <c r="F55" s="47" t="str">
        <f>VLOOKUP(B55,ADP!$A$2:$E$696,5,FALSE)</f>
        <v>MIN</v>
      </c>
      <c r="G55" s="47">
        <f>IF(Settings!$B$2="Yahoo",VLOOKUP(B55,ADP!$A$2:$D$696,2,FALSE),IF(Settings!$B$2="ESPN",VLOOKUP(B55,ADP!$A$2:$D$696,3,FALSE),IF(Settings!$B$2="Average",VLOOKUP(B55,ADP!$A$2:$D$696,4,FALSE),"NA")))</f>
        <v>104.1</v>
      </c>
      <c r="H55" s="48">
        <f t="shared" si="2"/>
        <v>67.5</v>
      </c>
      <c r="I55" s="11"/>
      <c r="J55" s="11"/>
      <c r="K55" s="49">
        <v>52.0</v>
      </c>
      <c r="L55" s="50" t="s">
        <v>49</v>
      </c>
      <c r="M55" s="43" t="str">
        <f>VLOOKUP(L55,Positions!$A$2:$B$688,2,FALSE)</f>
        <v>D</v>
      </c>
      <c r="N55" s="43">
        <f>IF(M55="C",VLOOKUP(L55,'C'!$G$3:$J$96,3,FALSE),IF(M55="C/LW",VLOOKUP(L55,'C'!$G$3:$J$96,3,FALSE),IF(M55="C/RW",VLOOKUP(L55,'C'!$G$3:$J$96,3,FALSE),IF(M55="LW",VLOOKUP(L55,LW!$G$3:$J$85,3,FALSE),IF(M55="LW/RW",VLOOKUP(L55,LW!$G$3:$J$85,3,FALSE),IF(M55="RW",VLOOKUP(L55,RW!$G$3:$J$100,3,FALSE),IF(M55="D",VLOOKUP(L55,D!$G$3:$J$96,3,FALSE),IF(M55="G",VLOOKUP(L55,G!$G$3:$J$100,3,FALSE)))))))))</f>
        <v>8</v>
      </c>
      <c r="O55" s="43" t="str">
        <f t="shared" si="3"/>
        <v>D8</v>
      </c>
      <c r="P55" s="43" t="str">
        <f>VLOOKUP(L54,ADP!$A$2:$E$696,5,FALSE)</f>
        <v>DAL</v>
      </c>
      <c r="Q55" s="43">
        <f>IF(Settings!$B$2="Yahoo",VLOOKUP(L54,ADP!$A$2:$D$696,2,FALSE),IF(Settings!$B$2="ESPN",VLOOKUP(L54,ADP!$A$2:$D$696,3,FALSE),IF(Settings!$B$2="Average",VLOOKUP(L54,ADP!$A$2:$D$696,4,FALSE),"NA")))</f>
        <v>135.1</v>
      </c>
      <c r="R55" s="44">
        <f t="shared" si="5"/>
        <v>46</v>
      </c>
      <c r="T55" s="51">
        <v>52.0</v>
      </c>
      <c r="U55" s="52" t="s">
        <v>163</v>
      </c>
      <c r="V55" s="53" t="s">
        <v>83</v>
      </c>
      <c r="W55" s="38">
        <v>18.0</v>
      </c>
      <c r="X55" s="38" t="s">
        <v>178</v>
      </c>
      <c r="Y55" s="38" t="s">
        <v>106</v>
      </c>
      <c r="Z55" s="38">
        <v>67.6</v>
      </c>
      <c r="AA55" s="39">
        <v>56.0</v>
      </c>
    </row>
    <row r="56">
      <c r="A56" s="36">
        <v>53.0</v>
      </c>
      <c r="B56" s="58" t="s">
        <v>34</v>
      </c>
      <c r="C56" s="38" t="str">
        <f>VLOOKUP(B56,Positions!$A$2:$B$688,2,FALSE)</f>
        <v>D</v>
      </c>
      <c r="D56" s="38">
        <f>IF(C56="C",VLOOKUP(B56,'C'!$A$3:$C$96,3,FALSE),IF(C56="C/LW",VLOOKUP(B56,'C'!$A$3:$C$96,3,FALSE),IF(C56="C/RW",VLOOKUP(B56,'C'!$A$3:$C$96,3,FALSE),IF(C56="LW",VLOOKUP(B56,LW!$A$3:$C$91,3,FALSE),IF(C56="LW/RW",VLOOKUP(B56,LW!$A$3:$C$91,3,FALSE),IF(C56="RW",VLOOKUP(B56,RW!$A$3:$C$100,3,FALSE),IF(C56="D",VLOOKUP(B56,D!$A$3:$C$98,3,FALSE),IF(C56="G",VLOOKUP(B56,G!$A$3:$C$99,3,FALSE)))))))))</f>
        <v>5</v>
      </c>
      <c r="E56" s="38" t="str">
        <f t="shared" si="1"/>
        <v>D5</v>
      </c>
      <c r="F56" s="38" t="str">
        <f>VLOOKUP(B56,ADP!$A$2:$E$696,5,FALSE)</f>
        <v>WSH</v>
      </c>
      <c r="G56" s="38">
        <f>IF(Settings!$B$2="Yahoo",VLOOKUP(B56,ADP!$A$2:$D$696,2,FALSE),IF(Settings!$B$2="ESPN",VLOOKUP(B56,ADP!$A$2:$D$696,3,FALSE),IF(Settings!$B$2="Average",VLOOKUP(B56,ADP!$A$2:$D$696,4,FALSE),"NA")))</f>
        <v>38.7</v>
      </c>
      <c r="H56" s="39">
        <f t="shared" si="2"/>
        <v>46.5</v>
      </c>
      <c r="I56" s="11"/>
      <c r="J56" s="11"/>
      <c r="K56" s="36">
        <v>53.0</v>
      </c>
      <c r="L56" s="37" t="s">
        <v>168</v>
      </c>
      <c r="M56" s="38" t="str">
        <f>VLOOKUP(L56,Positions!$A$2:$B$688,2,FALSE)</f>
        <v>C</v>
      </c>
      <c r="N56" s="38">
        <f>IF(M56="C",VLOOKUP(L56,'C'!$G$3:$J$96,3,FALSE),IF(M56="C/LW",VLOOKUP(L56,'C'!$G$3:$J$96,3,FALSE),IF(M56="C/RW",VLOOKUP(L56,'C'!$G$3:$J$96,3,FALSE),IF(M56="LW",VLOOKUP(L56,LW!$G$3:$J$85,3,FALSE),IF(M56="LW/RW",VLOOKUP(L56,LW!$G$3:$J$85,3,FALSE),IF(M56="RW",VLOOKUP(L56,RW!$G$3:$J$100,3,FALSE),IF(M56="D",VLOOKUP(L56,D!$G$3:$J$96,3,FALSE),IF(M56="G",VLOOKUP(L56,G!$G$3:$J$100,3,FALSE)))))))))</f>
        <v>20</v>
      </c>
      <c r="O56" s="38" t="str">
        <f t="shared" si="3"/>
        <v>C20</v>
      </c>
      <c r="P56" s="38" t="str">
        <f>VLOOKUP(L55,ADP!$A$2:$E$696,5,FALSE)</f>
        <v>TOR</v>
      </c>
      <c r="Q56" s="38">
        <f>IF(Settings!$B$2="Yahoo",VLOOKUP(L55,ADP!$A$2:$D$696,2,FALSE),IF(Settings!$B$2="ESPN",VLOOKUP(L55,ADP!$A$2:$D$696,3,FALSE),IF(Settings!$B$2="Average",VLOOKUP(L55,ADP!$A$2:$D$696,4,FALSE),"NA")))</f>
        <v>54.1</v>
      </c>
      <c r="R56" s="39">
        <f t="shared" si="5"/>
        <v>60</v>
      </c>
      <c r="T56" s="40">
        <v>53.0</v>
      </c>
      <c r="U56" s="41" t="s">
        <v>175</v>
      </c>
      <c r="V56" s="42" t="s">
        <v>4</v>
      </c>
      <c r="W56" s="43">
        <v>18.0</v>
      </c>
      <c r="X56" s="43" t="s">
        <v>179</v>
      </c>
      <c r="Y56" s="43" t="s">
        <v>130</v>
      </c>
      <c r="Z56" s="43">
        <v>31.3</v>
      </c>
      <c r="AA56" s="44">
        <v>56.5</v>
      </c>
    </row>
    <row r="57">
      <c r="A57" s="45">
        <v>54.0</v>
      </c>
      <c r="B57" s="59" t="s">
        <v>39</v>
      </c>
      <c r="C57" s="47" t="str">
        <f>VLOOKUP(B57,Positions!$A$2:$B$688,2,FALSE)</f>
        <v>D</v>
      </c>
      <c r="D57" s="47">
        <f>IF(C57="C",VLOOKUP(B57,'C'!$A$3:$C$96,3,FALSE),IF(C57="C/LW",VLOOKUP(B57,'C'!$A$3:$C$96,3,FALSE),IF(C57="C/RW",VLOOKUP(B57,'C'!$A$3:$C$96,3,FALSE),IF(C57="LW",VLOOKUP(B57,LW!$A$3:$C$91,3,FALSE),IF(C57="LW/RW",VLOOKUP(B57,LW!$A$3:$C$91,3,FALSE),IF(C57="RW",VLOOKUP(B57,RW!$A$3:$C$100,3,FALSE),IF(C57="D",VLOOKUP(B57,D!$A$3:$C$98,3,FALSE),IF(C57="G",VLOOKUP(B57,G!$A$3:$C$99,3,FALSE)))))))))</f>
        <v>6</v>
      </c>
      <c r="E57" s="47" t="str">
        <f t="shared" si="1"/>
        <v>D6</v>
      </c>
      <c r="F57" s="47" t="str">
        <f>VLOOKUP(B57,ADP!$A$2:$E$696,5,FALSE)</f>
        <v>FLA</v>
      </c>
      <c r="G57" s="47">
        <f>IF(Settings!$B$2="Yahoo",VLOOKUP(B57,ADP!$A$2:$D$696,2,FALSE),IF(Settings!$B$2="ESPN",VLOOKUP(B57,ADP!$A$2:$D$696,3,FALSE),IF(Settings!$B$2="Average",VLOOKUP(B57,ADP!$A$2:$D$696,4,FALSE),"NA")))</f>
        <v>34.7</v>
      </c>
      <c r="H57" s="48">
        <f t="shared" si="2"/>
        <v>45</v>
      </c>
      <c r="I57" s="11"/>
      <c r="J57" s="11"/>
      <c r="K57" s="49">
        <v>54.0</v>
      </c>
      <c r="L57" s="50" t="s">
        <v>176</v>
      </c>
      <c r="M57" s="43" t="str">
        <f>VLOOKUP(L57,Positions!$A$2:$B$688,2,FALSE)</f>
        <v>C/LW</v>
      </c>
      <c r="N57" s="43">
        <f>IF(M57="C",VLOOKUP(L57,'C'!$G$3:$J$96,3,FALSE),IF(M57="C/LW",VLOOKUP(L57,'C'!$G$3:$J$96,3,FALSE),IF(M57="C/RW",VLOOKUP(L57,'C'!$G$3:$J$96,3,FALSE),IF(M57="LW",VLOOKUP(L57,LW!$G$3:$J$85,3,FALSE),IF(M57="LW/RW",VLOOKUP(L57,LW!$G$3:$J$85,3,FALSE),IF(M57="RW",VLOOKUP(L57,RW!$G$3:$J$100,3,FALSE),IF(M57="D",VLOOKUP(L57,D!$G$3:$J$96,3,FALSE),IF(M57="G",VLOOKUP(L57,G!$G$3:$J$100,3,FALSE)))))))))</f>
        <v>21</v>
      </c>
      <c r="O57" s="43" t="str">
        <f t="shared" si="3"/>
        <v>C/LW21</v>
      </c>
      <c r="P57" s="43" t="str">
        <f>VLOOKUP(L56,ADP!$A$2:$E$696,5,FALSE)</f>
        <v>WPG</v>
      </c>
      <c r="Q57" s="43">
        <f>IF(Settings!$B$2="Yahoo",VLOOKUP(L56,ADP!$A$2:$D$696,2,FALSE),IF(Settings!$B$2="ESPN",VLOOKUP(L56,ADP!$A$2:$D$696,3,FALSE),IF(Settings!$B$2="Average",VLOOKUP(L56,ADP!$A$2:$D$696,4,FALSE),"NA")))</f>
        <v>134.5</v>
      </c>
      <c r="R57" s="44">
        <f t="shared" si="5"/>
        <v>50</v>
      </c>
      <c r="T57" s="51">
        <v>54.0</v>
      </c>
      <c r="U57" s="52" t="s">
        <v>64</v>
      </c>
      <c r="V57" s="53" t="s">
        <v>90</v>
      </c>
      <c r="W57" s="38">
        <v>7.0</v>
      </c>
      <c r="X57" s="38" t="s">
        <v>180</v>
      </c>
      <c r="Y57" s="38" t="s">
        <v>128</v>
      </c>
      <c r="Z57" s="38">
        <v>50.3</v>
      </c>
      <c r="AA57" s="39">
        <v>56.5</v>
      </c>
    </row>
    <row r="58">
      <c r="A58" s="36">
        <v>55.0</v>
      </c>
      <c r="B58" s="58" t="s">
        <v>25</v>
      </c>
      <c r="C58" s="38" t="str">
        <f>VLOOKUP(B58,Positions!$A$2:$B$688,2,FALSE)</f>
        <v>G</v>
      </c>
      <c r="D58" s="38">
        <f>IF(C58="C",VLOOKUP(B58,'C'!$A$3:$C$96,3,FALSE),IF(C58="C/LW",VLOOKUP(B58,'C'!$A$3:$C$96,3,FALSE),IF(C58="C/RW",VLOOKUP(B58,'C'!$A$3:$C$96,3,FALSE),IF(C58="LW",VLOOKUP(B58,LW!$A$3:$C$91,3,FALSE),IF(C58="LW/RW",VLOOKUP(B58,LW!$A$3:$C$91,3,FALSE),IF(C58="RW",VLOOKUP(B58,RW!$A$3:$C$100,3,FALSE),IF(C58="D",VLOOKUP(B58,D!$A$3:$C$98,3,FALSE),IF(C58="G",VLOOKUP(B58,G!$A$3:$C$99,3,FALSE)))))))))</f>
        <v>3</v>
      </c>
      <c r="E58" s="38" t="str">
        <f t="shared" si="1"/>
        <v>G3</v>
      </c>
      <c r="F58" s="38" t="str">
        <f>VLOOKUP(B58,ADP!$A$2:$E$696,5,FALSE)</f>
        <v>WPG</v>
      </c>
      <c r="G58" s="38">
        <f>IF(Settings!$B$2="Yahoo",VLOOKUP(B58,ADP!$A$2:$D$696,2,FALSE),IF(Settings!$B$2="ESPN",VLOOKUP(B58,ADP!$A$2:$D$696,3,FALSE),IF(Settings!$B$2="Average",VLOOKUP(B58,ADP!$A$2:$D$696,4,FALSE),"NA")))</f>
        <v>74.3</v>
      </c>
      <c r="H58" s="39">
        <f t="shared" si="2"/>
        <v>70</v>
      </c>
      <c r="I58" s="11"/>
      <c r="J58" s="11"/>
      <c r="K58" s="36">
        <v>55.0</v>
      </c>
      <c r="L58" s="37" t="s">
        <v>44</v>
      </c>
      <c r="M58" s="38" t="str">
        <f>VLOOKUP(L58,Positions!$A$2:$B$688,2,FALSE)</f>
        <v>D</v>
      </c>
      <c r="N58" s="38">
        <f>IF(M58="C",VLOOKUP(L58,'C'!$G$3:$J$96,3,FALSE),IF(M58="C/LW",VLOOKUP(L58,'C'!$G$3:$J$96,3,FALSE),IF(M58="C/RW",VLOOKUP(L58,'C'!$G$3:$J$96,3,FALSE),IF(M58="LW",VLOOKUP(L58,LW!$G$3:$J$85,3,FALSE),IF(M58="LW/RW",VLOOKUP(L58,LW!$G$3:$J$85,3,FALSE),IF(M58="RW",VLOOKUP(L58,RW!$G$3:$J$100,3,FALSE),IF(M58="D",VLOOKUP(L58,D!$G$3:$J$96,3,FALSE),IF(M58="G",VLOOKUP(L58,G!$G$3:$J$100,3,FALSE)))))))))</f>
        <v>9</v>
      </c>
      <c r="O58" s="38" t="str">
        <f t="shared" si="3"/>
        <v>D9</v>
      </c>
      <c r="P58" s="38" t="str">
        <f>VLOOKUP(L57,ADP!$A$2:$E$696,5,FALSE)</f>
        <v>VAN</v>
      </c>
      <c r="Q58" s="38">
        <f>IF(Settings!$B$2="Yahoo",VLOOKUP(L57,ADP!$A$2:$D$696,2,FALSE),IF(Settings!$B$2="ESPN",VLOOKUP(L57,ADP!$A$2:$D$696,3,FALSE),IF(Settings!$B$2="Average",VLOOKUP(L57,ADP!$A$2:$D$696,4,FALSE),"NA")))</f>
        <v>52.3</v>
      </c>
      <c r="R58" s="39">
        <f t="shared" si="5"/>
        <v>55.5</v>
      </c>
      <c r="T58" s="40">
        <v>55.0</v>
      </c>
      <c r="U58" s="41" t="s">
        <v>171</v>
      </c>
      <c r="V58" s="42" t="s">
        <v>149</v>
      </c>
      <c r="W58" s="43">
        <v>17.0</v>
      </c>
      <c r="X58" s="43" t="s">
        <v>181</v>
      </c>
      <c r="Y58" s="43" t="s">
        <v>182</v>
      </c>
      <c r="Z58" s="43">
        <v>96.2</v>
      </c>
      <c r="AA58" s="44">
        <v>58.0</v>
      </c>
    </row>
    <row r="59">
      <c r="A59" s="45">
        <v>56.0</v>
      </c>
      <c r="B59" s="59" t="s">
        <v>183</v>
      </c>
      <c r="C59" s="47" t="str">
        <f>VLOOKUP(B59,Positions!$A$2:$B$688,2,FALSE)</f>
        <v>C</v>
      </c>
      <c r="D59" s="47">
        <f>IF(C59="C",VLOOKUP(B59,'C'!$A$3:$C$96,3,FALSE),IF(C59="C/LW",VLOOKUP(B59,'C'!$A$3:$C$96,3,FALSE),IF(C59="C/RW",VLOOKUP(B59,'C'!$A$3:$C$96,3,FALSE),IF(C59="LW",VLOOKUP(B59,LW!$A$3:$C$91,3,FALSE),IF(C59="LW/RW",VLOOKUP(B59,LW!$A$3:$C$91,3,FALSE),IF(C59="RW",VLOOKUP(B59,RW!$A$3:$C$100,3,FALSE),IF(C59="D",VLOOKUP(B59,D!$A$3:$C$98,3,FALSE),IF(C59="G",VLOOKUP(B59,G!$A$3:$C$99,3,FALSE)))))))))</f>
        <v>23</v>
      </c>
      <c r="E59" s="47" t="str">
        <f t="shared" si="1"/>
        <v>C23</v>
      </c>
      <c r="F59" s="47" t="str">
        <f>VLOOKUP(B59,ADP!$A$2:$E$696,5,FALSE)</f>
        <v>OTT</v>
      </c>
      <c r="G59" s="47">
        <f>IF(Settings!$B$2="Yahoo",VLOOKUP(B59,ADP!$A$2:$D$696,2,FALSE),IF(Settings!$B$2="ESPN",VLOOKUP(B59,ADP!$A$2:$D$696,3,FALSE),IF(Settings!$B$2="Average",VLOOKUP(B59,ADP!$A$2:$D$696,4,FALSE),"NA")))</f>
        <v>89.7</v>
      </c>
      <c r="H59" s="48">
        <f t="shared" si="2"/>
        <v>66.5</v>
      </c>
      <c r="I59" s="11"/>
      <c r="J59" s="11"/>
      <c r="K59" s="49">
        <v>56.0</v>
      </c>
      <c r="L59" s="50" t="s">
        <v>62</v>
      </c>
      <c r="M59" s="43" t="str">
        <f>VLOOKUP(L59,Positions!$A$2:$B$688,2,FALSE)</f>
        <v>G</v>
      </c>
      <c r="N59" s="43">
        <f>IF(M59="C",VLOOKUP(L59,'C'!$G$3:$J$96,3,FALSE),IF(M59="C/LW",VLOOKUP(L59,'C'!$G$3:$J$96,3,FALSE),IF(M59="C/RW",VLOOKUP(L59,'C'!$G$3:$J$96,3,FALSE),IF(M59="LW",VLOOKUP(L59,LW!$G$3:$J$85,3,FALSE),IF(M59="LW/RW",VLOOKUP(L59,LW!$G$3:$J$85,3,FALSE),IF(M59="RW",VLOOKUP(L59,RW!$G$3:$J$100,3,FALSE),IF(M59="D",VLOOKUP(L59,D!$G$3:$J$96,3,FALSE),IF(M59="G",VLOOKUP(L59,G!$G$3:$J$100,3,FALSE)))))))))</f>
        <v>5</v>
      </c>
      <c r="O59" s="43" t="str">
        <f t="shared" si="3"/>
        <v>G5</v>
      </c>
      <c r="P59" s="43" t="str">
        <f>VLOOKUP(L58,ADP!$A$2:$E$696,5,FALSE)</f>
        <v>PIT</v>
      </c>
      <c r="Q59" s="43">
        <f>IF(Settings!$B$2="Yahoo",VLOOKUP(L58,ADP!$A$2:$D$696,2,FALSE),IF(Settings!$B$2="ESPN",VLOOKUP(L58,ADP!$A$2:$D$696,3,FALSE),IF(Settings!$B$2="Average",VLOOKUP(L58,ADP!$A$2:$D$696,4,FALSE),"NA")))</f>
        <v>59.7</v>
      </c>
      <c r="R59" s="44">
        <f t="shared" si="5"/>
        <v>60.5</v>
      </c>
      <c r="T59" s="51">
        <v>56.0</v>
      </c>
      <c r="U59" s="38" t="s">
        <v>35</v>
      </c>
      <c r="V59" s="53" t="s">
        <v>141</v>
      </c>
      <c r="W59" s="38">
        <v>5.0</v>
      </c>
      <c r="X59" s="38" t="s">
        <v>184</v>
      </c>
      <c r="Y59" s="38" t="s">
        <v>106</v>
      </c>
      <c r="Z59" s="38">
        <v>30.4</v>
      </c>
      <c r="AA59" s="39">
        <v>59.0</v>
      </c>
    </row>
    <row r="60">
      <c r="A60" s="36">
        <v>57.0</v>
      </c>
      <c r="B60" s="58" t="s">
        <v>176</v>
      </c>
      <c r="C60" s="38" t="str">
        <f>VLOOKUP(B60,Positions!$A$2:$B$688,2,FALSE)</f>
        <v>C/LW</v>
      </c>
      <c r="D60" s="38">
        <f>IF(C60="C",VLOOKUP(B60,'C'!$A$3:$C$96,3,FALSE),IF(C60="C/LW",VLOOKUP(B60,'C'!$A$3:$C$96,3,FALSE),IF(C60="C/RW",VLOOKUP(B60,'C'!$A$3:$C$96,3,FALSE),IF(C60="LW",VLOOKUP(B60,LW!$A$3:$C$91,3,FALSE),IF(C60="LW/RW",VLOOKUP(B60,LW!$A$3:$C$91,3,FALSE),IF(C60="RW",VLOOKUP(B60,RW!$A$3:$C$100,3,FALSE),IF(C60="D",VLOOKUP(B60,D!$A$3:$C$98,3,FALSE),IF(C60="G",VLOOKUP(B60,G!$A$3:$C$99,3,FALSE)))))))))</f>
        <v>24</v>
      </c>
      <c r="E60" s="38" t="str">
        <f t="shared" si="1"/>
        <v>C/LW24</v>
      </c>
      <c r="F60" s="38" t="str">
        <f>VLOOKUP(B60,ADP!$A$2:$E$696,5,FALSE)</f>
        <v>VAN</v>
      </c>
      <c r="G60" s="38">
        <f>IF(Settings!$B$2="Yahoo",VLOOKUP(B60,ADP!$A$2:$D$696,2,FALSE),IF(Settings!$B$2="ESPN",VLOOKUP(B60,ADP!$A$2:$D$696,3,FALSE),IF(Settings!$B$2="Average",VLOOKUP(B60,ADP!$A$2:$D$696,4,FALSE),"NA")))</f>
        <v>52.3</v>
      </c>
      <c r="H60" s="39">
        <f t="shared" si="2"/>
        <v>55.5</v>
      </c>
      <c r="K60" s="36">
        <v>57.0</v>
      </c>
      <c r="L60" s="37" t="s">
        <v>66</v>
      </c>
      <c r="M60" s="38" t="str">
        <f>VLOOKUP(L60,Positions!$A$2:$B$688,2,FALSE)</f>
        <v>LW/RW</v>
      </c>
      <c r="N60" s="38">
        <f>IF(M60="C",VLOOKUP(L60,'C'!$G$3:$J$96,3,FALSE),IF(M60="C/LW",VLOOKUP(L60,'C'!$G$3:$J$96,3,FALSE),IF(M60="C/RW",VLOOKUP(L60,'C'!$G$3:$J$96,3,FALSE),IF(M60="LW",VLOOKUP(L60,LW!$G$3:$J$85,3,FALSE),IF(M60="LW/RW",VLOOKUP(L60,LW!$G$3:$J$85,3,FALSE),IF(M60="RW",VLOOKUP(L60,RW!$G$3:$J$100,3,FALSE),IF(M60="D",VLOOKUP(L60,D!$G$3:$J$96,3,FALSE),IF(M60="G",VLOOKUP(L60,G!$G$3:$J$100,3,FALSE)))))))))</f>
        <v>17</v>
      </c>
      <c r="O60" s="38" t="str">
        <f t="shared" si="3"/>
        <v>LW/RW17</v>
      </c>
      <c r="P60" s="38" t="str">
        <f>VLOOKUP(L59,ADP!$A$2:$E$696,5,FALSE)</f>
        <v>NYI</v>
      </c>
      <c r="Q60" s="38">
        <f>IF(Settings!$B$2="Yahoo",VLOOKUP(L59,ADP!$A$2:$D$696,2,FALSE),IF(Settings!$B$2="ESPN",VLOOKUP(L59,ADP!$A$2:$D$696,3,FALSE),IF(Settings!$B$2="Average",VLOOKUP(L59,ADP!$A$2:$D$696,4,FALSE),"NA")))</f>
        <v>28.9</v>
      </c>
      <c r="R60" s="39">
        <f t="shared" si="5"/>
        <v>85</v>
      </c>
      <c r="T60" s="40">
        <v>57.0</v>
      </c>
      <c r="U60" s="41" t="s">
        <v>49</v>
      </c>
      <c r="V60" s="42" t="s">
        <v>90</v>
      </c>
      <c r="W60" s="43">
        <v>9.0</v>
      </c>
      <c r="X60" s="43" t="s">
        <v>185</v>
      </c>
      <c r="Y60" s="43" t="s">
        <v>87</v>
      </c>
      <c r="Z60" s="43">
        <v>54.1</v>
      </c>
      <c r="AA60" s="44">
        <v>60.0</v>
      </c>
    </row>
    <row r="61">
      <c r="A61" s="45">
        <v>58.0</v>
      </c>
      <c r="B61" s="46" t="s">
        <v>186</v>
      </c>
      <c r="C61" s="47" t="str">
        <f>VLOOKUP(B61,Positions!$A$2:$B$688,2,FALSE)</f>
        <v>C</v>
      </c>
      <c r="D61" s="47">
        <f>IF(C61="C",VLOOKUP(B61,'C'!$A$3:$C$96,3,FALSE),IF(C61="C/LW",VLOOKUP(B61,'C'!$A$3:$C$96,3,FALSE),IF(C61="C/RW",VLOOKUP(B61,'C'!$A$3:$C$96,3,FALSE),IF(C61="LW",VLOOKUP(B61,LW!$A$3:$C$91,3,FALSE),IF(C61="LW/RW",VLOOKUP(B61,LW!$A$3:$C$91,3,FALSE),IF(C61="RW",VLOOKUP(B61,RW!$A$3:$C$100,3,FALSE),IF(C61="D",VLOOKUP(B61,D!$A$3:$C$98,3,FALSE),IF(C61="G",VLOOKUP(B61,G!$A$3:$C$99,3,FALSE)))))))))</f>
        <v>25</v>
      </c>
      <c r="E61" s="47" t="str">
        <f t="shared" si="1"/>
        <v>C25</v>
      </c>
      <c r="F61" s="47" t="str">
        <f>VLOOKUP(B61,ADP!$A$2:$E$696,5,FALSE)</f>
        <v>DET</v>
      </c>
      <c r="G61" s="47">
        <f>IF(Settings!$B$2="Yahoo",VLOOKUP(B61,ADP!$A$2:$D$696,2,FALSE),IF(Settings!$B$2="ESPN",VLOOKUP(B61,ADP!$A$2:$D$696,3,FALSE),IF(Settings!$B$2="Average",VLOOKUP(B61,ADP!$A$2:$D$696,4,FALSE),"NA")))</f>
        <v>145.5</v>
      </c>
      <c r="H61" s="48">
        <f t="shared" si="2"/>
        <v>68.5</v>
      </c>
      <c r="K61" s="49">
        <v>58.0</v>
      </c>
      <c r="L61" s="50" t="s">
        <v>72</v>
      </c>
      <c r="M61" s="43" t="str">
        <f>VLOOKUP(L61,Positions!$A$2:$B$688,2,FALSE)</f>
        <v>D</v>
      </c>
      <c r="N61" s="43">
        <f>IF(M61="C",VLOOKUP(L61,'C'!$G$3:$J$96,3,FALSE),IF(M61="C/LW",VLOOKUP(L61,'C'!$G$3:$J$96,3,FALSE),IF(M61="C/RW",VLOOKUP(L61,'C'!$G$3:$J$96,3,FALSE),IF(M61="LW",VLOOKUP(L61,LW!$G$3:$J$85,3,FALSE),IF(M61="LW/RW",VLOOKUP(L61,LW!$G$3:$J$85,3,FALSE),IF(M61="RW",VLOOKUP(L61,RW!$G$3:$J$100,3,FALSE),IF(M61="D",VLOOKUP(L61,D!$G$3:$J$96,3,FALSE),IF(M61="G",VLOOKUP(L61,G!$G$3:$J$100,3,FALSE)))))))))</f>
        <v>10</v>
      </c>
      <c r="O61" s="43" t="str">
        <f t="shared" si="3"/>
        <v>D10</v>
      </c>
      <c r="P61" s="43" t="str">
        <f>VLOOKUP(L60,ADP!$A$2:$E$696,5,FALSE)</f>
        <v>CBJ</v>
      </c>
      <c r="Q61" s="43">
        <f>IF(Settings!$B$2="Yahoo",VLOOKUP(L60,ADP!$A$2:$D$696,2,FALSE),IF(Settings!$B$2="ESPN",VLOOKUP(L60,ADP!$A$2:$D$696,3,FALSE),IF(Settings!$B$2="Average",VLOOKUP(L60,ADP!$A$2:$D$696,4,FALSE),"NA")))</f>
        <v>83.2</v>
      </c>
      <c r="R61" s="44">
        <f t="shared" si="5"/>
        <v>78</v>
      </c>
      <c r="T61" s="51">
        <v>58.0</v>
      </c>
      <c r="U61" s="38" t="s">
        <v>44</v>
      </c>
      <c r="V61" s="53" t="s">
        <v>90</v>
      </c>
      <c r="W61" s="38">
        <v>8.0</v>
      </c>
      <c r="X61" s="38" t="s">
        <v>187</v>
      </c>
      <c r="Y61" s="38" t="s">
        <v>116</v>
      </c>
      <c r="Z61" s="38">
        <v>59.7</v>
      </c>
      <c r="AA61" s="39">
        <v>60.5</v>
      </c>
    </row>
    <row r="62">
      <c r="A62" s="36">
        <v>59.0</v>
      </c>
      <c r="B62" s="58" t="s">
        <v>188</v>
      </c>
      <c r="C62" s="38" t="str">
        <f>VLOOKUP(B62,Positions!$A$2:$B$688,2,FALSE)</f>
        <v>LW/RW</v>
      </c>
      <c r="D62" s="38">
        <f>IF(C62="C",VLOOKUP(B62,'C'!$A$3:$C$96,3,FALSE),IF(C62="C/LW",VLOOKUP(B62,'C'!$A$3:$C$96,3,FALSE),IF(C62="C/RW",VLOOKUP(B62,'C'!$A$3:$C$96,3,FALSE),IF(C62="LW",VLOOKUP(B62,LW!$A$3:$C$91,3,FALSE),IF(C62="LW/RW",VLOOKUP(B62,LW!$A$3:$C$91,3,FALSE),IF(C62="RW",VLOOKUP(B62,RW!$A$3:$C$100,3,FALSE),IF(C62="D",VLOOKUP(B62,D!$A$3:$C$98,3,FALSE),IF(C62="G",VLOOKUP(B62,G!$A$3:$C$99,3,FALSE)))))))))</f>
        <v>19</v>
      </c>
      <c r="E62" s="38" t="str">
        <f t="shared" si="1"/>
        <v>LW/RW19</v>
      </c>
      <c r="F62" s="38" t="str">
        <f>VLOOKUP(B62,ADP!$A$2:$E$696,5,FALSE)</f>
        <v>CAR</v>
      </c>
      <c r="G62" s="38">
        <f>IF(Settings!$B$2="Yahoo",VLOOKUP(B62,ADP!$A$2:$D$696,2,FALSE),IF(Settings!$B$2="ESPN",VLOOKUP(B62,ADP!$A$2:$D$696,3,FALSE),IF(Settings!$B$2="Average",VLOOKUP(B62,ADP!$A$2:$D$696,4,FALSE),"NA")))</f>
        <v>84.2</v>
      </c>
      <c r="H62" s="39">
        <f t="shared" si="2"/>
        <v>73</v>
      </c>
      <c r="K62" s="36">
        <v>59.0</v>
      </c>
      <c r="L62" s="37" t="s">
        <v>45</v>
      </c>
      <c r="M62" s="38" t="str">
        <f>VLOOKUP(L62,Positions!$A$2:$B$688,2,FALSE)</f>
        <v>G</v>
      </c>
      <c r="N62" s="38">
        <f>IF(M62="C",VLOOKUP(L62,'C'!$G$3:$J$96,3,FALSE),IF(M62="C/LW",VLOOKUP(L62,'C'!$G$3:$J$96,3,FALSE),IF(M62="C/RW",VLOOKUP(L62,'C'!$G$3:$J$96,3,FALSE),IF(M62="LW",VLOOKUP(L62,LW!$G$3:$J$85,3,FALSE),IF(M62="LW/RW",VLOOKUP(L62,LW!$G$3:$J$85,3,FALSE),IF(M62="RW",VLOOKUP(L62,RW!$G$3:$J$100,3,FALSE),IF(M62="D",VLOOKUP(L62,D!$G$3:$J$96,3,FALSE),IF(M62="G",VLOOKUP(L62,G!$G$3:$J$100,3,FALSE)))))))))</f>
        <v>6</v>
      </c>
      <c r="O62" s="38" t="str">
        <f t="shared" si="3"/>
        <v>G6</v>
      </c>
      <c r="P62" s="38" t="str">
        <f>VLOOKUP(L61,ADP!$A$2:$E$696,5,FALSE)</f>
        <v>COL</v>
      </c>
      <c r="Q62" s="38">
        <f>IF(Settings!$B$2="Yahoo",VLOOKUP(L61,ADP!$A$2:$D$696,2,FALSE),IF(Settings!$B$2="ESPN",VLOOKUP(L61,ADP!$A$2:$D$696,3,FALSE),IF(Settings!$B$2="Average",VLOOKUP(L61,ADP!$A$2:$D$696,4,FALSE),"NA")))</f>
        <v>68.1</v>
      </c>
      <c r="R62" s="39">
        <f t="shared" si="5"/>
        <v>95.5</v>
      </c>
      <c r="T62" s="40">
        <v>59.0</v>
      </c>
      <c r="U62" s="41" t="s">
        <v>189</v>
      </c>
      <c r="V62" s="42" t="s">
        <v>4</v>
      </c>
      <c r="W62" s="43">
        <v>20.0</v>
      </c>
      <c r="X62" s="43" t="s">
        <v>190</v>
      </c>
      <c r="Y62" s="43" t="s">
        <v>85</v>
      </c>
      <c r="Z62" s="43">
        <v>67.1</v>
      </c>
      <c r="AA62" s="44">
        <v>61.5</v>
      </c>
    </row>
    <row r="63">
      <c r="A63" s="45">
        <v>60.0</v>
      </c>
      <c r="B63" s="59" t="s">
        <v>191</v>
      </c>
      <c r="C63" s="47" t="str">
        <f>VLOOKUP(B63,Positions!$A$2:$B$688,2,FALSE)</f>
        <v>C/RW</v>
      </c>
      <c r="D63" s="47">
        <f>IF(C63="C",VLOOKUP(B63,'C'!$A$3:$C$96,3,FALSE),IF(C63="C/LW",VLOOKUP(B63,'C'!$A$3:$C$96,3,FALSE),IF(C63="C/RW",VLOOKUP(B63,'C'!$A$3:$C$96,3,FALSE),IF(C63="LW",VLOOKUP(B63,LW!$A$3:$C$91,3,FALSE),IF(C63="LW/RW",VLOOKUP(B63,LW!$A$3:$C$91,3,FALSE),IF(C63="RW",VLOOKUP(B63,RW!$A$3:$C$100,3,FALSE),IF(C63="D",VLOOKUP(B63,D!$A$3:$C$98,3,FALSE),IF(C63="G",VLOOKUP(B63,G!$A$3:$C$99,3,FALSE)))))))))</f>
        <v>26</v>
      </c>
      <c r="E63" s="47" t="str">
        <f t="shared" si="1"/>
        <v>C/RW26</v>
      </c>
      <c r="F63" s="47" t="str">
        <f>VLOOKUP(B63,ADP!$A$2:$E$696,5,FALSE)</f>
        <v>OTT</v>
      </c>
      <c r="G63" s="47">
        <f>IF(Settings!$B$2="Yahoo",VLOOKUP(B63,ADP!$A$2:$D$696,2,FALSE),IF(Settings!$B$2="ESPN",VLOOKUP(B63,ADP!$A$2:$D$696,3,FALSE),IF(Settings!$B$2="Average",VLOOKUP(B63,ADP!$A$2:$D$696,4,FALSE),"NA")))</f>
        <v>55.5</v>
      </c>
      <c r="H63" s="48">
        <f t="shared" si="2"/>
        <v>74.5</v>
      </c>
      <c r="K63" s="49">
        <v>60.0</v>
      </c>
      <c r="L63" s="50" t="s">
        <v>189</v>
      </c>
      <c r="M63" s="43" t="str">
        <f>VLOOKUP(L63,Positions!$A$2:$B$688,2,FALSE)</f>
        <v>LW</v>
      </c>
      <c r="N63" s="43">
        <f>IF(M63="C",VLOOKUP(L63,'C'!$G$3:$J$96,3,FALSE),IF(M63="C/LW",VLOOKUP(L63,'C'!$G$3:$J$96,3,FALSE),IF(M63="C/RW",VLOOKUP(L63,'C'!$G$3:$J$96,3,FALSE),IF(M63="LW",VLOOKUP(L63,LW!$G$3:$J$85,3,FALSE),IF(M63="LW/RW",VLOOKUP(L63,LW!$G$3:$J$85,3,FALSE),IF(M63="RW",VLOOKUP(L63,RW!$G$3:$J$100,3,FALSE),IF(M63="D",VLOOKUP(L63,D!$G$3:$J$96,3,FALSE),IF(M63="G",VLOOKUP(L63,G!$G$3:$J$100,3,FALSE)))))))))</f>
        <v>18</v>
      </c>
      <c r="O63" s="43" t="str">
        <f t="shared" si="3"/>
        <v>LW18</v>
      </c>
      <c r="P63" s="43" t="str">
        <f>VLOOKUP(L62,ADP!$A$2:$E$696,5,FALSE)</f>
        <v>VAN</v>
      </c>
      <c r="Q63" s="43">
        <f>IF(Settings!$B$2="Yahoo",VLOOKUP(L62,ADP!$A$2:$D$696,2,FALSE),IF(Settings!$B$2="ESPN",VLOOKUP(L62,ADP!$A$2:$D$696,3,FALSE),IF(Settings!$B$2="Average",VLOOKUP(L62,ADP!$A$2:$D$696,4,FALSE),"NA")))</f>
        <v>58.8</v>
      </c>
      <c r="R63" s="44">
        <f t="shared" si="5"/>
        <v>65</v>
      </c>
      <c r="T63" s="51">
        <v>60.0</v>
      </c>
      <c r="U63" s="52" t="s">
        <v>173</v>
      </c>
      <c r="V63" s="53" t="s">
        <v>88</v>
      </c>
      <c r="W63" s="38">
        <v>22.0</v>
      </c>
      <c r="X63" s="38" t="s">
        <v>192</v>
      </c>
      <c r="Y63" s="38" t="s">
        <v>92</v>
      </c>
      <c r="Z63" s="38">
        <v>31.3</v>
      </c>
      <c r="AA63" s="39">
        <v>65.0</v>
      </c>
    </row>
    <row r="64">
      <c r="A64" s="36">
        <v>61.0</v>
      </c>
      <c r="B64" s="58" t="s">
        <v>193</v>
      </c>
      <c r="C64" s="38" t="str">
        <f>VLOOKUP(B64,Positions!$A$2:$B$688,2,FALSE)</f>
        <v>C</v>
      </c>
      <c r="D64" s="38">
        <f>IF(C64="C",VLOOKUP(B64,'C'!$A$3:$C$96,3,FALSE),IF(C64="C/LW",VLOOKUP(B64,'C'!$A$3:$C$96,3,FALSE),IF(C64="C/RW",VLOOKUP(B64,'C'!$A$3:$C$96,3,FALSE),IF(C64="LW",VLOOKUP(B64,LW!$A$3:$C$91,3,FALSE),IF(C64="LW/RW",VLOOKUP(B64,LW!$A$3:$C$91,3,FALSE),IF(C64="RW",VLOOKUP(B64,RW!$A$3:$C$100,3,FALSE),IF(C64="D",VLOOKUP(B64,D!$A$3:$C$98,3,FALSE),IF(C64="G",VLOOKUP(B64,G!$A$3:$C$99,3,FALSE)))))))))</f>
        <v>27</v>
      </c>
      <c r="E64" s="38" t="str">
        <f t="shared" si="1"/>
        <v>C27</v>
      </c>
      <c r="F64" s="38" t="str">
        <f>VLOOKUP(B64,ADP!$A$2:$E$696,5,FALSE)</f>
        <v>LAK</v>
      </c>
      <c r="G64" s="38">
        <f>IF(Settings!$B$2="Yahoo",VLOOKUP(B64,ADP!$A$2:$D$696,2,FALSE),IF(Settings!$B$2="ESPN",VLOOKUP(B64,ADP!$A$2:$D$696,3,FALSE),IF(Settings!$B$2="Average",VLOOKUP(B64,ADP!$A$2:$D$696,4,FALSE),"NA")))</f>
        <v>127.5</v>
      </c>
      <c r="H64" s="39">
        <f t="shared" si="2"/>
        <v>68</v>
      </c>
      <c r="K64" s="36">
        <v>61.0</v>
      </c>
      <c r="L64" s="37" t="s">
        <v>194</v>
      </c>
      <c r="M64" s="38" t="str">
        <f>VLOOKUP(L64,Positions!$A$2:$B$688,2,FALSE)</f>
        <v>LW/RW</v>
      </c>
      <c r="N64" s="38">
        <f>IF(M64="C",VLOOKUP(L64,'C'!$G$3:$J$96,3,FALSE),IF(M64="C/LW",VLOOKUP(L64,'C'!$G$3:$J$96,3,FALSE),IF(M64="C/RW",VLOOKUP(L64,'C'!$G$3:$J$96,3,FALSE),IF(M64="LW",VLOOKUP(L64,LW!$G$3:$J$85,3,FALSE),IF(M64="LW/RW",VLOOKUP(L64,LW!$G$3:$J$85,3,FALSE),IF(M64="RW",VLOOKUP(L64,RW!$G$3:$J$100,3,FALSE),IF(M64="D",VLOOKUP(L64,D!$G$3:$J$96,3,FALSE),IF(M64="G",VLOOKUP(L64,G!$G$3:$J$100,3,FALSE)))))))))</f>
        <v>19</v>
      </c>
      <c r="O64" s="38" t="str">
        <f t="shared" si="3"/>
        <v>LW/RW19</v>
      </c>
      <c r="P64" s="38" t="str">
        <f>VLOOKUP(L63,ADP!$A$2:$E$696,5,FALSE)</f>
        <v>EDM</v>
      </c>
      <c r="Q64" s="38">
        <f>IF(Settings!$B$2="Yahoo",VLOOKUP(L64,ADP!$A$2:$D$696,2,FALSE),IF(Settings!$B$2="ESPN",VLOOKUP(L64,ADP!$A$2:$D$696,3,FALSE),IF(Settings!$B$2="Average",VLOOKUP(L64,ADP!$A$2:$D$696,4,FALSE),"NA")))</f>
        <v>69.6</v>
      </c>
      <c r="R64" s="39">
        <f t="shared" si="5"/>
        <v>61.5</v>
      </c>
      <c r="T64" s="40">
        <v>61.0</v>
      </c>
      <c r="U64" s="43" t="s">
        <v>45</v>
      </c>
      <c r="V64" s="42" t="s">
        <v>141</v>
      </c>
      <c r="W64" s="43">
        <v>7.0</v>
      </c>
      <c r="X64" s="43" t="s">
        <v>195</v>
      </c>
      <c r="Y64" s="43" t="s">
        <v>128</v>
      </c>
      <c r="Z64" s="43">
        <v>58.8</v>
      </c>
      <c r="AA64" s="44">
        <v>65.0</v>
      </c>
    </row>
    <row r="65">
      <c r="A65" s="45">
        <v>62.0</v>
      </c>
      <c r="B65" s="59" t="s">
        <v>196</v>
      </c>
      <c r="C65" s="47" t="str">
        <f>VLOOKUP(B65,Positions!$A$2:$B$688,2,FALSE)</f>
        <v>C</v>
      </c>
      <c r="D65" s="47">
        <f>IF(C65="C",VLOOKUP(B65,'C'!$A$3:$C$96,3,FALSE),IF(C65="C/LW",VLOOKUP(B65,'C'!$A$3:$C$96,3,FALSE),IF(C65="C/RW",VLOOKUP(B65,'C'!$A$3:$C$96,3,FALSE),IF(C65="LW",VLOOKUP(B65,LW!$A$3:$C$91,3,FALSE),IF(C65="LW/RW",VLOOKUP(B65,LW!$A$3:$C$91,3,FALSE),IF(C65="RW",VLOOKUP(B65,RW!$A$3:$C$100,3,FALSE),IF(C65="D",VLOOKUP(B65,D!$A$3:$C$98,3,FALSE),IF(C65="G",VLOOKUP(B65,G!$A$3:$C$99,3,FALSE)))))))))</f>
        <v>28</v>
      </c>
      <c r="E65" s="47" t="str">
        <f t="shared" si="1"/>
        <v>C28</v>
      </c>
      <c r="F65" s="47" t="str">
        <f>VLOOKUP(B65,ADP!$A$2:$E$696,5,FALSE)</f>
        <v>PIT</v>
      </c>
      <c r="G65" s="47">
        <f>IF(Settings!$B$2="Yahoo",VLOOKUP(B65,ADP!$A$2:$D$696,2,FALSE),IF(Settings!$B$2="ESPN",VLOOKUP(B65,ADP!$A$2:$D$696,3,FALSE),IF(Settings!$B$2="Average",VLOOKUP(B65,ADP!$A$2:$D$696,4,FALSE),"NA")))</f>
        <v>61.5</v>
      </c>
      <c r="H65" s="48">
        <f t="shared" si="2"/>
        <v>76</v>
      </c>
      <c r="K65" s="49">
        <v>62.0</v>
      </c>
      <c r="L65" s="50" t="s">
        <v>175</v>
      </c>
      <c r="M65" s="43" t="str">
        <f>VLOOKUP(L65,Positions!$A$2:$B$688,2,FALSE)</f>
        <v>LW</v>
      </c>
      <c r="N65" s="43">
        <f>IF(M65="C",VLOOKUP(L65,'C'!$G$3:$J$96,3,FALSE),IF(M65="C/LW",VLOOKUP(L65,'C'!$G$3:$J$96,3,FALSE),IF(M65="C/RW",VLOOKUP(L65,'C'!$G$3:$J$96,3,FALSE),IF(M65="LW",VLOOKUP(L65,LW!$G$3:$J$85,3,FALSE),IF(M65="LW/RW",VLOOKUP(L65,LW!$G$3:$J$85,3,FALSE),IF(M65="RW",VLOOKUP(L65,RW!$G$3:$J$100,3,FALSE),IF(M65="D",VLOOKUP(L65,D!$G$3:$J$96,3,FALSE),IF(M65="G",VLOOKUP(L65,G!$G$3:$J$100,3,FALSE)))))))))</f>
        <v>20</v>
      </c>
      <c r="O65" s="43" t="str">
        <f t="shared" si="3"/>
        <v>LW20</v>
      </c>
      <c r="P65" s="43" t="str">
        <f>VLOOKUP(L64,ADP!$A$2:$E$696,5,FALSE)</f>
        <v>STL</v>
      </c>
      <c r="Q65" s="43">
        <f>IF(Settings!$B$2="Yahoo",VLOOKUP(L65,ADP!$A$2:$D$696,2,FALSE),IF(Settings!$B$2="ESPN",VLOOKUP(L65,ADP!$A$2:$D$696,3,FALSE),IF(Settings!$B$2="Average",VLOOKUP(L65,ADP!$A$2:$D$696,4,FALSE),"NA")))</f>
        <v>31.3</v>
      </c>
      <c r="R65" s="44">
        <f t="shared" si="5"/>
        <v>84</v>
      </c>
      <c r="T65" s="51">
        <v>62.0</v>
      </c>
      <c r="U65" s="38" t="s">
        <v>183</v>
      </c>
      <c r="V65" s="53" t="s">
        <v>83</v>
      </c>
      <c r="W65" s="38">
        <v>23.0</v>
      </c>
      <c r="X65" s="38" t="s">
        <v>197</v>
      </c>
      <c r="Y65" s="38" t="s">
        <v>130</v>
      </c>
      <c r="Z65" s="38">
        <v>89.7</v>
      </c>
      <c r="AA65" s="39">
        <v>66.5</v>
      </c>
    </row>
    <row r="66">
      <c r="A66" s="36">
        <v>63.0</v>
      </c>
      <c r="B66" s="57" t="s">
        <v>189</v>
      </c>
      <c r="C66" s="38" t="str">
        <f>VLOOKUP(B66,Positions!$A$2:$B$688,2,FALSE)</f>
        <v>LW</v>
      </c>
      <c r="D66" s="38">
        <f>IF(C66="C",VLOOKUP(B66,'C'!$A$3:$C$96,3,FALSE),IF(C66="C/LW",VLOOKUP(B66,'C'!$A$3:$C$96,3,FALSE),IF(C66="C/RW",VLOOKUP(B66,'C'!$A$3:$C$96,3,FALSE),IF(C66="LW",VLOOKUP(B66,LW!$A$3:$C$91,3,FALSE),IF(C66="LW/RW",VLOOKUP(B66,LW!$A$3:$C$91,3,FALSE),IF(C66="RW",VLOOKUP(B66,RW!$A$3:$C$100,3,FALSE),IF(C66="D",VLOOKUP(B66,D!$A$3:$C$98,3,FALSE),IF(C66="G",VLOOKUP(B66,G!$A$3:$C$99,3,FALSE)))))))))</f>
        <v>20</v>
      </c>
      <c r="E66" s="38" t="str">
        <f t="shared" si="1"/>
        <v>LW20</v>
      </c>
      <c r="F66" s="38" t="str">
        <f>VLOOKUP(B66,ADP!$A$2:$E$696,5,FALSE)</f>
        <v>EDM</v>
      </c>
      <c r="G66" s="38">
        <f>IF(Settings!$B$2="Yahoo",VLOOKUP(B66,ADP!$A$2:$D$696,2,FALSE),IF(Settings!$B$2="ESPN",VLOOKUP(B66,ADP!$A$2:$D$696,3,FALSE),IF(Settings!$B$2="Average",VLOOKUP(B66,ADP!$A$2:$D$696,4,FALSE),"NA")))</f>
        <v>67.1</v>
      </c>
      <c r="H66" s="39">
        <f t="shared" si="2"/>
        <v>61.5</v>
      </c>
      <c r="K66" s="36">
        <v>63.0</v>
      </c>
      <c r="L66" s="37" t="s">
        <v>53</v>
      </c>
      <c r="M66" s="38" t="str">
        <f>VLOOKUP(L66,Positions!$A$2:$B$688,2,FALSE)</f>
        <v>RW</v>
      </c>
      <c r="N66" s="38">
        <f>IF(M66="C",VLOOKUP(L66,'C'!$G$3:$J$96,3,FALSE),IF(M66="C/LW",VLOOKUP(L66,'C'!$G$3:$J$96,3,FALSE),IF(M66="C/RW",VLOOKUP(L66,'C'!$G$3:$J$96,3,FALSE),IF(M66="LW",VLOOKUP(L66,LW!$G$3:$J$85,3,FALSE),IF(M66="LW/RW",VLOOKUP(L66,LW!$G$3:$J$85,3,FALSE),IF(M66="RW",VLOOKUP(L66,RW!$G$3:$J$100,3,FALSE),IF(M66="D",VLOOKUP(L66,D!$G$3:$J$96,3,FALSE),IF(M66="G",VLOOKUP(L66,G!$G$3:$J$100,3,FALSE)))))))))</f>
        <v>6</v>
      </c>
      <c r="O66" s="38" t="str">
        <f t="shared" si="3"/>
        <v>RW6</v>
      </c>
      <c r="P66" s="38" t="str">
        <f>VLOOKUP(L65,ADP!$A$2:$E$696,5,FALSE)</f>
        <v>OTT</v>
      </c>
      <c r="Q66" s="38">
        <f>IF(Settings!$B$2="Yahoo",VLOOKUP(L66,ADP!$A$2:$D$696,2,FALSE),IF(Settings!$B$2="ESPN",VLOOKUP(L66,ADP!$A$2:$D$696,3,FALSE),IF(Settings!$B$2="Average",VLOOKUP(L66,ADP!$A$2:$D$696,4,FALSE),"NA")))</f>
        <v>53.2</v>
      </c>
      <c r="R66" s="39">
        <f t="shared" si="5"/>
        <v>56.5</v>
      </c>
      <c r="T66" s="40">
        <v>63.0</v>
      </c>
      <c r="U66" s="41" t="s">
        <v>38</v>
      </c>
      <c r="V66" s="42" t="s">
        <v>5</v>
      </c>
      <c r="W66" s="43">
        <v>6.0</v>
      </c>
      <c r="X66" s="43" t="s">
        <v>198</v>
      </c>
      <c r="Y66" s="43" t="s">
        <v>95</v>
      </c>
      <c r="Z66" s="43">
        <v>104.1</v>
      </c>
      <c r="AA66" s="44">
        <v>67.5</v>
      </c>
    </row>
    <row r="67">
      <c r="A67" s="45">
        <v>64.0</v>
      </c>
      <c r="B67" s="59" t="s">
        <v>199</v>
      </c>
      <c r="C67" s="47" t="str">
        <f>VLOOKUP(B67,Positions!$A$2:$B$688,2,FALSE)</f>
        <v>C</v>
      </c>
      <c r="D67" s="47">
        <f>IF(C67="C",VLOOKUP(B67,'C'!$A$3:$C$96,3,FALSE),IF(C67="C/LW",VLOOKUP(B67,'C'!$A$3:$C$96,3,FALSE),IF(C67="C/RW",VLOOKUP(B67,'C'!$A$3:$C$96,3,FALSE),IF(C67="LW",VLOOKUP(B67,LW!$A$3:$C$91,3,FALSE),IF(C67="LW/RW",VLOOKUP(B67,LW!$A$3:$C$91,3,FALSE),IF(C67="RW",VLOOKUP(B67,RW!$A$3:$C$100,3,FALSE),IF(C67="D",VLOOKUP(B67,D!$A$3:$C$98,3,FALSE),IF(C67="G",VLOOKUP(B67,G!$A$3:$C$99,3,FALSE)))))))))</f>
        <v>29</v>
      </c>
      <c r="E67" s="47" t="str">
        <f t="shared" si="1"/>
        <v>C29</v>
      </c>
      <c r="F67" s="47" t="str">
        <f>VLOOKUP(B67,ADP!$A$2:$E$696,5,FALSE)</f>
        <v>SJS</v>
      </c>
      <c r="G67" s="47">
        <f>IF(Settings!$B$2="Yahoo",VLOOKUP(B67,ADP!$A$2:$D$696,2,FALSE),IF(Settings!$B$2="ESPN",VLOOKUP(B67,ADP!$A$2:$D$696,3,FALSE),IF(Settings!$B$2="Average",VLOOKUP(B67,ADP!$A$2:$D$696,4,FALSE),"NA")))</f>
        <v>159</v>
      </c>
      <c r="H67" s="48">
        <f t="shared" si="2"/>
        <v>78.5</v>
      </c>
      <c r="K67" s="49">
        <v>64.0</v>
      </c>
      <c r="L67" s="50" t="s">
        <v>71</v>
      </c>
      <c r="M67" s="43" t="str">
        <f>VLOOKUP(L67,Positions!$A$2:$B$688,2,FALSE)</f>
        <v>RW</v>
      </c>
      <c r="N67" s="43">
        <f>IF(M67="C",VLOOKUP(L67,'C'!$G$3:$J$96,3,FALSE),IF(M67="C/LW",VLOOKUP(L67,'C'!$G$3:$J$96,3,FALSE),IF(M67="C/RW",VLOOKUP(L67,'C'!$G$3:$J$96,3,FALSE),IF(M67="LW",VLOOKUP(L67,LW!$G$3:$J$85,3,FALSE),IF(M67="LW/RW",VLOOKUP(L67,LW!$G$3:$J$85,3,FALSE),IF(M67="RW",VLOOKUP(L67,RW!$G$3:$J$100,3,FALSE),IF(M67="D",VLOOKUP(L67,D!$G$3:$J$96,3,FALSE),IF(M67="G",VLOOKUP(L67,G!$G$3:$J$100,3,FALSE)))))))))</f>
        <v>7</v>
      </c>
      <c r="O67" s="43" t="str">
        <f t="shared" si="3"/>
        <v>RW7</v>
      </c>
      <c r="P67" s="43" t="str">
        <f>VLOOKUP(L66,ADP!$A$2:$E$696,5,FALSE)</f>
        <v>STL</v>
      </c>
      <c r="Q67" s="43">
        <f>IF(Settings!$B$2="Yahoo",VLOOKUP(L67,ADP!$A$2:$D$696,2,FALSE),IF(Settings!$B$2="ESPN",VLOOKUP(L67,ADP!$A$2:$D$696,3,FALSE),IF(Settings!$B$2="Average",VLOOKUP(L67,ADP!$A$2:$D$696,4,FALSE),"NA")))</f>
        <v>47.1</v>
      </c>
      <c r="R67" s="44">
        <f t="shared" si="5"/>
        <v>75.5</v>
      </c>
      <c r="T67" s="51">
        <v>64.0</v>
      </c>
      <c r="U67" s="38" t="s">
        <v>193</v>
      </c>
      <c r="V67" s="53" t="s">
        <v>83</v>
      </c>
      <c r="W67" s="38">
        <v>27.0</v>
      </c>
      <c r="X67" s="38" t="s">
        <v>200</v>
      </c>
      <c r="Y67" s="38" t="s">
        <v>154</v>
      </c>
      <c r="Z67" s="38">
        <v>127.5</v>
      </c>
      <c r="AA67" s="39">
        <v>68.0</v>
      </c>
    </row>
    <row r="68">
      <c r="A68" s="36">
        <v>65.0</v>
      </c>
      <c r="B68" s="57" t="s">
        <v>64</v>
      </c>
      <c r="C68" s="38" t="str">
        <f>VLOOKUP(B68,Positions!$A$2:$B$688,2,FALSE)</f>
        <v>D</v>
      </c>
      <c r="D68" s="38">
        <f>IF(C68="C",VLOOKUP(B68,'C'!$A$3:$C$96,3,FALSE),IF(C68="C/LW",VLOOKUP(B68,'C'!$A$3:$C$96,3,FALSE),IF(C68="C/RW",VLOOKUP(B68,'C'!$A$3:$C$96,3,FALSE),IF(C68="LW",VLOOKUP(B68,LW!$A$3:$C$91,3,FALSE),IF(C68="LW/RW",VLOOKUP(B68,LW!$A$3:$C$91,3,FALSE),IF(C68="RW",VLOOKUP(B68,RW!$A$3:$C$100,3,FALSE),IF(C68="D",VLOOKUP(B68,D!$A$3:$C$98,3,FALSE),IF(C68="G",VLOOKUP(B68,G!$A$3:$C$99,3,FALSE)))))))))</f>
        <v>7</v>
      </c>
      <c r="E68" s="38" t="str">
        <f t="shared" si="1"/>
        <v>D7</v>
      </c>
      <c r="F68" s="38" t="str">
        <f>VLOOKUP(B68,ADP!$A$2:$E$696,5,FALSE)</f>
        <v>VAN</v>
      </c>
      <c r="G68" s="38">
        <f>IF(Settings!$B$2="Yahoo",VLOOKUP(B68,ADP!$A$2:$D$696,2,FALSE),IF(Settings!$B$2="ESPN",VLOOKUP(B68,ADP!$A$2:$D$696,3,FALSE),IF(Settings!$B$2="Average",VLOOKUP(B68,ADP!$A$2:$D$696,4,FALSE),"NA")))</f>
        <v>50.3</v>
      </c>
      <c r="H68" s="39">
        <f t="shared" si="2"/>
        <v>56.5</v>
      </c>
      <c r="K68" s="36">
        <v>65.0</v>
      </c>
      <c r="L68" s="37" t="s">
        <v>59</v>
      </c>
      <c r="M68" s="38" t="str">
        <f>VLOOKUP(L68,Positions!$A$2:$B$688,2,FALSE)</f>
        <v>D</v>
      </c>
      <c r="N68" s="38">
        <f>IF(M68="C",VLOOKUP(L68,'C'!$G$3:$J$96,3,FALSE),IF(M68="C/LW",VLOOKUP(L68,'C'!$G$3:$J$96,3,FALSE),IF(M68="C/RW",VLOOKUP(L68,'C'!$G$3:$J$96,3,FALSE),IF(M68="LW",VLOOKUP(L68,LW!$G$3:$J$85,3,FALSE),IF(M68="LW/RW",VLOOKUP(L68,LW!$G$3:$J$85,3,FALSE),IF(M68="RW",VLOOKUP(L68,RW!$G$3:$J$100,3,FALSE),IF(M68="D",VLOOKUP(L68,D!$G$3:$J$96,3,FALSE),IF(M68="G",VLOOKUP(L68,G!$G$3:$J$100,3,FALSE)))))))))</f>
        <v>11</v>
      </c>
      <c r="O68" s="38" t="str">
        <f t="shared" si="3"/>
        <v>D11</v>
      </c>
      <c r="P68" s="38" t="str">
        <f>VLOOKUP(L67,ADP!$A$2:$E$696,5,FALSE)</f>
        <v>VGK</v>
      </c>
      <c r="Q68" s="38">
        <f>IF(Settings!$B$2="Yahoo",VLOOKUP(L68,ADP!$A$2:$D$696,2,FALSE),IF(Settings!$B$2="ESPN",VLOOKUP(L68,ADP!$A$2:$D$696,3,FALSE),IF(Settings!$B$2="Average",VLOOKUP(L68,ADP!$A$2:$D$696,4,FALSE),"NA")))</f>
        <v>114.4</v>
      </c>
      <c r="R68" s="39">
        <f t="shared" si="5"/>
        <v>85</v>
      </c>
      <c r="T68" s="40">
        <v>65.0</v>
      </c>
      <c r="U68" s="41" t="s">
        <v>186</v>
      </c>
      <c r="V68" s="42" t="s">
        <v>83</v>
      </c>
      <c r="W68" s="43">
        <v>25.0</v>
      </c>
      <c r="X68" s="43" t="s">
        <v>201</v>
      </c>
      <c r="Y68" s="43" t="s">
        <v>202</v>
      </c>
      <c r="Z68" s="43">
        <v>145.5</v>
      </c>
      <c r="AA68" s="44">
        <v>68.5</v>
      </c>
    </row>
    <row r="69">
      <c r="A69" s="45">
        <v>66.0</v>
      </c>
      <c r="B69" s="59" t="s">
        <v>44</v>
      </c>
      <c r="C69" s="47" t="str">
        <f>VLOOKUP(B69,Positions!$A$2:$B$688,2,FALSE)</f>
        <v>D</v>
      </c>
      <c r="D69" s="47">
        <f>IF(C69="C",VLOOKUP(B69,'C'!$A$3:$C$96,3,FALSE),IF(C69="C/LW",VLOOKUP(B69,'C'!$A$3:$C$96,3,FALSE),IF(C69="C/RW",VLOOKUP(B69,'C'!$A$3:$C$96,3,FALSE),IF(C69="LW",VLOOKUP(B69,LW!$A$3:$C$91,3,FALSE),IF(C69="LW/RW",VLOOKUP(B69,LW!$A$3:$C$91,3,FALSE),IF(C69="RW",VLOOKUP(B69,RW!$A$3:$C$100,3,FALSE),IF(C69="D",VLOOKUP(B69,D!$A$3:$C$98,3,FALSE),IF(C69="G",VLOOKUP(B69,G!$A$3:$C$99,3,FALSE)))))))))</f>
        <v>8</v>
      </c>
      <c r="E69" s="47" t="str">
        <f t="shared" si="1"/>
        <v>D8</v>
      </c>
      <c r="F69" s="47" t="str">
        <f>VLOOKUP(B69,ADP!$A$2:$E$696,5,FALSE)</f>
        <v>PIT</v>
      </c>
      <c r="G69" s="47">
        <f>IF(Settings!$B$2="Yahoo",VLOOKUP(B69,ADP!$A$2:$D$696,2,FALSE),IF(Settings!$B$2="ESPN",VLOOKUP(B69,ADP!$A$2:$D$696,3,FALSE),IF(Settings!$B$2="Average",VLOOKUP(B69,ADP!$A$2:$D$696,4,FALSE),"NA")))</f>
        <v>59.7</v>
      </c>
      <c r="H69" s="48">
        <f t="shared" si="2"/>
        <v>60.5</v>
      </c>
      <c r="K69" s="49">
        <v>66.0</v>
      </c>
      <c r="L69" s="50" t="s">
        <v>203</v>
      </c>
      <c r="M69" s="43" t="str">
        <f>VLOOKUP(L69,Positions!$A$2:$B$688,2,FALSE)</f>
        <v>LW/RW</v>
      </c>
      <c r="N69" s="43">
        <f>IF(M69="C",VLOOKUP(L69,'C'!$G$3:$J$96,3,FALSE),IF(M69="C/LW",VLOOKUP(L69,'C'!$G$3:$J$96,3,FALSE),IF(M69="C/RW",VLOOKUP(L69,'C'!$G$3:$J$96,3,FALSE),IF(M69="LW",VLOOKUP(L69,LW!$G$3:$J$85,3,FALSE),IF(M69="LW/RW",VLOOKUP(L69,LW!$G$3:$J$85,3,FALSE),IF(M69="RW",VLOOKUP(L69,RW!$G$3:$J$100,3,FALSE),IF(M69="D",VLOOKUP(L69,D!$G$3:$J$96,3,FALSE),IF(M69="G",VLOOKUP(L69,G!$G$3:$J$100,3,FALSE)))))))))</f>
        <v>21</v>
      </c>
      <c r="O69" s="43" t="str">
        <f t="shared" si="3"/>
        <v>LW/RW21</v>
      </c>
      <c r="P69" s="43" t="str">
        <f>VLOOKUP(L68,ADP!$A$2:$E$696,5,FALSE)</f>
        <v>OTT</v>
      </c>
      <c r="Q69" s="43">
        <f>IF(Settings!$B$2="Yahoo",VLOOKUP(L69,ADP!$A$2:$D$696,2,FALSE),IF(Settings!$B$2="ESPN",VLOOKUP(L69,ADP!$A$2:$D$696,3,FALSE),IF(Settings!$B$2="Average",VLOOKUP(L69,ADP!$A$2:$D$696,4,FALSE),"NA")))</f>
        <v>115.7</v>
      </c>
      <c r="R69" s="44">
        <f t="shared" si="5"/>
        <v>72</v>
      </c>
      <c r="T69" s="51">
        <v>66.0</v>
      </c>
      <c r="U69" s="38" t="s">
        <v>25</v>
      </c>
      <c r="V69" s="53" t="s">
        <v>141</v>
      </c>
      <c r="W69" s="38">
        <v>3.0</v>
      </c>
      <c r="X69" s="38" t="s">
        <v>204</v>
      </c>
      <c r="Y69" s="38" t="s">
        <v>119</v>
      </c>
      <c r="Z69" s="38">
        <v>74.3</v>
      </c>
      <c r="AA69" s="39">
        <v>70.0</v>
      </c>
    </row>
    <row r="70">
      <c r="A70" s="36">
        <v>67.0</v>
      </c>
      <c r="B70" s="58" t="s">
        <v>30</v>
      </c>
      <c r="C70" s="38" t="str">
        <f>VLOOKUP(B70,Positions!$A$2:$B$688,2,FALSE)</f>
        <v>G</v>
      </c>
      <c r="D70" s="38">
        <f>IF(C70="C",VLOOKUP(B70,'C'!$A$3:$C$96,3,FALSE),IF(C70="C/LW",VLOOKUP(B70,'C'!$A$3:$C$96,3,FALSE),IF(C70="C/RW",VLOOKUP(B70,'C'!$A$3:$C$96,3,FALSE),IF(C70="LW",VLOOKUP(B70,LW!$A$3:$C$91,3,FALSE),IF(C70="LW/RW",VLOOKUP(B70,LW!$A$3:$C$91,3,FALSE),IF(C70="RW",VLOOKUP(B70,RW!$A$3:$C$100,3,FALSE),IF(C70="D",VLOOKUP(B70,D!$A$3:$C$98,3,FALSE),IF(C70="G",VLOOKUP(B70,G!$A$3:$C$99,3,FALSE)))))))))</f>
        <v>4</v>
      </c>
      <c r="E70" s="38" t="str">
        <f t="shared" si="1"/>
        <v>G4</v>
      </c>
      <c r="F70" s="38" t="str">
        <f>VLOOKUP(B70,ADP!$A$2:$E$696,5,FALSE)</f>
        <v>TBL</v>
      </c>
      <c r="G70" s="38">
        <f>IF(Settings!$B$2="Yahoo",VLOOKUP(B70,ADP!$A$2:$D$696,2,FALSE),IF(Settings!$B$2="ESPN",VLOOKUP(B70,ADP!$A$2:$D$696,3,FALSE),IF(Settings!$B$2="Average",VLOOKUP(B70,ADP!$A$2:$D$696,4,FALSE),"NA")))</f>
        <v>8.4</v>
      </c>
      <c r="H70" s="39">
        <f t="shared" si="2"/>
        <v>48.5</v>
      </c>
      <c r="K70" s="36">
        <v>67.0</v>
      </c>
      <c r="L70" s="37" t="s">
        <v>171</v>
      </c>
      <c r="M70" s="38" t="str">
        <f>VLOOKUP(L70,Positions!$A$2:$B$688,2,FALSE)</f>
        <v>LW/RW</v>
      </c>
      <c r="N70" s="38">
        <f>IF(M70="C",VLOOKUP(L70,'C'!$G$3:$J$96,3,FALSE),IF(M70="C/LW",VLOOKUP(L70,'C'!$G$3:$J$96,3,FALSE),IF(M70="C/RW",VLOOKUP(L70,'C'!$G$3:$J$96,3,FALSE),IF(M70="LW",VLOOKUP(L70,LW!$G$3:$J$85,3,FALSE),IF(M70="LW/RW",VLOOKUP(L70,LW!$G$3:$J$85,3,FALSE),IF(M70="RW",VLOOKUP(L70,RW!$G$3:$J$100,3,FALSE),IF(M70="D",VLOOKUP(L70,D!$G$3:$J$96,3,FALSE),IF(M70="G",VLOOKUP(L70,G!$G$3:$J$100,3,FALSE)))))))))</f>
        <v>22</v>
      </c>
      <c r="O70" s="38" t="str">
        <f t="shared" si="3"/>
        <v>LW/RW22</v>
      </c>
      <c r="P70" s="38" t="str">
        <f>VLOOKUP(L69,ADP!$A$2:$E$696,5,FALSE)</f>
        <v>MTL</v>
      </c>
      <c r="Q70" s="38">
        <f>IF(Settings!$B$2="Yahoo",VLOOKUP(L70,ADP!$A$2:$D$696,2,FALSE),IF(Settings!$B$2="ESPN",VLOOKUP(L70,ADP!$A$2:$D$696,3,FALSE),IF(Settings!$B$2="Average",VLOOKUP(L70,ADP!$A$2:$D$696,4,FALSE),"NA")))</f>
        <v>96.2</v>
      </c>
      <c r="R70" s="39">
        <f t="shared" si="5"/>
        <v>83</v>
      </c>
      <c r="T70" s="40">
        <v>67.0</v>
      </c>
      <c r="U70" s="43" t="s">
        <v>40</v>
      </c>
      <c r="V70" s="42" t="s">
        <v>141</v>
      </c>
      <c r="W70" s="43">
        <v>6.0</v>
      </c>
      <c r="X70" s="43" t="s">
        <v>205</v>
      </c>
      <c r="Y70" s="43" t="s">
        <v>123</v>
      </c>
      <c r="Z70" s="43">
        <v>52.8</v>
      </c>
      <c r="AA70" s="44">
        <v>71.5</v>
      </c>
    </row>
    <row r="71">
      <c r="A71" s="45">
        <v>68.0</v>
      </c>
      <c r="B71" s="54" t="s">
        <v>49</v>
      </c>
      <c r="C71" s="47" t="str">
        <f>VLOOKUP(B71,Positions!$A$2:$B$688,2,FALSE)</f>
        <v>D</v>
      </c>
      <c r="D71" s="47">
        <f>IF(C71="C",VLOOKUP(B71,'C'!$A$3:$C$96,3,FALSE),IF(C71="C/LW",VLOOKUP(B71,'C'!$A$3:$C$96,3,FALSE),IF(C71="C/RW",VLOOKUP(B71,'C'!$A$3:$C$96,3,FALSE),IF(C71="LW",VLOOKUP(B71,LW!$A$3:$C$91,3,FALSE),IF(C71="LW/RW",VLOOKUP(B71,LW!$A$3:$C$91,3,FALSE),IF(C71="RW",VLOOKUP(B71,RW!$A$3:$C$100,3,FALSE),IF(C71="D",VLOOKUP(B71,D!$A$3:$C$98,3,FALSE),IF(C71="G",VLOOKUP(B71,G!$A$3:$C$99,3,FALSE)))))))))</f>
        <v>9</v>
      </c>
      <c r="E71" s="47" t="str">
        <f t="shared" si="1"/>
        <v>D9</v>
      </c>
      <c r="F71" s="47" t="str">
        <f>VLOOKUP(B71,ADP!$A$2:$E$696,5,FALSE)</f>
        <v>TOR</v>
      </c>
      <c r="G71" s="47">
        <f>IF(Settings!$B$2="Yahoo",VLOOKUP(B71,ADP!$A$2:$D$696,2,FALSE),IF(Settings!$B$2="ESPN",VLOOKUP(B71,ADP!$A$2:$D$696,3,FALSE),IF(Settings!$B$2="Average",VLOOKUP(B71,ADP!$A$2:$D$696,4,FALSE),"NA")))</f>
        <v>54.1</v>
      </c>
      <c r="H71" s="48">
        <f t="shared" si="2"/>
        <v>60</v>
      </c>
      <c r="K71" s="49">
        <v>68.0</v>
      </c>
      <c r="L71" s="50" t="s">
        <v>163</v>
      </c>
      <c r="M71" s="43" t="str">
        <f>VLOOKUP(L71,Positions!$A$2:$B$688,2,FALSE)</f>
        <v>C</v>
      </c>
      <c r="N71" s="43">
        <f>IF(M71="C",VLOOKUP(L71,'C'!$G$3:$J$96,3,FALSE),IF(M71="C/LW",VLOOKUP(L71,'C'!$G$3:$J$96,3,FALSE),IF(M71="C/RW",VLOOKUP(L71,'C'!$G$3:$J$96,3,FALSE),IF(M71="LW",VLOOKUP(L71,LW!$G$3:$J$85,3,FALSE),IF(M71="LW/RW",VLOOKUP(L71,LW!$G$3:$J$85,3,FALSE),IF(M71="RW",VLOOKUP(L71,RW!$G$3:$J$100,3,FALSE),IF(M71="D",VLOOKUP(L71,D!$G$3:$J$96,3,FALSE),IF(M71="G",VLOOKUP(L71,G!$G$3:$J$100,3,FALSE)))))))))</f>
        <v>22</v>
      </c>
      <c r="O71" s="43" t="str">
        <f t="shared" si="3"/>
        <v>C22</v>
      </c>
      <c r="P71" s="43" t="str">
        <f>VLOOKUP(L70,ADP!$A$2:$E$696,5,FALSE)</f>
        <v>STL</v>
      </c>
      <c r="Q71" s="43">
        <f>IF(Settings!$B$2="Yahoo",VLOOKUP(L71,ADP!$A$2:$D$696,2,FALSE),IF(Settings!$B$2="ESPN",VLOOKUP(L71,ADP!$A$2:$D$696,3,FALSE),IF(Settings!$B$2="Average",VLOOKUP(L71,ADP!$A$2:$D$696,4,FALSE),"NA")))</f>
        <v>67.6</v>
      </c>
      <c r="R71" s="44">
        <f t="shared" si="5"/>
        <v>58</v>
      </c>
      <c r="T71" s="51">
        <v>68.0</v>
      </c>
      <c r="U71" s="38" t="s">
        <v>206</v>
      </c>
      <c r="V71" s="53" t="s">
        <v>98</v>
      </c>
      <c r="W71" s="38">
        <v>32.0</v>
      </c>
      <c r="X71" s="38" t="s">
        <v>207</v>
      </c>
      <c r="Y71" s="38" t="s">
        <v>101</v>
      </c>
      <c r="Z71" s="38">
        <v>65.7</v>
      </c>
      <c r="AA71" s="39">
        <v>71.5</v>
      </c>
    </row>
    <row r="72">
      <c r="A72" s="36">
        <v>69.0</v>
      </c>
      <c r="B72" s="58" t="s">
        <v>35</v>
      </c>
      <c r="C72" s="38" t="str">
        <f>VLOOKUP(B72,Positions!$A$2:$B$688,2,FALSE)</f>
        <v>G</v>
      </c>
      <c r="D72" s="38">
        <f>IF(C72="C",VLOOKUP(B72,'C'!$A$3:$C$96,3,FALSE),IF(C72="C/LW",VLOOKUP(B72,'C'!$A$3:$C$96,3,FALSE),IF(C72="C/RW",VLOOKUP(B72,'C'!$A$3:$C$96,3,FALSE),IF(C72="LW",VLOOKUP(B72,LW!$A$3:$C$91,3,FALSE),IF(C72="LW/RW",VLOOKUP(B72,LW!$A$3:$C$91,3,FALSE),IF(C72="RW",VLOOKUP(B72,RW!$A$3:$C$100,3,FALSE),IF(C72="D",VLOOKUP(B72,D!$A$3:$C$98,3,FALSE),IF(C72="G",VLOOKUP(B72,G!$A$3:$C$99,3,FALSE)))))))))</f>
        <v>5</v>
      </c>
      <c r="E72" s="38" t="str">
        <f t="shared" si="1"/>
        <v>G5</v>
      </c>
      <c r="F72" s="38" t="str">
        <f>VLOOKUP(B72,ADP!$A$2:$E$696,5,FALSE)</f>
        <v>CGY</v>
      </c>
      <c r="G72" s="38">
        <f>IF(Settings!$B$2="Yahoo",VLOOKUP(B72,ADP!$A$2:$D$696,2,FALSE),IF(Settings!$B$2="ESPN",VLOOKUP(B72,ADP!$A$2:$D$696,3,FALSE),IF(Settings!$B$2="Average",VLOOKUP(B72,ADP!$A$2:$D$696,4,FALSE),"NA")))</f>
        <v>30.4</v>
      </c>
      <c r="H72" s="39">
        <f t="shared" si="2"/>
        <v>59</v>
      </c>
      <c r="K72" s="36">
        <v>69.0</v>
      </c>
      <c r="L72" s="37" t="s">
        <v>206</v>
      </c>
      <c r="M72" s="38" t="str">
        <f>VLOOKUP(L72,Positions!$A$2:$B$688,2,FALSE)</f>
        <v>C/RW</v>
      </c>
      <c r="N72" s="38">
        <f>IF(M72="C",VLOOKUP(L72,'C'!$G$3:$J$96,3,FALSE),IF(M72="C/LW",VLOOKUP(L72,'C'!$G$3:$J$96,3,FALSE),IF(M72="C/RW",VLOOKUP(L72,'C'!$G$3:$J$96,3,FALSE),IF(M72="LW",VLOOKUP(L72,LW!$G$3:$J$85,3,FALSE),IF(M72="LW/RW",VLOOKUP(L72,LW!$G$3:$J$85,3,FALSE),IF(M72="RW",VLOOKUP(L72,RW!$G$3:$J$100,3,FALSE),IF(M72="D",VLOOKUP(L72,D!$G$3:$J$96,3,FALSE),IF(M72="G",VLOOKUP(L72,G!$G$3:$J$100,3,FALSE)))))))))</f>
        <v>23</v>
      </c>
      <c r="O72" s="38" t="str">
        <f t="shared" si="3"/>
        <v>C/RW23</v>
      </c>
      <c r="P72" s="38" t="str">
        <f>VLOOKUP(L71,ADP!$A$2:$E$696,5,FALSE)</f>
        <v>CGY</v>
      </c>
      <c r="Q72" s="38">
        <f>IF(Settings!$B$2="Yahoo",VLOOKUP(L72,ADP!$A$2:$D$696,2,FALSE),IF(Settings!$B$2="ESPN",VLOOKUP(L72,ADP!$A$2:$D$696,3,FALSE),IF(Settings!$B$2="Average",VLOOKUP(L72,ADP!$A$2:$D$696,4,FALSE),"NA")))</f>
        <v>65.7</v>
      </c>
      <c r="R72" s="39">
        <f t="shared" si="5"/>
        <v>56</v>
      </c>
      <c r="T72" s="40">
        <v>69.0</v>
      </c>
      <c r="U72" s="43" t="s">
        <v>59</v>
      </c>
      <c r="V72" s="42" t="s">
        <v>90</v>
      </c>
      <c r="W72" s="43">
        <v>11.0</v>
      </c>
      <c r="X72" s="43" t="s">
        <v>208</v>
      </c>
      <c r="Y72" s="43" t="s">
        <v>130</v>
      </c>
      <c r="Z72" s="43">
        <v>114.4</v>
      </c>
      <c r="AA72" s="44">
        <v>72.0</v>
      </c>
    </row>
    <row r="73">
      <c r="A73" s="45">
        <v>70.0</v>
      </c>
      <c r="B73" s="59" t="s">
        <v>40</v>
      </c>
      <c r="C73" s="47" t="str">
        <f>VLOOKUP(B73,Positions!$A$2:$B$688,2,FALSE)</f>
        <v>G</v>
      </c>
      <c r="D73" s="47">
        <f>IF(C73="C",VLOOKUP(B73,'C'!$A$3:$C$96,3,FALSE),IF(C73="C/LW",VLOOKUP(B73,'C'!$A$3:$C$96,3,FALSE),IF(C73="C/RW",VLOOKUP(B73,'C'!$A$3:$C$96,3,FALSE),IF(C73="LW",VLOOKUP(B73,LW!$A$3:$C$91,3,FALSE),IF(C73="LW/RW",VLOOKUP(B73,LW!$A$3:$C$91,3,FALSE),IF(C73="RW",VLOOKUP(B73,RW!$A$3:$C$100,3,FALSE),IF(C73="D",VLOOKUP(B73,D!$A$3:$C$98,3,FALSE),IF(C73="G",VLOOKUP(B73,G!$A$3:$C$99,3,FALSE)))))))))</f>
        <v>6</v>
      </c>
      <c r="E73" s="47" t="str">
        <f t="shared" si="1"/>
        <v>G6</v>
      </c>
      <c r="F73" s="47" t="str">
        <f>VLOOKUP(B73,ADP!$A$2:$E$696,5,FALSE)</f>
        <v>CAR</v>
      </c>
      <c r="G73" s="47">
        <f>IF(Settings!$B$2="Yahoo",VLOOKUP(B73,ADP!$A$2:$D$696,2,FALSE),IF(Settings!$B$2="ESPN",VLOOKUP(B73,ADP!$A$2:$D$696,3,FALSE),IF(Settings!$B$2="Average",VLOOKUP(B73,ADP!$A$2:$D$696,4,FALSE),"NA")))</f>
        <v>52.8</v>
      </c>
      <c r="H73" s="48">
        <f t="shared" si="2"/>
        <v>71.5</v>
      </c>
      <c r="K73" s="49">
        <v>70.0</v>
      </c>
      <c r="L73" s="50" t="s">
        <v>54</v>
      </c>
      <c r="M73" s="43" t="str">
        <f>VLOOKUP(L73,Positions!$A$2:$B$688,2,FALSE)</f>
        <v>D</v>
      </c>
      <c r="N73" s="43">
        <f>IF(M73="C",VLOOKUP(L73,'C'!$G$3:$J$96,3,FALSE),IF(M73="C/LW",VLOOKUP(L73,'C'!$G$3:$J$96,3,FALSE),IF(M73="C/RW",VLOOKUP(L73,'C'!$G$3:$J$96,3,FALSE),IF(M73="LW",VLOOKUP(L73,LW!$G$3:$J$85,3,FALSE),IF(M73="LW/RW",VLOOKUP(L73,LW!$G$3:$J$85,3,FALSE),IF(M73="RW",VLOOKUP(L73,RW!$G$3:$J$100,3,FALSE),IF(M73="D",VLOOKUP(L73,D!$G$3:$J$96,3,FALSE),IF(M73="G",VLOOKUP(L73,G!$G$3:$J$100,3,FALSE)))))))))</f>
        <v>12</v>
      </c>
      <c r="O73" s="43" t="str">
        <f t="shared" si="3"/>
        <v>D12</v>
      </c>
      <c r="P73" s="43" t="str">
        <f>VLOOKUP(L72,ADP!$A$2:$E$696,5,FALSE)</f>
        <v>FLA</v>
      </c>
      <c r="Q73" s="43">
        <f>IF(Settings!$B$2="Yahoo",VLOOKUP(L73,ADP!$A$2:$D$696,2,FALSE),IF(Settings!$B$2="ESPN",VLOOKUP(L73,ADP!$A$2:$D$696,3,FALSE),IF(Settings!$B$2="Average",VLOOKUP(L73,ADP!$A$2:$D$696,4,FALSE),"NA")))</f>
        <v>100.1</v>
      </c>
      <c r="R73" s="44">
        <f t="shared" si="5"/>
        <v>71.5</v>
      </c>
      <c r="T73" s="51">
        <v>70.0</v>
      </c>
      <c r="U73" s="38" t="s">
        <v>188</v>
      </c>
      <c r="V73" s="53" t="s">
        <v>149</v>
      </c>
      <c r="W73" s="38">
        <v>19.0</v>
      </c>
      <c r="X73" s="38" t="s">
        <v>209</v>
      </c>
      <c r="Y73" s="38" t="s">
        <v>123</v>
      </c>
      <c r="Z73" s="38">
        <v>84.2</v>
      </c>
      <c r="AA73" s="39">
        <v>73.0</v>
      </c>
    </row>
    <row r="74">
      <c r="A74" s="36">
        <v>71.0</v>
      </c>
      <c r="B74" s="58" t="s">
        <v>45</v>
      </c>
      <c r="C74" s="38" t="str">
        <f>VLOOKUP(B74,Positions!$A$2:$B$688,2,FALSE)</f>
        <v>G</v>
      </c>
      <c r="D74" s="38">
        <f>IF(C74="C",VLOOKUP(B74,'C'!$A$3:$C$96,3,FALSE),IF(C74="C/LW",VLOOKUP(B74,'C'!$A$3:$C$96,3,FALSE),IF(C74="C/RW",VLOOKUP(B74,'C'!$A$3:$C$96,3,FALSE),IF(C74="LW",VLOOKUP(B74,LW!$A$3:$C$91,3,FALSE),IF(C74="LW/RW",VLOOKUP(B74,LW!$A$3:$C$91,3,FALSE),IF(C74="RW",VLOOKUP(B74,RW!$A$3:$C$100,3,FALSE),IF(C74="D",VLOOKUP(B74,D!$A$3:$C$98,3,FALSE),IF(C74="G",VLOOKUP(B74,G!$A$3:$C$99,3,FALSE)))))))))</f>
        <v>7</v>
      </c>
      <c r="E74" s="38" t="str">
        <f t="shared" si="1"/>
        <v>G7</v>
      </c>
      <c r="F74" s="38" t="str">
        <f>VLOOKUP(B74,ADP!$A$2:$E$696,5,FALSE)</f>
        <v>VAN</v>
      </c>
      <c r="G74" s="38">
        <f>IF(Settings!$B$2="Yahoo",VLOOKUP(B74,ADP!$A$2:$D$696,2,FALSE),IF(Settings!$B$2="ESPN",VLOOKUP(B74,ADP!$A$2:$D$696,3,FALSE),IF(Settings!$B$2="Average",VLOOKUP(B74,ADP!$A$2:$D$696,4,FALSE),"NA")))</f>
        <v>58.8</v>
      </c>
      <c r="H74" s="39">
        <f t="shared" si="2"/>
        <v>65</v>
      </c>
      <c r="K74" s="36">
        <v>71.0</v>
      </c>
      <c r="L74" s="37" t="s">
        <v>210</v>
      </c>
      <c r="M74" s="38" t="str">
        <f>VLOOKUP(L74,Positions!$A$2:$B$688,2,FALSE)</f>
        <v>C</v>
      </c>
      <c r="N74" s="38">
        <f>IF(M74="C",VLOOKUP(L74,'C'!$G$3:$J$96,3,FALSE),IF(M74="C/LW",VLOOKUP(L74,'C'!$G$3:$J$96,3,FALSE),IF(M74="C/RW",VLOOKUP(L74,'C'!$G$3:$J$96,3,FALSE),IF(M74="LW",VLOOKUP(L74,LW!$G$3:$J$85,3,FALSE),IF(M74="LW/RW",VLOOKUP(L74,LW!$G$3:$J$85,3,FALSE),IF(M74="RW",VLOOKUP(L74,RW!$G$3:$J$100,3,FALSE),IF(M74="D",VLOOKUP(L74,D!$G$3:$J$96,3,FALSE),IF(M74="G",VLOOKUP(L74,G!$G$3:$J$100,3,FALSE)))))))))</f>
        <v>24</v>
      </c>
      <c r="O74" s="38" t="str">
        <f t="shared" si="3"/>
        <v>C24</v>
      </c>
      <c r="P74" s="38" t="str">
        <f>VLOOKUP(L73,ADP!$A$2:$E$696,5,FALSE)</f>
        <v>CAR</v>
      </c>
      <c r="Q74" s="38">
        <f>IF(Settings!$B$2="Yahoo",VLOOKUP(L74,ADP!$A$2:$D$696,2,FALSE),IF(Settings!$B$2="ESPN",VLOOKUP(L74,ADP!$A$2:$D$696,3,FALSE),IF(Settings!$B$2="Average",VLOOKUP(L74,ADP!$A$2:$D$696,4,FALSE),"NA")))</f>
        <v>129.5</v>
      </c>
      <c r="R74" s="39">
        <f t="shared" si="5"/>
        <v>74</v>
      </c>
      <c r="T74" s="40">
        <v>71.0</v>
      </c>
      <c r="U74" s="43" t="s">
        <v>210</v>
      </c>
      <c r="V74" s="42" t="s">
        <v>83</v>
      </c>
      <c r="W74" s="43">
        <v>34.0</v>
      </c>
      <c r="X74" s="43" t="s">
        <v>211</v>
      </c>
      <c r="Y74" s="43" t="s">
        <v>182</v>
      </c>
      <c r="Z74" s="43">
        <v>129.5</v>
      </c>
      <c r="AA74" s="44">
        <v>74.0</v>
      </c>
    </row>
    <row r="75">
      <c r="A75" s="45">
        <v>72.0</v>
      </c>
      <c r="B75" s="60" t="s">
        <v>212</v>
      </c>
      <c r="C75" s="47" t="str">
        <f>VLOOKUP(B75,Positions!$A$2:$B$688,2,FALSE)</f>
        <v>C/LW</v>
      </c>
      <c r="D75" s="47">
        <f>IF(C75="C",VLOOKUP(B75,'C'!$A$3:$C$96,3,FALSE),IF(C75="C/LW",VLOOKUP(B75,'C'!$A$3:$C$96,3,FALSE),IF(C75="C/RW",VLOOKUP(B75,'C'!$A$3:$C$96,3,FALSE),IF(C75="LW",VLOOKUP(B75,LW!$A$3:$C$91,3,FALSE),IF(C75="LW/RW",VLOOKUP(B75,LW!$A$3:$C$91,3,FALSE),IF(C75="RW",VLOOKUP(B75,RW!$A$3:$C$100,3,FALSE),IF(C75="D",VLOOKUP(B75,D!$A$3:$C$98,3,FALSE),IF(C75="G",VLOOKUP(B75,G!$A$3:$C$99,3,FALSE)))))))))</f>
        <v>30</v>
      </c>
      <c r="E75" s="47" t="str">
        <f t="shared" si="1"/>
        <v>C/LW30</v>
      </c>
      <c r="F75" s="47" t="str">
        <f>VLOOKUP(B75,ADP!$A$2:$E$696,5,FALSE)</f>
        <v>OTT</v>
      </c>
      <c r="G75" s="47">
        <f>IF(Settings!$B$2="Yahoo",VLOOKUP(B75,ADP!$A$2:$D$696,2,FALSE),IF(Settings!$B$2="ESPN",VLOOKUP(B75,ADP!$A$2:$D$696,3,FALSE),IF(Settings!$B$2="Average",VLOOKUP(B75,ADP!$A$2:$D$696,4,FALSE),"NA")))</f>
        <v>100.7</v>
      </c>
      <c r="H75" s="48">
        <f t="shared" si="2"/>
        <v>92</v>
      </c>
      <c r="K75" s="49">
        <v>72.0</v>
      </c>
      <c r="L75" s="50" t="s">
        <v>50</v>
      </c>
      <c r="M75" s="43" t="str">
        <f>VLOOKUP(L75,Positions!$A$2:$B$688,2,FALSE)</f>
        <v>G</v>
      </c>
      <c r="N75" s="43">
        <f>IF(M75="C",VLOOKUP(L75,'C'!$G$3:$J$96,3,FALSE),IF(M75="C/LW",VLOOKUP(L75,'C'!$G$3:$J$96,3,FALSE),IF(M75="C/RW",VLOOKUP(L75,'C'!$G$3:$J$96,3,FALSE),IF(M75="LW",VLOOKUP(L75,LW!$G$3:$J$85,3,FALSE),IF(M75="LW/RW",VLOOKUP(L75,LW!$G$3:$J$85,3,FALSE),IF(M75="RW",VLOOKUP(L75,RW!$G$3:$J$100,3,FALSE),IF(M75="D",VLOOKUP(L75,D!$G$3:$J$96,3,FALSE),IF(M75="G",VLOOKUP(L75,G!$G$3:$J$100,3,FALSE)))))))))</f>
        <v>7</v>
      </c>
      <c r="O75" s="43" t="str">
        <f t="shared" si="3"/>
        <v>G7</v>
      </c>
      <c r="P75" s="43" t="str">
        <f>VLOOKUP(L74,ADP!$A$2:$E$696,5,FALSE)</f>
        <v>STL</v>
      </c>
      <c r="Q75" s="43">
        <f>IF(Settings!$B$2="Yahoo",VLOOKUP(L75,ADP!$A$2:$D$696,2,FALSE),IF(Settings!$B$2="ESPN",VLOOKUP(L75,ADP!$A$2:$D$696,3,FALSE),IF(Settings!$B$2="Average",VLOOKUP(L75,ADP!$A$2:$D$696,4,FALSE),"NA")))</f>
        <v>63.9</v>
      </c>
      <c r="R75" s="44">
        <f t="shared" si="5"/>
        <v>74</v>
      </c>
      <c r="T75" s="51">
        <v>72.0</v>
      </c>
      <c r="U75" s="38" t="s">
        <v>54</v>
      </c>
      <c r="V75" s="53" t="s">
        <v>90</v>
      </c>
      <c r="W75" s="38">
        <v>10.0</v>
      </c>
      <c r="X75" s="38" t="s">
        <v>213</v>
      </c>
      <c r="Y75" s="38" t="s">
        <v>123</v>
      </c>
      <c r="Z75" s="38">
        <v>100.1</v>
      </c>
      <c r="AA75" s="39">
        <v>74.0</v>
      </c>
    </row>
    <row r="76">
      <c r="A76" s="36">
        <v>73.0</v>
      </c>
      <c r="B76" s="55" t="s">
        <v>214</v>
      </c>
      <c r="C76" s="38" t="str">
        <f>VLOOKUP(B76,Positions!$A$2:$B$688,2,FALSE)</f>
        <v>C</v>
      </c>
      <c r="D76" s="38">
        <f>IF(C76="C",VLOOKUP(B76,'C'!$A$3:$C$96,3,FALSE),IF(C76="C/LW",VLOOKUP(B76,'C'!$A$3:$C$96,3,FALSE),IF(C76="C/RW",VLOOKUP(B76,'C'!$A$3:$C$96,3,FALSE),IF(C76="LW",VLOOKUP(B76,LW!$A$3:$C$91,3,FALSE),IF(C76="LW/RW",VLOOKUP(B76,LW!$A$3:$C$91,3,FALSE),IF(C76="RW",VLOOKUP(B76,RW!$A$3:$C$100,3,FALSE),IF(C76="D",VLOOKUP(B76,D!$A$3:$C$98,3,FALSE),IF(C76="G",VLOOKUP(B76,G!$A$3:$C$99,3,FALSE)))))))))</f>
        <v>31</v>
      </c>
      <c r="E76" s="38" t="str">
        <f t="shared" si="1"/>
        <v>C31</v>
      </c>
      <c r="F76" s="38" t="str">
        <f>VLOOKUP(B76,ADP!$A$2:$E$696,5,FALSE)</f>
        <v>ANA</v>
      </c>
      <c r="G76" s="38">
        <f>IF(Settings!$B$2="Yahoo",VLOOKUP(B76,ADP!$A$2:$D$696,2,FALSE),IF(Settings!$B$2="ESPN",VLOOKUP(B76,ADP!$A$2:$D$696,3,FALSE),IF(Settings!$B$2="Average",VLOOKUP(B76,ADP!$A$2:$D$696,4,FALSE),"NA")))</f>
        <v>119.6</v>
      </c>
      <c r="H76" s="39">
        <f t="shared" si="2"/>
        <v>94.5</v>
      </c>
      <c r="K76" s="36">
        <v>73.0</v>
      </c>
      <c r="L76" s="37" t="s">
        <v>40</v>
      </c>
      <c r="M76" s="38" t="str">
        <f>VLOOKUP(L76,Positions!$A$2:$B$688,2,FALSE)</f>
        <v>G</v>
      </c>
      <c r="N76" s="38">
        <f>IF(M76="C",VLOOKUP(L76,'C'!$G$3:$J$96,3,FALSE),IF(M76="C/LW",VLOOKUP(L76,'C'!$G$3:$J$96,3,FALSE),IF(M76="C/RW",VLOOKUP(L76,'C'!$G$3:$J$96,3,FALSE),IF(M76="LW",VLOOKUP(L76,LW!$G$3:$J$85,3,FALSE),IF(M76="LW/RW",VLOOKUP(L76,LW!$G$3:$J$85,3,FALSE),IF(M76="RW",VLOOKUP(L76,RW!$G$3:$J$100,3,FALSE),IF(M76="D",VLOOKUP(L76,D!$G$3:$J$96,3,FALSE),IF(M76="G",VLOOKUP(L76,G!$G$3:$J$100,3,FALSE)))))))))</f>
        <v>8</v>
      </c>
      <c r="O76" s="38" t="str">
        <f t="shared" si="3"/>
        <v>G8</v>
      </c>
      <c r="P76" s="38" t="str">
        <f>VLOOKUP(L75,ADP!$A$2:$E$696,5,FALSE)</f>
        <v>PIT</v>
      </c>
      <c r="Q76" s="38">
        <f>IF(Settings!$B$2="Yahoo",VLOOKUP(L76,ADP!$A$2:$D$696,2,FALSE),IF(Settings!$B$2="ESPN",VLOOKUP(L76,ADP!$A$2:$D$696,3,FALSE),IF(Settings!$B$2="Average",VLOOKUP(L76,ADP!$A$2:$D$696,4,FALSE),"NA")))</f>
        <v>52.8</v>
      </c>
      <c r="R76" s="39">
        <f t="shared" si="5"/>
        <v>82</v>
      </c>
      <c r="T76" s="40">
        <v>73.0</v>
      </c>
      <c r="U76" s="43" t="s">
        <v>191</v>
      </c>
      <c r="V76" s="42" t="s">
        <v>98</v>
      </c>
      <c r="W76" s="43">
        <v>26.0</v>
      </c>
      <c r="X76" s="43" t="s">
        <v>215</v>
      </c>
      <c r="Y76" s="43" t="s">
        <v>130</v>
      </c>
      <c r="Z76" s="43">
        <v>55.5</v>
      </c>
      <c r="AA76" s="44">
        <v>74.5</v>
      </c>
    </row>
    <row r="77">
      <c r="A77" s="45">
        <v>74.0</v>
      </c>
      <c r="B77" s="59" t="s">
        <v>206</v>
      </c>
      <c r="C77" s="47" t="str">
        <f>VLOOKUP(B77,Positions!$A$2:$B$688,2,FALSE)</f>
        <v>C/RW</v>
      </c>
      <c r="D77" s="47">
        <f>IF(C77="C",VLOOKUP(B77,'C'!$A$3:$C$96,3,FALSE),IF(C77="C/LW",VLOOKUP(B77,'C'!$A$3:$C$96,3,FALSE),IF(C77="C/RW",VLOOKUP(B77,'C'!$A$3:$C$96,3,FALSE),IF(C77="LW",VLOOKUP(B77,LW!$A$3:$C$91,3,FALSE),IF(C77="LW/RW",VLOOKUP(B77,LW!$A$3:$C$91,3,FALSE),IF(C77="RW",VLOOKUP(B77,RW!$A$3:$C$100,3,FALSE),IF(C77="D",VLOOKUP(B77,D!$A$3:$C$98,3,FALSE),IF(C77="G",VLOOKUP(B77,G!$A$3:$C$99,3,FALSE)))))))))</f>
        <v>32</v>
      </c>
      <c r="E77" s="47" t="str">
        <f t="shared" si="1"/>
        <v>C/RW32</v>
      </c>
      <c r="F77" s="47" t="str">
        <f>VLOOKUP(B77,ADP!$A$2:$E$696,5,FALSE)</f>
        <v>FLA</v>
      </c>
      <c r="G77" s="47">
        <f>IF(Settings!$B$2="Yahoo",VLOOKUP(B77,ADP!$A$2:$D$696,2,FALSE),IF(Settings!$B$2="ESPN",VLOOKUP(B77,ADP!$A$2:$D$696,3,FALSE),IF(Settings!$B$2="Average",VLOOKUP(B77,ADP!$A$2:$D$696,4,FALSE),"NA")))</f>
        <v>65.7</v>
      </c>
      <c r="H77" s="48">
        <f t="shared" si="2"/>
        <v>71.5</v>
      </c>
      <c r="K77" s="49">
        <v>74.0</v>
      </c>
      <c r="L77" s="50" t="s">
        <v>43</v>
      </c>
      <c r="M77" s="43" t="str">
        <f>VLOOKUP(L77,Positions!$A$2:$B$688,2,FALSE)</f>
        <v>RW</v>
      </c>
      <c r="N77" s="43">
        <f>IF(M77="C",VLOOKUP(L77,'C'!$G$3:$J$96,3,FALSE),IF(M77="C/LW",VLOOKUP(L77,'C'!$G$3:$J$96,3,FALSE),IF(M77="C/RW",VLOOKUP(L77,'C'!$G$3:$J$96,3,FALSE),IF(M77="LW",VLOOKUP(L77,LW!$G$3:$J$85,3,FALSE),IF(M77="LW/RW",VLOOKUP(L77,LW!$G$3:$J$85,3,FALSE),IF(M77="RW",VLOOKUP(L77,RW!$G$3:$J$100,3,FALSE),IF(M77="D",VLOOKUP(L77,D!$G$3:$J$96,3,FALSE),IF(M77="G",VLOOKUP(L77,G!$G$3:$J$100,3,FALSE)))))))))</f>
        <v>8</v>
      </c>
      <c r="O77" s="43" t="str">
        <f t="shared" si="3"/>
        <v>RW8</v>
      </c>
      <c r="P77" s="43" t="str">
        <f>VLOOKUP(L76,ADP!$A$2:$E$696,5,FALSE)</f>
        <v>CAR</v>
      </c>
      <c r="Q77" s="43">
        <f>IF(Settings!$B$2="Yahoo",VLOOKUP(L77,ADP!$A$2:$D$696,2,FALSE),IF(Settings!$B$2="ESPN",VLOOKUP(L77,ADP!$A$2:$D$696,3,FALSE),IF(Settings!$B$2="Average",VLOOKUP(L77,ADP!$A$2:$D$696,4,FALSE),"NA")))</f>
        <v>123.3</v>
      </c>
      <c r="R77" s="44">
        <f t="shared" si="5"/>
        <v>71.5</v>
      </c>
      <c r="T77" s="51">
        <v>74.0</v>
      </c>
      <c r="U77" s="38" t="s">
        <v>53</v>
      </c>
      <c r="V77" s="53" t="s">
        <v>5</v>
      </c>
      <c r="W77" s="38">
        <v>9.0</v>
      </c>
      <c r="X77" s="38" t="s">
        <v>216</v>
      </c>
      <c r="Y77" s="38" t="s">
        <v>182</v>
      </c>
      <c r="Z77" s="38">
        <v>53.2</v>
      </c>
      <c r="AA77" s="39">
        <v>75.5</v>
      </c>
    </row>
    <row r="78">
      <c r="A78" s="36">
        <v>75.0</v>
      </c>
      <c r="B78" s="58" t="s">
        <v>217</v>
      </c>
      <c r="C78" s="38" t="str">
        <f>VLOOKUP(B78,Positions!$A$2:$B$688,2,FALSE)</f>
        <v>C</v>
      </c>
      <c r="D78" s="38">
        <f>IF(C78="C",VLOOKUP(B78,'C'!$A$3:$C$96,3,FALSE),IF(C78="C/LW",VLOOKUP(B78,'C'!$A$3:$C$96,3,FALSE),IF(C78="C/RW",VLOOKUP(B78,'C'!$A$3:$C$96,3,FALSE),IF(C78="LW",VLOOKUP(B78,LW!$A$3:$C$91,3,FALSE),IF(C78="LW/RW",VLOOKUP(B78,LW!$A$3:$C$91,3,FALSE),IF(C78="RW",VLOOKUP(B78,RW!$A$3:$C$100,3,FALSE),IF(C78="D",VLOOKUP(B78,D!$A$3:$C$98,3,FALSE),IF(C78="G",VLOOKUP(B78,G!$A$3:$C$99,3,FALSE)))))))))</f>
        <v>33</v>
      </c>
      <c r="E78" s="38" t="str">
        <f t="shared" si="1"/>
        <v>C33</v>
      </c>
      <c r="F78" s="38" t="str">
        <f>VLOOKUP(B78,ADP!$A$2:$E$696,5,FALSE)</f>
        <v>BUF</v>
      </c>
      <c r="G78" s="38">
        <f>IF(Settings!$B$2="Yahoo",VLOOKUP(B78,ADP!$A$2:$D$696,2,FALSE),IF(Settings!$B$2="ESPN",VLOOKUP(B78,ADP!$A$2:$D$696,3,FALSE),IF(Settings!$B$2="Average",VLOOKUP(B78,ADP!$A$2:$D$696,4,FALSE),"NA")))</f>
        <v>141.8</v>
      </c>
      <c r="H78" s="39">
        <f t="shared" si="2"/>
        <v>78.5</v>
      </c>
      <c r="K78" s="36">
        <v>75.0</v>
      </c>
      <c r="L78" s="37" t="s">
        <v>193</v>
      </c>
      <c r="M78" s="38" t="str">
        <f>VLOOKUP(L78,Positions!$A$2:$B$688,2,FALSE)</f>
        <v>C</v>
      </c>
      <c r="N78" s="38">
        <f>IF(M78="C",VLOOKUP(L78,'C'!$G$3:$J$96,3,FALSE),IF(M78="C/LW",VLOOKUP(L78,'C'!$G$3:$J$96,3,FALSE),IF(M78="C/RW",VLOOKUP(L78,'C'!$G$3:$J$96,3,FALSE),IF(M78="LW",VLOOKUP(L78,LW!$G$3:$J$85,3,FALSE),IF(M78="LW/RW",VLOOKUP(L78,LW!$G$3:$J$85,3,FALSE),IF(M78="RW",VLOOKUP(L78,RW!$G$3:$J$100,3,FALSE),IF(M78="D",VLOOKUP(L78,D!$G$3:$J$96,3,FALSE),IF(M78="G",VLOOKUP(L78,G!$G$3:$J$100,3,FALSE)))))))))</f>
        <v>25</v>
      </c>
      <c r="O78" s="38" t="str">
        <f t="shared" si="3"/>
        <v>C25</v>
      </c>
      <c r="P78" s="38" t="str">
        <f>VLOOKUP(L77,ADP!$A$2:$E$696,5,FALSE)</f>
        <v>NJD</v>
      </c>
      <c r="Q78" s="38">
        <f>IF(Settings!$B$2="Yahoo",VLOOKUP(L78,ADP!$A$2:$D$696,2,FALSE),IF(Settings!$B$2="ESPN",VLOOKUP(L78,ADP!$A$2:$D$696,3,FALSE),IF(Settings!$B$2="Average",VLOOKUP(L78,ADP!$A$2:$D$696,4,FALSE),"NA")))</f>
        <v>127.5</v>
      </c>
      <c r="R78" s="39">
        <f t="shared" si="5"/>
        <v>78</v>
      </c>
      <c r="T78" s="40">
        <v>75.0</v>
      </c>
      <c r="U78" s="43" t="s">
        <v>196</v>
      </c>
      <c r="V78" s="42" t="s">
        <v>83</v>
      </c>
      <c r="W78" s="43">
        <v>28.0</v>
      </c>
      <c r="X78" s="43" t="s">
        <v>218</v>
      </c>
      <c r="Y78" s="43" t="s">
        <v>116</v>
      </c>
      <c r="Z78" s="43">
        <v>61.5</v>
      </c>
      <c r="AA78" s="44">
        <v>76.0</v>
      </c>
    </row>
    <row r="79">
      <c r="A79" s="45">
        <v>76.0</v>
      </c>
      <c r="B79" s="59" t="s">
        <v>219</v>
      </c>
      <c r="C79" s="47" t="str">
        <f>VLOOKUP(B79,Positions!$A$2:$B$688,2,FALSE)</f>
        <v>LW/RW</v>
      </c>
      <c r="D79" s="47">
        <f>IF(C79="C",VLOOKUP(B79,'C'!$A$3:$C$96,3,FALSE),IF(C79="C/LW",VLOOKUP(B79,'C'!$A$3:$C$96,3,FALSE),IF(C79="C/RW",VLOOKUP(B79,'C'!$A$3:$C$96,3,FALSE),IF(C79="LW",VLOOKUP(B79,LW!$A$3:$C$91,3,FALSE),IF(C79="LW/RW",VLOOKUP(B79,LW!$A$3:$C$91,3,FALSE),IF(C79="RW",VLOOKUP(B79,RW!$A$3:$C$100,3,FALSE),IF(C79="D",VLOOKUP(B79,D!$A$3:$C$98,3,FALSE),IF(C79="G",VLOOKUP(B79,G!$A$3:$C$99,3,FALSE)))))))))</f>
        <v>21</v>
      </c>
      <c r="E79" s="47" t="str">
        <f t="shared" si="1"/>
        <v>LW/RW21</v>
      </c>
      <c r="F79" s="47" t="str">
        <f>VLOOKUP(B79,ADP!$A$2:$E$696,5,FALSE)</f>
        <v>ARI</v>
      </c>
      <c r="G79" s="47">
        <f>IF(Settings!$B$2="Yahoo",VLOOKUP(B79,ADP!$A$2:$D$696,2,FALSE),IF(Settings!$B$2="ESPN",VLOOKUP(B79,ADP!$A$2:$D$696,3,FALSE),IF(Settings!$B$2="Average",VLOOKUP(B79,ADP!$A$2:$D$696,4,FALSE),"NA")))</f>
        <v>144.1</v>
      </c>
      <c r="H79" s="48">
        <f t="shared" si="2"/>
        <v>98.5</v>
      </c>
      <c r="K79" s="49">
        <v>76.0</v>
      </c>
      <c r="L79" s="50" t="s">
        <v>68</v>
      </c>
      <c r="M79" s="43" t="str">
        <f>VLOOKUP(L79,Positions!$A$2:$B$688,2,FALSE)</f>
        <v>G</v>
      </c>
      <c r="N79" s="43">
        <f>IF(M79="C",VLOOKUP(L79,'C'!$G$3:$J$96,3,FALSE),IF(M79="C/LW",VLOOKUP(L79,'C'!$G$3:$J$96,3,FALSE),IF(M79="C/RW",VLOOKUP(L79,'C'!$G$3:$J$96,3,FALSE),IF(M79="LW",VLOOKUP(L79,LW!$G$3:$J$85,3,FALSE),IF(M79="LW/RW",VLOOKUP(L79,LW!$G$3:$J$85,3,FALSE),IF(M79="RW",VLOOKUP(L79,RW!$G$3:$J$100,3,FALSE),IF(M79="D",VLOOKUP(L79,D!$G$3:$J$96,3,FALSE),IF(M79="G",VLOOKUP(L79,G!$G$3:$J$100,3,FALSE)))))))))</f>
        <v>9</v>
      </c>
      <c r="O79" s="43" t="str">
        <f t="shared" si="3"/>
        <v>G9</v>
      </c>
      <c r="P79" s="43" t="str">
        <f>VLOOKUP(L78,ADP!$A$2:$E$696,5,FALSE)</f>
        <v>LAK</v>
      </c>
      <c r="Q79" s="43">
        <f>IF(Settings!$B$2="Yahoo",VLOOKUP(L79,ADP!$A$2:$D$696,2,FALSE),IF(Settings!$B$2="ESPN",VLOOKUP(L79,ADP!$A$2:$D$696,3,FALSE),IF(Settings!$B$2="Average",VLOOKUP(L79,ADP!$A$2:$D$696,4,FALSE),"NA")))</f>
        <v>65.6</v>
      </c>
      <c r="R79" s="44">
        <f t="shared" si="5"/>
        <v>68</v>
      </c>
      <c r="T79" s="51">
        <v>76.0</v>
      </c>
      <c r="U79" s="38" t="s">
        <v>43</v>
      </c>
      <c r="V79" s="53" t="s">
        <v>5</v>
      </c>
      <c r="W79" s="38">
        <v>7.0</v>
      </c>
      <c r="X79" s="38" t="s">
        <v>220</v>
      </c>
      <c r="Y79" s="38" t="s">
        <v>146</v>
      </c>
      <c r="Z79" s="38">
        <v>123.3</v>
      </c>
      <c r="AA79" s="39">
        <v>78.0</v>
      </c>
    </row>
    <row r="80">
      <c r="A80" s="36">
        <v>77.0</v>
      </c>
      <c r="B80" s="58" t="s">
        <v>210</v>
      </c>
      <c r="C80" s="38" t="str">
        <f>VLOOKUP(B80,Positions!$A$2:$B$688,2,FALSE)</f>
        <v>C</v>
      </c>
      <c r="D80" s="38">
        <f>IF(C80="C",VLOOKUP(B80,'C'!$A$3:$C$96,3,FALSE),IF(C80="C/LW",VLOOKUP(B80,'C'!$A$3:$C$96,3,FALSE),IF(C80="C/RW",VLOOKUP(B80,'C'!$A$3:$C$96,3,FALSE),IF(C80="LW",VLOOKUP(B80,LW!$A$3:$C$91,3,FALSE),IF(C80="LW/RW",VLOOKUP(B80,LW!$A$3:$C$91,3,FALSE),IF(C80="RW",VLOOKUP(B80,RW!$A$3:$C$100,3,FALSE),IF(C80="D",VLOOKUP(B80,D!$A$3:$C$98,3,FALSE),IF(C80="G",VLOOKUP(B80,G!$A$3:$C$99,3,FALSE)))))))))</f>
        <v>34</v>
      </c>
      <c r="E80" s="38" t="str">
        <f t="shared" si="1"/>
        <v>C34</v>
      </c>
      <c r="F80" s="38" t="str">
        <f>VLOOKUP(B80,ADP!$A$2:$E$696,5,FALSE)</f>
        <v>STL</v>
      </c>
      <c r="G80" s="38">
        <f>IF(Settings!$B$2="Yahoo",VLOOKUP(B80,ADP!$A$2:$D$696,2,FALSE),IF(Settings!$B$2="ESPN",VLOOKUP(B80,ADP!$A$2:$D$696,3,FALSE),IF(Settings!$B$2="Average",VLOOKUP(B80,ADP!$A$2:$D$696,4,FALSE),"NA")))</f>
        <v>129.5</v>
      </c>
      <c r="H80" s="39">
        <f t="shared" si="2"/>
        <v>74</v>
      </c>
      <c r="K80" s="36">
        <v>77.0</v>
      </c>
      <c r="L80" s="37" t="s">
        <v>183</v>
      </c>
      <c r="M80" s="38" t="str">
        <f>VLOOKUP(L80,Positions!$A$2:$B$688,2,FALSE)</f>
        <v>C</v>
      </c>
      <c r="N80" s="38">
        <f>IF(M80="C",VLOOKUP(L80,'C'!$G$3:$J$96,3,FALSE),IF(M80="C/LW",VLOOKUP(L80,'C'!$G$3:$J$96,3,FALSE),IF(M80="C/RW",VLOOKUP(L80,'C'!$G$3:$J$96,3,FALSE),IF(M80="LW",VLOOKUP(L80,LW!$G$3:$J$85,3,FALSE),IF(M80="LW/RW",VLOOKUP(L80,LW!$G$3:$J$85,3,FALSE),IF(M80="RW",VLOOKUP(L80,RW!$G$3:$J$100,3,FALSE),IF(M80="D",VLOOKUP(L80,D!$G$3:$J$96,3,FALSE),IF(M80="G",VLOOKUP(L80,G!$G$3:$J$100,3,FALSE)))))))))</f>
        <v>26</v>
      </c>
      <c r="O80" s="38" t="str">
        <f t="shared" si="3"/>
        <v>C26</v>
      </c>
      <c r="P80" s="38" t="str">
        <f>VLOOKUP(L79,ADP!$A$2:$E$696,5,FALSE)</f>
        <v>WSH</v>
      </c>
      <c r="Q80" s="38">
        <f>IF(Settings!$B$2="Yahoo",VLOOKUP(L80,ADP!$A$2:$D$696,2,FALSE),IF(Settings!$B$2="ESPN",VLOOKUP(L80,ADP!$A$2:$D$696,3,FALSE),IF(Settings!$B$2="Average",VLOOKUP(L80,ADP!$A$2:$D$696,4,FALSE),"NA")))</f>
        <v>89.7</v>
      </c>
      <c r="R80" s="39">
        <f t="shared" si="5"/>
        <v>94.5</v>
      </c>
      <c r="T80" s="40">
        <v>77.0</v>
      </c>
      <c r="U80" s="43" t="s">
        <v>66</v>
      </c>
      <c r="V80" s="42" t="s">
        <v>149</v>
      </c>
      <c r="W80" s="43">
        <v>25.0</v>
      </c>
      <c r="X80" s="43" t="s">
        <v>221</v>
      </c>
      <c r="Y80" s="43" t="s">
        <v>110</v>
      </c>
      <c r="Z80" s="43">
        <v>83.2</v>
      </c>
      <c r="AA80" s="44">
        <v>78.0</v>
      </c>
    </row>
    <row r="81">
      <c r="A81" s="45">
        <v>78.0</v>
      </c>
      <c r="B81" s="59" t="s">
        <v>54</v>
      </c>
      <c r="C81" s="47" t="str">
        <f>VLOOKUP(B81,Positions!$A$2:$B$688,2,FALSE)</f>
        <v>D</v>
      </c>
      <c r="D81" s="47">
        <f>IF(C81="C",VLOOKUP(B81,'C'!$A$3:$C$96,3,FALSE),IF(C81="C/LW",VLOOKUP(B81,'C'!$A$3:$C$96,3,FALSE),IF(C81="C/RW",VLOOKUP(B81,'C'!$A$3:$C$96,3,FALSE),IF(C81="LW",VLOOKUP(B81,LW!$A$3:$C$91,3,FALSE),IF(C81="LW/RW",VLOOKUP(B81,LW!$A$3:$C$91,3,FALSE),IF(C81="RW",VLOOKUP(B81,RW!$A$3:$C$100,3,FALSE),IF(C81="D",VLOOKUP(B81,D!$A$3:$C$98,3,FALSE),IF(C81="G",VLOOKUP(B81,G!$A$3:$C$99,3,FALSE)))))))))</f>
        <v>10</v>
      </c>
      <c r="E81" s="47" t="str">
        <f t="shared" si="1"/>
        <v>D10</v>
      </c>
      <c r="F81" s="47" t="str">
        <f>VLOOKUP(B81,ADP!$A$2:$E$696,5,FALSE)</f>
        <v>CAR</v>
      </c>
      <c r="G81" s="47">
        <f>IF(Settings!$B$2="Yahoo",VLOOKUP(B81,ADP!$A$2:$D$696,2,FALSE),IF(Settings!$B$2="ESPN",VLOOKUP(B81,ADP!$A$2:$D$696,3,FALSE),IF(Settings!$B$2="Average",VLOOKUP(B81,ADP!$A$2:$D$696,4,FALSE),"NA")))</f>
        <v>100.1</v>
      </c>
      <c r="H81" s="48">
        <f t="shared" si="2"/>
        <v>74</v>
      </c>
      <c r="K81" s="49">
        <v>78.0</v>
      </c>
      <c r="L81" s="50" t="s">
        <v>222</v>
      </c>
      <c r="M81" s="43" t="str">
        <f>VLOOKUP(L81,Positions!$A$2:$B$688,2,FALSE)</f>
        <v>D</v>
      </c>
      <c r="N81" s="43">
        <f>IF(M81="C",VLOOKUP(L81,'C'!$G$3:$J$96,3,FALSE),IF(M81="C/LW",VLOOKUP(L81,'C'!$G$3:$J$96,3,FALSE),IF(M81="C/RW",VLOOKUP(L81,'C'!$G$3:$J$96,3,FALSE),IF(M81="LW",VLOOKUP(L81,LW!$G$3:$J$85,3,FALSE),IF(M81="LW/RW",VLOOKUP(L81,LW!$G$3:$J$85,3,FALSE),IF(M81="RW",VLOOKUP(L81,RW!$G$3:$J$100,3,FALSE),IF(M81="D",VLOOKUP(L81,D!$G$3:$J$96,3,FALSE),IF(M81="G",VLOOKUP(L81,G!$G$3:$J$100,3,FALSE)))))))))</f>
        <v>13</v>
      </c>
      <c r="O81" s="43" t="str">
        <f t="shared" si="3"/>
        <v>D13</v>
      </c>
      <c r="P81" s="43" t="str">
        <f>VLOOKUP(L80,ADP!$A$2:$E$696,5,FALSE)</f>
        <v>OTT</v>
      </c>
      <c r="Q81" s="43">
        <f>IF(Settings!$B$2="Yahoo",VLOOKUP(L81,ADP!$A$2:$D$696,2,FALSE),IF(Settings!$B$2="ESPN",VLOOKUP(L81,ADP!$A$2:$D$696,3,FALSE),IF(Settings!$B$2="Average",VLOOKUP(L81,ADP!$A$2:$D$696,4,FALSE),"NA")))</f>
        <v>86</v>
      </c>
      <c r="R81" s="44">
        <f t="shared" si="5"/>
        <v>66.5</v>
      </c>
      <c r="T81" s="51">
        <v>78.0</v>
      </c>
      <c r="U81" s="38" t="s">
        <v>199</v>
      </c>
      <c r="V81" s="53" t="s">
        <v>83</v>
      </c>
      <c r="W81" s="38">
        <v>29.0</v>
      </c>
      <c r="X81" s="38" t="s">
        <v>223</v>
      </c>
      <c r="Y81" s="38" t="s">
        <v>151</v>
      </c>
      <c r="Z81" s="38">
        <v>159.0</v>
      </c>
      <c r="AA81" s="39">
        <v>78.5</v>
      </c>
    </row>
    <row r="82">
      <c r="A82" s="36">
        <v>79.0</v>
      </c>
      <c r="B82" s="55" t="s">
        <v>59</v>
      </c>
      <c r="C82" s="38" t="str">
        <f>VLOOKUP(B82,Positions!$A$2:$B$688,2,FALSE)</f>
        <v>D</v>
      </c>
      <c r="D82" s="38">
        <f>IF(C82="C",VLOOKUP(B82,'C'!$A$3:$C$96,3,FALSE),IF(C82="C/LW",VLOOKUP(B82,'C'!$A$3:$C$96,3,FALSE),IF(C82="C/RW",VLOOKUP(B82,'C'!$A$3:$C$96,3,FALSE),IF(C82="LW",VLOOKUP(B82,LW!$A$3:$C$91,3,FALSE),IF(C82="LW/RW",VLOOKUP(B82,LW!$A$3:$C$91,3,FALSE),IF(C82="RW",VLOOKUP(B82,RW!$A$3:$C$100,3,FALSE),IF(C82="D",VLOOKUP(B82,D!$A$3:$C$98,3,FALSE),IF(C82="G",VLOOKUP(B82,G!$A$3:$C$99,3,FALSE)))))))))</f>
        <v>11</v>
      </c>
      <c r="E82" s="38" t="str">
        <f t="shared" si="1"/>
        <v>D11</v>
      </c>
      <c r="F82" s="38" t="str">
        <f>VLOOKUP(B82,ADP!$A$2:$E$696,5,FALSE)</f>
        <v>OTT</v>
      </c>
      <c r="G82" s="38">
        <f>IF(Settings!$B$2="Yahoo",VLOOKUP(B82,ADP!$A$2:$D$696,2,FALSE),IF(Settings!$B$2="ESPN",VLOOKUP(B82,ADP!$A$2:$D$696,3,FALSE),IF(Settings!$B$2="Average",VLOOKUP(B82,ADP!$A$2:$D$696,4,FALSE),"NA")))</f>
        <v>114.4</v>
      </c>
      <c r="H82" s="39">
        <f t="shared" si="2"/>
        <v>72</v>
      </c>
      <c r="K82" s="36">
        <v>79.0</v>
      </c>
      <c r="L82" s="37" t="s">
        <v>186</v>
      </c>
      <c r="M82" s="38" t="str">
        <f>VLOOKUP(L82,Positions!$A$2:$B$688,2,FALSE)</f>
        <v>C</v>
      </c>
      <c r="N82" s="38">
        <f>IF(M82="C",VLOOKUP(L82,'C'!$G$3:$J$96,3,FALSE),IF(M82="C/LW",VLOOKUP(L82,'C'!$G$3:$J$96,3,FALSE),IF(M82="C/RW",VLOOKUP(L82,'C'!$G$3:$J$96,3,FALSE),IF(M82="LW",VLOOKUP(L82,LW!$G$3:$J$85,3,FALSE),IF(M82="LW/RW",VLOOKUP(L82,LW!$G$3:$J$85,3,FALSE),IF(M82="RW",VLOOKUP(L82,RW!$G$3:$J$100,3,FALSE),IF(M82="D",VLOOKUP(L82,D!$G$3:$J$96,3,FALSE),IF(M82="G",VLOOKUP(L82,G!$G$3:$J$100,3,FALSE)))))))))</f>
        <v>27</v>
      </c>
      <c r="O82" s="38" t="str">
        <f t="shared" si="3"/>
        <v>C27</v>
      </c>
      <c r="P82" s="38" t="str">
        <f>VLOOKUP(L81,ADP!$A$2:$E$696,5,FALSE)</f>
        <v>VGK</v>
      </c>
      <c r="Q82" s="38">
        <f>IF(Settings!$B$2="Yahoo",VLOOKUP(L82,ADP!$A$2:$D$696,2,FALSE),IF(Settings!$B$2="ESPN",VLOOKUP(L82,ADP!$A$2:$D$696,3,FALSE),IF(Settings!$B$2="Average",VLOOKUP(L82,ADP!$A$2:$D$696,4,FALSE),"NA")))</f>
        <v>145.5</v>
      </c>
      <c r="R82" s="39">
        <f t="shared" si="5"/>
        <v>79</v>
      </c>
      <c r="T82" s="40">
        <v>79.0</v>
      </c>
      <c r="U82" s="43" t="s">
        <v>217</v>
      </c>
      <c r="V82" s="42" t="s">
        <v>83</v>
      </c>
      <c r="W82" s="43">
        <v>33.0</v>
      </c>
      <c r="X82" s="43" t="s">
        <v>224</v>
      </c>
      <c r="Y82" s="43" t="s">
        <v>225</v>
      </c>
      <c r="Z82" s="43">
        <v>141.8</v>
      </c>
      <c r="AA82" s="44">
        <v>78.5</v>
      </c>
    </row>
    <row r="83">
      <c r="A83" s="45">
        <v>79.0</v>
      </c>
      <c r="B83" s="54" t="s">
        <v>222</v>
      </c>
      <c r="C83" s="47" t="str">
        <f>VLOOKUP(B83,Positions!$A$2:$B$688,2,FALSE)</f>
        <v>D</v>
      </c>
      <c r="D83" s="47">
        <f>IF(C83="C",VLOOKUP(B83,'C'!$A$3:$C$96,3,FALSE),IF(C83="C/LW",VLOOKUP(B83,'C'!$A$3:$C$96,3,FALSE),IF(C83="C/RW",VLOOKUP(B83,'C'!$A$3:$C$96,3,FALSE),IF(C83="LW",VLOOKUP(B83,LW!$A$3:$C$91,3,FALSE),IF(C83="LW/RW",VLOOKUP(B83,LW!$A$3:$C$91,3,FALSE),IF(C83="RW",VLOOKUP(B83,RW!$A$3:$C$100,3,FALSE),IF(C83="D",VLOOKUP(B83,D!$A$3:$C$98,3,FALSE),IF(C83="G",VLOOKUP(B83,G!$A$3:$C$99,3,FALSE)))))))))</f>
        <v>12</v>
      </c>
      <c r="E83" s="47" t="str">
        <f t="shared" si="1"/>
        <v>D12</v>
      </c>
      <c r="F83" s="47" t="str">
        <f>VLOOKUP(B83,ADP!$A$2:$E$696,5,FALSE)</f>
        <v>VGK</v>
      </c>
      <c r="G83" s="47">
        <f>IF(Settings!$B$2="Yahoo",VLOOKUP(B83,ADP!$A$2:$D$696,2,FALSE),IF(Settings!$B$2="ESPN",VLOOKUP(B83,ADP!$A$2:$D$696,3,FALSE),IF(Settings!$B$2="Average",VLOOKUP(B83,ADP!$A$2:$D$696,4,FALSE),"NA")))</f>
        <v>86</v>
      </c>
      <c r="H83" s="48">
        <f t="shared" si="2"/>
        <v>79</v>
      </c>
      <c r="K83" s="49">
        <v>80.0</v>
      </c>
      <c r="L83" s="61" t="s">
        <v>173</v>
      </c>
      <c r="M83" s="43" t="str">
        <f>VLOOKUP(L83,Positions!$A$2:$B$688,2,FALSE)</f>
        <v>C/LW</v>
      </c>
      <c r="N83" s="43">
        <f>IF(M83="C",VLOOKUP(L83,'C'!$G$3:$J$96,3,FALSE),IF(M83="C/LW",VLOOKUP(L83,'C'!$G$3:$J$96,3,FALSE),IF(M83="C/RW",VLOOKUP(L83,'C'!$G$3:$J$96,3,FALSE),IF(M83="LW",VLOOKUP(L83,LW!$G$3:$J$85,3,FALSE),IF(M83="LW/RW",VLOOKUP(L83,LW!$G$3:$J$85,3,FALSE),IF(M83="RW",VLOOKUP(L83,RW!$G$3:$J$100,3,FALSE),IF(M83="D",VLOOKUP(L83,D!$G$3:$J$96,3,FALSE),IF(M83="G",VLOOKUP(L83,G!$G$3:$J$100,3,FALSE)))))))))</f>
        <v>28</v>
      </c>
      <c r="O83" s="43" t="str">
        <f t="shared" si="3"/>
        <v>C/LW28</v>
      </c>
      <c r="P83" s="43" t="str">
        <f>VLOOKUP(L82,ADP!$A$2:$E$696,5,FALSE)</f>
        <v>DET</v>
      </c>
      <c r="Q83" s="43">
        <f>IF(Settings!$B$2="Yahoo",VLOOKUP(L84,ADP!$A$2:$D$696,2,FALSE),IF(Settings!$B$2="ESPN",VLOOKUP(L84,ADP!$A$2:$D$696,3,FALSE),IF(Settings!$B$2="Average",VLOOKUP(L84,ADP!$A$2:$D$696,4,FALSE),"NA")))</f>
        <v>44.2</v>
      </c>
      <c r="R83" s="44">
        <f t="shared" si="5"/>
        <v>68.5</v>
      </c>
      <c r="T83" s="51">
        <v>80.0</v>
      </c>
      <c r="U83" s="52" t="s">
        <v>222</v>
      </c>
      <c r="V83" s="53" t="s">
        <v>90</v>
      </c>
      <c r="W83" s="38">
        <v>12.0</v>
      </c>
      <c r="X83" s="38" t="s">
        <v>226</v>
      </c>
      <c r="Y83" s="38" t="s">
        <v>140</v>
      </c>
      <c r="Z83" s="38">
        <v>86.0</v>
      </c>
      <c r="AA83" s="39">
        <v>79.0</v>
      </c>
    </row>
    <row r="84">
      <c r="A84" s="36">
        <v>80.0</v>
      </c>
      <c r="B84" s="58" t="s">
        <v>227</v>
      </c>
      <c r="C84" s="38" t="str">
        <f>VLOOKUP(B84,Positions!$A$2:$B$688,2,FALSE)</f>
        <v>C</v>
      </c>
      <c r="D84" s="38">
        <f>IF(C84="C",VLOOKUP(B84,'C'!$A$3:$C$96,3,FALSE),IF(C84="C/LW",VLOOKUP(B84,'C'!$A$3:$C$96,3,FALSE),IF(C84="C/RW",VLOOKUP(B84,'C'!$A$3:$C$96,3,FALSE),IF(C84="LW",VLOOKUP(B84,LW!$A$3:$C$91,3,FALSE),IF(C84="LW/RW",VLOOKUP(B84,LW!$A$3:$C$91,3,FALSE),IF(C84="RW",VLOOKUP(B84,RW!$A$3:$C$100,3,FALSE),IF(C84="D",VLOOKUP(B84,D!$A$3:$C$98,3,FALSE),IF(C84="G",VLOOKUP(B84,G!$A$3:$C$99,3,FALSE)))))))))</f>
        <v>35</v>
      </c>
      <c r="E84" s="38" t="str">
        <f t="shared" si="1"/>
        <v>C35</v>
      </c>
      <c r="F84" s="38" t="str">
        <f>VLOOKUP(B84,ADP!$A$2:$E$696,5,FALSE)</f>
        <v>MTL</v>
      </c>
      <c r="G84" s="38">
        <f>IF(Settings!$B$2="Yahoo",VLOOKUP(B84,ADP!$A$2:$D$696,2,FALSE),IF(Settings!$B$2="ESPN",VLOOKUP(B84,ADP!$A$2:$D$696,3,FALSE),IF(Settings!$B$2="Average",VLOOKUP(B84,ADP!$A$2:$D$696,4,FALSE),"NA")))</f>
        <v>157.4</v>
      </c>
      <c r="H84" s="39">
        <f t="shared" si="2"/>
        <v>91.5</v>
      </c>
      <c r="K84" s="36">
        <v>81.0</v>
      </c>
      <c r="L84" s="37" t="s">
        <v>228</v>
      </c>
      <c r="M84" s="38" t="str">
        <f>VLOOKUP(L84,Positions!$A$2:$B$688,2,FALSE)</f>
        <v>D</v>
      </c>
      <c r="N84" s="38">
        <f>IF(M84="C",VLOOKUP(L84,'C'!$G$3:$J$96,3,FALSE),IF(M84="C/LW",VLOOKUP(L84,'C'!$G$3:$J$96,3,FALSE),IF(M84="C/RW",VLOOKUP(L84,'C'!$G$3:$J$96,3,FALSE),IF(M84="LW",VLOOKUP(L84,LW!$G$3:$J$85,3,FALSE),IF(M84="LW/RW",VLOOKUP(L84,LW!$G$3:$J$85,3,FALSE),IF(M84="RW",VLOOKUP(L84,RW!$G$3:$J$100,3,FALSE),IF(M84="D",VLOOKUP(L84,D!$G$3:$J$96,3,FALSE),IF(M84="G",VLOOKUP(L84,G!$G$3:$J$100,3,FALSE)))))))))</f>
        <v>14</v>
      </c>
      <c r="O84" s="38" t="str">
        <f t="shared" si="3"/>
        <v>D14</v>
      </c>
      <c r="P84" s="38" t="str">
        <f>VLOOKUP(L84,ADP!$A$2:$E$696,5,FALSE)</f>
        <v>DET</v>
      </c>
      <c r="Q84" s="38">
        <f>IF(Settings!$B$2="Yahoo",VLOOKUP(L85,ADP!$A$2:$D$696,2,FALSE),IF(Settings!$B$2="ESPN",VLOOKUP(L85,ADP!$A$2:$D$696,3,FALSE),IF(Settings!$B$2="Average",VLOOKUP(L85,ADP!$A$2:$D$696,4,FALSE),"NA")))</f>
        <v>141.8</v>
      </c>
      <c r="R84" s="39">
        <f t="shared" ref="R84:R254" si="6">VLOOKUP(L84,$B$4:$H$290,7,FALSE)</f>
        <v>88</v>
      </c>
      <c r="T84" s="40">
        <v>81.0</v>
      </c>
      <c r="U84" s="43" t="s">
        <v>50</v>
      </c>
      <c r="V84" s="42" t="s">
        <v>141</v>
      </c>
      <c r="W84" s="43">
        <v>8.0</v>
      </c>
      <c r="X84" s="43" t="s">
        <v>229</v>
      </c>
      <c r="Y84" s="43" t="s">
        <v>116</v>
      </c>
      <c r="Z84" s="43">
        <v>63.9</v>
      </c>
      <c r="AA84" s="44">
        <v>82.0</v>
      </c>
    </row>
    <row r="85">
      <c r="A85" s="45">
        <v>81.0</v>
      </c>
      <c r="B85" s="59" t="s">
        <v>43</v>
      </c>
      <c r="C85" s="47" t="str">
        <f>VLOOKUP(B85,Positions!$A$2:$B$688,2,FALSE)</f>
        <v>RW</v>
      </c>
      <c r="D85" s="47">
        <f>IF(C85="C",VLOOKUP(B85,'C'!$A$3:$C$96,3,FALSE),IF(C85="C/LW",VLOOKUP(B85,'C'!$A$3:$C$96,3,FALSE),IF(C85="C/RW",VLOOKUP(B85,'C'!$A$3:$C$96,3,FALSE),IF(C85="LW",VLOOKUP(B85,LW!$A$3:$C$91,3,FALSE),IF(C85="LW/RW",VLOOKUP(B85,LW!$A$3:$C$91,3,FALSE),IF(C85="RW",VLOOKUP(B85,RW!$A$3:$C$100,3,FALSE),IF(C85="D",VLOOKUP(B85,D!$A$3:$C$98,3,FALSE),IF(C85="G",VLOOKUP(B85,G!$A$3:$C$99,3,FALSE)))))))))</f>
        <v>7</v>
      </c>
      <c r="E85" s="47" t="str">
        <f t="shared" si="1"/>
        <v>RW7</v>
      </c>
      <c r="F85" s="47" t="str">
        <f>VLOOKUP(B85,ADP!$A$2:$E$696,5,FALSE)</f>
        <v>NJD</v>
      </c>
      <c r="G85" s="47">
        <f>IF(Settings!$B$2="Yahoo",VLOOKUP(B85,ADP!$A$2:$D$696,2,FALSE),IF(Settings!$B$2="ESPN",VLOOKUP(B85,ADP!$A$2:$D$696,3,FALSE),IF(Settings!$B$2="Average",VLOOKUP(B85,ADP!$A$2:$D$696,4,FALSE),"NA")))</f>
        <v>123.3</v>
      </c>
      <c r="H85" s="48">
        <f t="shared" si="2"/>
        <v>78</v>
      </c>
      <c r="K85" s="49">
        <v>82.0</v>
      </c>
      <c r="L85" s="50" t="s">
        <v>217</v>
      </c>
      <c r="M85" s="43" t="str">
        <f>VLOOKUP(L85,Positions!$A$2:$B$688,2,FALSE)</f>
        <v>C</v>
      </c>
      <c r="N85" s="43">
        <f>IF(M85="C",VLOOKUP(L85,'C'!$G$3:$J$96,3,FALSE),IF(M85="C/LW",VLOOKUP(L85,'C'!$G$3:$J$96,3,FALSE),IF(M85="C/RW",VLOOKUP(L85,'C'!$G$3:$J$96,3,FALSE),IF(M85="LW",VLOOKUP(L85,LW!$G$3:$J$85,3,FALSE),IF(M85="LW/RW",VLOOKUP(L85,LW!$G$3:$J$85,3,FALSE),IF(M85="RW",VLOOKUP(L85,RW!$G$3:$J$100,3,FALSE),IF(M85="D",VLOOKUP(L85,D!$G$3:$J$96,3,FALSE),IF(M85="G",VLOOKUP(L85,G!$G$3:$J$100,3,FALSE)))))))))</f>
        <v>29</v>
      </c>
      <c r="O85" s="43" t="str">
        <f t="shared" si="3"/>
        <v>C29</v>
      </c>
      <c r="P85" s="43" t="str">
        <f>VLOOKUP(L85,ADP!$A$2:$E$696,5,FALSE)</f>
        <v>BUF</v>
      </c>
      <c r="Q85" s="43">
        <f>IF(Settings!$B$2="Yahoo",VLOOKUP(L86,ADP!$A$2:$D$696,2,FALSE),IF(Settings!$B$2="ESPN",VLOOKUP(L86,ADP!$A$2:$D$696,3,FALSE),IF(Settings!$B$2="Average",VLOOKUP(L86,ADP!$A$2:$D$696,4,FALSE),"NA")))</f>
        <v>104.1</v>
      </c>
      <c r="R85" s="44">
        <f t="shared" si="6"/>
        <v>78.5</v>
      </c>
      <c r="T85" s="51">
        <v>82.0</v>
      </c>
      <c r="U85" s="38" t="s">
        <v>203</v>
      </c>
      <c r="V85" s="53" t="s">
        <v>149</v>
      </c>
      <c r="W85" s="38">
        <v>26.0</v>
      </c>
      <c r="X85" s="38" t="s">
        <v>230</v>
      </c>
      <c r="Y85" s="38" t="s">
        <v>231</v>
      </c>
      <c r="Z85" s="38">
        <v>115.7</v>
      </c>
      <c r="AA85" s="39">
        <v>83.0</v>
      </c>
    </row>
    <row r="86">
      <c r="A86" s="36">
        <v>82.0</v>
      </c>
      <c r="B86" s="62" t="s">
        <v>232</v>
      </c>
      <c r="C86" s="38" t="str">
        <f>VLOOKUP(B86,Positions!$A$2:$B$688,2,FALSE)</f>
        <v>C</v>
      </c>
      <c r="D86" s="38">
        <f>IF(C86="C",VLOOKUP(B86,'C'!$A$3:$C$96,3,FALSE),IF(C86="C/LW",VLOOKUP(B86,'C'!$A$3:$C$96,3,FALSE),IF(C86="C/RW",VLOOKUP(B86,'C'!$A$3:$C$96,3,FALSE),IF(C86="LW",VLOOKUP(B86,LW!$A$3:$C$91,3,FALSE),IF(C86="LW/RW",VLOOKUP(B86,LW!$A$3:$C$91,3,FALSE),IF(C86="RW",VLOOKUP(B86,RW!$A$3:$C$100,3,FALSE),IF(C86="D",VLOOKUP(B86,D!$A$3:$C$98,3,FALSE),IF(C86="G",VLOOKUP(B86,G!$A$3:$C$99,3,FALSE)))))))))</f>
        <v>36</v>
      </c>
      <c r="E86" s="38" t="str">
        <f t="shared" si="1"/>
        <v>C36</v>
      </c>
      <c r="F86" s="38" t="str">
        <f>VLOOKUP(B86,ADP!$A$2:$E$696,5,FALSE)</f>
        <v>NYI</v>
      </c>
      <c r="G86" s="38">
        <f>IF(Settings!$B$2="Yahoo",VLOOKUP(B86,ADP!$A$2:$D$696,2,FALSE),IF(Settings!$B$2="ESPN",VLOOKUP(B86,ADP!$A$2:$D$696,3,FALSE),IF(Settings!$B$2="Average",VLOOKUP(B86,ADP!$A$2:$D$696,4,FALSE),"NA")))</f>
        <v>158.6</v>
      </c>
      <c r="H86" s="39">
        <f t="shared" si="2"/>
        <v>89</v>
      </c>
      <c r="K86" s="36">
        <v>83.0</v>
      </c>
      <c r="L86" s="37" t="s">
        <v>38</v>
      </c>
      <c r="M86" s="38" t="str">
        <f>VLOOKUP(L86,Positions!$A$2:$B$688,2,FALSE)</f>
        <v>RW</v>
      </c>
      <c r="N86" s="38">
        <f>IF(M86="C",VLOOKUP(L86,'C'!$G$3:$J$96,3,FALSE),IF(M86="C/LW",VLOOKUP(L86,'C'!$G$3:$J$96,3,FALSE),IF(M86="C/RW",VLOOKUP(L86,'C'!$G$3:$J$96,3,FALSE),IF(M86="LW",VLOOKUP(L86,LW!$G$3:$J$85,3,FALSE),IF(M86="LW/RW",VLOOKUP(L86,LW!$G$3:$J$85,3,FALSE),IF(M86="RW",VLOOKUP(L86,RW!$G$3:$J$100,3,FALSE),IF(M86="D",VLOOKUP(L86,D!$G$3:$J$96,3,FALSE),IF(M86="G",VLOOKUP(L86,G!$G$3:$J$100,3,FALSE)))))))))</f>
        <v>9</v>
      </c>
      <c r="O86" s="38" t="str">
        <f t="shared" si="3"/>
        <v>RW9</v>
      </c>
      <c r="P86" s="38" t="str">
        <f>VLOOKUP(L86,ADP!$A$2:$E$696,5,FALSE)</f>
        <v>MIN</v>
      </c>
      <c r="Q86" s="38">
        <f>IF(Settings!$B$2="Yahoo",VLOOKUP(L87,ADP!$A$2:$D$696,2,FALSE),IF(Settings!$B$2="ESPN",VLOOKUP(L87,ADP!$A$2:$D$696,3,FALSE),IF(Settings!$B$2="Average",VLOOKUP(L87,ADP!$A$2:$D$696,4,FALSE),"NA")))</f>
        <v>98.1</v>
      </c>
      <c r="R86" s="39">
        <f t="shared" si="6"/>
        <v>67.5</v>
      </c>
      <c r="T86" s="40">
        <v>83.0</v>
      </c>
      <c r="U86" s="43" t="s">
        <v>194</v>
      </c>
      <c r="V86" s="42" t="s">
        <v>149</v>
      </c>
      <c r="W86" s="43">
        <v>29.0</v>
      </c>
      <c r="X86" s="43" t="s">
        <v>233</v>
      </c>
      <c r="Y86" s="43" t="s">
        <v>182</v>
      </c>
      <c r="Z86" s="43">
        <v>69.6</v>
      </c>
      <c r="AA86" s="44">
        <v>84.0</v>
      </c>
    </row>
    <row r="87">
      <c r="A87" s="45">
        <v>83.0</v>
      </c>
      <c r="B87" s="59" t="s">
        <v>234</v>
      </c>
      <c r="C87" s="47" t="str">
        <f>VLOOKUP(B87,Positions!$A$2:$B$688,2,FALSE)</f>
        <v>C/LW</v>
      </c>
      <c r="D87" s="47">
        <f>IF(C87="C",VLOOKUP(B87,'C'!$A$3:$C$96,3,FALSE),IF(C87="C/LW",VLOOKUP(B87,'C'!$A$3:$C$96,3,FALSE),IF(C87="C/RW",VLOOKUP(B87,'C'!$A$3:$C$96,3,FALSE),IF(C87="LW",VLOOKUP(B87,LW!$A$3:$C$91,3,FALSE),IF(C87="LW/RW",VLOOKUP(B87,LW!$A$3:$C$91,3,FALSE),IF(C87="RW",VLOOKUP(B87,RW!$A$3:$C$100,3,FALSE),IF(C87="D",VLOOKUP(B87,D!$A$3:$C$98,3,FALSE),IF(C87="G",VLOOKUP(B87,G!$A$3:$C$99,3,FALSE)))))))))</f>
        <v>37</v>
      </c>
      <c r="E87" s="47" t="str">
        <f t="shared" si="1"/>
        <v>C/LW37</v>
      </c>
      <c r="F87" s="47" t="str">
        <f>VLOOKUP(B87,ADP!$A$2:$E$696,5,FALSE)</f>
        <v>EDM</v>
      </c>
      <c r="G87" s="47">
        <f>IF(Settings!$B$2="Yahoo",VLOOKUP(B87,ADP!$A$2:$D$696,2,FALSE),IF(Settings!$B$2="ESPN",VLOOKUP(B87,ADP!$A$2:$D$696,3,FALSE),IF(Settings!$B$2="Average",VLOOKUP(B87,ADP!$A$2:$D$696,4,FALSE),"NA")))</f>
        <v>149.7</v>
      </c>
      <c r="H87" s="48">
        <f t="shared" si="2"/>
        <v>115</v>
      </c>
      <c r="K87" s="49">
        <v>84.0</v>
      </c>
      <c r="L87" s="50" t="s">
        <v>235</v>
      </c>
      <c r="M87" s="43" t="str">
        <f>VLOOKUP(L87,Positions!$A$2:$B$688,2,FALSE)</f>
        <v>D</v>
      </c>
      <c r="N87" s="43">
        <f>IF(M87="C",VLOOKUP(L87,'C'!$G$3:$J$96,3,FALSE),IF(M87="C/LW",VLOOKUP(L87,'C'!$G$3:$J$96,3,FALSE),IF(M87="C/RW",VLOOKUP(L87,'C'!$G$3:$J$96,3,FALSE),IF(M87="LW",VLOOKUP(L87,LW!$G$3:$J$85,3,FALSE),IF(M87="LW/RW",VLOOKUP(L87,LW!$G$3:$J$85,3,FALSE),IF(M87="RW",VLOOKUP(L87,RW!$G$3:$J$100,3,FALSE),IF(M87="D",VLOOKUP(L87,D!$G$3:$J$96,3,FALSE),IF(M87="G",VLOOKUP(L87,G!$G$3:$J$100,3,FALSE)))))))))</f>
        <v>15</v>
      </c>
      <c r="O87" s="43" t="str">
        <f t="shared" si="3"/>
        <v>D15</v>
      </c>
      <c r="P87" s="43" t="str">
        <f>VLOOKUP(L87,ADP!$A$2:$E$696,5,FALSE)</f>
        <v>CBJ</v>
      </c>
      <c r="Q87" s="43">
        <f>IF(Settings!$B$2="Yahoo",VLOOKUP(L88,ADP!$A$2:$D$696,2,FALSE),IF(Settings!$B$2="ESPN",VLOOKUP(L88,ADP!$A$2:$D$696,3,FALSE),IF(Settings!$B$2="Average",VLOOKUP(L88,ADP!$A$2:$D$696,4,FALSE),"NA")))</f>
        <v>74.3</v>
      </c>
      <c r="R87" s="44">
        <f t="shared" si="6"/>
        <v>103.5</v>
      </c>
      <c r="T87" s="51">
        <v>84.0</v>
      </c>
      <c r="U87" s="38" t="s">
        <v>71</v>
      </c>
      <c r="V87" s="53" t="s">
        <v>5</v>
      </c>
      <c r="W87" s="38">
        <v>13.0</v>
      </c>
      <c r="X87" s="38" t="s">
        <v>236</v>
      </c>
      <c r="Y87" s="38" t="s">
        <v>140</v>
      </c>
      <c r="Z87" s="38">
        <v>47.1</v>
      </c>
      <c r="AA87" s="39">
        <v>85.0</v>
      </c>
    </row>
    <row r="88">
      <c r="A88" s="36">
        <v>84.0</v>
      </c>
      <c r="B88" s="55" t="s">
        <v>237</v>
      </c>
      <c r="C88" s="38" t="str">
        <f>VLOOKUP(B88,Positions!$A$2:$B$688,2,FALSE)</f>
        <v>D</v>
      </c>
      <c r="D88" s="38">
        <f>IF(C88="C",VLOOKUP(B88,'C'!$A$3:$C$96,3,FALSE),IF(C88="C/LW",VLOOKUP(B88,'C'!$A$3:$C$96,3,FALSE),IF(C88="C/RW",VLOOKUP(B88,'C'!$A$3:$C$96,3,FALSE),IF(C88="LW",VLOOKUP(B88,LW!$A$3:$C$91,3,FALSE),IF(C88="LW/RW",VLOOKUP(B88,LW!$A$3:$C$91,3,FALSE),IF(C88="RW",VLOOKUP(B88,RW!$A$3:$C$100,3,FALSE),IF(C88="D",VLOOKUP(B88,D!$A$3:$C$98,3,FALSE),IF(C88="G",VLOOKUP(B88,G!$A$3:$C$99,3,FALSE)))))))))</f>
        <v>13</v>
      </c>
      <c r="E88" s="38" t="str">
        <f t="shared" si="1"/>
        <v>D13</v>
      </c>
      <c r="F88" s="38" t="str">
        <f>VLOOKUP(B88,ADP!$A$2:$E$696,5,FALSE)</f>
        <v>NYI</v>
      </c>
      <c r="G88" s="38">
        <f>IF(Settings!$B$2="Yahoo",VLOOKUP(B88,ADP!$A$2:$D$696,2,FALSE),IF(Settings!$B$2="ESPN",VLOOKUP(B88,ADP!$A$2:$D$696,3,FALSE),IF(Settings!$B$2="Average",VLOOKUP(B88,ADP!$A$2:$D$696,4,FALSE),"NA")))</f>
        <v>95.1</v>
      </c>
      <c r="H88" s="39">
        <f t="shared" si="2"/>
        <v>104</v>
      </c>
      <c r="K88" s="36">
        <v>85.0</v>
      </c>
      <c r="L88" s="37" t="s">
        <v>25</v>
      </c>
      <c r="M88" s="38" t="str">
        <f>VLOOKUP(L88,Positions!$A$2:$B$688,2,FALSE)</f>
        <v>G</v>
      </c>
      <c r="N88" s="38">
        <f>IF(M88="C",VLOOKUP(L88,'C'!$G$3:$J$96,3,FALSE),IF(M88="C/LW",VLOOKUP(L88,'C'!$G$3:$J$96,3,FALSE),IF(M88="C/RW",VLOOKUP(L88,'C'!$G$3:$J$96,3,FALSE),IF(M88="LW",VLOOKUP(L88,LW!$G$3:$J$85,3,FALSE),IF(M88="LW/RW",VLOOKUP(L88,LW!$G$3:$J$85,3,FALSE),IF(M88="RW",VLOOKUP(L88,RW!$G$3:$J$100,3,FALSE),IF(M88="D",VLOOKUP(L88,D!$G$3:$J$96,3,FALSE),IF(M88="G",VLOOKUP(L88,G!$G$3:$J$100,3,FALSE)))))))))</f>
        <v>10</v>
      </c>
      <c r="O88" s="38" t="str">
        <f t="shared" si="3"/>
        <v>G10</v>
      </c>
      <c r="P88" s="38" t="str">
        <f>VLOOKUP(L88,ADP!$A$2:$E$696,5,FALSE)</f>
        <v>WPG</v>
      </c>
      <c r="Q88" s="38">
        <f>IF(Settings!$B$2="Yahoo",VLOOKUP(L89,ADP!$A$2:$D$696,2,FALSE),IF(Settings!$B$2="ESPN",VLOOKUP(L89,ADP!$A$2:$D$696,3,FALSE),IF(Settings!$B$2="Average",VLOOKUP(L89,ADP!$A$2:$D$696,4,FALSE),"NA")))</f>
        <v>96.1</v>
      </c>
      <c r="R88" s="39">
        <f t="shared" si="6"/>
        <v>70</v>
      </c>
      <c r="T88" s="40">
        <v>85.0</v>
      </c>
      <c r="U88" s="43" t="s">
        <v>62</v>
      </c>
      <c r="V88" s="42" t="s">
        <v>141</v>
      </c>
      <c r="W88" s="43">
        <v>12.0</v>
      </c>
      <c r="X88" s="43" t="s">
        <v>238</v>
      </c>
      <c r="Y88" s="43" t="s">
        <v>239</v>
      </c>
      <c r="Z88" s="43">
        <v>28.9</v>
      </c>
      <c r="AA88" s="44">
        <v>85.0</v>
      </c>
    </row>
    <row r="89">
      <c r="A89" s="45">
        <v>85.0</v>
      </c>
      <c r="B89" s="59" t="s">
        <v>48</v>
      </c>
      <c r="C89" s="47" t="str">
        <f>VLOOKUP(B89,Positions!$A$2:$B$688,2,FALSE)</f>
        <v>RW</v>
      </c>
      <c r="D89" s="47">
        <f>IF(C89="C",VLOOKUP(B89,'C'!$A$3:$C$96,3,FALSE),IF(C89="C/LW",VLOOKUP(B89,'C'!$A$3:$C$96,3,FALSE),IF(C89="C/RW",VLOOKUP(B89,'C'!$A$3:$C$96,3,FALSE),IF(C89="LW",VLOOKUP(B89,LW!$A$3:$C$91,3,FALSE),IF(C89="LW/RW",VLOOKUP(B89,LW!$A$3:$C$91,3,FALSE),IF(C89="RW",VLOOKUP(B89,RW!$A$3:$C$100,3,FALSE),IF(C89="D",VLOOKUP(B89,D!$A$3:$C$98,3,FALSE),IF(C89="G",VLOOKUP(B89,G!$A$3:$C$99,3,FALSE)))))))))</f>
        <v>8</v>
      </c>
      <c r="E89" s="47" t="str">
        <f t="shared" si="1"/>
        <v>RW8</v>
      </c>
      <c r="F89" s="47" t="str">
        <f>VLOOKUP(B89,ADP!$A$2:$E$696,5,FALSE)</f>
        <v>DET</v>
      </c>
      <c r="G89" s="47">
        <f>IF(Settings!$B$2="Yahoo",VLOOKUP(B89,ADP!$A$2:$D$696,2,FALSE),IF(Settings!$B$2="ESPN",VLOOKUP(B89,ADP!$A$2:$D$696,3,FALSE),IF(Settings!$B$2="Average",VLOOKUP(B89,ADP!$A$2:$D$696,4,FALSE),"NA")))</f>
        <v>147.5</v>
      </c>
      <c r="H89" s="48">
        <f t="shared" si="2"/>
        <v>97</v>
      </c>
      <c r="K89" s="49">
        <v>86.0</v>
      </c>
      <c r="L89" s="50" t="s">
        <v>240</v>
      </c>
      <c r="M89" s="43" t="str">
        <f>VLOOKUP(L89,Positions!$A$2:$B$688,2,FALSE)</f>
        <v>RW</v>
      </c>
      <c r="N89" s="43">
        <f>IF(M89="C",VLOOKUP(L89,'C'!$G$3:$J$96,3,FALSE),IF(M89="C/LW",VLOOKUP(L89,'C'!$G$3:$J$96,3,FALSE),IF(M89="C/RW",VLOOKUP(L89,'C'!$G$3:$J$96,3,FALSE),IF(M89="LW",VLOOKUP(L89,LW!$G$3:$J$85,3,FALSE),IF(M89="LW/RW",VLOOKUP(L89,LW!$G$3:$J$85,3,FALSE),IF(M89="RW",VLOOKUP(L89,RW!$G$3:$J$100,3,FALSE),IF(M89="D",VLOOKUP(L89,D!$G$3:$J$96,3,FALSE),IF(M89="G",VLOOKUP(L89,G!$G$3:$J$100,3,FALSE)))))))))</f>
        <v>10</v>
      </c>
      <c r="O89" s="43" t="str">
        <f t="shared" si="3"/>
        <v>RW10</v>
      </c>
      <c r="P89" s="43" t="str">
        <f>VLOOKUP(L89,ADP!$A$2:$E$696,5,FALSE)</f>
        <v>PIT</v>
      </c>
      <c r="Q89" s="43">
        <f>IF(Settings!$B$2="Yahoo",VLOOKUP(L90,ADP!$A$2:$D$696,2,FALSE),IF(Settings!$B$2="ESPN",VLOOKUP(L90,ADP!$A$2:$D$696,3,FALSE),IF(Settings!$B$2="Average",VLOOKUP(L90,ADP!$A$2:$D$696,4,FALSE),"NA")))</f>
        <v>84.2</v>
      </c>
      <c r="R89" s="44">
        <f t="shared" si="6"/>
        <v>88</v>
      </c>
      <c r="T89" s="51">
        <v>86.0</v>
      </c>
      <c r="U89" s="52" t="s">
        <v>240</v>
      </c>
      <c r="V89" s="53" t="s">
        <v>5</v>
      </c>
      <c r="W89" s="38">
        <v>11.0</v>
      </c>
      <c r="X89" s="38" t="s">
        <v>241</v>
      </c>
      <c r="Y89" s="38" t="s">
        <v>116</v>
      </c>
      <c r="Z89" s="38">
        <v>96.1</v>
      </c>
      <c r="AA89" s="39">
        <v>88.0</v>
      </c>
    </row>
    <row r="90">
      <c r="A90" s="36">
        <v>86.0</v>
      </c>
      <c r="B90" s="58" t="s">
        <v>242</v>
      </c>
      <c r="C90" s="38" t="str">
        <f>VLOOKUP(B90,Positions!$A$2:$B$688,2,FALSE)</f>
        <v>LW/RW</v>
      </c>
      <c r="D90" s="38">
        <f>IF(C90="C",VLOOKUP(B90,'C'!$A$3:$C$96,3,FALSE),IF(C90="C/LW",VLOOKUP(B90,'C'!$A$3:$C$96,3,FALSE),IF(C90="C/RW",VLOOKUP(B90,'C'!$A$3:$C$96,3,FALSE),IF(C90="LW",VLOOKUP(B90,LW!$A$3:$C$91,3,FALSE),IF(C90="LW/RW",VLOOKUP(B90,LW!$A$3:$C$91,3,FALSE),IF(C90="RW",VLOOKUP(B90,RW!$A$3:$C$100,3,FALSE),IF(C90="D",VLOOKUP(B90,D!$A$3:$C$98,3,FALSE),IF(C90="G",VLOOKUP(B90,G!$A$3:$C$99,3,FALSE)))))))))</f>
        <v>22</v>
      </c>
      <c r="E90" s="38" t="str">
        <f t="shared" si="1"/>
        <v>LW/RW22</v>
      </c>
      <c r="F90" s="38" t="str">
        <f>VLOOKUP(B90,ADP!$A$2:$E$696,5,FALSE)</f>
        <v>CGY</v>
      </c>
      <c r="G90" s="38">
        <f>IF(Settings!$B$2="Yahoo",VLOOKUP(B90,ADP!$A$2:$D$696,2,FALSE),IF(Settings!$B$2="ESPN",VLOOKUP(B90,ADP!$A$2:$D$696,3,FALSE),IF(Settings!$B$2="Average",VLOOKUP(B90,ADP!$A$2:$D$696,4,FALSE),"NA")))</f>
        <v>165.3</v>
      </c>
      <c r="H90" s="39">
        <f t="shared" si="2"/>
        <v>114.5</v>
      </c>
      <c r="K90" s="36">
        <v>87.0</v>
      </c>
      <c r="L90" s="37" t="s">
        <v>188</v>
      </c>
      <c r="M90" s="38" t="str">
        <f>VLOOKUP(L90,Positions!$A$2:$B$688,2,FALSE)</f>
        <v>LW/RW</v>
      </c>
      <c r="N90" s="38">
        <f>IF(M90="C",VLOOKUP(L90,'C'!$G$3:$J$96,3,FALSE),IF(M90="C/LW",VLOOKUP(L90,'C'!$G$3:$J$96,3,FALSE),IF(M90="C/RW",VLOOKUP(L90,'C'!$G$3:$J$96,3,FALSE),IF(M90="LW",VLOOKUP(L90,LW!$G$3:$J$85,3,FALSE),IF(M90="LW/RW",VLOOKUP(L90,LW!$G$3:$J$85,3,FALSE),IF(M90="RW",VLOOKUP(L90,RW!$G$3:$J$100,3,FALSE),IF(M90="D",VLOOKUP(L90,D!$G$3:$J$96,3,FALSE),IF(M90="G",VLOOKUP(L90,G!$G$3:$J$100,3,FALSE)))))))))</f>
        <v>23</v>
      </c>
      <c r="O90" s="38" t="str">
        <f t="shared" si="3"/>
        <v>LW/RW23</v>
      </c>
      <c r="P90" s="38" t="str">
        <f>VLOOKUP(L90,ADP!$A$2:$E$696,5,FALSE)</f>
        <v>CAR</v>
      </c>
      <c r="Q90" s="38">
        <f>IF(Settings!$B$2="Yahoo",VLOOKUP(L91,ADP!$A$2:$D$696,2,FALSE),IF(Settings!$B$2="ESPN",VLOOKUP(L91,ADP!$A$2:$D$696,3,FALSE),IF(Settings!$B$2="Average",VLOOKUP(L91,ADP!$A$2:$D$696,4,FALSE),"NA")))</f>
        <v>103.8</v>
      </c>
      <c r="R90" s="39">
        <f t="shared" si="6"/>
        <v>73</v>
      </c>
      <c r="T90" s="40">
        <v>87.0</v>
      </c>
      <c r="U90" s="43" t="s">
        <v>228</v>
      </c>
      <c r="V90" s="42" t="s">
        <v>90</v>
      </c>
      <c r="W90" s="43">
        <v>15.0</v>
      </c>
      <c r="X90" s="43" t="s">
        <v>243</v>
      </c>
      <c r="Y90" s="43" t="s">
        <v>202</v>
      </c>
      <c r="Z90" s="43">
        <v>44.2</v>
      </c>
      <c r="AA90" s="44">
        <v>88.0</v>
      </c>
    </row>
    <row r="91">
      <c r="A91" s="45">
        <v>87.0</v>
      </c>
      <c r="B91" s="56" t="s">
        <v>53</v>
      </c>
      <c r="C91" s="47" t="str">
        <f>VLOOKUP(B91,Positions!$A$2:$B$688,2,FALSE)</f>
        <v>RW</v>
      </c>
      <c r="D91" s="47">
        <f>IF(C91="C",VLOOKUP(B91,'C'!$A$3:$C$96,3,FALSE),IF(C91="C/LW",VLOOKUP(B91,'C'!$A$3:$C$96,3,FALSE),IF(C91="C/RW",VLOOKUP(B91,'C'!$A$3:$C$96,3,FALSE),IF(C91="LW",VLOOKUP(B91,LW!$A$3:$C$91,3,FALSE),IF(C91="LW/RW",VLOOKUP(B91,LW!$A$3:$C$91,3,FALSE),IF(C91="RW",VLOOKUP(B91,RW!$A$3:$C$100,3,FALSE),IF(C91="D",VLOOKUP(B91,D!$A$3:$C$98,3,FALSE),IF(C91="G",VLOOKUP(B91,G!$A$3:$C$99,3,FALSE)))))))))</f>
        <v>9</v>
      </c>
      <c r="E91" s="47" t="str">
        <f t="shared" si="1"/>
        <v>RW9</v>
      </c>
      <c r="F91" s="47" t="str">
        <f>VLOOKUP(B91,ADP!$A$2:$E$696,5,FALSE)</f>
        <v>STL</v>
      </c>
      <c r="G91" s="47">
        <f>IF(Settings!$B$2="Yahoo",VLOOKUP(B91,ADP!$A$2:$D$696,2,FALSE),IF(Settings!$B$2="ESPN",VLOOKUP(B91,ADP!$A$2:$D$696,3,FALSE),IF(Settings!$B$2="Average",VLOOKUP(B91,ADP!$A$2:$D$696,4,FALSE),"NA")))</f>
        <v>53.2</v>
      </c>
      <c r="H91" s="48">
        <f t="shared" si="2"/>
        <v>75.5</v>
      </c>
      <c r="K91" s="49">
        <v>88.0</v>
      </c>
      <c r="L91" s="50" t="s">
        <v>244</v>
      </c>
      <c r="M91" s="43" t="str">
        <f>VLOOKUP(L91,Positions!$A$2:$B$688,2,FALSE)</f>
        <v>D</v>
      </c>
      <c r="N91" s="43">
        <f>IF(M91="C",VLOOKUP(L91,'C'!$G$3:$J$96,3,FALSE),IF(M91="C/LW",VLOOKUP(L91,'C'!$G$3:$J$96,3,FALSE),IF(M91="C/RW",VLOOKUP(L91,'C'!$G$3:$J$96,3,FALSE),IF(M91="LW",VLOOKUP(L91,LW!$G$3:$J$85,3,FALSE),IF(M91="LW/RW",VLOOKUP(L91,LW!$G$3:$J$85,3,FALSE),IF(M91="RW",VLOOKUP(L91,RW!$G$3:$J$100,3,FALSE),IF(M91="D",VLOOKUP(L91,D!$G$3:$J$96,3,FALSE),IF(M91="G",VLOOKUP(L91,G!$G$3:$J$100,3,FALSE)))))))))</f>
        <v>16</v>
      </c>
      <c r="O91" s="43" t="str">
        <f t="shared" si="3"/>
        <v>D16</v>
      </c>
      <c r="P91" s="43" t="str">
        <f>VLOOKUP(L91,ADP!$A$2:$E$696,5,FALSE)</f>
        <v>NJD</v>
      </c>
      <c r="Q91" s="43">
        <f>IF(Settings!$B$2="Yahoo",VLOOKUP(L92,ADP!$A$2:$D$696,2,FALSE),IF(Settings!$B$2="ESPN",VLOOKUP(L92,ADP!$A$2:$D$696,3,FALSE),IF(Settings!$B$2="Average",VLOOKUP(L92,ADP!$A$2:$D$696,4,FALSE),"NA")))</f>
        <v>55.5</v>
      </c>
      <c r="R91" s="44">
        <f t="shared" si="6"/>
        <v>95</v>
      </c>
      <c r="T91" s="51">
        <v>88.0</v>
      </c>
      <c r="U91" s="52" t="s">
        <v>232</v>
      </c>
      <c r="V91" s="53" t="s">
        <v>83</v>
      </c>
      <c r="W91" s="38">
        <v>36.0</v>
      </c>
      <c r="X91" s="38" t="s">
        <v>245</v>
      </c>
      <c r="Y91" s="38" t="s">
        <v>239</v>
      </c>
      <c r="Z91" s="38">
        <v>158.6</v>
      </c>
      <c r="AA91" s="39">
        <v>89.0</v>
      </c>
    </row>
    <row r="92">
      <c r="A92" s="36">
        <v>88.0</v>
      </c>
      <c r="B92" s="58" t="s">
        <v>58</v>
      </c>
      <c r="C92" s="38" t="str">
        <f>VLOOKUP(B92,Positions!$A$2:$B$688,2,FALSE)</f>
        <v>RW</v>
      </c>
      <c r="D92" s="38">
        <f>IF(C92="C",VLOOKUP(B92,'C'!$A$3:$C$96,3,FALSE),IF(C92="C/LW",VLOOKUP(B92,'C'!$A$3:$C$96,3,FALSE),IF(C92="C/RW",VLOOKUP(B92,'C'!$A$3:$C$96,3,FALSE),IF(C92="LW",VLOOKUP(B92,LW!$A$3:$C$91,3,FALSE),IF(C92="LW/RW",VLOOKUP(B92,LW!$A$3:$C$91,3,FALSE),IF(C92="RW",VLOOKUP(B92,RW!$A$3:$C$100,3,FALSE),IF(C92="D",VLOOKUP(B92,D!$A$3:$C$98,3,FALSE),IF(C92="G",VLOOKUP(B92,G!$A$3:$C$99,3,FALSE)))))))))</f>
        <v>10</v>
      </c>
      <c r="E92" s="38" t="str">
        <f t="shared" si="1"/>
        <v>RW10</v>
      </c>
      <c r="F92" s="38" t="str">
        <f>VLOOKUP(B92,ADP!$A$2:$E$696,5,FALSE)</f>
        <v>SEA</v>
      </c>
      <c r="G92" s="38">
        <f>IF(Settings!$B$2="Yahoo",VLOOKUP(B92,ADP!$A$2:$D$696,2,FALSE),IF(Settings!$B$2="ESPN",VLOOKUP(B92,ADP!$A$2:$D$696,3,FALSE),IF(Settings!$B$2="Average",VLOOKUP(B92,ADP!$A$2:$D$696,4,FALSE),"NA")))</f>
        <v>167.2</v>
      </c>
      <c r="H92" s="39">
        <f t="shared" si="2"/>
        <v>114.5</v>
      </c>
      <c r="K92" s="36">
        <v>89.0</v>
      </c>
      <c r="L92" s="37" t="s">
        <v>191</v>
      </c>
      <c r="M92" s="38" t="str">
        <f>VLOOKUP(L92,Positions!$A$2:$B$688,2,FALSE)</f>
        <v>C/RW</v>
      </c>
      <c r="N92" s="38">
        <f>IF(M92="C",VLOOKUP(L92,'C'!$G$3:$J$96,3,FALSE),IF(M92="C/LW",VLOOKUP(L92,'C'!$G$3:$J$96,3,FALSE),IF(M92="C/RW",VLOOKUP(L92,'C'!$G$3:$J$96,3,FALSE),IF(M92="LW",VLOOKUP(L92,LW!$G$3:$J$85,3,FALSE),IF(M92="LW/RW",VLOOKUP(L92,LW!$G$3:$J$85,3,FALSE),IF(M92="RW",VLOOKUP(L92,RW!$G$3:$J$100,3,FALSE),IF(M92="D",VLOOKUP(L92,D!$G$3:$J$96,3,FALSE),IF(M92="G",VLOOKUP(L92,G!$G$3:$J$100,3,FALSE)))))))))</f>
        <v>30</v>
      </c>
      <c r="O92" s="38" t="str">
        <f t="shared" si="3"/>
        <v>C/RW30</v>
      </c>
      <c r="P92" s="38" t="str">
        <f>VLOOKUP(L92,ADP!$A$2:$E$696,5,FALSE)</f>
        <v>OTT</v>
      </c>
      <c r="Q92" s="38">
        <f>IF(Settings!$B$2="Yahoo",VLOOKUP(L93,ADP!$A$2:$D$696,2,FALSE),IF(Settings!$B$2="ESPN",VLOOKUP(L93,ADP!$A$2:$D$696,3,FALSE),IF(Settings!$B$2="Average",VLOOKUP(L93,ADP!$A$2:$D$696,4,FALSE),"NA")))</f>
        <v>61.5</v>
      </c>
      <c r="R92" s="39">
        <f t="shared" si="6"/>
        <v>74.5</v>
      </c>
      <c r="T92" s="40">
        <v>89.0</v>
      </c>
      <c r="U92" s="41" t="s">
        <v>246</v>
      </c>
      <c r="V92" s="42" t="s">
        <v>83</v>
      </c>
      <c r="W92" s="43">
        <v>38.0</v>
      </c>
      <c r="X92" s="43" t="s">
        <v>247</v>
      </c>
      <c r="Y92" s="43" t="s">
        <v>108</v>
      </c>
      <c r="Z92" s="43">
        <v>66.9</v>
      </c>
      <c r="AA92" s="44">
        <v>91.0</v>
      </c>
    </row>
    <row r="93">
      <c r="A93" s="45">
        <v>89.0</v>
      </c>
      <c r="B93" s="54" t="s">
        <v>240</v>
      </c>
      <c r="C93" s="47" t="str">
        <f>VLOOKUP(B93,Positions!$A$2:$B$688,2,FALSE)</f>
        <v>RW</v>
      </c>
      <c r="D93" s="47">
        <f>IF(C93="C",VLOOKUP(B93,'C'!$A$3:$C$96,3,FALSE),IF(C93="C/LW",VLOOKUP(B93,'C'!$A$3:$C$96,3,FALSE),IF(C93="C/RW",VLOOKUP(B93,'C'!$A$3:$C$96,3,FALSE),IF(C93="LW",VLOOKUP(B93,LW!$A$3:$C$91,3,FALSE),IF(C93="LW/RW",VLOOKUP(B93,LW!$A$3:$C$91,3,FALSE),IF(C93="RW",VLOOKUP(B93,RW!$A$3:$C$100,3,FALSE),IF(C93="D",VLOOKUP(B93,D!$A$3:$C$98,3,FALSE),IF(C93="G",VLOOKUP(B93,G!$A$3:$C$99,3,FALSE)))))))))</f>
        <v>11</v>
      </c>
      <c r="E93" s="47" t="str">
        <f t="shared" si="1"/>
        <v>RW11</v>
      </c>
      <c r="F93" s="47" t="str">
        <f>VLOOKUP(B93,ADP!$A$2:$E$696,5,FALSE)</f>
        <v>PIT</v>
      </c>
      <c r="G93" s="47">
        <f>IF(Settings!$B$2="Yahoo",VLOOKUP(B93,ADP!$A$2:$D$696,2,FALSE),IF(Settings!$B$2="ESPN",VLOOKUP(B93,ADP!$A$2:$D$696,3,FALSE),IF(Settings!$B$2="Average",VLOOKUP(B93,ADP!$A$2:$D$696,4,FALSE),"NA")))</f>
        <v>96.1</v>
      </c>
      <c r="H93" s="48">
        <f t="shared" si="2"/>
        <v>88</v>
      </c>
      <c r="K93" s="49">
        <v>90.0</v>
      </c>
      <c r="L93" s="50" t="s">
        <v>196</v>
      </c>
      <c r="M93" s="43" t="str">
        <f>VLOOKUP(L93,Positions!$A$2:$B$688,2,FALSE)</f>
        <v>C</v>
      </c>
      <c r="N93" s="43">
        <f>IF(M93="C",VLOOKUP(L93,'C'!$G$3:$J$96,3,FALSE),IF(M93="C/LW",VLOOKUP(L93,'C'!$G$3:$J$96,3,FALSE),IF(M93="C/RW",VLOOKUP(L93,'C'!$G$3:$J$96,3,FALSE),IF(M93="LW",VLOOKUP(L93,LW!$G$3:$J$85,3,FALSE),IF(M93="LW/RW",VLOOKUP(L93,LW!$G$3:$J$85,3,FALSE),IF(M93="RW",VLOOKUP(L93,RW!$G$3:$J$100,3,FALSE),IF(M93="D",VLOOKUP(L93,D!$G$3:$J$96,3,FALSE),IF(M93="G",VLOOKUP(L93,G!$G$3:$J$100,3,FALSE)))))))))</f>
        <v>31</v>
      </c>
      <c r="O93" s="43" t="str">
        <f t="shared" si="3"/>
        <v>C31</v>
      </c>
      <c r="P93" s="43" t="str">
        <f>VLOOKUP(L93,ADP!$A$2:$E$696,5,FALSE)</f>
        <v>PIT</v>
      </c>
      <c r="Q93" s="43">
        <f>IF(Settings!$B$2="Yahoo",VLOOKUP(L94,ADP!$A$2:$D$696,2,FALSE),IF(Settings!$B$2="ESPN",VLOOKUP(L94,ADP!$A$2:$D$696,3,FALSE),IF(Settings!$B$2="Average",VLOOKUP(L94,ADP!$A$2:$D$696,4,FALSE),"NA")))</f>
        <v>66.9</v>
      </c>
      <c r="R93" s="44">
        <f t="shared" si="6"/>
        <v>76</v>
      </c>
      <c r="T93" s="51">
        <v>90.0</v>
      </c>
      <c r="U93" s="38" t="s">
        <v>227</v>
      </c>
      <c r="V93" s="53" t="s">
        <v>83</v>
      </c>
      <c r="W93" s="38">
        <v>35.0</v>
      </c>
      <c r="X93" s="38" t="s">
        <v>248</v>
      </c>
      <c r="Y93" s="38" t="s">
        <v>231</v>
      </c>
      <c r="Z93" s="38">
        <v>157.4</v>
      </c>
      <c r="AA93" s="39">
        <v>91.5</v>
      </c>
    </row>
    <row r="94">
      <c r="A94" s="36">
        <v>90.0</v>
      </c>
      <c r="B94" s="57" t="s">
        <v>246</v>
      </c>
      <c r="C94" s="38" t="str">
        <f>VLOOKUP(B94,Positions!$A$2:$B$688,2,FALSE)</f>
        <v>C</v>
      </c>
      <c r="D94" s="38">
        <f>IF(C94="C",VLOOKUP(B94,'C'!$A$3:$C$96,3,FALSE),IF(C94="C/LW",VLOOKUP(B94,'C'!$A$3:$C$96,3,FALSE),IF(C94="C/RW",VLOOKUP(B94,'C'!$A$3:$C$96,3,FALSE),IF(C94="LW",VLOOKUP(B94,LW!$A$3:$C$91,3,FALSE),IF(C94="LW/RW",VLOOKUP(B94,LW!$A$3:$C$91,3,FALSE),IF(C94="RW",VLOOKUP(B94,RW!$A$3:$C$100,3,FALSE),IF(C94="D",VLOOKUP(B94,D!$A$3:$C$98,3,FALSE),IF(C94="G",VLOOKUP(B94,G!$A$3:$C$99,3,FALSE)))))))))</f>
        <v>38</v>
      </c>
      <c r="E94" s="38" t="str">
        <f t="shared" si="1"/>
        <v>C38</v>
      </c>
      <c r="F94" s="38" t="str">
        <f>VLOOKUP(B94,ADP!$A$2:$E$696,5,FALSE)</f>
        <v>WSH</v>
      </c>
      <c r="G94" s="38">
        <f>IF(Settings!$B$2="Yahoo",VLOOKUP(B94,ADP!$A$2:$D$696,2,FALSE),IF(Settings!$B$2="ESPN",VLOOKUP(B94,ADP!$A$2:$D$696,3,FALSE),IF(Settings!$B$2="Average",VLOOKUP(B94,ADP!$A$2:$D$696,4,FALSE),"NA")))</f>
        <v>66.9</v>
      </c>
      <c r="H94" s="39">
        <f t="shared" si="2"/>
        <v>91</v>
      </c>
      <c r="K94" s="36">
        <v>91.0</v>
      </c>
      <c r="L94" s="37" t="s">
        <v>246</v>
      </c>
      <c r="M94" s="38" t="str">
        <f>VLOOKUP(L94,Positions!$A$2:$B$688,2,FALSE)</f>
        <v>C</v>
      </c>
      <c r="N94" s="38">
        <f>IF(M94="C",VLOOKUP(L94,'C'!$G$3:$J$96,3,FALSE),IF(M94="C/LW",VLOOKUP(L94,'C'!$G$3:$J$96,3,FALSE),IF(M94="C/RW",VLOOKUP(L94,'C'!$G$3:$J$96,3,FALSE),IF(M94="LW",VLOOKUP(L94,LW!$G$3:$J$85,3,FALSE),IF(M94="LW/RW",VLOOKUP(L94,LW!$G$3:$J$85,3,FALSE),IF(M94="RW",VLOOKUP(L94,RW!$G$3:$J$100,3,FALSE),IF(M94="D",VLOOKUP(L94,D!$G$3:$J$96,3,FALSE),IF(M94="G",VLOOKUP(L94,G!$G$3:$J$100,3,FALSE)))))))))</f>
        <v>32</v>
      </c>
      <c r="O94" s="38" t="str">
        <f t="shared" si="3"/>
        <v>C32</v>
      </c>
      <c r="P94" s="38" t="str">
        <f>VLOOKUP(L94,ADP!$A$2:$E$696,5,FALSE)</f>
        <v>WSH</v>
      </c>
      <c r="Q94" s="38">
        <f>IF(Settings!$B$2="Yahoo",VLOOKUP(L95,ADP!$A$2:$D$696,2,FALSE),IF(Settings!$B$2="ESPN",VLOOKUP(L95,ADP!$A$2:$D$696,3,FALSE),IF(Settings!$B$2="Average",VLOOKUP(L95,ADP!$A$2:$D$696,4,FALSE),"NA")))</f>
        <v>50.5</v>
      </c>
      <c r="R94" s="39">
        <f t="shared" si="6"/>
        <v>91</v>
      </c>
      <c r="T94" s="40">
        <v>91.0</v>
      </c>
      <c r="U94" s="41" t="s">
        <v>212</v>
      </c>
      <c r="V94" s="42" t="s">
        <v>88</v>
      </c>
      <c r="W94" s="43">
        <v>30.0</v>
      </c>
      <c r="X94" s="43" t="s">
        <v>249</v>
      </c>
      <c r="Y94" s="43" t="s">
        <v>130</v>
      </c>
      <c r="Z94" s="43">
        <v>100.7</v>
      </c>
      <c r="AA94" s="44">
        <v>92.0</v>
      </c>
    </row>
    <row r="95">
      <c r="A95" s="45">
        <v>91.0</v>
      </c>
      <c r="B95" s="59" t="s">
        <v>50</v>
      </c>
      <c r="C95" s="47" t="str">
        <f>VLOOKUP(B95,Positions!$A$2:$B$688,2,FALSE)</f>
        <v>G</v>
      </c>
      <c r="D95" s="47">
        <f>IF(C95="C",VLOOKUP(B95,'C'!$A$3:$C$96,3,FALSE),IF(C95="C/LW",VLOOKUP(B95,'C'!$A$3:$C$96,3,FALSE),IF(C95="C/RW",VLOOKUP(B95,'C'!$A$3:$C$96,3,FALSE),IF(C95="LW",VLOOKUP(B95,LW!$A$3:$C$91,3,FALSE),IF(C95="LW/RW",VLOOKUP(B95,LW!$A$3:$C$91,3,FALSE),IF(C95="RW",VLOOKUP(B95,RW!$A$3:$C$100,3,FALSE),IF(C95="D",VLOOKUP(B95,D!$A$3:$C$98,3,FALSE),IF(C95="G",VLOOKUP(B95,G!$A$3:$C$99,3,FALSE)))))))))</f>
        <v>8</v>
      </c>
      <c r="E95" s="47" t="str">
        <f t="shared" si="1"/>
        <v>G8</v>
      </c>
      <c r="F95" s="47" t="str">
        <f>VLOOKUP(B95,ADP!$A$2:$E$696,5,FALSE)</f>
        <v>PIT</v>
      </c>
      <c r="G95" s="47">
        <f>IF(Settings!$B$2="Yahoo",VLOOKUP(B95,ADP!$A$2:$D$696,2,FALSE),IF(Settings!$B$2="ESPN",VLOOKUP(B95,ADP!$A$2:$D$696,3,FALSE),IF(Settings!$B$2="Average",VLOOKUP(B95,ADP!$A$2:$D$696,4,FALSE),"NA")))</f>
        <v>63.9</v>
      </c>
      <c r="H95" s="48">
        <f t="shared" si="2"/>
        <v>82</v>
      </c>
      <c r="K95" s="49">
        <v>92.0</v>
      </c>
      <c r="L95" s="50" t="s">
        <v>250</v>
      </c>
      <c r="M95" s="43" t="str">
        <f>VLOOKUP(L95,Positions!$A$2:$B$688,2,FALSE)</f>
        <v>G</v>
      </c>
      <c r="N95" s="43">
        <f>IF(M95="C",VLOOKUP(L95,'C'!$G$3:$J$96,3,FALSE),IF(M95="C/LW",VLOOKUP(L95,'C'!$G$3:$J$96,3,FALSE),IF(M95="C/RW",VLOOKUP(L95,'C'!$G$3:$J$96,3,FALSE),IF(M95="LW",VLOOKUP(L95,LW!$G$3:$J$85,3,FALSE),IF(M95="LW/RW",VLOOKUP(L95,LW!$G$3:$J$85,3,FALSE),IF(M95="RW",VLOOKUP(L95,RW!$G$3:$J$100,3,FALSE),IF(M95="D",VLOOKUP(L95,D!$G$3:$J$96,3,FALSE),IF(M95="G",VLOOKUP(L95,G!$G$3:$J$100,3,FALSE)))))))))</f>
        <v>11</v>
      </c>
      <c r="O95" s="43" t="str">
        <f t="shared" si="3"/>
        <v>G11</v>
      </c>
      <c r="P95" s="43" t="str">
        <f>VLOOKUP(L95,ADP!$A$2:$E$696,5,FALSE)</f>
        <v>MIN</v>
      </c>
      <c r="Q95" s="43">
        <f>IF(Settings!$B$2="Yahoo",VLOOKUP(L96,ADP!$A$2:$D$696,2,FALSE),IF(Settings!$B$2="ESPN",VLOOKUP(L96,ADP!$A$2:$D$696,3,FALSE),IF(Settings!$B$2="Average",VLOOKUP(L96,ADP!$A$2:$D$696,4,FALSE),"NA")))</f>
        <v>159</v>
      </c>
      <c r="R95" s="44">
        <f t="shared" si="6"/>
        <v>108.5</v>
      </c>
      <c r="T95" s="51">
        <v>92.0</v>
      </c>
      <c r="U95" s="38" t="s">
        <v>251</v>
      </c>
      <c r="V95" s="53" t="s">
        <v>90</v>
      </c>
      <c r="W95" s="38">
        <v>14.0</v>
      </c>
      <c r="X95" s="38" t="s">
        <v>252</v>
      </c>
      <c r="Y95" s="38" t="s">
        <v>136</v>
      </c>
      <c r="Z95" s="38">
        <v>99.6</v>
      </c>
      <c r="AA95" s="39">
        <v>94.0</v>
      </c>
    </row>
    <row r="96">
      <c r="A96" s="36">
        <v>92.0</v>
      </c>
      <c r="B96" s="58" t="s">
        <v>55</v>
      </c>
      <c r="C96" s="38" t="str">
        <f>VLOOKUP(B96,Positions!$A$2:$B$688,2,FALSE)</f>
        <v>G</v>
      </c>
      <c r="D96" s="38">
        <f>IF(C96="C",VLOOKUP(B96,'C'!$A$3:$C$96,3,FALSE),IF(C96="C/LW",VLOOKUP(B96,'C'!$A$3:$C$96,3,FALSE),IF(C96="C/RW",VLOOKUP(B96,'C'!$A$3:$C$96,3,FALSE),IF(C96="LW",VLOOKUP(B96,LW!$A$3:$C$91,3,FALSE),IF(C96="LW/RW",VLOOKUP(B96,LW!$A$3:$C$91,3,FALSE),IF(C96="RW",VLOOKUP(B96,RW!$A$3:$C$100,3,FALSE),IF(C96="D",VLOOKUP(B96,D!$A$3:$C$98,3,FALSE),IF(C96="G",VLOOKUP(B96,G!$A$3:$C$99,3,FALSE)))))))))</f>
        <v>9</v>
      </c>
      <c r="E96" s="38" t="str">
        <f t="shared" si="1"/>
        <v>G9</v>
      </c>
      <c r="F96" s="38" t="str">
        <f>VLOOKUP(B96,ADP!$A$2:$E$696,5,FALSE)</f>
        <v>DAL</v>
      </c>
      <c r="G96" s="38">
        <f>IF(Settings!$B$2="Yahoo",VLOOKUP(B96,ADP!$A$2:$D$696,2,FALSE),IF(Settings!$B$2="ESPN",VLOOKUP(B96,ADP!$A$2:$D$696,3,FALSE),IF(Settings!$B$2="Average",VLOOKUP(B96,ADP!$A$2:$D$696,4,FALSE),"NA")))</f>
        <v>46.1</v>
      </c>
      <c r="H96" s="39">
        <f t="shared" si="2"/>
        <v>103</v>
      </c>
      <c r="K96" s="36">
        <v>93.0</v>
      </c>
      <c r="L96" s="37" t="s">
        <v>199</v>
      </c>
      <c r="M96" s="38" t="str">
        <f>VLOOKUP(L96,Positions!$A$2:$B$688,2,FALSE)</f>
        <v>C</v>
      </c>
      <c r="N96" s="38">
        <f>IF(M96="C",VLOOKUP(L96,'C'!$G$3:$J$96,3,FALSE),IF(M96="C/LW",VLOOKUP(L96,'C'!$G$3:$J$96,3,FALSE),IF(M96="C/RW",VLOOKUP(L96,'C'!$G$3:$J$96,3,FALSE),IF(M96="LW",VLOOKUP(L96,LW!$G$3:$J$85,3,FALSE),IF(M96="LW/RW",VLOOKUP(L96,LW!$G$3:$J$85,3,FALSE),IF(M96="RW",VLOOKUP(L96,RW!$G$3:$J$100,3,FALSE),IF(M96="D",VLOOKUP(L96,D!$G$3:$J$96,3,FALSE),IF(M96="G",VLOOKUP(L96,G!$G$3:$J$100,3,FALSE)))))))))</f>
        <v>33</v>
      </c>
      <c r="O96" s="38" t="str">
        <f t="shared" si="3"/>
        <v>C33</v>
      </c>
      <c r="P96" s="38" t="str">
        <f>VLOOKUP(L96,ADP!$A$2:$E$696,5,FALSE)</f>
        <v>SJS</v>
      </c>
      <c r="Q96" s="38">
        <f>IF(Settings!$B$2="Yahoo",VLOOKUP(L97,ADP!$A$2:$D$696,2,FALSE),IF(Settings!$B$2="ESPN",VLOOKUP(L97,ADP!$A$2:$D$696,3,FALSE),IF(Settings!$B$2="Average",VLOOKUP(L97,ADP!$A$2:$D$696,4,FALSE),"NA")))</f>
        <v>99.6</v>
      </c>
      <c r="R96" s="39">
        <f t="shared" si="6"/>
        <v>78.5</v>
      </c>
      <c r="T96" s="40">
        <v>93.0</v>
      </c>
      <c r="U96" s="43" t="s">
        <v>214</v>
      </c>
      <c r="V96" s="42" t="s">
        <v>83</v>
      </c>
      <c r="W96" s="43">
        <v>31.0</v>
      </c>
      <c r="X96" s="43" t="s">
        <v>253</v>
      </c>
      <c r="Y96" s="43" t="s">
        <v>254</v>
      </c>
      <c r="Z96" s="43">
        <v>119.6</v>
      </c>
      <c r="AA96" s="44">
        <v>94.5</v>
      </c>
    </row>
    <row r="97">
      <c r="A97" s="45">
        <v>93.0</v>
      </c>
      <c r="B97" s="59" t="s">
        <v>251</v>
      </c>
      <c r="C97" s="47" t="str">
        <f>VLOOKUP(B97,Positions!$A$2:$B$688,2,FALSE)</f>
        <v>D</v>
      </c>
      <c r="D97" s="47">
        <f>IF(C97="C",VLOOKUP(B97,'C'!$A$3:$C$96,3,FALSE),IF(C97="C/LW",VLOOKUP(B97,'C'!$A$3:$C$96,3,FALSE),IF(C97="C/RW",VLOOKUP(B97,'C'!$A$3:$C$96,3,FALSE),IF(C97="LW",VLOOKUP(B97,LW!$A$3:$C$91,3,FALSE),IF(C97="LW/RW",VLOOKUP(B97,LW!$A$3:$C$91,3,FALSE),IF(C97="RW",VLOOKUP(B97,RW!$A$3:$C$100,3,FALSE),IF(C97="D",VLOOKUP(B97,D!$A$3:$C$98,3,FALSE),IF(C97="G",VLOOKUP(B97,G!$A$3:$C$99,3,FALSE)))))))))</f>
        <v>14</v>
      </c>
      <c r="E97" s="47" t="str">
        <f t="shared" si="1"/>
        <v>D14</v>
      </c>
      <c r="F97" s="47" t="str">
        <f>VLOOKUP(B97,ADP!$A$2:$E$696,5,FALSE)</f>
        <v>DAL</v>
      </c>
      <c r="G97" s="47">
        <f>IF(Settings!$B$2="Yahoo",VLOOKUP(B97,ADP!$A$2:$D$696,2,FALSE),IF(Settings!$B$2="ESPN",VLOOKUP(B97,ADP!$A$2:$D$696,3,FALSE),IF(Settings!$B$2="Average",VLOOKUP(B97,ADP!$A$2:$D$696,4,FALSE),"NA")))</f>
        <v>99.6</v>
      </c>
      <c r="H97" s="48">
        <f t="shared" si="2"/>
        <v>94</v>
      </c>
      <c r="K97" s="49">
        <v>94.0</v>
      </c>
      <c r="L97" s="50" t="s">
        <v>251</v>
      </c>
      <c r="M97" s="43" t="str">
        <f>VLOOKUP(L97,Positions!$A$2:$B$688,2,FALSE)</f>
        <v>D</v>
      </c>
      <c r="N97" s="43">
        <f>IF(M97="C",VLOOKUP(L97,'C'!$G$3:$J$96,3,FALSE),IF(M97="C/LW",VLOOKUP(L97,'C'!$G$3:$J$96,3,FALSE),IF(M97="C/RW",VLOOKUP(L97,'C'!$G$3:$J$96,3,FALSE),IF(M97="LW",VLOOKUP(L97,LW!$G$3:$J$85,3,FALSE),IF(M97="LW/RW",VLOOKUP(L97,LW!$G$3:$J$85,3,FALSE),IF(M97="RW",VLOOKUP(L97,RW!$G$3:$J$100,3,FALSE),IF(M97="D",VLOOKUP(L97,D!$G$3:$J$96,3,FALSE),IF(M97="G",VLOOKUP(L97,G!$G$3:$J$100,3,FALSE)))))))))</f>
        <v>17</v>
      </c>
      <c r="O97" s="43" t="str">
        <f t="shared" si="3"/>
        <v>D17</v>
      </c>
      <c r="P97" s="43" t="str">
        <f>VLOOKUP(L97,ADP!$A$2:$E$696,5,FALSE)</f>
        <v>DAL</v>
      </c>
      <c r="Q97" s="43">
        <f>IF(Settings!$B$2="Yahoo",VLOOKUP(L98,ADP!$A$2:$D$696,2,FALSE),IF(Settings!$B$2="ESPN",VLOOKUP(L98,ADP!$A$2:$D$696,3,FALSE),IF(Settings!$B$2="Average",VLOOKUP(L98,ADP!$A$2:$D$696,4,FALSE),"NA")))</f>
        <v>158.6</v>
      </c>
      <c r="R97" s="44">
        <f t="shared" si="6"/>
        <v>94</v>
      </c>
      <c r="T97" s="51">
        <v>94.0</v>
      </c>
      <c r="U97" s="38" t="s">
        <v>68</v>
      </c>
      <c r="V97" s="53" t="s">
        <v>141</v>
      </c>
      <c r="W97" s="38">
        <v>11.0</v>
      </c>
      <c r="X97" s="38" t="s">
        <v>255</v>
      </c>
      <c r="Y97" s="38" t="s">
        <v>108</v>
      </c>
      <c r="Z97" s="38">
        <v>65.6</v>
      </c>
      <c r="AA97" s="39">
        <v>94.5</v>
      </c>
    </row>
    <row r="98">
      <c r="A98" s="36">
        <v>94.0</v>
      </c>
      <c r="B98" s="55" t="s">
        <v>228</v>
      </c>
      <c r="C98" s="38" t="str">
        <f>VLOOKUP(B98,Positions!$A$2:$B$688,2,FALSE)</f>
        <v>D</v>
      </c>
      <c r="D98" s="38">
        <f>IF(C98="C",VLOOKUP(B98,'C'!$A$3:$C$96,3,FALSE),IF(C98="C/LW",VLOOKUP(B98,'C'!$A$3:$C$96,3,FALSE),IF(C98="C/RW",VLOOKUP(B98,'C'!$A$3:$C$96,3,FALSE),IF(C98="LW",VLOOKUP(B98,LW!$A$3:$C$91,3,FALSE),IF(C98="LW/RW",VLOOKUP(B98,LW!$A$3:$C$91,3,FALSE),IF(C98="RW",VLOOKUP(B98,RW!$A$3:$C$100,3,FALSE),IF(C98="D",VLOOKUP(B98,D!$A$3:$C$98,3,FALSE),IF(C98="G",VLOOKUP(B98,G!$A$3:$C$99,3,FALSE)))))))))</f>
        <v>15</v>
      </c>
      <c r="E98" s="38" t="str">
        <f t="shared" si="1"/>
        <v>D15</v>
      </c>
      <c r="F98" s="38" t="str">
        <f>VLOOKUP(B98,ADP!$A$2:$E$696,5,FALSE)</f>
        <v>DET</v>
      </c>
      <c r="G98" s="38">
        <f>IF(Settings!$B$2="Yahoo",VLOOKUP(B98,ADP!$A$2:$D$696,2,FALSE),IF(Settings!$B$2="ESPN",VLOOKUP(B98,ADP!$A$2:$D$696,3,FALSE),IF(Settings!$B$2="Average",VLOOKUP(B98,ADP!$A$2:$D$696,4,FALSE),"NA")))</f>
        <v>44.2</v>
      </c>
      <c r="H98" s="39">
        <f t="shared" si="2"/>
        <v>88</v>
      </c>
      <c r="K98" s="36">
        <v>95.0</v>
      </c>
      <c r="L98" s="37" t="s">
        <v>232</v>
      </c>
      <c r="M98" s="38" t="str">
        <f>VLOOKUP(L98,Positions!$A$2:$B$688,2,FALSE)</f>
        <v>C</v>
      </c>
      <c r="N98" s="38">
        <f>IF(M98="C",VLOOKUP(L98,'C'!$G$3:$J$96,3,FALSE),IF(M98="C/LW",VLOOKUP(L98,'C'!$G$3:$J$96,3,FALSE),IF(M98="C/RW",VLOOKUP(L98,'C'!$G$3:$J$96,3,FALSE),IF(M98="LW",VLOOKUP(L98,LW!$G$3:$J$85,3,FALSE),IF(M98="LW/RW",VLOOKUP(L98,LW!$G$3:$J$85,3,FALSE),IF(M98="RW",VLOOKUP(L98,RW!$G$3:$J$100,3,FALSE),IF(M98="D",VLOOKUP(L98,D!$G$3:$J$96,3,FALSE),IF(M98="G",VLOOKUP(L98,G!$G$3:$J$100,3,FALSE)))))))))</f>
        <v>34</v>
      </c>
      <c r="O98" s="38" t="str">
        <f t="shared" si="3"/>
        <v>C34</v>
      </c>
      <c r="P98" s="38" t="str">
        <f>VLOOKUP(L98,ADP!$A$2:$E$696,5,FALSE)</f>
        <v>NYI</v>
      </c>
      <c r="Q98" s="38">
        <f>IF(Settings!$B$2="Yahoo",VLOOKUP(L99,ADP!$A$2:$D$696,2,FALSE),IF(Settings!$B$2="ESPN",VLOOKUP(L99,ADP!$A$2:$D$696,3,FALSE),IF(Settings!$B$2="Average",VLOOKUP(L99,ADP!$A$2:$D$696,4,FALSE),"NA")))</f>
        <v>75.5</v>
      </c>
      <c r="R98" s="39">
        <f t="shared" si="6"/>
        <v>89</v>
      </c>
      <c r="T98" s="40">
        <v>95.0</v>
      </c>
      <c r="U98" s="43" t="s">
        <v>244</v>
      </c>
      <c r="V98" s="42" t="s">
        <v>90</v>
      </c>
      <c r="W98" s="43">
        <v>16.0</v>
      </c>
      <c r="X98" s="43" t="s">
        <v>256</v>
      </c>
      <c r="Y98" s="43" t="s">
        <v>146</v>
      </c>
      <c r="Z98" s="43">
        <v>103.8</v>
      </c>
      <c r="AA98" s="44">
        <v>95.0</v>
      </c>
    </row>
    <row r="99">
      <c r="A99" s="45">
        <v>95.0</v>
      </c>
      <c r="B99" s="54" t="s">
        <v>257</v>
      </c>
      <c r="C99" s="47" t="str">
        <f>VLOOKUP(B99,Positions!$A$2:$B$688,2,FALSE)</f>
        <v>RW</v>
      </c>
      <c r="D99" s="47">
        <f>IF(C99="C",VLOOKUP(B99,'C'!$A$3:$C$96,3,FALSE),IF(C99="C/LW",VLOOKUP(B99,'C'!$A$3:$C$96,3,FALSE),IF(C99="C/RW",VLOOKUP(B99,'C'!$A$3:$C$96,3,FALSE),IF(C99="LW",VLOOKUP(B99,LW!$A$3:$C$91,3,FALSE),IF(C99="LW/RW",VLOOKUP(B99,LW!$A$3:$C$91,3,FALSE),IF(C99="RW",VLOOKUP(B99,RW!$A$3:$C$100,3,FALSE),IF(C99="D",VLOOKUP(B99,D!$A$3:$C$98,3,FALSE),IF(C99="G",VLOOKUP(B99,G!$A$3:$C$99,3,FALSE)))))))))</f>
        <v>12</v>
      </c>
      <c r="E99" s="47" t="str">
        <f t="shared" si="1"/>
        <v>RW12</v>
      </c>
      <c r="F99" s="47" t="str">
        <f>VLOOKUP(B99,ADP!$A$2:$E$696,5,FALSE)</f>
        <v>OTT</v>
      </c>
      <c r="G99" s="47">
        <f>IF(Settings!$B$2="Yahoo",VLOOKUP(B99,ADP!$A$2:$D$696,2,FALSE),IF(Settings!$B$2="ESPN",VLOOKUP(B99,ADP!$A$2:$D$696,3,FALSE),IF(Settings!$B$2="Average",VLOOKUP(B99,ADP!$A$2:$D$696,4,FALSE),"NA")))</f>
        <v>84.6</v>
      </c>
      <c r="H99" s="48">
        <f t="shared" si="2"/>
        <v>99.5</v>
      </c>
      <c r="K99" s="49">
        <v>96.0</v>
      </c>
      <c r="L99" s="50" t="s">
        <v>258</v>
      </c>
      <c r="M99" s="43" t="str">
        <f>VLOOKUP(L99,Positions!$A$2:$B$688,2,FALSE)</f>
        <v>RW</v>
      </c>
      <c r="N99" s="43">
        <f>IF(M99="C",VLOOKUP(L99,'C'!$G$3:$J$96,3,FALSE),IF(M99="C/LW",VLOOKUP(L99,'C'!$G$3:$J$96,3,FALSE),IF(M99="C/RW",VLOOKUP(L99,'C'!$G$3:$J$96,3,FALSE),IF(M99="LW",VLOOKUP(L99,LW!$G$3:$J$85,3,FALSE),IF(M99="LW/RW",VLOOKUP(L99,LW!$G$3:$J$85,3,FALSE),IF(M99="RW",VLOOKUP(L99,RW!$G$3:$J$100,3,FALSE),IF(M99="D",VLOOKUP(L99,D!$G$3:$J$96,3,FALSE),IF(M99="G",VLOOKUP(L99,G!$G$3:$J$100,3,FALSE)))))))))</f>
        <v>11</v>
      </c>
      <c r="O99" s="43" t="str">
        <f t="shared" si="3"/>
        <v>RW11</v>
      </c>
      <c r="P99" s="43" t="str">
        <f>VLOOKUP(L99,ADP!$A$2:$E$696,5,FALSE)</f>
        <v>NSH</v>
      </c>
      <c r="Q99" s="43">
        <f>IF(Settings!$B$2="Yahoo",VLOOKUP(L100,ADP!$A$2:$D$696,2,FALSE),IF(Settings!$B$2="ESPN",VLOOKUP(L100,ADP!$A$2:$D$696,3,FALSE),IF(Settings!$B$2="Average",VLOOKUP(L100,ADP!$A$2:$D$696,4,FALSE),"NA")))</f>
        <v>107.4</v>
      </c>
      <c r="R99" s="44">
        <f t="shared" si="6"/>
        <v>112</v>
      </c>
      <c r="T99" s="51">
        <v>96.0</v>
      </c>
      <c r="U99" s="38" t="s">
        <v>72</v>
      </c>
      <c r="V99" s="53" t="s">
        <v>90</v>
      </c>
      <c r="W99" s="38">
        <v>23.0</v>
      </c>
      <c r="X99" s="38" t="s">
        <v>259</v>
      </c>
      <c r="Y99" s="38" t="s">
        <v>92</v>
      </c>
      <c r="Z99" s="38">
        <v>68.1</v>
      </c>
      <c r="AA99" s="39">
        <v>95.5</v>
      </c>
    </row>
    <row r="100">
      <c r="A100" s="36">
        <v>96.0</v>
      </c>
      <c r="B100" s="55" t="s">
        <v>260</v>
      </c>
      <c r="C100" s="38" t="str">
        <f>VLOOKUP(B100,Positions!$A$2:$B$688,2,FALSE)</f>
        <v>LW/RW</v>
      </c>
      <c r="D100" s="38">
        <f>IF(C100="C",VLOOKUP(B100,'C'!$A$3:$C$96,3,FALSE),IF(C100="C/LW",VLOOKUP(B100,'C'!$A$3:$C$96,3,FALSE),IF(C100="C/RW",VLOOKUP(B100,'C'!$A$3:$C$96,3,FALSE),IF(C100="LW",VLOOKUP(B100,LW!$A$3:$C$91,3,FALSE),IF(C100="LW/RW",VLOOKUP(B100,LW!$A$3:$C$91,3,FALSE),IF(C100="RW",VLOOKUP(B100,RW!$A$3:$C$100,3,FALSE),IF(C100="D",VLOOKUP(B100,D!$A$3:$C$98,3,FALSE),IF(C100="G",VLOOKUP(B100,G!$A$3:$C$99,3,FALSE)))))))))</f>
        <v>23</v>
      </c>
      <c r="E100" s="38" t="str">
        <f t="shared" si="1"/>
        <v>LW/RW23</v>
      </c>
      <c r="F100" s="38" t="str">
        <f>VLOOKUP(B100,ADP!$A$2:$E$696,5,FALSE)</f>
        <v>DET</v>
      </c>
      <c r="G100" s="38">
        <f>IF(Settings!$B$2="Yahoo",VLOOKUP(B100,ADP!$A$2:$D$696,2,FALSE),IF(Settings!$B$2="ESPN",VLOOKUP(B100,ADP!$A$2:$D$696,3,FALSE),IF(Settings!$B$2="Average",VLOOKUP(B100,ADP!$A$2:$D$696,4,FALSE),"NA")))</f>
        <v>161.5</v>
      </c>
      <c r="H100" s="39">
        <f t="shared" si="2"/>
        <v>112</v>
      </c>
      <c r="K100" s="36">
        <v>97.0</v>
      </c>
      <c r="L100" s="37" t="s">
        <v>261</v>
      </c>
      <c r="M100" s="38" t="str">
        <f>VLOOKUP(L100,Positions!$A$2:$B$688,2,FALSE)</f>
        <v>LW/RW</v>
      </c>
      <c r="N100" s="38">
        <f>IF(M100="C",VLOOKUP(L100,'C'!$G$3:$J$96,3,FALSE),IF(M100="C/LW",VLOOKUP(L100,'C'!$G$3:$J$96,3,FALSE),IF(M100="C/RW",VLOOKUP(L100,'C'!$G$3:$J$96,3,FALSE),IF(M100="LW",VLOOKUP(L100,LW!$G$3:$J$85,3,FALSE),IF(M100="LW/RW",VLOOKUP(L100,LW!$G$3:$J$85,3,FALSE),IF(M100="RW",VLOOKUP(L100,RW!$G$3:$J$100,3,FALSE),IF(M100="D",VLOOKUP(L100,D!$G$3:$J$96,3,FALSE),IF(M100="G",VLOOKUP(L100,G!$G$3:$J$100,3,FALSE)))))))))</f>
        <v>24</v>
      </c>
      <c r="O100" s="38" t="str">
        <f t="shared" si="3"/>
        <v>LW/RW24</v>
      </c>
      <c r="P100" s="38" t="str">
        <f>VLOOKUP(L100,ADP!$A$2:$E$696,5,FALSE)</f>
        <v>VGK</v>
      </c>
      <c r="Q100" s="38">
        <f>IF(Settings!$B$2="Yahoo",VLOOKUP(L101,ADP!$A$2:$D$696,2,FALSE),IF(Settings!$B$2="ESPN",VLOOKUP(L101,ADP!$A$2:$D$696,3,FALSE),IF(Settings!$B$2="Average",VLOOKUP(L101,ADP!$A$2:$D$696,4,FALSE),"NA")))</f>
        <v>80.7</v>
      </c>
      <c r="R100" s="39">
        <f t="shared" si="6"/>
        <v>104</v>
      </c>
      <c r="T100" s="40">
        <v>97.0</v>
      </c>
      <c r="U100" s="43" t="s">
        <v>48</v>
      </c>
      <c r="V100" s="42" t="s">
        <v>5</v>
      </c>
      <c r="W100" s="43">
        <v>8.0</v>
      </c>
      <c r="X100" s="43" t="s">
        <v>262</v>
      </c>
      <c r="Y100" s="43" t="s">
        <v>202</v>
      </c>
      <c r="Z100" s="43">
        <v>147.5</v>
      </c>
      <c r="AA100" s="44">
        <v>97.0</v>
      </c>
    </row>
    <row r="101">
      <c r="A101" s="45">
        <v>97.0</v>
      </c>
      <c r="B101" s="59" t="s">
        <v>263</v>
      </c>
      <c r="C101" s="47" t="str">
        <f>VLOOKUP(B101,Positions!$A$2:$B$688,2,FALSE)</f>
        <v>LW</v>
      </c>
      <c r="D101" s="47">
        <f>IF(C101="C",VLOOKUP(B101,'C'!$A$3:$C$96,3,FALSE),IF(C101="C/LW",VLOOKUP(B101,'C'!$A$3:$C$96,3,FALSE),IF(C101="C/RW",VLOOKUP(B101,'C'!$A$3:$C$96,3,FALSE),IF(C101="LW",VLOOKUP(B101,LW!$A$3:$C$91,3,FALSE),IF(C101="LW/RW",VLOOKUP(B101,LW!$A$3:$C$91,3,FALSE),IF(C101="RW",VLOOKUP(B101,RW!$A$3:$C$100,3,FALSE),IF(C101="D",VLOOKUP(B101,D!$A$3:$C$98,3,FALSE),IF(C101="G",VLOOKUP(B101,G!$A$3:$C$99,3,FALSE)))))))))</f>
        <v>24</v>
      </c>
      <c r="E101" s="47" t="str">
        <f t="shared" si="1"/>
        <v>LW24</v>
      </c>
      <c r="F101" s="47" t="str">
        <f>VLOOKUP(B101,ADP!$A$2:$E$696,5,FALSE)</f>
        <v>BOS</v>
      </c>
      <c r="G101" s="47">
        <f>IF(Settings!$B$2="Yahoo",VLOOKUP(B101,ADP!$A$2:$D$696,2,FALSE),IF(Settings!$B$2="ESPN",VLOOKUP(B101,ADP!$A$2:$D$696,3,FALSE),IF(Settings!$B$2="Average",VLOOKUP(B101,ADP!$A$2:$D$696,4,FALSE),"NA")))</f>
        <v>164.5</v>
      </c>
      <c r="H101" s="48">
        <f t="shared" si="2"/>
        <v>104.5</v>
      </c>
      <c r="K101" s="49">
        <v>98.0</v>
      </c>
      <c r="L101" s="50" t="s">
        <v>264</v>
      </c>
      <c r="M101" s="43" t="str">
        <f>VLOOKUP(L101,Positions!$A$2:$B$688,2,FALSE)</f>
        <v>D</v>
      </c>
      <c r="N101" s="43">
        <f>IF(M101="C",VLOOKUP(L101,'C'!$G$3:$J$96,3,FALSE),IF(M101="C/LW",VLOOKUP(L101,'C'!$G$3:$J$96,3,FALSE),IF(M101="C/RW",VLOOKUP(L101,'C'!$G$3:$J$96,3,FALSE),IF(M101="LW",VLOOKUP(L101,LW!$G$3:$J$85,3,FALSE),IF(M101="LW/RW",VLOOKUP(L101,LW!$G$3:$J$85,3,FALSE),IF(M101="RW",VLOOKUP(L101,RW!$G$3:$J$100,3,FALSE),IF(M101="D",VLOOKUP(L101,D!$G$3:$J$96,3,FALSE),IF(M101="G",VLOOKUP(L101,G!$G$3:$J$100,3,FALSE)))))))))</f>
        <v>18</v>
      </c>
      <c r="O101" s="43" t="str">
        <f t="shared" si="3"/>
        <v>D18</v>
      </c>
      <c r="P101" s="43" t="str">
        <f>VLOOKUP(L101,ADP!$A$2:$E$696,5,FALSE)</f>
        <v>CGY</v>
      </c>
      <c r="Q101" s="43">
        <f>IF(Settings!$B$2="Yahoo",VLOOKUP(L102,ADP!$A$2:$D$696,2,FALSE),IF(Settings!$B$2="ESPN",VLOOKUP(L102,ADP!$A$2:$D$696,3,FALSE),IF(Settings!$B$2="Average",VLOOKUP(L102,ADP!$A$2:$D$696,4,FALSE),"NA")))</f>
        <v>165.1</v>
      </c>
      <c r="R101" s="44">
        <f t="shared" si="6"/>
        <v>117.5</v>
      </c>
      <c r="T101" s="51">
        <v>98.0</v>
      </c>
      <c r="U101" s="38" t="s">
        <v>219</v>
      </c>
      <c r="V101" s="53" t="s">
        <v>149</v>
      </c>
      <c r="W101" s="38">
        <v>21.0</v>
      </c>
      <c r="X101" s="38" t="s">
        <v>265</v>
      </c>
      <c r="Y101" s="38" t="s">
        <v>266</v>
      </c>
      <c r="Z101" s="38">
        <v>144.1</v>
      </c>
      <c r="AA101" s="39">
        <v>98.5</v>
      </c>
    </row>
    <row r="102">
      <c r="A102" s="36">
        <v>98.0</v>
      </c>
      <c r="B102" s="58" t="s">
        <v>66</v>
      </c>
      <c r="C102" s="38" t="str">
        <f>VLOOKUP(B102,Positions!$A$2:$B$688,2,FALSE)</f>
        <v>LW/RW</v>
      </c>
      <c r="D102" s="38">
        <f>IF(C102="C",VLOOKUP(B102,'C'!$A$3:$C$96,3,FALSE),IF(C102="C/LW",VLOOKUP(B102,'C'!$A$3:$C$96,3,FALSE),IF(C102="C/RW",VLOOKUP(B102,'C'!$A$3:$C$96,3,FALSE),IF(C102="LW",VLOOKUP(B102,LW!$A$3:$C$91,3,FALSE),IF(C102="LW/RW",VLOOKUP(B102,LW!$A$3:$C$91,3,FALSE),IF(C102="RW",VLOOKUP(B102,RW!$A$3:$C$100,3,FALSE),IF(C102="D",VLOOKUP(B102,D!$A$3:$C$98,3,FALSE),IF(C102="G",VLOOKUP(B102,G!$A$3:$C$99,3,FALSE)))))))))</f>
        <v>25</v>
      </c>
      <c r="E102" s="38" t="str">
        <f t="shared" si="1"/>
        <v>LW/RW25</v>
      </c>
      <c r="F102" s="38" t="str">
        <f>VLOOKUP(B102,ADP!$A$2:$E$696,5,FALSE)</f>
        <v>CBJ</v>
      </c>
      <c r="G102" s="38">
        <f>IF(Settings!$B$2="Yahoo",VLOOKUP(B102,ADP!$A$2:$D$696,2,FALSE),IF(Settings!$B$2="ESPN",VLOOKUP(B102,ADP!$A$2:$D$696,3,FALSE),IF(Settings!$B$2="Average",VLOOKUP(B102,ADP!$A$2:$D$696,4,FALSE),"NA")))</f>
        <v>83.2</v>
      </c>
      <c r="H102" s="39">
        <f t="shared" si="2"/>
        <v>78</v>
      </c>
      <c r="K102" s="36">
        <v>99.0</v>
      </c>
      <c r="L102" s="37" t="s">
        <v>267</v>
      </c>
      <c r="M102" s="38" t="str">
        <f>VLOOKUP(L102,Positions!$A$2:$B$688,2,FALSE)</f>
        <v>RW</v>
      </c>
      <c r="N102" s="38">
        <f>IF(M102="C",VLOOKUP(L102,'C'!$G$3:$J$96,3,FALSE),IF(M102="C/LW",VLOOKUP(L102,'C'!$G$3:$J$96,3,FALSE),IF(M102="C/RW",VLOOKUP(L102,'C'!$G$3:$J$96,3,FALSE),IF(M102="LW",VLOOKUP(L102,LW!$G$3:$J$85,3,FALSE),IF(M102="LW/RW",VLOOKUP(L102,LW!$G$3:$J$85,3,FALSE),IF(M102="RW",VLOOKUP(L102,RW!$G$3:$J$100,3,FALSE),IF(M102="D",VLOOKUP(L102,D!$G$3:$J$96,3,FALSE),IF(M102="G",VLOOKUP(L102,G!$G$3:$J$100,3,FALSE)))))))))</f>
        <v>12</v>
      </c>
      <c r="O102" s="38" t="str">
        <f t="shared" si="3"/>
        <v>RW12</v>
      </c>
      <c r="P102" s="38" t="str">
        <f>VLOOKUP(L102,ADP!$A$2:$E$696,5,FALSE)</f>
        <v>BUF</v>
      </c>
      <c r="Q102" s="38">
        <f>IF(Settings!$B$2="Yahoo",VLOOKUP(L103,ADP!$A$2:$D$696,2,FALSE),IF(Settings!$B$2="ESPN",VLOOKUP(L103,ADP!$A$2:$D$696,3,FALSE),IF(Settings!$B$2="Average",VLOOKUP(L103,ADP!$A$2:$D$696,4,FALSE),"NA")))</f>
        <v>113.5</v>
      </c>
      <c r="R102" s="39">
        <f t="shared" si="6"/>
        <v>107</v>
      </c>
      <c r="T102" s="40">
        <v>99.0</v>
      </c>
      <c r="U102" s="41" t="s">
        <v>257</v>
      </c>
      <c r="V102" s="42" t="s">
        <v>5</v>
      </c>
      <c r="W102" s="43">
        <v>12.0</v>
      </c>
      <c r="X102" s="43" t="s">
        <v>268</v>
      </c>
      <c r="Y102" s="43" t="s">
        <v>130</v>
      </c>
      <c r="Z102" s="43">
        <v>84.6</v>
      </c>
      <c r="AA102" s="44">
        <v>99.5</v>
      </c>
    </row>
    <row r="103">
      <c r="A103" s="45">
        <v>99.0</v>
      </c>
      <c r="B103" s="59" t="s">
        <v>203</v>
      </c>
      <c r="C103" s="47" t="str">
        <f>VLOOKUP(B103,Positions!$A$2:$B$688,2,FALSE)</f>
        <v>LW/RW</v>
      </c>
      <c r="D103" s="47">
        <f>IF(C103="C",VLOOKUP(B103,'C'!$A$3:$C$96,3,FALSE),IF(C103="C/LW",VLOOKUP(B103,'C'!$A$3:$C$96,3,FALSE),IF(C103="C/RW",VLOOKUP(B103,'C'!$A$3:$C$96,3,FALSE),IF(C103="LW",VLOOKUP(B103,LW!$A$3:$C$91,3,FALSE),IF(C103="LW/RW",VLOOKUP(B103,LW!$A$3:$C$91,3,FALSE),IF(C103="RW",VLOOKUP(B103,RW!$A$3:$C$100,3,FALSE),IF(C103="D",VLOOKUP(B103,D!$A$3:$C$98,3,FALSE),IF(C103="G",VLOOKUP(B103,G!$A$3:$C$99,3,FALSE)))))))))</f>
        <v>26</v>
      </c>
      <c r="E103" s="47" t="str">
        <f t="shared" si="1"/>
        <v>LW/RW26</v>
      </c>
      <c r="F103" s="47" t="str">
        <f>VLOOKUP(B103,ADP!$A$2:$E$696,5,FALSE)</f>
        <v>MTL</v>
      </c>
      <c r="G103" s="47">
        <f>IF(Settings!$B$2="Yahoo",VLOOKUP(B103,ADP!$A$2:$D$696,2,FALSE),IF(Settings!$B$2="ESPN",VLOOKUP(B103,ADP!$A$2:$D$696,3,FALSE),IF(Settings!$B$2="Average",VLOOKUP(B103,ADP!$A$2:$D$696,4,FALSE),"NA")))</f>
        <v>115.7</v>
      </c>
      <c r="H103" s="48">
        <f t="shared" si="2"/>
        <v>83</v>
      </c>
      <c r="K103" s="49">
        <v>100.0</v>
      </c>
      <c r="L103" s="50" t="s">
        <v>269</v>
      </c>
      <c r="M103" s="43" t="str">
        <f>VLOOKUP(L103,Positions!$A$2:$B$688,2,FALSE)</f>
        <v>C</v>
      </c>
      <c r="N103" s="43">
        <f>IF(M103="C",VLOOKUP(L103,'C'!$G$3:$J$96,3,FALSE),IF(M103="C/LW",VLOOKUP(L103,'C'!$G$3:$J$96,3,FALSE),IF(M103="C/RW",VLOOKUP(L103,'C'!$G$3:$J$96,3,FALSE),IF(M103="LW",VLOOKUP(L103,LW!$G$3:$J$85,3,FALSE),IF(M103="LW/RW",VLOOKUP(L103,LW!$G$3:$J$85,3,FALSE),IF(M103="RW",VLOOKUP(L103,RW!$G$3:$J$100,3,FALSE),IF(M103="D",VLOOKUP(L103,D!$G$3:$J$96,3,FALSE),IF(M103="G",VLOOKUP(L103,G!$G$3:$J$100,3,FALSE)))))))))</f>
        <v>35</v>
      </c>
      <c r="O103" s="43" t="str">
        <f t="shared" si="3"/>
        <v>C35</v>
      </c>
      <c r="P103" s="43" t="str">
        <f>VLOOKUP(L103,ADP!$A$2:$E$696,5,FALSE)</f>
        <v>WPG</v>
      </c>
      <c r="Q103" s="43">
        <f>IF(Settings!$B$2="Yahoo",VLOOKUP(L104,ADP!$A$2:$D$696,2,FALSE),IF(Settings!$B$2="ESPN",VLOOKUP(L104,ADP!$A$2:$D$696,3,FALSE),IF(Settings!$B$2="Average",VLOOKUP(L104,ADP!$A$2:$D$696,4,FALSE),"NA")))</f>
        <v>142.2</v>
      </c>
      <c r="R103" s="44">
        <f t="shared" si="6"/>
        <v>126.5</v>
      </c>
      <c r="T103" s="51">
        <v>100.0</v>
      </c>
      <c r="U103" s="38" t="s">
        <v>55</v>
      </c>
      <c r="V103" s="53" t="s">
        <v>141</v>
      </c>
      <c r="W103" s="38">
        <v>9.0</v>
      </c>
      <c r="X103" s="38" t="s">
        <v>270</v>
      </c>
      <c r="Y103" s="38" t="s">
        <v>136</v>
      </c>
      <c r="Z103" s="38">
        <v>46.1</v>
      </c>
      <c r="AA103" s="39">
        <v>103.0</v>
      </c>
    </row>
    <row r="104">
      <c r="A104" s="36">
        <v>100.0</v>
      </c>
      <c r="B104" s="58" t="s">
        <v>271</v>
      </c>
      <c r="C104" s="38" t="str">
        <f>VLOOKUP(B104,Positions!$A$2:$B$688,2,FALSE)</f>
        <v>LW/RW</v>
      </c>
      <c r="D104" s="38">
        <f>IF(C104="C",VLOOKUP(B104,'C'!$A$3:$C$96,3,FALSE),IF(C104="C/LW",VLOOKUP(B104,'C'!$A$3:$C$96,3,FALSE),IF(C104="C/RW",VLOOKUP(B104,'C'!$A$3:$C$96,3,FALSE),IF(C104="LW",VLOOKUP(B104,LW!$A$3:$C$91,3,FALSE),IF(C104="LW/RW",VLOOKUP(B104,LW!$A$3:$C$91,3,FALSE),IF(C104="RW",VLOOKUP(B104,RW!$A$3:$C$100,3,FALSE),IF(C104="D",VLOOKUP(B104,D!$A$3:$C$98,3,FALSE),IF(C104="G",VLOOKUP(B104,G!$A$3:$C$99,3,FALSE)))))))))</f>
        <v>27</v>
      </c>
      <c r="E104" s="38" t="str">
        <f t="shared" si="1"/>
        <v>LW/RW27</v>
      </c>
      <c r="F104" s="38" t="str">
        <f>VLOOKUP(B104,ADP!$A$2:$E$696,5,FALSE)</f>
        <v>LAK</v>
      </c>
      <c r="G104" s="38">
        <f>IF(Settings!$B$2="Yahoo",VLOOKUP(B104,ADP!$A$2:$D$696,2,FALSE),IF(Settings!$B$2="ESPN",VLOOKUP(B104,ADP!$A$2:$D$696,3,FALSE),IF(Settings!$B$2="Average",VLOOKUP(B104,ADP!$A$2:$D$696,4,FALSE),"NA")))</f>
        <v>156.3</v>
      </c>
      <c r="H104" s="39">
        <f t="shared" si="2"/>
        <v>105.5</v>
      </c>
      <c r="K104" s="36">
        <v>101.0</v>
      </c>
      <c r="L104" s="37" t="s">
        <v>272</v>
      </c>
      <c r="M104" s="38" t="str">
        <f>VLOOKUP(L104,Positions!$A$2:$B$688,2,FALSE)</f>
        <v>RW</v>
      </c>
      <c r="N104" s="38">
        <f>IF(M104="C",VLOOKUP(L104,'C'!$G$3:$J$96,3,FALSE),IF(M104="C/LW",VLOOKUP(L104,'C'!$G$3:$J$96,3,FALSE),IF(M104="C/RW",VLOOKUP(L104,'C'!$G$3:$J$96,3,FALSE),IF(M104="LW",VLOOKUP(L104,LW!$G$3:$J$85,3,FALSE),IF(M104="LW/RW",VLOOKUP(L104,LW!$G$3:$J$85,3,FALSE),IF(M104="RW",VLOOKUP(L104,RW!$G$3:$J$100,3,FALSE),IF(M104="D",VLOOKUP(L104,D!$G$3:$J$96,3,FALSE),IF(M104="G",VLOOKUP(L104,G!$G$3:$J$100,3,FALSE)))))))))</f>
        <v>13</v>
      </c>
      <c r="O104" s="38" t="str">
        <f t="shared" si="3"/>
        <v>RW13</v>
      </c>
      <c r="P104" s="38" t="str">
        <f>VLOOKUP(L104,ADP!$A$2:$E$696,5,FALSE)</f>
        <v>ANA</v>
      </c>
      <c r="Q104" s="38">
        <f>IF(Settings!$B$2="Yahoo",VLOOKUP(L105,ADP!$A$2:$D$696,2,FALSE),IF(Settings!$B$2="ESPN",VLOOKUP(L105,ADP!$A$2:$D$696,3,FALSE),IF(Settings!$B$2="Average",VLOOKUP(L105,ADP!$A$2:$D$696,4,FALSE),"NA")))</f>
        <v>157.4</v>
      </c>
      <c r="R104" s="39">
        <f t="shared" si="6"/>
        <v>104.5</v>
      </c>
      <c r="T104" s="40">
        <v>101.0</v>
      </c>
      <c r="U104" s="43" t="s">
        <v>235</v>
      </c>
      <c r="V104" s="42" t="s">
        <v>90</v>
      </c>
      <c r="W104" s="43">
        <v>21.0</v>
      </c>
      <c r="X104" s="43" t="s">
        <v>273</v>
      </c>
      <c r="Y104" s="43" t="s">
        <v>110</v>
      </c>
      <c r="Z104" s="43">
        <v>98.1</v>
      </c>
      <c r="AA104" s="44">
        <v>103.5</v>
      </c>
    </row>
    <row r="105">
      <c r="A105" s="45">
        <v>101.0</v>
      </c>
      <c r="B105" s="59" t="s">
        <v>244</v>
      </c>
      <c r="C105" s="47" t="str">
        <f>VLOOKUP(B105,Positions!$A$2:$B$688,2,FALSE)</f>
        <v>D</v>
      </c>
      <c r="D105" s="47">
        <f>IF(C105="C",VLOOKUP(B105,'C'!$A$3:$C$96,3,FALSE),IF(C105="C/LW",VLOOKUP(B105,'C'!$A$3:$C$96,3,FALSE),IF(C105="C/RW",VLOOKUP(B105,'C'!$A$3:$C$96,3,FALSE),IF(C105="LW",VLOOKUP(B105,LW!$A$3:$C$91,3,FALSE),IF(C105="LW/RW",VLOOKUP(B105,LW!$A$3:$C$91,3,FALSE),IF(C105="RW",VLOOKUP(B105,RW!$A$3:$C$100,3,FALSE),IF(C105="D",VLOOKUP(B105,D!$A$3:$C$98,3,FALSE),IF(C105="G",VLOOKUP(B105,G!$A$3:$C$99,3,FALSE)))))))))</f>
        <v>16</v>
      </c>
      <c r="E105" s="47" t="str">
        <f t="shared" si="1"/>
        <v>D16</v>
      </c>
      <c r="F105" s="47" t="str">
        <f>VLOOKUP(B105,ADP!$A$2:$E$696,5,FALSE)</f>
        <v>NJD</v>
      </c>
      <c r="G105" s="47">
        <f>IF(Settings!$B$2="Yahoo",VLOOKUP(B105,ADP!$A$2:$D$696,2,FALSE),IF(Settings!$B$2="ESPN",VLOOKUP(B105,ADP!$A$2:$D$696,3,FALSE),IF(Settings!$B$2="Average",VLOOKUP(B105,ADP!$A$2:$D$696,4,FALSE),"NA")))</f>
        <v>103.8</v>
      </c>
      <c r="H105" s="48">
        <f t="shared" si="2"/>
        <v>95</v>
      </c>
      <c r="K105" s="49">
        <v>102.0</v>
      </c>
      <c r="L105" s="50" t="s">
        <v>227</v>
      </c>
      <c r="M105" s="43" t="str">
        <f>VLOOKUP(L105,Positions!$A$2:$B$688,2,FALSE)</f>
        <v>C</v>
      </c>
      <c r="N105" s="43">
        <f>IF(M105="C",VLOOKUP(L105,'C'!$G$3:$J$96,3,FALSE),IF(M105="C/LW",VLOOKUP(L105,'C'!$G$3:$J$96,3,FALSE),IF(M105="C/RW",VLOOKUP(L105,'C'!$G$3:$J$96,3,FALSE),IF(M105="LW",VLOOKUP(L105,LW!$G$3:$J$85,3,FALSE),IF(M105="LW/RW",VLOOKUP(L105,LW!$G$3:$J$85,3,FALSE),IF(M105="RW",VLOOKUP(L105,RW!$G$3:$J$100,3,FALSE),IF(M105="D",VLOOKUP(L105,D!$G$3:$J$96,3,FALSE),IF(M105="G",VLOOKUP(L105,G!$G$3:$J$100,3,FALSE)))))))))</f>
        <v>36</v>
      </c>
      <c r="O105" s="43" t="str">
        <f t="shared" si="3"/>
        <v>C36</v>
      </c>
      <c r="P105" s="43" t="str">
        <f>VLOOKUP(L105,ADP!$A$2:$E$696,5,FALSE)</f>
        <v>MTL</v>
      </c>
      <c r="Q105" s="43">
        <f>IF(Settings!$B$2="Yahoo",VLOOKUP(L106,ADP!$A$2:$D$696,2,FALSE),IF(Settings!$B$2="ESPN",VLOOKUP(L106,ADP!$A$2:$D$696,3,FALSE),IF(Settings!$B$2="Average",VLOOKUP(L106,ADP!$A$2:$D$696,4,FALSE),"NA")))</f>
        <v>84.6</v>
      </c>
      <c r="R105" s="44">
        <f t="shared" si="6"/>
        <v>91.5</v>
      </c>
      <c r="T105" s="51">
        <v>102.0</v>
      </c>
      <c r="U105" s="38" t="s">
        <v>237</v>
      </c>
      <c r="V105" s="53" t="s">
        <v>90</v>
      </c>
      <c r="W105" s="38">
        <v>13.0</v>
      </c>
      <c r="X105" s="38" t="s">
        <v>274</v>
      </c>
      <c r="Y105" s="38" t="s">
        <v>239</v>
      </c>
      <c r="Z105" s="38">
        <v>95.1</v>
      </c>
      <c r="AA105" s="39">
        <v>104.0</v>
      </c>
    </row>
    <row r="106">
      <c r="A106" s="36">
        <v>102.0</v>
      </c>
      <c r="B106" s="55" t="s">
        <v>275</v>
      </c>
      <c r="C106" s="38" t="str">
        <f>VLOOKUP(B106,Positions!$A$2:$B$688,2,FALSE)</f>
        <v>D</v>
      </c>
      <c r="D106" s="38">
        <f>IF(C106="C",VLOOKUP(B106,'C'!$A$3:$C$96,3,FALSE),IF(C106="C/LW",VLOOKUP(B106,'C'!$A$3:$C$96,3,FALSE),IF(C106="C/RW",VLOOKUP(B106,'C'!$A$3:$C$96,3,FALSE),IF(C106="LW",VLOOKUP(B106,LW!$A$3:$C$91,3,FALSE),IF(C106="LW/RW",VLOOKUP(B106,LW!$A$3:$C$91,3,FALSE),IF(C106="RW",VLOOKUP(B106,RW!$A$3:$C$100,3,FALSE),IF(C106="D",VLOOKUP(B106,D!$A$3:$C$98,3,FALSE),IF(C106="G",VLOOKUP(B106,G!$A$3:$C$99,3,FALSE)))))))))</f>
        <v>17</v>
      </c>
      <c r="E106" s="38" t="str">
        <f t="shared" si="1"/>
        <v>D17</v>
      </c>
      <c r="F106" s="38" t="str">
        <f>VLOOKUP(B106,ADP!$A$2:$E$696,5,FALSE)</f>
        <v>BOS</v>
      </c>
      <c r="G106" s="38">
        <f>IF(Settings!$B$2="Yahoo",VLOOKUP(B106,ADP!$A$2:$D$696,2,FALSE),IF(Settings!$B$2="ESPN",VLOOKUP(B106,ADP!$A$2:$D$696,3,FALSE),IF(Settings!$B$2="Average",VLOOKUP(B106,ADP!$A$2:$D$696,4,FALSE),"NA")))</f>
        <v>131.1</v>
      </c>
      <c r="H106" s="39">
        <f t="shared" si="2"/>
        <v>126.5</v>
      </c>
      <c r="K106" s="36">
        <v>103.0</v>
      </c>
      <c r="L106" s="37" t="s">
        <v>257</v>
      </c>
      <c r="M106" s="38" t="str">
        <f>VLOOKUP(L106,Positions!$A$2:$B$688,2,FALSE)</f>
        <v>RW</v>
      </c>
      <c r="N106" s="38">
        <f>IF(M106="C",VLOOKUP(L106,'C'!$G$3:$J$96,3,FALSE),IF(M106="C/LW",VLOOKUP(L106,'C'!$G$3:$J$96,3,FALSE),IF(M106="C/RW",VLOOKUP(L106,'C'!$G$3:$J$96,3,FALSE),IF(M106="LW",VLOOKUP(L106,LW!$G$3:$J$85,3,FALSE),IF(M106="LW/RW",VLOOKUP(L106,LW!$G$3:$J$85,3,FALSE),IF(M106="RW",VLOOKUP(L106,RW!$G$3:$J$100,3,FALSE),IF(M106="D",VLOOKUP(L106,D!$G$3:$J$96,3,FALSE),IF(M106="G",VLOOKUP(L106,G!$G$3:$J$100,3,FALSE)))))))))</f>
        <v>14</v>
      </c>
      <c r="O106" s="38" t="str">
        <f t="shared" si="3"/>
        <v>RW14</v>
      </c>
      <c r="P106" s="38" t="str">
        <f>VLOOKUP(L106,ADP!$A$2:$E$696,5,FALSE)</f>
        <v>OTT</v>
      </c>
      <c r="Q106" s="38">
        <f>IF(Settings!$B$2="Yahoo",VLOOKUP(L107,ADP!$A$2:$D$696,2,FALSE),IF(Settings!$B$2="ESPN",VLOOKUP(L107,ADP!$A$2:$D$696,3,FALSE),IF(Settings!$B$2="Average",VLOOKUP(L107,ADP!$A$2:$D$696,4,FALSE),"NA")))</f>
        <v>77.9</v>
      </c>
      <c r="R106" s="39">
        <f t="shared" si="6"/>
        <v>99.5</v>
      </c>
      <c r="T106" s="40">
        <v>103.0</v>
      </c>
      <c r="U106" s="43" t="s">
        <v>261</v>
      </c>
      <c r="V106" s="42" t="s">
        <v>149</v>
      </c>
      <c r="W106" s="43">
        <v>31.0</v>
      </c>
      <c r="X106" s="43" t="s">
        <v>276</v>
      </c>
      <c r="Y106" s="43" t="s">
        <v>140</v>
      </c>
      <c r="Z106" s="43">
        <v>107.4</v>
      </c>
      <c r="AA106" s="44">
        <v>104.0</v>
      </c>
    </row>
    <row r="107">
      <c r="A107" s="45">
        <v>103.0</v>
      </c>
      <c r="B107" s="56" t="s">
        <v>277</v>
      </c>
      <c r="C107" s="47" t="str">
        <f>VLOOKUP(B107,Positions!$A$2:$B$688,2,FALSE)</f>
        <v>D</v>
      </c>
      <c r="D107" s="47">
        <f>IF(C107="C",VLOOKUP(B107,'C'!$A$3:$C$96,3,FALSE),IF(C107="C/LW",VLOOKUP(B107,'C'!$A$3:$C$96,3,FALSE),IF(C107="C/RW",VLOOKUP(B107,'C'!$A$3:$C$96,3,FALSE),IF(C107="LW",VLOOKUP(B107,LW!$A$3:$C$91,3,FALSE),IF(C107="LW/RW",VLOOKUP(B107,LW!$A$3:$C$91,3,FALSE),IF(C107="RW",VLOOKUP(B107,RW!$A$3:$C$100,3,FALSE),IF(C107="D",VLOOKUP(B107,D!$A$3:$C$98,3,FALSE),IF(C107="G",VLOOKUP(B107,G!$A$3:$C$99,3,FALSE)))))))))</f>
        <v>18</v>
      </c>
      <c r="E107" s="47" t="str">
        <f t="shared" si="1"/>
        <v>D18</v>
      </c>
      <c r="F107" s="47" t="str">
        <f>VLOOKUP(B107,ADP!$A$2:$E$696,5,FALSE)</f>
        <v>VGK</v>
      </c>
      <c r="G107" s="47">
        <f>IF(Settings!$B$2="Yahoo",VLOOKUP(B107,ADP!$A$2:$D$696,2,FALSE),IF(Settings!$B$2="ESPN",VLOOKUP(B107,ADP!$A$2:$D$696,3,FALSE),IF(Settings!$B$2="Average",VLOOKUP(B107,ADP!$A$2:$D$696,4,FALSE),"NA")))</f>
        <v>87.8</v>
      </c>
      <c r="H107" s="48">
        <f t="shared" si="2"/>
        <v>111.5</v>
      </c>
      <c r="K107" s="49">
        <v>104.0</v>
      </c>
      <c r="L107" s="50" t="s">
        <v>60</v>
      </c>
      <c r="M107" s="43" t="str">
        <f>VLOOKUP(L107,Positions!$A$2:$B$688,2,FALSE)</f>
        <v>G</v>
      </c>
      <c r="N107" s="43">
        <f>IF(M107="C",VLOOKUP(L107,'C'!$G$3:$J$96,3,FALSE),IF(M107="C/LW",VLOOKUP(L107,'C'!$G$3:$J$96,3,FALSE),IF(M107="C/RW",VLOOKUP(L107,'C'!$G$3:$J$96,3,FALSE),IF(M107="LW",VLOOKUP(L107,LW!$G$3:$J$85,3,FALSE),IF(M107="LW/RW",VLOOKUP(L107,LW!$G$3:$J$85,3,FALSE),IF(M107="RW",VLOOKUP(L107,RW!$G$3:$J$100,3,FALSE),IF(M107="D",VLOOKUP(L107,D!$G$3:$J$96,3,FALSE),IF(M107="G",VLOOKUP(L107,G!$G$3:$J$100,3,FALSE)))))))))</f>
        <v>12</v>
      </c>
      <c r="O107" s="43" t="str">
        <f t="shared" si="3"/>
        <v>G12</v>
      </c>
      <c r="P107" s="43" t="str">
        <f>VLOOKUP(L107,ADP!$A$2:$E$696,5,FALSE)</f>
        <v>EDM</v>
      </c>
      <c r="Q107" s="43">
        <f>IF(Settings!$B$2="Yahoo",VLOOKUP(L108,ADP!$A$2:$D$696,2,FALSE),IF(Settings!$B$2="ESPN",VLOOKUP(L108,ADP!$A$2:$D$696,3,FALSE),IF(Settings!$B$2="Average",VLOOKUP(L108,ADP!$A$2:$D$696,4,FALSE),"NA")))</f>
        <v>152.5</v>
      </c>
      <c r="R107" s="44">
        <f t="shared" si="6"/>
        <v>108</v>
      </c>
      <c r="T107" s="51">
        <v>104.0</v>
      </c>
      <c r="U107" s="38" t="s">
        <v>263</v>
      </c>
      <c r="V107" s="53" t="s">
        <v>4</v>
      </c>
      <c r="W107" s="38">
        <v>24.0</v>
      </c>
      <c r="X107" s="38" t="s">
        <v>278</v>
      </c>
      <c r="Y107" s="38" t="s">
        <v>103</v>
      </c>
      <c r="Z107" s="38">
        <v>164.5</v>
      </c>
      <c r="AA107" s="39">
        <v>104.5</v>
      </c>
    </row>
    <row r="108">
      <c r="A108" s="36">
        <v>104.0</v>
      </c>
      <c r="B108" s="55" t="s">
        <v>279</v>
      </c>
      <c r="C108" s="38" t="str">
        <f>VLOOKUP(B108,Positions!$A$2:$B$688,2,FALSE)</f>
        <v>LW/RW</v>
      </c>
      <c r="D108" s="38">
        <f>IF(C108="C",VLOOKUP(B108,'C'!$A$3:$C$96,3,FALSE),IF(C108="C/LW",VLOOKUP(B108,'C'!$A$3:$C$96,3,FALSE),IF(C108="C/RW",VLOOKUP(B108,'C'!$A$3:$C$96,3,FALSE),IF(C108="LW",VLOOKUP(B108,LW!$A$3:$C$91,3,FALSE),IF(C108="LW/RW",VLOOKUP(B108,LW!$A$3:$C$91,3,FALSE),IF(C108="RW",VLOOKUP(B108,RW!$A$3:$C$100,3,FALSE),IF(C108="D",VLOOKUP(B108,D!$A$3:$C$98,3,FALSE),IF(C108="G",VLOOKUP(B108,G!$A$3:$C$99,3,FALSE)))))))))</f>
        <v>28</v>
      </c>
      <c r="E108" s="38" t="str">
        <f t="shared" si="1"/>
        <v>LW/RW28</v>
      </c>
      <c r="F108" s="38" t="str">
        <f>VLOOKUP(B108,ADP!$A$2:$E$696,5,FALSE)</f>
        <v>CGY</v>
      </c>
      <c r="G108" s="38">
        <f>IF(Settings!$B$2="Yahoo",VLOOKUP(B108,ADP!$A$2:$D$696,2,FALSE),IF(Settings!$B$2="ESPN",VLOOKUP(B108,ADP!$A$2:$D$696,3,FALSE),IF(Settings!$B$2="Average",VLOOKUP(B108,ADP!$A$2:$D$696,4,FALSE),"NA")))</f>
        <v>163.6</v>
      </c>
      <c r="H108" s="39">
        <f t="shared" si="2"/>
        <v>128.5</v>
      </c>
      <c r="K108" s="36">
        <v>105.0</v>
      </c>
      <c r="L108" s="37" t="s">
        <v>280</v>
      </c>
      <c r="M108" s="38" t="str">
        <f>VLOOKUP(L108,Positions!$A$2:$B$688,2,FALSE)</f>
        <v>C</v>
      </c>
      <c r="N108" s="38">
        <f>IF(M108="C",VLOOKUP(L108,'C'!$G$3:$J$96,3,FALSE),IF(M108="C/LW",VLOOKUP(L108,'C'!$G$3:$J$96,3,FALSE),IF(M108="C/RW",VLOOKUP(L108,'C'!$G$3:$J$96,3,FALSE),IF(M108="LW",VLOOKUP(L108,LW!$G$3:$J$85,3,FALSE),IF(M108="LW/RW",VLOOKUP(L108,LW!$G$3:$J$85,3,FALSE),IF(M108="RW",VLOOKUP(L108,RW!$G$3:$J$100,3,FALSE),IF(M108="D",VLOOKUP(L108,D!$G$3:$J$96,3,FALSE),IF(M108="G",VLOOKUP(L108,G!$G$3:$J$100,3,FALSE)))))))))</f>
        <v>37</v>
      </c>
      <c r="O108" s="38" t="str">
        <f t="shared" si="3"/>
        <v>C37</v>
      </c>
      <c r="P108" s="38" t="str">
        <f>VLOOKUP(L108,ADP!$A$2:$E$696,5,FALSE)</f>
        <v>VAN</v>
      </c>
      <c r="Q108" s="38">
        <f>IF(Settings!$B$2="Yahoo",VLOOKUP(L109,ADP!$A$2:$D$696,2,FALSE),IF(Settings!$B$2="ESPN",VLOOKUP(L109,ADP!$A$2:$D$696,3,FALSE),IF(Settings!$B$2="Average",VLOOKUP(L109,ADP!$A$2:$D$696,4,FALSE),"NA")))</f>
        <v>156.5</v>
      </c>
      <c r="R108" s="39">
        <f t="shared" si="6"/>
        <v>107</v>
      </c>
      <c r="T108" s="40">
        <v>105.0</v>
      </c>
      <c r="U108" s="41" t="s">
        <v>272</v>
      </c>
      <c r="V108" s="42" t="s">
        <v>5</v>
      </c>
      <c r="W108" s="43">
        <v>14.0</v>
      </c>
      <c r="X108" s="43" t="s">
        <v>281</v>
      </c>
      <c r="Y108" s="43" t="s">
        <v>254</v>
      </c>
      <c r="Z108" s="43">
        <v>142.2</v>
      </c>
      <c r="AA108" s="44">
        <v>104.5</v>
      </c>
    </row>
    <row r="109">
      <c r="A109" s="45">
        <v>105.0</v>
      </c>
      <c r="B109" s="59" t="s">
        <v>71</v>
      </c>
      <c r="C109" s="47" t="str">
        <f>VLOOKUP(B109,Positions!$A$2:$B$688,2,FALSE)</f>
        <v>RW</v>
      </c>
      <c r="D109" s="47">
        <f>IF(C109="C",VLOOKUP(B109,'C'!$A$3:$C$96,3,FALSE),IF(C109="C/LW",VLOOKUP(B109,'C'!$A$3:$C$96,3,FALSE),IF(C109="C/RW",VLOOKUP(B109,'C'!$A$3:$C$96,3,FALSE),IF(C109="LW",VLOOKUP(B109,LW!$A$3:$C$91,3,FALSE),IF(C109="LW/RW",VLOOKUP(B109,LW!$A$3:$C$91,3,FALSE),IF(C109="RW",VLOOKUP(B109,RW!$A$3:$C$100,3,FALSE),IF(C109="D",VLOOKUP(B109,D!$A$3:$C$98,3,FALSE),IF(C109="G",VLOOKUP(B109,G!$A$3:$C$99,3,FALSE)))))))))</f>
        <v>13</v>
      </c>
      <c r="E109" s="47" t="str">
        <f t="shared" si="1"/>
        <v>RW13</v>
      </c>
      <c r="F109" s="47" t="str">
        <f>VLOOKUP(B109,ADP!$A$2:$E$696,5,FALSE)</f>
        <v>VGK</v>
      </c>
      <c r="G109" s="47">
        <f>IF(Settings!$B$2="Yahoo",VLOOKUP(B109,ADP!$A$2:$D$696,2,FALSE),IF(Settings!$B$2="ESPN",VLOOKUP(B109,ADP!$A$2:$D$696,3,FALSE),IF(Settings!$B$2="Average",VLOOKUP(B109,ADP!$A$2:$D$696,4,FALSE),"NA")))</f>
        <v>47.1</v>
      </c>
      <c r="H109" s="48">
        <f t="shared" si="2"/>
        <v>85</v>
      </c>
      <c r="K109" s="49">
        <v>106.0</v>
      </c>
      <c r="L109" s="50" t="s">
        <v>282</v>
      </c>
      <c r="M109" s="43" t="str">
        <f>VLOOKUP(L109,Positions!$A$2:$B$688,2,FALSE)</f>
        <v>C</v>
      </c>
      <c r="N109" s="43">
        <f>IF(M109="C",VLOOKUP(L109,'C'!$G$3:$J$96,3,FALSE),IF(M109="C/LW",VLOOKUP(L109,'C'!$G$3:$J$96,3,FALSE),IF(M109="C/RW",VLOOKUP(L109,'C'!$G$3:$J$96,3,FALSE),IF(M109="LW",VLOOKUP(L109,LW!$G$3:$J$85,3,FALSE),IF(M109="LW/RW",VLOOKUP(L109,LW!$G$3:$J$85,3,FALSE),IF(M109="RW",VLOOKUP(L109,RW!$G$3:$J$100,3,FALSE),IF(M109="D",VLOOKUP(L109,D!$G$3:$J$96,3,FALSE),IF(M109="G",VLOOKUP(L109,G!$G$3:$J$100,3,FALSE)))))))))</f>
        <v>38</v>
      </c>
      <c r="O109" s="43" t="str">
        <f t="shared" si="3"/>
        <v>C38</v>
      </c>
      <c r="P109" s="43" t="str">
        <f>VLOOKUP(L109,ADP!$A$2:$E$696,5,FALSE)</f>
        <v>STL</v>
      </c>
      <c r="Q109" s="43">
        <f>IF(Settings!$B$2="Yahoo",VLOOKUP(L110,ADP!$A$2:$D$696,2,FALSE),IF(Settings!$B$2="ESPN",VLOOKUP(L110,ADP!$A$2:$D$696,3,FALSE),IF(Settings!$B$2="Average",VLOOKUP(L110,ADP!$A$2:$D$696,4,FALSE),"NA")))</f>
        <v>65.6</v>
      </c>
      <c r="R109" s="44">
        <f t="shared" si="6"/>
        <v>117.5</v>
      </c>
      <c r="T109" s="51">
        <v>106.0</v>
      </c>
      <c r="U109" s="38" t="s">
        <v>271</v>
      </c>
      <c r="V109" s="53" t="s">
        <v>149</v>
      </c>
      <c r="W109" s="38">
        <v>27.0</v>
      </c>
      <c r="X109" s="38" t="s">
        <v>283</v>
      </c>
      <c r="Y109" s="38" t="s">
        <v>154</v>
      </c>
      <c r="Z109" s="38">
        <v>156.3</v>
      </c>
      <c r="AA109" s="39">
        <v>105.5</v>
      </c>
    </row>
    <row r="110">
      <c r="A110" s="36">
        <v>106.0</v>
      </c>
      <c r="B110" s="58" t="s">
        <v>194</v>
      </c>
      <c r="C110" s="38" t="str">
        <f>VLOOKUP(B110,Positions!$A$2:$B$688,2,FALSE)</f>
        <v>LW/RW</v>
      </c>
      <c r="D110" s="38">
        <f>IF(C110="C",VLOOKUP(B110,'C'!$A$3:$C$96,3,FALSE),IF(C110="C/LW",VLOOKUP(B110,'C'!$A$3:$C$96,3,FALSE),IF(C110="C/RW",VLOOKUP(B110,'C'!$A$3:$C$96,3,FALSE),IF(C110="LW",VLOOKUP(B110,LW!$A$3:$C$91,3,FALSE),IF(C110="LW/RW",VLOOKUP(B110,LW!$A$3:$C$91,3,FALSE),IF(C110="RW",VLOOKUP(B110,RW!$A$3:$C$100,3,FALSE),IF(C110="D",VLOOKUP(B110,D!$A$3:$C$98,3,FALSE),IF(C110="G",VLOOKUP(B110,G!$A$3:$C$99,3,FALSE)))))))))</f>
        <v>29</v>
      </c>
      <c r="E110" s="38" t="str">
        <f t="shared" si="1"/>
        <v>LW/RW29</v>
      </c>
      <c r="F110" s="38" t="str">
        <f>VLOOKUP(B110,ADP!$A$2:$E$696,5,FALSE)</f>
        <v>STL</v>
      </c>
      <c r="G110" s="38">
        <f>IF(Settings!$B$2="Yahoo",VLOOKUP(B110,ADP!$A$2:$D$696,2,FALSE),IF(Settings!$B$2="ESPN",VLOOKUP(B110,ADP!$A$2:$D$696,3,FALSE),IF(Settings!$B$2="Average",VLOOKUP(B110,ADP!$A$2:$D$696,4,FALSE),"NA")))</f>
        <v>69.6</v>
      </c>
      <c r="H110" s="39">
        <f t="shared" si="2"/>
        <v>84</v>
      </c>
      <c r="K110" s="36">
        <v>107.0</v>
      </c>
      <c r="L110" s="37" t="s">
        <v>68</v>
      </c>
      <c r="M110" s="38" t="str">
        <f>VLOOKUP(L110,Positions!$A$2:$B$688,2,FALSE)</f>
        <v>G</v>
      </c>
      <c r="N110" s="38">
        <f>IF(M110="C",VLOOKUP(L110,'C'!$G$3:$J$96,3,FALSE),IF(M110="C/LW",VLOOKUP(L110,'C'!$G$3:$J$96,3,FALSE),IF(M110="C/RW",VLOOKUP(L110,'C'!$G$3:$J$96,3,FALSE),IF(M110="LW",VLOOKUP(L110,LW!$G$3:$J$85,3,FALSE),IF(M110="LW/RW",VLOOKUP(L110,LW!$G$3:$J$85,3,FALSE),IF(M110="RW",VLOOKUP(L110,RW!$G$3:$J$100,3,FALSE),IF(M110="D",VLOOKUP(L110,D!$G$3:$J$96,3,FALSE),IF(M110="G",VLOOKUP(L110,G!$G$3:$J$100,3,FALSE)))))))))</f>
        <v>9</v>
      </c>
      <c r="O110" s="38" t="str">
        <f t="shared" si="3"/>
        <v>G9</v>
      </c>
      <c r="P110" s="38" t="str">
        <f>VLOOKUP(L110,ADP!$A$2:$E$696,5,FALSE)</f>
        <v>WSH</v>
      </c>
      <c r="Q110" s="38">
        <f>IF(Settings!$B$2="Yahoo",VLOOKUP(L111,ADP!$A$2:$D$696,2,FALSE),IF(Settings!$B$2="ESPN",VLOOKUP(L111,ADP!$A$2:$D$696,3,FALSE),IF(Settings!$B$2="Average",VLOOKUP(L111,ADP!$A$2:$D$696,4,FALSE),"NA")))</f>
        <v>147.5</v>
      </c>
      <c r="R110" s="39">
        <f t="shared" si="6"/>
        <v>94.5</v>
      </c>
      <c r="T110" s="40">
        <v>107.0</v>
      </c>
      <c r="U110" s="43" t="s">
        <v>280</v>
      </c>
      <c r="V110" s="42" t="s">
        <v>83</v>
      </c>
      <c r="W110" s="43">
        <v>39.0</v>
      </c>
      <c r="X110" s="43" t="s">
        <v>284</v>
      </c>
      <c r="Y110" s="43" t="s">
        <v>128</v>
      </c>
      <c r="Z110" s="43">
        <v>152.5</v>
      </c>
      <c r="AA110" s="44">
        <v>107.0</v>
      </c>
    </row>
    <row r="111">
      <c r="A111" s="45">
        <v>107.0</v>
      </c>
      <c r="B111" s="54" t="s">
        <v>272</v>
      </c>
      <c r="C111" s="47" t="str">
        <f>VLOOKUP(B111,Positions!$A$2:$B$688,2,FALSE)</f>
        <v>RW</v>
      </c>
      <c r="D111" s="47">
        <f>IF(C111="C",VLOOKUP(B111,'C'!$A$3:$C$96,3,FALSE),IF(C111="C/LW",VLOOKUP(B111,'C'!$A$3:$C$96,3,FALSE),IF(C111="C/RW",VLOOKUP(B111,'C'!$A$3:$C$96,3,FALSE),IF(C111="LW",VLOOKUP(B111,LW!$A$3:$C$91,3,FALSE),IF(C111="LW/RW",VLOOKUP(B111,LW!$A$3:$C$91,3,FALSE),IF(C111="RW",VLOOKUP(B111,RW!$A$3:$C$100,3,FALSE),IF(C111="D",VLOOKUP(B111,D!$A$3:$C$98,3,FALSE),IF(C111="G",VLOOKUP(B111,G!$A$3:$C$99,3,FALSE)))))))))</f>
        <v>14</v>
      </c>
      <c r="E111" s="47" t="str">
        <f t="shared" si="1"/>
        <v>RW14</v>
      </c>
      <c r="F111" s="47" t="str">
        <f>VLOOKUP(B111,ADP!$A$2:$E$696,5,FALSE)</f>
        <v>ANA</v>
      </c>
      <c r="G111" s="47">
        <f>IF(Settings!$B$2="Yahoo",VLOOKUP(B111,ADP!$A$2:$D$696,2,FALSE),IF(Settings!$B$2="ESPN",VLOOKUP(B111,ADP!$A$2:$D$696,3,FALSE),IF(Settings!$B$2="Average",VLOOKUP(B111,ADP!$A$2:$D$696,4,FALSE),"NA")))</f>
        <v>142.2</v>
      </c>
      <c r="H111" s="48">
        <f t="shared" si="2"/>
        <v>104.5</v>
      </c>
      <c r="K111" s="49">
        <v>108.0</v>
      </c>
      <c r="L111" s="50" t="s">
        <v>48</v>
      </c>
      <c r="M111" s="43" t="str">
        <f>VLOOKUP(L111,Positions!$A$2:$B$688,2,FALSE)</f>
        <v>RW</v>
      </c>
      <c r="N111" s="43">
        <f>IF(M111="C",VLOOKUP(L111,'C'!$G$3:$J$96,3,FALSE),IF(M111="C/LW",VLOOKUP(L111,'C'!$G$3:$J$96,3,FALSE),IF(M111="C/RW",VLOOKUP(L111,'C'!$G$3:$J$96,3,FALSE),IF(M111="LW",VLOOKUP(L111,LW!$G$3:$J$85,3,FALSE),IF(M111="LW/RW",VLOOKUP(L111,LW!$G$3:$J$85,3,FALSE),IF(M111="RW",VLOOKUP(L111,RW!$G$3:$J$100,3,FALSE),IF(M111="D",VLOOKUP(L111,D!$G$3:$J$96,3,FALSE),IF(M111="G",VLOOKUP(L111,G!$G$3:$J$100,3,FALSE)))))))))</f>
        <v>15</v>
      </c>
      <c r="O111" s="43" t="str">
        <f t="shared" si="3"/>
        <v>RW15</v>
      </c>
      <c r="P111" s="43" t="str">
        <f>VLOOKUP(L111,ADP!$A$2:$E$696,5,FALSE)</f>
        <v>DET</v>
      </c>
      <c r="Q111" s="43">
        <f>IF(Settings!$B$2="Yahoo",VLOOKUP(L112,ADP!$A$2:$D$696,2,FALSE),IF(Settings!$B$2="ESPN",VLOOKUP(L112,ADP!$A$2:$D$696,3,FALSE),IF(Settings!$B$2="Average",VLOOKUP(L112,ADP!$A$2:$D$696,4,FALSE),"NA")))</f>
        <v>147.8</v>
      </c>
      <c r="R111" s="44">
        <f t="shared" si="6"/>
        <v>97</v>
      </c>
      <c r="T111" s="51">
        <v>108.0</v>
      </c>
      <c r="U111" s="38" t="s">
        <v>267</v>
      </c>
      <c r="V111" s="53" t="s">
        <v>5</v>
      </c>
      <c r="W111" s="38">
        <v>15.0</v>
      </c>
      <c r="X111" s="38" t="s">
        <v>285</v>
      </c>
      <c r="Y111" s="38" t="s">
        <v>225</v>
      </c>
      <c r="Z111" s="38">
        <v>165.1</v>
      </c>
      <c r="AA111" s="39">
        <v>107.0</v>
      </c>
    </row>
    <row r="112">
      <c r="A112" s="36">
        <v>108.0</v>
      </c>
      <c r="B112" s="58" t="s">
        <v>280</v>
      </c>
      <c r="C112" s="38" t="str">
        <f>VLOOKUP(B112,Positions!$A$2:$B$688,2,FALSE)</f>
        <v>C</v>
      </c>
      <c r="D112" s="38">
        <f>IF(C112="C",VLOOKUP(B112,'C'!$A$3:$C$96,3,FALSE),IF(C112="C/LW",VLOOKUP(B112,'C'!$A$3:$C$96,3,FALSE),IF(C112="C/RW",VLOOKUP(B112,'C'!$A$3:$C$96,3,FALSE),IF(C112="LW",VLOOKUP(B112,LW!$A$3:$C$91,3,FALSE),IF(C112="LW/RW",VLOOKUP(B112,LW!$A$3:$C$91,3,FALSE),IF(C112="RW",VLOOKUP(B112,RW!$A$3:$C$100,3,FALSE),IF(C112="D",VLOOKUP(B112,D!$A$3:$C$98,3,FALSE),IF(C112="G",VLOOKUP(B112,G!$A$3:$C$99,3,FALSE)))))))))</f>
        <v>39</v>
      </c>
      <c r="E112" s="38" t="str">
        <f t="shared" si="1"/>
        <v>C39</v>
      </c>
      <c r="F112" s="38" t="str">
        <f>VLOOKUP(B112,ADP!$A$2:$E$696,5,FALSE)</f>
        <v>VAN</v>
      </c>
      <c r="G112" s="38">
        <f>IF(Settings!$B$2="Yahoo",VLOOKUP(B112,ADP!$A$2:$D$696,2,FALSE),IF(Settings!$B$2="ESPN",VLOOKUP(B112,ADP!$A$2:$D$696,3,FALSE),IF(Settings!$B$2="Average",VLOOKUP(B112,ADP!$A$2:$D$696,4,FALSE),"NA")))</f>
        <v>152.5</v>
      </c>
      <c r="H112" s="39">
        <f t="shared" si="2"/>
        <v>107</v>
      </c>
      <c r="K112" s="36">
        <v>109.0</v>
      </c>
      <c r="L112" s="37" t="s">
        <v>286</v>
      </c>
      <c r="M112" s="38" t="str">
        <f>VLOOKUP(L112,Positions!$A$2:$B$688,2,FALSE)</f>
        <v>RW</v>
      </c>
      <c r="N112" s="38">
        <f>IF(M112="C",VLOOKUP(L112,'C'!$G$3:$J$96,3,FALSE),IF(M112="C/LW",VLOOKUP(L112,'C'!$G$3:$J$96,3,FALSE),IF(M112="C/RW",VLOOKUP(L112,'C'!$G$3:$J$96,3,FALSE),IF(M112="LW",VLOOKUP(L112,LW!$G$3:$J$85,3,FALSE),IF(M112="LW/RW",VLOOKUP(L112,LW!$G$3:$J$85,3,FALSE),IF(M112="RW",VLOOKUP(L112,RW!$G$3:$J$100,3,FALSE),IF(M112="D",VLOOKUP(L112,D!$G$3:$J$96,3,FALSE),IF(M112="G",VLOOKUP(L112,G!$G$3:$J$100,3,FALSE)))))))))</f>
        <v>16</v>
      </c>
      <c r="O112" s="38" t="str">
        <f t="shared" si="3"/>
        <v>RW16</v>
      </c>
      <c r="P112" s="38" t="str">
        <f>VLOOKUP(L112,ADP!$A$2:$E$696,5,FALSE)</f>
        <v>VAN</v>
      </c>
      <c r="Q112" s="38">
        <f>IF(Settings!$B$2="Yahoo",VLOOKUP(L113,ADP!$A$2:$D$696,2,FALSE),IF(Settings!$B$2="ESPN",VLOOKUP(L113,ADP!$A$2:$D$696,3,FALSE),IF(Settings!$B$2="Average",VLOOKUP(L113,ADP!$A$2:$D$696,4,FALSE),"NA")))</f>
        <v>156.3</v>
      </c>
      <c r="R112" s="39">
        <f t="shared" si="6"/>
        <v>127</v>
      </c>
      <c r="T112" s="40">
        <v>109.0</v>
      </c>
      <c r="U112" s="43" t="s">
        <v>60</v>
      </c>
      <c r="V112" s="42" t="s">
        <v>141</v>
      </c>
      <c r="W112" s="43">
        <v>10.0</v>
      </c>
      <c r="X112" s="43" t="s">
        <v>287</v>
      </c>
      <c r="Y112" s="43" t="s">
        <v>85</v>
      </c>
      <c r="Z112" s="43">
        <v>77.9</v>
      </c>
      <c r="AA112" s="44">
        <v>108.0</v>
      </c>
    </row>
    <row r="113">
      <c r="A113" s="45">
        <v>109.0</v>
      </c>
      <c r="B113" s="56" t="s">
        <v>288</v>
      </c>
      <c r="C113" s="47" t="str">
        <f>VLOOKUP(B113,Positions!$A$2:$B$688,2,FALSE)</f>
        <v>LW/RW</v>
      </c>
      <c r="D113" s="47">
        <f>IF(C113="C",VLOOKUP(B113,'C'!$A$3:$C$96,3,FALSE),IF(C113="C/LW",VLOOKUP(B113,'C'!$A$3:$C$96,3,FALSE),IF(C113="C/RW",VLOOKUP(B113,'C'!$A$3:$C$96,3,FALSE),IF(C113="LW",VLOOKUP(B113,LW!$A$3:$C$91,3,FALSE),IF(C113="LW/RW",VLOOKUP(B113,LW!$A$3:$C$91,3,FALSE),IF(C113="RW",VLOOKUP(B113,RW!$A$3:$C$100,3,FALSE),IF(C113="D",VLOOKUP(B113,D!$A$3:$C$98,3,FALSE),IF(C113="G",VLOOKUP(B113,G!$A$3:$C$99,3,FALSE)))))))))</f>
        <v>30</v>
      </c>
      <c r="E113" s="47" t="str">
        <f t="shared" si="1"/>
        <v>LW/RW30</v>
      </c>
      <c r="F113" s="47" t="str">
        <f>VLOOKUP(B113,ADP!$A$2:$E$696,5,FALSE)</f>
        <v>EDM</v>
      </c>
      <c r="G113" s="47">
        <f>IF(Settings!$B$2="Yahoo",VLOOKUP(B113,ADP!$A$2:$D$696,2,FALSE),IF(Settings!$B$2="ESPN",VLOOKUP(B113,ADP!$A$2:$D$696,3,FALSE),IF(Settings!$B$2="Average",VLOOKUP(B113,ADP!$A$2:$D$696,4,FALSE),"NA")))</f>
        <v>123.8</v>
      </c>
      <c r="H113" s="48">
        <f t="shared" si="2"/>
        <v>126.5</v>
      </c>
      <c r="K113" s="49">
        <v>110.0</v>
      </c>
      <c r="L113" s="50" t="s">
        <v>271</v>
      </c>
      <c r="M113" s="43" t="str">
        <f>VLOOKUP(L113,Positions!$A$2:$B$688,2,FALSE)</f>
        <v>LW/RW</v>
      </c>
      <c r="N113" s="43">
        <f>IF(M113="C",VLOOKUP(L113,'C'!$G$3:$J$96,3,FALSE),IF(M113="C/LW",VLOOKUP(L113,'C'!$G$3:$J$96,3,FALSE),IF(M113="C/RW",VLOOKUP(L113,'C'!$G$3:$J$96,3,FALSE),IF(M113="LW",VLOOKUP(L113,LW!$G$3:$J$85,3,FALSE),IF(M113="LW/RW",VLOOKUP(L113,LW!$G$3:$J$85,3,FALSE),IF(M113="RW",VLOOKUP(L113,RW!$G$3:$J$100,3,FALSE),IF(M113="D",VLOOKUP(L113,D!$G$3:$J$96,3,FALSE),IF(M113="G",VLOOKUP(L113,G!$G$3:$J$100,3,FALSE)))))))))</f>
        <v>25</v>
      </c>
      <c r="O113" s="43" t="str">
        <f t="shared" si="3"/>
        <v>LW/RW25</v>
      </c>
      <c r="P113" s="43" t="str">
        <f>VLOOKUP(L113,ADP!$A$2:$E$696,5,FALSE)</f>
        <v>LAK</v>
      </c>
      <c r="Q113" s="43">
        <f>IF(Settings!$B$2="Yahoo",VLOOKUP(L114,ADP!$A$2:$D$696,2,FALSE),IF(Settings!$B$2="ESPN",VLOOKUP(L114,ADP!$A$2:$D$696,3,FALSE),IF(Settings!$B$2="Average",VLOOKUP(L114,ADP!$A$2:$D$696,4,FALSE),"NA")))</f>
        <v>164.5</v>
      </c>
      <c r="R113" s="44">
        <f t="shared" si="6"/>
        <v>105.5</v>
      </c>
      <c r="T113" s="51">
        <v>110.0</v>
      </c>
      <c r="U113" s="38" t="s">
        <v>250</v>
      </c>
      <c r="V113" s="53" t="s">
        <v>141</v>
      </c>
      <c r="W113" s="38">
        <v>13.0</v>
      </c>
      <c r="X113" s="38" t="s">
        <v>289</v>
      </c>
      <c r="Y113" s="38" t="s">
        <v>95</v>
      </c>
      <c r="Z113" s="38">
        <v>50.5</v>
      </c>
      <c r="AA113" s="39">
        <v>108.5</v>
      </c>
    </row>
    <row r="114">
      <c r="A114" s="36">
        <v>110.0</v>
      </c>
      <c r="B114" s="58" t="s">
        <v>261</v>
      </c>
      <c r="C114" s="38" t="str">
        <f>VLOOKUP(B114,Positions!$A$2:$B$688,2,FALSE)</f>
        <v>LW/RW</v>
      </c>
      <c r="D114" s="38">
        <f>IF(C114="C",VLOOKUP(B114,'C'!$A$3:$C$96,3,FALSE),IF(C114="C/LW",VLOOKUP(B114,'C'!$A$3:$C$96,3,FALSE),IF(C114="C/RW",VLOOKUP(B114,'C'!$A$3:$C$96,3,FALSE),IF(C114="LW",VLOOKUP(B114,LW!$A$3:$C$91,3,FALSE),IF(C114="LW/RW",VLOOKUP(B114,LW!$A$3:$C$91,3,FALSE),IF(C114="RW",VLOOKUP(B114,RW!$A$3:$C$100,3,FALSE),IF(C114="D",VLOOKUP(B114,D!$A$3:$C$98,3,FALSE),IF(C114="G",VLOOKUP(B114,G!$A$3:$C$99,3,FALSE)))))))))</f>
        <v>31</v>
      </c>
      <c r="E114" s="38" t="str">
        <f t="shared" si="1"/>
        <v>LW/RW31</v>
      </c>
      <c r="F114" s="38" t="str">
        <f>VLOOKUP(B114,ADP!$A$2:$E$696,5,FALSE)</f>
        <v>VGK</v>
      </c>
      <c r="G114" s="38">
        <f>IF(Settings!$B$2="Yahoo",VLOOKUP(B114,ADP!$A$2:$D$696,2,FALSE),IF(Settings!$B$2="ESPN",VLOOKUP(B114,ADP!$A$2:$D$696,3,FALSE),IF(Settings!$B$2="Average",VLOOKUP(B114,ADP!$A$2:$D$696,4,FALSE),"NA")))</f>
        <v>107.4</v>
      </c>
      <c r="H114" s="39">
        <f t="shared" si="2"/>
        <v>104</v>
      </c>
      <c r="K114" s="36">
        <v>111.0</v>
      </c>
      <c r="L114" s="37" t="s">
        <v>263</v>
      </c>
      <c r="M114" s="38" t="str">
        <f>VLOOKUP(L114,Positions!$A$2:$B$688,2,FALSE)</f>
        <v>LW</v>
      </c>
      <c r="N114" s="38">
        <f>IF(M114="C",VLOOKUP(L114,'C'!$G$3:$J$96,3,FALSE),IF(M114="C/LW",VLOOKUP(L114,'C'!$G$3:$J$96,3,FALSE),IF(M114="C/RW",VLOOKUP(L114,'C'!$G$3:$J$96,3,FALSE),IF(M114="LW",VLOOKUP(L114,LW!$G$3:$J$85,3,FALSE),IF(M114="LW/RW",VLOOKUP(L114,LW!$G$3:$J$85,3,FALSE),IF(M114="RW",VLOOKUP(L114,RW!$G$3:$J$100,3,FALSE),IF(M114="D",VLOOKUP(L114,D!$G$3:$J$96,3,FALSE),IF(M114="G",VLOOKUP(L114,G!$G$3:$J$100,3,FALSE)))))))))</f>
        <v>26</v>
      </c>
      <c r="O114" s="38" t="str">
        <f t="shared" si="3"/>
        <v>LW26</v>
      </c>
      <c r="P114" s="38" t="str">
        <f>VLOOKUP(L114,ADP!$A$2:$E$696,5,FALSE)</f>
        <v>BOS</v>
      </c>
      <c r="Q114" s="38">
        <f>IF(Settings!$B$2="Yahoo",VLOOKUP(L115,ADP!$A$2:$D$696,2,FALSE),IF(Settings!$B$2="ESPN",VLOOKUP(L115,ADP!$A$2:$D$696,3,FALSE),IF(Settings!$B$2="Average",VLOOKUP(L115,ADP!$A$2:$D$696,4,FALSE),"NA")))</f>
        <v>100.7</v>
      </c>
      <c r="R114" s="39">
        <f t="shared" si="6"/>
        <v>104.5</v>
      </c>
      <c r="T114" s="40">
        <v>111.0</v>
      </c>
      <c r="U114" s="43" t="s">
        <v>277</v>
      </c>
      <c r="V114" s="42" t="s">
        <v>90</v>
      </c>
      <c r="W114" s="43">
        <v>18.0</v>
      </c>
      <c r="X114" s="43" t="s">
        <v>290</v>
      </c>
      <c r="Y114" s="43" t="s">
        <v>140</v>
      </c>
      <c r="Z114" s="43">
        <v>87.8</v>
      </c>
      <c r="AA114" s="44">
        <v>111.5</v>
      </c>
    </row>
    <row r="115">
      <c r="A115" s="45">
        <v>111.0</v>
      </c>
      <c r="B115" s="59" t="s">
        <v>60</v>
      </c>
      <c r="C115" s="47" t="str">
        <f>VLOOKUP(B115,Positions!$A$2:$B$688,2,FALSE)</f>
        <v>G</v>
      </c>
      <c r="D115" s="47">
        <f>IF(C115="C",VLOOKUP(B115,'C'!$A$3:$C$96,3,FALSE),IF(C115="C/LW",VLOOKUP(B115,'C'!$A$3:$C$96,3,FALSE),IF(C115="C/RW",VLOOKUP(B115,'C'!$A$3:$C$96,3,FALSE),IF(C115="LW",VLOOKUP(B115,LW!$A$3:$C$91,3,FALSE),IF(C115="LW/RW",VLOOKUP(B115,LW!$A$3:$C$91,3,FALSE),IF(C115="RW",VLOOKUP(B115,RW!$A$3:$C$100,3,FALSE),IF(C115="D",VLOOKUP(B115,D!$A$3:$C$98,3,FALSE),IF(C115="G",VLOOKUP(B115,G!$A$3:$C$99,3,FALSE)))))))))</f>
        <v>10</v>
      </c>
      <c r="E115" s="47" t="str">
        <f t="shared" si="1"/>
        <v>G10</v>
      </c>
      <c r="F115" s="47" t="str">
        <f>VLOOKUP(B115,ADP!$A$2:$E$696,5,FALSE)</f>
        <v>EDM</v>
      </c>
      <c r="G115" s="47">
        <f>IF(Settings!$B$2="Yahoo",VLOOKUP(B115,ADP!$A$2:$D$696,2,FALSE),IF(Settings!$B$2="ESPN",VLOOKUP(B115,ADP!$A$2:$D$696,3,FALSE),IF(Settings!$B$2="Average",VLOOKUP(B115,ADP!$A$2:$D$696,4,FALSE),"NA")))</f>
        <v>77.9</v>
      </c>
      <c r="H115" s="48">
        <f t="shared" si="2"/>
        <v>108</v>
      </c>
      <c r="K115" s="49">
        <v>112.0</v>
      </c>
      <c r="L115" s="50" t="s">
        <v>212</v>
      </c>
      <c r="M115" s="43" t="str">
        <f>VLOOKUP(L115,Positions!$A$2:$B$688,2,FALSE)</f>
        <v>C/LW</v>
      </c>
      <c r="N115" s="43">
        <f>IF(M115="C",VLOOKUP(L115,'C'!$G$3:$J$96,3,FALSE),IF(M115="C/LW",VLOOKUP(L115,'C'!$G$3:$J$96,3,FALSE),IF(M115="C/RW",VLOOKUP(L115,'C'!$G$3:$J$96,3,FALSE),IF(M115="LW",VLOOKUP(L115,LW!$G$3:$J$85,3,FALSE),IF(M115="LW/RW",VLOOKUP(L115,LW!$G$3:$J$85,3,FALSE),IF(M115="RW",VLOOKUP(L115,RW!$G$3:$J$100,3,FALSE),IF(M115="D",VLOOKUP(L115,D!$G$3:$J$96,3,FALSE),IF(M115="G",VLOOKUP(L115,G!$G$3:$J$100,3,FALSE)))))))))</f>
        <v>39</v>
      </c>
      <c r="O115" s="43" t="str">
        <f t="shared" si="3"/>
        <v>C/LW39</v>
      </c>
      <c r="P115" s="43" t="str">
        <f>VLOOKUP(L115,ADP!$A$2:$E$696,5,FALSE)</f>
        <v>OTT</v>
      </c>
      <c r="Q115" s="43">
        <f>IF(Settings!$B$2="Yahoo",VLOOKUP(L116,ADP!$A$2:$D$696,2,FALSE),IF(Settings!$B$2="ESPN",VLOOKUP(L116,ADP!$A$2:$D$696,3,FALSE),IF(Settings!$B$2="Average",VLOOKUP(L116,ADP!$A$2:$D$696,4,FALSE),"NA")))</f>
        <v>46.1</v>
      </c>
      <c r="R115" s="44">
        <f t="shared" si="6"/>
        <v>92</v>
      </c>
      <c r="T115" s="51">
        <v>112.0</v>
      </c>
      <c r="U115" s="38" t="s">
        <v>260</v>
      </c>
      <c r="V115" s="53" t="s">
        <v>149</v>
      </c>
      <c r="W115" s="38">
        <v>23.0</v>
      </c>
      <c r="X115" s="38" t="s">
        <v>291</v>
      </c>
      <c r="Y115" s="38" t="s">
        <v>202</v>
      </c>
      <c r="Z115" s="38">
        <v>161.5</v>
      </c>
      <c r="AA115" s="39">
        <v>112.0</v>
      </c>
    </row>
    <row r="116">
      <c r="A116" s="36">
        <v>112.0</v>
      </c>
      <c r="B116" s="58" t="s">
        <v>68</v>
      </c>
      <c r="C116" s="38" t="str">
        <f>VLOOKUP(B116,Positions!$A$2:$B$688,2,FALSE)</f>
        <v>G</v>
      </c>
      <c r="D116" s="38">
        <f>IF(C116="C",VLOOKUP(B116,'C'!$A$3:$C$96,3,FALSE),IF(C116="C/LW",VLOOKUP(B116,'C'!$A$3:$C$96,3,FALSE),IF(C116="C/RW",VLOOKUP(B116,'C'!$A$3:$C$96,3,FALSE),IF(C116="LW",VLOOKUP(B116,LW!$A$3:$C$91,3,FALSE),IF(C116="LW/RW",VLOOKUP(B116,LW!$A$3:$C$91,3,FALSE),IF(C116="RW",VLOOKUP(B116,RW!$A$3:$C$100,3,FALSE),IF(C116="D",VLOOKUP(B116,D!$A$3:$C$98,3,FALSE),IF(C116="G",VLOOKUP(B116,G!$A$3:$C$99,3,FALSE)))))))))</f>
        <v>11</v>
      </c>
      <c r="E116" s="38" t="str">
        <f t="shared" si="1"/>
        <v>G11</v>
      </c>
      <c r="F116" s="38" t="str">
        <f>VLOOKUP(B116,ADP!$A$2:$E$696,5,FALSE)</f>
        <v>WSH</v>
      </c>
      <c r="G116" s="38">
        <f>IF(Settings!$B$2="Yahoo",VLOOKUP(B116,ADP!$A$2:$D$696,2,FALSE),IF(Settings!$B$2="ESPN",VLOOKUP(B116,ADP!$A$2:$D$696,3,FALSE),IF(Settings!$B$2="Average",VLOOKUP(B116,ADP!$A$2:$D$696,4,FALSE),"NA")))</f>
        <v>65.6</v>
      </c>
      <c r="H116" s="39">
        <f t="shared" si="2"/>
        <v>94.5</v>
      </c>
      <c r="K116" s="36">
        <v>113.0</v>
      </c>
      <c r="L116" s="37" t="s">
        <v>55</v>
      </c>
      <c r="M116" s="38" t="str">
        <f>VLOOKUP(L116,Positions!$A$2:$B$688,2,FALSE)</f>
        <v>G</v>
      </c>
      <c r="N116" s="38">
        <f>IF(M116="C",VLOOKUP(L116,'C'!$G$3:$J$96,3,FALSE),IF(M116="C/LW",VLOOKUP(L116,'C'!$G$3:$J$96,3,FALSE),IF(M116="C/RW",VLOOKUP(L116,'C'!$G$3:$J$96,3,FALSE),IF(M116="LW",VLOOKUP(L116,LW!$G$3:$J$85,3,FALSE),IF(M116="LW/RW",VLOOKUP(L116,LW!$G$3:$J$85,3,FALSE),IF(M116="RW",VLOOKUP(L116,RW!$G$3:$J$100,3,FALSE),IF(M116="D",VLOOKUP(L116,D!$G$3:$J$96,3,FALSE),IF(M116="G",VLOOKUP(L116,G!$G$3:$J$100,3,FALSE)))))))))</f>
        <v>14</v>
      </c>
      <c r="O116" s="38" t="str">
        <f t="shared" si="3"/>
        <v>G14</v>
      </c>
      <c r="P116" s="38" t="str">
        <f>VLOOKUP(L116,ADP!$A$2:$E$696,5,FALSE)</f>
        <v>DAL</v>
      </c>
      <c r="Q116" s="38">
        <f>IF(Settings!$B$2="Yahoo",VLOOKUP(L117,ADP!$A$2:$D$696,2,FALSE),IF(Settings!$B$2="ESPN",VLOOKUP(L117,ADP!$A$2:$D$696,3,FALSE),IF(Settings!$B$2="Average",VLOOKUP(L117,ADP!$A$2:$D$696,4,FALSE),"NA")))</f>
        <v>78.8</v>
      </c>
      <c r="R116" s="39">
        <f t="shared" si="6"/>
        <v>103</v>
      </c>
      <c r="T116" s="40">
        <v>113.0</v>
      </c>
      <c r="U116" s="43" t="s">
        <v>258</v>
      </c>
      <c r="V116" s="42" t="s">
        <v>5</v>
      </c>
      <c r="W116" s="43">
        <v>18.0</v>
      </c>
      <c r="X116" s="43" t="s">
        <v>292</v>
      </c>
      <c r="Y116" s="43" t="s">
        <v>126</v>
      </c>
      <c r="Z116" s="43">
        <v>75.5</v>
      </c>
      <c r="AA116" s="44">
        <v>112.0</v>
      </c>
    </row>
    <row r="117">
      <c r="A117" s="45">
        <v>113.0</v>
      </c>
      <c r="B117" s="59" t="s">
        <v>62</v>
      </c>
      <c r="C117" s="47" t="str">
        <f>VLOOKUP(B117,Positions!$A$2:$B$688,2,FALSE)</f>
        <v>G</v>
      </c>
      <c r="D117" s="47">
        <f>IF(C117="C",VLOOKUP(B117,'C'!$A$3:$C$96,3,FALSE),IF(C117="C/LW",VLOOKUP(B117,'C'!$A$3:$C$96,3,FALSE),IF(C117="C/RW",VLOOKUP(B117,'C'!$A$3:$C$96,3,FALSE),IF(C117="LW",VLOOKUP(B117,LW!$A$3:$C$91,3,FALSE),IF(C117="LW/RW",VLOOKUP(B117,LW!$A$3:$C$91,3,FALSE),IF(C117="RW",VLOOKUP(B117,RW!$A$3:$C$100,3,FALSE),IF(C117="D",VLOOKUP(B117,D!$A$3:$C$98,3,FALSE),IF(C117="G",VLOOKUP(B117,G!$A$3:$C$99,3,FALSE)))))))))</f>
        <v>12</v>
      </c>
      <c r="E117" s="47" t="str">
        <f t="shared" si="1"/>
        <v>G12</v>
      </c>
      <c r="F117" s="47" t="str">
        <f>VLOOKUP(B117,ADP!$A$2:$E$696,5,FALSE)</f>
        <v>NYI</v>
      </c>
      <c r="G117" s="47">
        <f>IF(Settings!$B$2="Yahoo",VLOOKUP(B117,ADP!$A$2:$D$696,2,FALSE),IF(Settings!$B$2="ESPN",VLOOKUP(B117,ADP!$A$2:$D$696,3,FALSE),IF(Settings!$B$2="Average",VLOOKUP(B117,ADP!$A$2:$D$696,4,FALSE),"NA")))</f>
        <v>28.9</v>
      </c>
      <c r="H117" s="48">
        <f t="shared" si="2"/>
        <v>85</v>
      </c>
      <c r="K117" s="49">
        <v>114.0</v>
      </c>
      <c r="L117" s="50" t="s">
        <v>293</v>
      </c>
      <c r="M117" s="43" t="str">
        <f>VLOOKUP(L117,Positions!$A$2:$B$688,2,FALSE)</f>
        <v>D</v>
      </c>
      <c r="N117" s="43">
        <f>IF(M117="C",VLOOKUP(L117,'C'!$G$3:$J$96,3,FALSE),IF(M117="C/LW",VLOOKUP(L117,'C'!$G$3:$J$96,3,FALSE),IF(M117="C/RW",VLOOKUP(L117,'C'!$G$3:$J$96,3,FALSE),IF(M117="LW",VLOOKUP(L117,LW!$G$3:$J$85,3,FALSE),IF(M117="LW/RW",VLOOKUP(L117,LW!$G$3:$J$85,3,FALSE),IF(M117="RW",VLOOKUP(L117,RW!$G$3:$J$100,3,FALSE),IF(M117="D",VLOOKUP(L117,D!$G$3:$J$96,3,FALSE),IF(M117="G",VLOOKUP(L117,G!$G$3:$J$100,3,FALSE)))))))))</f>
        <v>19</v>
      </c>
      <c r="O117" s="43" t="str">
        <f t="shared" si="3"/>
        <v>D19</v>
      </c>
      <c r="P117" s="43" t="str">
        <f>VLOOKUP(L117,ADP!$A$2:$E$696,5,FALSE)</f>
        <v>LAK</v>
      </c>
      <c r="Q117" s="43">
        <f>IF(Settings!$B$2="Yahoo",VLOOKUP(L118,ADP!$A$2:$D$696,2,FALSE),IF(Settings!$B$2="ESPN",VLOOKUP(L118,ADP!$A$2:$D$696,3,FALSE),IF(Settings!$B$2="Average",VLOOKUP(L118,ADP!$A$2:$D$696,4,FALSE),"NA")))</f>
        <v>151.4</v>
      </c>
      <c r="R117" s="44">
        <f t="shared" si="6"/>
        <v>118</v>
      </c>
      <c r="T117" s="51">
        <v>114.0</v>
      </c>
      <c r="U117" s="38" t="s">
        <v>242</v>
      </c>
      <c r="V117" s="53" t="s">
        <v>149</v>
      </c>
      <c r="W117" s="38">
        <v>22.0</v>
      </c>
      <c r="X117" s="38" t="s">
        <v>294</v>
      </c>
      <c r="Y117" s="38" t="s">
        <v>106</v>
      </c>
      <c r="Z117" s="38">
        <v>165.3</v>
      </c>
      <c r="AA117" s="39">
        <v>114.5</v>
      </c>
    </row>
    <row r="118">
      <c r="A118" s="36">
        <v>114.0</v>
      </c>
      <c r="B118" s="58" t="s">
        <v>267</v>
      </c>
      <c r="C118" s="38" t="str">
        <f>VLOOKUP(B118,Positions!$A$2:$B$688,2,FALSE)</f>
        <v>RW</v>
      </c>
      <c r="D118" s="38">
        <f>IF(C118="C",VLOOKUP(B118,'C'!$A$3:$C$96,3,FALSE),IF(C118="C/LW",VLOOKUP(B118,'C'!$A$3:$C$96,3,FALSE),IF(C118="C/RW",VLOOKUP(B118,'C'!$A$3:$C$96,3,FALSE),IF(C118="LW",VLOOKUP(B118,LW!$A$3:$C$91,3,FALSE),IF(C118="LW/RW",VLOOKUP(B118,LW!$A$3:$C$91,3,FALSE),IF(C118="RW",VLOOKUP(B118,RW!$A$3:$C$100,3,FALSE),IF(C118="D",VLOOKUP(B118,D!$A$3:$C$98,3,FALSE),IF(C118="G",VLOOKUP(B118,G!$A$3:$C$99,3,FALSE)))))))))</f>
        <v>15</v>
      </c>
      <c r="E118" s="38" t="str">
        <f t="shared" si="1"/>
        <v>RW15</v>
      </c>
      <c r="F118" s="38" t="str">
        <f>VLOOKUP(B118,ADP!$A$2:$E$696,5,FALSE)</f>
        <v>BUF</v>
      </c>
      <c r="G118" s="38">
        <f>IF(Settings!$B$2="Yahoo",VLOOKUP(B118,ADP!$A$2:$D$696,2,FALSE),IF(Settings!$B$2="ESPN",VLOOKUP(B118,ADP!$A$2:$D$696,3,FALSE),IF(Settings!$B$2="Average",VLOOKUP(B118,ADP!$A$2:$D$696,4,FALSE),"NA")))</f>
        <v>165.1</v>
      </c>
      <c r="H118" s="39">
        <f t="shared" si="2"/>
        <v>107</v>
      </c>
      <c r="K118" s="36">
        <v>115.0</v>
      </c>
      <c r="L118" s="37" t="s">
        <v>295</v>
      </c>
      <c r="M118" s="38" t="str">
        <f>VLOOKUP(L118,Positions!$A$2:$B$688,2,FALSE)</f>
        <v>RW</v>
      </c>
      <c r="N118" s="38">
        <f>IF(M118="C",VLOOKUP(L118,'C'!$G$3:$J$96,3,FALSE),IF(M118="C/LW",VLOOKUP(L118,'C'!$G$3:$J$96,3,FALSE),IF(M118="C/RW",VLOOKUP(L118,'C'!$G$3:$J$96,3,FALSE),IF(M118="LW",VLOOKUP(L118,LW!$G$3:$J$85,3,FALSE),IF(M118="LW/RW",VLOOKUP(L118,LW!$G$3:$J$85,3,FALSE),IF(M118="RW",VLOOKUP(L118,RW!$G$3:$J$100,3,FALSE),IF(M118="D",VLOOKUP(L118,D!$G$3:$J$96,3,FALSE),IF(M118="G",VLOOKUP(L118,G!$G$3:$J$100,3,FALSE)))))))))</f>
        <v>17</v>
      </c>
      <c r="O118" s="38" t="str">
        <f t="shared" si="3"/>
        <v>RW17</v>
      </c>
      <c r="P118" s="38" t="str">
        <f>VLOOKUP(L118,ADP!$A$2:$E$696,5,FALSE)</f>
        <v>DET</v>
      </c>
      <c r="Q118" s="38">
        <f>IF(Settings!$B$2="Yahoo",VLOOKUP(L119,ADP!$A$2:$D$696,2,FALSE),IF(Settings!$B$2="ESPN",VLOOKUP(L119,ADP!$A$2:$D$696,3,FALSE),IF(Settings!$B$2="Average",VLOOKUP(L119,ADP!$A$2:$D$696,4,FALSE),"NA")))</f>
        <v>119.6</v>
      </c>
      <c r="R118" s="39">
        <f t="shared" si="6"/>
        <v>116</v>
      </c>
      <c r="T118" s="40">
        <v>115.0</v>
      </c>
      <c r="U118" s="43" t="s">
        <v>58</v>
      </c>
      <c r="V118" s="42" t="s">
        <v>5</v>
      </c>
      <c r="W118" s="43">
        <v>10.0</v>
      </c>
      <c r="X118" s="43" t="s">
        <v>296</v>
      </c>
      <c r="Y118" s="43" t="s">
        <v>297</v>
      </c>
      <c r="Z118" s="43">
        <v>167.2</v>
      </c>
      <c r="AA118" s="44">
        <v>114.5</v>
      </c>
    </row>
    <row r="119">
      <c r="A119" s="45">
        <v>115.0</v>
      </c>
      <c r="B119" s="56" t="s">
        <v>298</v>
      </c>
      <c r="C119" s="47" t="str">
        <f>VLOOKUP(B119,Positions!$A$2:$B$688,2,FALSE)</f>
        <v>LW/RW</v>
      </c>
      <c r="D119" s="47">
        <f>IF(C119="C",VLOOKUP(B119,'C'!$A$3:$C$96,3,FALSE),IF(C119="C/LW",VLOOKUP(B119,'C'!$A$3:$C$96,3,FALSE),IF(C119="C/RW",VLOOKUP(B119,'C'!$A$3:$C$96,3,FALSE),IF(C119="LW",VLOOKUP(B119,LW!$A$3:$C$91,3,FALSE),IF(C119="LW/RW",VLOOKUP(B119,LW!$A$3:$C$91,3,FALSE),IF(C119="RW",VLOOKUP(B119,RW!$A$3:$C$100,3,FALSE),IF(C119="D",VLOOKUP(B119,D!$A$3:$C$98,3,FALSE),IF(C119="G",VLOOKUP(B119,G!$A$3:$C$99,3,FALSE)))))))))</f>
        <v>32</v>
      </c>
      <c r="E119" s="47" t="str">
        <f t="shared" si="1"/>
        <v>LW/RW32</v>
      </c>
      <c r="F119" s="47" t="str">
        <f>VLOOKUP(B119,ADP!$A$2:$E$696,5,FALSE)</f>
        <v>SEA</v>
      </c>
      <c r="G119" s="47">
        <f>IF(Settings!$B$2="Yahoo",VLOOKUP(B119,ADP!$A$2:$D$696,2,FALSE),IF(Settings!$B$2="ESPN",VLOOKUP(B119,ADP!$A$2:$D$696,3,FALSE),IF(Settings!$B$2="Average",VLOOKUP(B119,ADP!$A$2:$D$696,4,FALSE),"NA")))</f>
        <v>163.3</v>
      </c>
      <c r="H119" s="48">
        <f t="shared" si="2"/>
        <v>120.5</v>
      </c>
      <c r="K119" s="49">
        <v>116.0</v>
      </c>
      <c r="L119" s="50" t="s">
        <v>214</v>
      </c>
      <c r="M119" s="43" t="str">
        <f>VLOOKUP(L119,Positions!$A$2:$B$688,2,FALSE)</f>
        <v>C</v>
      </c>
      <c r="N119" s="43">
        <f>IF(M119="C",VLOOKUP(L119,'C'!$G$3:$J$96,3,FALSE),IF(M119="C/LW",VLOOKUP(L119,'C'!$G$3:$J$96,3,FALSE),IF(M119="C/RW",VLOOKUP(L119,'C'!$G$3:$J$96,3,FALSE),IF(M119="LW",VLOOKUP(L119,LW!$G$3:$J$85,3,FALSE),IF(M119="LW/RW",VLOOKUP(L119,LW!$G$3:$J$85,3,FALSE),IF(M119="RW",VLOOKUP(L119,RW!$G$3:$J$100,3,FALSE),IF(M119="D",VLOOKUP(L119,D!$G$3:$J$96,3,FALSE),IF(M119="G",VLOOKUP(L119,G!$G$3:$J$100,3,FALSE)))))))))</f>
        <v>40</v>
      </c>
      <c r="O119" s="43" t="str">
        <f t="shared" si="3"/>
        <v>C40</v>
      </c>
      <c r="P119" s="43" t="str">
        <f>VLOOKUP(L119,ADP!$A$2:$E$696,5,FALSE)</f>
        <v>ANA</v>
      </c>
      <c r="Q119" s="43">
        <f>IF(Settings!$B$2="Yahoo",VLOOKUP(L120,ADP!$A$2:$D$696,2,FALSE),IF(Settings!$B$2="ESPN",VLOOKUP(L120,ADP!$A$2:$D$696,3,FALSE),IF(Settings!$B$2="Average",VLOOKUP(L120,ADP!$A$2:$D$696,4,FALSE),"NA")))</f>
        <v>167.3</v>
      </c>
      <c r="R119" s="44">
        <f t="shared" si="6"/>
        <v>94.5</v>
      </c>
      <c r="T119" s="51">
        <v>116.0</v>
      </c>
      <c r="U119" s="38" t="s">
        <v>234</v>
      </c>
      <c r="V119" s="53" t="s">
        <v>88</v>
      </c>
      <c r="W119" s="38">
        <v>37.0</v>
      </c>
      <c r="X119" s="38" t="s">
        <v>299</v>
      </c>
      <c r="Y119" s="38" t="s">
        <v>85</v>
      </c>
      <c r="Z119" s="38">
        <v>149.7</v>
      </c>
      <c r="AA119" s="39">
        <v>115.0</v>
      </c>
    </row>
    <row r="120">
      <c r="A120" s="36">
        <v>116.0</v>
      </c>
      <c r="B120" s="55" t="s">
        <v>295</v>
      </c>
      <c r="C120" s="38" t="str">
        <f>VLOOKUP(B120,Positions!$A$2:$B$688,2,FALSE)</f>
        <v>RW</v>
      </c>
      <c r="D120" s="38">
        <f>IF(C120="C",VLOOKUP(B120,'C'!$A$3:$C$96,3,FALSE),IF(C120="C/LW",VLOOKUP(B120,'C'!$A$3:$C$96,3,FALSE),IF(C120="C/RW",VLOOKUP(B120,'C'!$A$3:$C$96,3,FALSE),IF(C120="LW",VLOOKUP(B120,LW!$A$3:$C$91,3,FALSE),IF(C120="LW/RW",VLOOKUP(B120,LW!$A$3:$C$91,3,FALSE),IF(C120="RW",VLOOKUP(B120,RW!$A$3:$C$100,3,FALSE),IF(C120="D",VLOOKUP(B120,D!$A$3:$C$98,3,FALSE),IF(C120="G",VLOOKUP(B120,G!$A$3:$C$99,3,FALSE)))))))))</f>
        <v>16</v>
      </c>
      <c r="E120" s="38" t="str">
        <f t="shared" si="1"/>
        <v>RW16</v>
      </c>
      <c r="F120" s="38" t="str">
        <f>VLOOKUP(B120,ADP!$A$2:$E$696,5,FALSE)</f>
        <v>DET</v>
      </c>
      <c r="G120" s="38">
        <f>IF(Settings!$B$2="Yahoo",VLOOKUP(B120,ADP!$A$2:$D$696,2,FALSE),IF(Settings!$B$2="ESPN",VLOOKUP(B120,ADP!$A$2:$D$696,3,FALSE),IF(Settings!$B$2="Average",VLOOKUP(B120,ADP!$A$2:$D$696,4,FALSE),"NA")))</f>
        <v>151.4</v>
      </c>
      <c r="H120" s="39">
        <f t="shared" si="2"/>
        <v>116</v>
      </c>
      <c r="K120" s="36">
        <v>117.0</v>
      </c>
      <c r="L120" s="37" t="s">
        <v>300</v>
      </c>
      <c r="M120" s="38" t="str">
        <f>VLOOKUP(L120,Positions!$A$2:$B$688,2,FALSE)</f>
        <v>RW</v>
      </c>
      <c r="N120" s="38">
        <f>IF(M120="C",VLOOKUP(L120,'C'!$G$3:$J$96,3,FALSE),IF(M120="C/LW",VLOOKUP(L120,'C'!$G$3:$J$96,3,FALSE),IF(M120="C/RW",VLOOKUP(L120,'C'!$G$3:$J$96,3,FALSE),IF(M120="LW",VLOOKUP(L120,LW!$G$3:$J$85,3,FALSE),IF(M120="LW/RW",VLOOKUP(L120,LW!$G$3:$J$85,3,FALSE),IF(M120="RW",VLOOKUP(L120,RW!$G$3:$J$100,3,FALSE),IF(M120="D",VLOOKUP(L120,D!$G$3:$J$96,3,FALSE),IF(M120="G",VLOOKUP(L120,G!$G$3:$J$100,3,FALSE)))))))))</f>
        <v>18</v>
      </c>
      <c r="O120" s="38" t="str">
        <f t="shared" si="3"/>
        <v>RW18</v>
      </c>
      <c r="P120" s="38" t="str">
        <f>VLOOKUP(L120,ADP!$A$2:$E$696,5,FALSE)</f>
        <v>WPG</v>
      </c>
      <c r="Q120" s="38">
        <f>IF(Settings!$B$2="Yahoo",VLOOKUP(L121,ADP!$A$2:$D$696,2,FALSE),IF(Settings!$B$2="ESPN",VLOOKUP(L121,ADP!$A$2:$D$696,3,FALSE),IF(Settings!$B$2="Average",VLOOKUP(L121,ADP!$A$2:$D$696,4,FALSE),"NA")))</f>
        <v>81.6</v>
      </c>
      <c r="R120" s="39">
        <f t="shared" si="6"/>
        <v>118</v>
      </c>
      <c r="T120" s="40">
        <v>117.0</v>
      </c>
      <c r="U120" s="43" t="s">
        <v>295</v>
      </c>
      <c r="V120" s="42" t="s">
        <v>5</v>
      </c>
      <c r="W120" s="43">
        <v>16.0</v>
      </c>
      <c r="X120" s="43" t="s">
        <v>301</v>
      </c>
      <c r="Y120" s="43" t="s">
        <v>202</v>
      </c>
      <c r="Z120" s="43">
        <v>151.4</v>
      </c>
      <c r="AA120" s="44">
        <v>116.0</v>
      </c>
    </row>
    <row r="121">
      <c r="A121" s="45">
        <v>117.0</v>
      </c>
      <c r="B121" s="59" t="s">
        <v>302</v>
      </c>
      <c r="C121" s="47" t="str">
        <f>VLOOKUP(B121,Positions!$A$2:$B$688,2,FALSE)</f>
        <v>C/LW</v>
      </c>
      <c r="D121" s="47">
        <f>IF(C121="C",VLOOKUP(B121,'C'!$A$3:$C$96,3,FALSE),IF(C121="C/LW",VLOOKUP(B121,'C'!$A$3:$C$96,3,FALSE),IF(C121="C/RW",VLOOKUP(B121,'C'!$A$3:$C$96,3,FALSE),IF(C121="LW",VLOOKUP(B121,LW!$A$3:$C$91,3,FALSE),IF(C121="LW/RW",VLOOKUP(B121,LW!$A$3:$C$91,3,FALSE),IF(C121="RW",VLOOKUP(B121,RW!$A$3:$C$100,3,FALSE),IF(C121="D",VLOOKUP(B121,D!$A$3:$C$98,3,FALSE),IF(C121="G",VLOOKUP(B121,G!$A$3:$C$99,3,FALSE)))))))))</f>
        <v>40</v>
      </c>
      <c r="E121" s="47" t="str">
        <f t="shared" si="1"/>
        <v>C/LW40</v>
      </c>
      <c r="F121" s="47" t="str">
        <f>VLOOKUP(B121,ADP!$A$2:$E$696,5,FALSE)</f>
        <v>SEA</v>
      </c>
      <c r="G121" s="47">
        <f>IF(Settings!$B$2="Yahoo",VLOOKUP(B121,ADP!$A$2:$D$696,2,FALSE),IF(Settings!$B$2="ESPN",VLOOKUP(B121,ADP!$A$2:$D$696,3,FALSE),IF(Settings!$B$2="Average",VLOOKUP(B121,ADP!$A$2:$D$696,4,FALSE),"NA")))</f>
        <v>164.5</v>
      </c>
      <c r="H121" s="48">
        <f t="shared" si="2"/>
        <v>141.5</v>
      </c>
      <c r="K121" s="49">
        <v>118.0</v>
      </c>
      <c r="L121" s="50" t="s">
        <v>303</v>
      </c>
      <c r="M121" s="43" t="str">
        <f>VLOOKUP(L121,Positions!$A$2:$B$688,2,FALSE)</f>
        <v>D</v>
      </c>
      <c r="N121" s="43">
        <f>IF(M121="C",VLOOKUP(L121,'C'!$G$3:$J$96,3,FALSE),IF(M121="C/LW",VLOOKUP(L121,'C'!$G$3:$J$96,3,FALSE),IF(M121="C/RW",VLOOKUP(L121,'C'!$G$3:$J$96,3,FALSE),IF(M121="LW",VLOOKUP(L121,LW!$G$3:$J$85,3,FALSE),IF(M121="LW/RW",VLOOKUP(L121,LW!$G$3:$J$85,3,FALSE),IF(M121="RW",VLOOKUP(L121,RW!$G$3:$J$100,3,FALSE),IF(M121="D",VLOOKUP(L121,D!$G$3:$J$96,3,FALSE),IF(M121="G",VLOOKUP(L121,G!$G$3:$J$100,3,FALSE)))))))))</f>
        <v>20</v>
      </c>
      <c r="O121" s="43" t="str">
        <f t="shared" si="3"/>
        <v>D20</v>
      </c>
      <c r="P121" s="43" t="str">
        <f>VLOOKUP(L121,ADP!$A$2:$E$696,5,FALSE)</f>
        <v>BUF</v>
      </c>
      <c r="Q121" s="43">
        <f>IF(Settings!$B$2="Yahoo",VLOOKUP(L122,ADP!$A$2:$D$696,2,FALSE),IF(Settings!$B$2="ESPN",VLOOKUP(L122,ADP!$A$2:$D$696,3,FALSE),IF(Settings!$B$2="Average",VLOOKUP(L122,ADP!$A$2:$D$696,4,FALSE),"NA")))</f>
        <v>87.8</v>
      </c>
      <c r="R121" s="44">
        <f t="shared" si="6"/>
        <v>119.5</v>
      </c>
      <c r="T121" s="51">
        <v>118.0</v>
      </c>
      <c r="U121" s="38" t="s">
        <v>282</v>
      </c>
      <c r="V121" s="53" t="s">
        <v>83</v>
      </c>
      <c r="W121" s="38">
        <v>42.0</v>
      </c>
      <c r="X121" s="38" t="s">
        <v>304</v>
      </c>
      <c r="Y121" s="38" t="s">
        <v>182</v>
      </c>
      <c r="Z121" s="38">
        <v>156.5</v>
      </c>
      <c r="AA121" s="39">
        <v>117.5</v>
      </c>
    </row>
    <row r="122">
      <c r="A122" s="36">
        <v>118.0</v>
      </c>
      <c r="B122" s="58" t="s">
        <v>300</v>
      </c>
      <c r="C122" s="38" t="str">
        <f>VLOOKUP(B122,Positions!$A$2:$B$688,2,FALSE)</f>
        <v>RW</v>
      </c>
      <c r="D122" s="38">
        <f>IF(C122="C",VLOOKUP(B122,'C'!$A$3:$C$96,3,FALSE),IF(C122="C/LW",VLOOKUP(B122,'C'!$A$3:$C$96,3,FALSE),IF(C122="C/RW",VLOOKUP(B122,'C'!$A$3:$C$96,3,FALSE),IF(C122="LW",VLOOKUP(B122,LW!$A$3:$C$91,3,FALSE),IF(C122="LW/RW",VLOOKUP(B122,LW!$A$3:$C$91,3,FALSE),IF(C122="RW",VLOOKUP(B122,RW!$A$3:$C$100,3,FALSE),IF(C122="D",VLOOKUP(B122,D!$A$3:$C$98,3,FALSE),IF(C122="G",VLOOKUP(B122,G!$A$3:$C$99,3,FALSE)))))))))</f>
        <v>17</v>
      </c>
      <c r="E122" s="38" t="str">
        <f t="shared" si="1"/>
        <v>RW17</v>
      </c>
      <c r="F122" s="38" t="str">
        <f>VLOOKUP(B122,ADP!$A$2:$E$696,5,FALSE)</f>
        <v>WPG</v>
      </c>
      <c r="G122" s="38">
        <f>IF(Settings!$B$2="Yahoo",VLOOKUP(B122,ADP!$A$2:$D$696,2,FALSE),IF(Settings!$B$2="ESPN",VLOOKUP(B122,ADP!$A$2:$D$696,3,FALSE),IF(Settings!$B$2="Average",VLOOKUP(B122,ADP!$A$2:$D$696,4,FALSE),"NA")))</f>
        <v>167.3</v>
      </c>
      <c r="H122" s="39">
        <f t="shared" si="2"/>
        <v>118</v>
      </c>
      <c r="K122" s="36">
        <v>119.0</v>
      </c>
      <c r="L122" s="37" t="s">
        <v>277</v>
      </c>
      <c r="M122" s="38" t="str">
        <f>VLOOKUP(L122,Positions!$A$2:$B$688,2,FALSE)</f>
        <v>D</v>
      </c>
      <c r="N122" s="38">
        <f>IF(M122="C",VLOOKUP(L122,'C'!$G$3:$J$96,3,FALSE),IF(M122="C/LW",VLOOKUP(L122,'C'!$G$3:$J$96,3,FALSE),IF(M122="C/RW",VLOOKUP(L122,'C'!$G$3:$J$96,3,FALSE),IF(M122="LW",VLOOKUP(L122,LW!$G$3:$J$85,3,FALSE),IF(M122="LW/RW",VLOOKUP(L122,LW!$G$3:$J$85,3,FALSE),IF(M122="RW",VLOOKUP(L122,RW!$G$3:$J$100,3,FALSE),IF(M122="D",VLOOKUP(L122,D!$G$3:$J$96,3,FALSE),IF(M122="G",VLOOKUP(L122,G!$G$3:$J$100,3,FALSE)))))))))</f>
        <v>21</v>
      </c>
      <c r="O122" s="38" t="str">
        <f t="shared" si="3"/>
        <v>D21</v>
      </c>
      <c r="P122" s="38" t="str">
        <f>VLOOKUP(L122,ADP!$A$2:$E$696,5,FALSE)</f>
        <v>VGK</v>
      </c>
      <c r="Q122" s="38">
        <f>IF(Settings!$B$2="Yahoo",VLOOKUP(L123,ADP!$A$2:$D$696,2,FALSE),IF(Settings!$B$2="ESPN",VLOOKUP(L123,ADP!$A$2:$D$696,3,FALSE),IF(Settings!$B$2="Average",VLOOKUP(L123,ADP!$A$2:$D$696,4,FALSE),"NA")))</f>
        <v>154.8</v>
      </c>
      <c r="R122" s="39">
        <f t="shared" si="6"/>
        <v>111.5</v>
      </c>
      <c r="T122" s="40">
        <v>119.0</v>
      </c>
      <c r="U122" s="43" t="s">
        <v>264</v>
      </c>
      <c r="V122" s="42" t="s">
        <v>90</v>
      </c>
      <c r="W122" s="43">
        <v>26.0</v>
      </c>
      <c r="X122" s="43" t="s">
        <v>305</v>
      </c>
      <c r="Y122" s="43" t="s">
        <v>106</v>
      </c>
      <c r="Z122" s="43">
        <v>80.7</v>
      </c>
      <c r="AA122" s="44">
        <v>117.5</v>
      </c>
    </row>
    <row r="123">
      <c r="A123" s="45">
        <v>119.0</v>
      </c>
      <c r="B123" s="59" t="s">
        <v>306</v>
      </c>
      <c r="C123" s="47" t="str">
        <f>VLOOKUP(B123,Positions!$A$2:$B$688,2,FALSE)</f>
        <v>C</v>
      </c>
      <c r="D123" s="47">
        <f>IF(C123="C",VLOOKUP(B123,'C'!$A$3:$C$96,3,FALSE),IF(C123="C/LW",VLOOKUP(B123,'C'!$A$3:$C$96,3,FALSE),IF(C123="C/RW",VLOOKUP(B123,'C'!$A$3:$C$96,3,FALSE),IF(C123="LW",VLOOKUP(B123,LW!$A$3:$C$91,3,FALSE),IF(C123="LW/RW",VLOOKUP(B123,LW!$A$3:$C$91,3,FALSE),IF(C123="RW",VLOOKUP(B123,RW!$A$3:$C$100,3,FALSE),IF(C123="D",VLOOKUP(B123,D!$A$3:$C$98,3,FALSE),IF(C123="G",VLOOKUP(B123,G!$A$3:$C$99,3,FALSE)))))))))</f>
        <v>41</v>
      </c>
      <c r="E123" s="47" t="str">
        <f t="shared" si="1"/>
        <v>C41</v>
      </c>
      <c r="F123" s="47" t="str">
        <f>VLOOKUP(B123,ADP!$A$2:$E$696,5,FALSE)</f>
        <v>NYR</v>
      </c>
      <c r="G123" s="47">
        <f>IF(Settings!$B$2="Yahoo",VLOOKUP(B123,ADP!$A$2:$D$696,2,FALSE),IF(Settings!$B$2="ESPN",VLOOKUP(B123,ADP!$A$2:$D$696,3,FALSE),IF(Settings!$B$2="Average",VLOOKUP(B123,ADP!$A$2:$D$696,4,FALSE),"NA")))</f>
        <v>156.8</v>
      </c>
      <c r="H123" s="48">
        <f t="shared" si="2"/>
        <v>121</v>
      </c>
      <c r="K123" s="49">
        <v>120.0</v>
      </c>
      <c r="L123" s="50" t="s">
        <v>307</v>
      </c>
      <c r="M123" s="43" t="str">
        <f>VLOOKUP(L123,Positions!$A$2:$B$688,2,FALSE)</f>
        <v>G</v>
      </c>
      <c r="N123" s="43">
        <f>IF(M123="C",VLOOKUP(L123,'C'!$G$3:$J$96,3,FALSE),IF(M123="C/LW",VLOOKUP(L123,'C'!$G$3:$J$96,3,FALSE),IF(M123="C/RW",VLOOKUP(L123,'C'!$G$3:$J$96,3,FALSE),IF(M123="LW",VLOOKUP(L123,LW!$G$3:$J$85,3,FALSE),IF(M123="LW/RW",VLOOKUP(L123,LW!$G$3:$J$85,3,FALSE),IF(M123="RW",VLOOKUP(L123,RW!$G$3:$J$100,3,FALSE),IF(M123="D",VLOOKUP(L123,D!$G$3:$J$96,3,FALSE),IF(M123="G",VLOOKUP(L123,G!$G$3:$J$100,3,FALSE)))))))))</f>
        <v>15</v>
      </c>
      <c r="O123" s="43" t="str">
        <f t="shared" si="3"/>
        <v>G15</v>
      </c>
      <c r="P123" s="43" t="str">
        <f>VLOOKUP(L123,ADP!$A$2:$E$696,5,FALSE)</f>
        <v>COL</v>
      </c>
      <c r="Q123" s="43">
        <f>IF(Settings!$B$2="Yahoo",VLOOKUP(L124,ADP!$A$2:$D$696,2,FALSE),IF(Settings!$B$2="ESPN",VLOOKUP(L124,ADP!$A$2:$D$696,3,FALSE),IF(Settings!$B$2="Average",VLOOKUP(L124,ADP!$A$2:$D$696,4,FALSE),"NA")))</f>
        <v>144.1</v>
      </c>
      <c r="R123" s="44">
        <f t="shared" si="6"/>
        <v>135</v>
      </c>
      <c r="T123" s="51">
        <v>120.0</v>
      </c>
      <c r="U123" s="38" t="s">
        <v>300</v>
      </c>
      <c r="V123" s="53" t="s">
        <v>5</v>
      </c>
      <c r="W123" s="38">
        <v>17.0</v>
      </c>
      <c r="X123" s="38" t="s">
        <v>308</v>
      </c>
      <c r="Y123" s="38" t="s">
        <v>119</v>
      </c>
      <c r="Z123" s="38">
        <v>167.3</v>
      </c>
      <c r="AA123" s="39">
        <v>118.0</v>
      </c>
    </row>
    <row r="124">
      <c r="A124" s="36">
        <v>120.0</v>
      </c>
      <c r="B124" s="58" t="s">
        <v>303</v>
      </c>
      <c r="C124" s="38" t="str">
        <f>VLOOKUP(B124,Positions!$A$2:$B$688,2,FALSE)</f>
        <v>D</v>
      </c>
      <c r="D124" s="38">
        <f>IF(C124="C",VLOOKUP(B124,'C'!$A$3:$C$96,3,FALSE),IF(C124="C/LW",VLOOKUP(B124,'C'!$A$3:$C$96,3,FALSE),IF(C124="C/RW",VLOOKUP(B124,'C'!$A$3:$C$96,3,FALSE),IF(C124="LW",VLOOKUP(B124,LW!$A$3:$C$91,3,FALSE),IF(C124="LW/RW",VLOOKUP(B124,LW!$A$3:$C$91,3,FALSE),IF(C124="RW",VLOOKUP(B124,RW!$A$3:$C$100,3,FALSE),IF(C124="D",VLOOKUP(B124,D!$A$3:$C$98,3,FALSE),IF(C124="G",VLOOKUP(B124,G!$A$3:$C$99,3,FALSE)))))))))</f>
        <v>19</v>
      </c>
      <c r="E124" s="38" t="str">
        <f t="shared" si="1"/>
        <v>D19</v>
      </c>
      <c r="F124" s="38" t="str">
        <f>VLOOKUP(B124,ADP!$A$2:$E$696,5,FALSE)</f>
        <v>BUF</v>
      </c>
      <c r="G124" s="38">
        <f>IF(Settings!$B$2="Yahoo",VLOOKUP(B124,ADP!$A$2:$D$696,2,FALSE),IF(Settings!$B$2="ESPN",VLOOKUP(B124,ADP!$A$2:$D$696,3,FALSE),IF(Settings!$B$2="Average",VLOOKUP(B124,ADP!$A$2:$D$696,4,FALSE),"NA")))</f>
        <v>81.6</v>
      </c>
      <c r="H124" s="39">
        <f t="shared" si="2"/>
        <v>119.5</v>
      </c>
      <c r="K124" s="36">
        <v>121.0</v>
      </c>
      <c r="L124" s="37" t="s">
        <v>219</v>
      </c>
      <c r="M124" s="38" t="str">
        <f>VLOOKUP(L124,Positions!$A$2:$B$688,2,FALSE)</f>
        <v>LW/RW</v>
      </c>
      <c r="N124" s="38">
        <f>IF(M124="C",VLOOKUP(L124,'C'!$G$3:$J$96,3,FALSE),IF(M124="C/LW",VLOOKUP(L124,'C'!$G$3:$J$96,3,FALSE),IF(M124="C/RW",VLOOKUP(L124,'C'!$G$3:$J$96,3,FALSE),IF(M124="LW",VLOOKUP(L124,LW!$G$3:$J$85,3,FALSE),IF(M124="LW/RW",VLOOKUP(L124,LW!$G$3:$J$85,3,FALSE),IF(M124="RW",VLOOKUP(L124,RW!$G$3:$J$100,3,FALSE),IF(M124="D",VLOOKUP(L124,D!$G$3:$J$96,3,FALSE),IF(M124="G",VLOOKUP(L124,G!$G$3:$J$100,3,FALSE)))))))))</f>
        <v>27</v>
      </c>
      <c r="O124" s="38" t="str">
        <f t="shared" si="3"/>
        <v>LW/RW27</v>
      </c>
      <c r="P124" s="38" t="str">
        <f>VLOOKUP(L124,ADP!$A$2:$E$696,5,FALSE)</f>
        <v>ARI</v>
      </c>
      <c r="Q124" s="38">
        <f>IF(Settings!$B$2="Yahoo",VLOOKUP(L125,ADP!$A$2:$D$696,2,FALSE),IF(Settings!$B$2="ESPN",VLOOKUP(L125,ADP!$A$2:$D$696,3,FALSE),IF(Settings!$B$2="Average",VLOOKUP(L125,ADP!$A$2:$D$696,4,FALSE),"NA")))</f>
        <v>156.8</v>
      </c>
      <c r="R124" s="39">
        <f t="shared" si="6"/>
        <v>98.5</v>
      </c>
      <c r="T124" s="40">
        <v>121.0</v>
      </c>
      <c r="U124" s="43" t="s">
        <v>293</v>
      </c>
      <c r="V124" s="42" t="s">
        <v>90</v>
      </c>
      <c r="W124" s="43">
        <v>20.0</v>
      </c>
      <c r="X124" s="43" t="s">
        <v>309</v>
      </c>
      <c r="Y124" s="43" t="s">
        <v>154</v>
      </c>
      <c r="Z124" s="43">
        <v>78.8</v>
      </c>
      <c r="AA124" s="44">
        <v>118.0</v>
      </c>
    </row>
    <row r="125">
      <c r="A125" s="45">
        <v>121.0</v>
      </c>
      <c r="B125" s="59" t="s">
        <v>293</v>
      </c>
      <c r="C125" s="47" t="str">
        <f>VLOOKUP(B125,Positions!$A$2:$B$688,2,FALSE)</f>
        <v>D</v>
      </c>
      <c r="D125" s="47">
        <f>IF(C125="C",VLOOKUP(B125,'C'!$A$3:$C$96,3,FALSE),IF(C125="C/LW",VLOOKUP(B125,'C'!$A$3:$C$96,3,FALSE),IF(C125="C/RW",VLOOKUP(B125,'C'!$A$3:$C$96,3,FALSE),IF(C125="LW",VLOOKUP(B125,LW!$A$3:$C$91,3,FALSE),IF(C125="LW/RW",VLOOKUP(B125,LW!$A$3:$C$91,3,FALSE),IF(C125="RW",VLOOKUP(B125,RW!$A$3:$C$100,3,FALSE),IF(C125="D",VLOOKUP(B125,D!$A$3:$C$98,3,FALSE),IF(C125="G",VLOOKUP(B125,G!$A$3:$C$99,3,FALSE)))))))))</f>
        <v>20</v>
      </c>
      <c r="E125" s="47" t="str">
        <f t="shared" si="1"/>
        <v>D20</v>
      </c>
      <c r="F125" s="47" t="str">
        <f>VLOOKUP(B125,ADP!$A$2:$E$696,5,FALSE)</f>
        <v>LAK</v>
      </c>
      <c r="G125" s="47">
        <f>IF(Settings!$B$2="Yahoo",VLOOKUP(B125,ADP!$A$2:$D$696,2,FALSE),IF(Settings!$B$2="ESPN",VLOOKUP(B125,ADP!$A$2:$D$696,3,FALSE),IF(Settings!$B$2="Average",VLOOKUP(B125,ADP!$A$2:$D$696,4,FALSE),"NA")))</f>
        <v>78.8</v>
      </c>
      <c r="H125" s="48">
        <f t="shared" si="2"/>
        <v>118</v>
      </c>
      <c r="K125" s="49">
        <v>122.0</v>
      </c>
      <c r="L125" s="50" t="s">
        <v>306</v>
      </c>
      <c r="M125" s="43" t="str">
        <f>VLOOKUP(L125,Positions!$A$2:$B$688,2,FALSE)</f>
        <v>C</v>
      </c>
      <c r="N125" s="43">
        <f>IF(M125="C",VLOOKUP(L125,'C'!$G$3:$J$96,3,FALSE),IF(M125="C/LW",VLOOKUP(L125,'C'!$G$3:$J$96,3,FALSE),IF(M125="C/RW",VLOOKUP(L125,'C'!$G$3:$J$96,3,FALSE),IF(M125="LW",VLOOKUP(L125,LW!$G$3:$J$85,3,FALSE),IF(M125="LW/RW",VLOOKUP(L125,LW!$G$3:$J$85,3,FALSE),IF(M125="RW",VLOOKUP(L125,RW!$G$3:$J$100,3,FALSE),IF(M125="D",VLOOKUP(L125,D!$G$3:$J$96,3,FALSE),IF(M125="G",VLOOKUP(L125,G!$G$3:$J$100,3,FALSE)))))))))</f>
        <v>41</v>
      </c>
      <c r="O125" s="43" t="str">
        <f t="shared" si="3"/>
        <v>C41</v>
      </c>
      <c r="P125" s="43" t="str">
        <f>VLOOKUP(L125,ADP!$A$2:$E$696,5,FALSE)</f>
        <v>NYR</v>
      </c>
      <c r="Q125" s="43">
        <f>IF(Settings!$B$2="Yahoo",VLOOKUP(L126,ADP!$A$2:$D$696,2,FALSE),IF(Settings!$B$2="ESPN",VLOOKUP(L126,ADP!$A$2:$D$696,3,FALSE),IF(Settings!$B$2="Average",VLOOKUP(L126,ADP!$A$2:$D$696,4,FALSE),"NA")))</f>
        <v>95.1</v>
      </c>
      <c r="R125" s="44">
        <f t="shared" si="6"/>
        <v>121</v>
      </c>
      <c r="T125" s="51">
        <v>122.0</v>
      </c>
      <c r="U125" s="38" t="s">
        <v>303</v>
      </c>
      <c r="V125" s="53" t="s">
        <v>90</v>
      </c>
      <c r="W125" s="38">
        <v>19.0</v>
      </c>
      <c r="X125" s="38" t="s">
        <v>310</v>
      </c>
      <c r="Y125" s="38" t="s">
        <v>225</v>
      </c>
      <c r="Z125" s="38">
        <v>81.6</v>
      </c>
      <c r="AA125" s="39">
        <v>119.5</v>
      </c>
    </row>
    <row r="126">
      <c r="A126" s="36">
        <v>122.0</v>
      </c>
      <c r="B126" s="55" t="s">
        <v>235</v>
      </c>
      <c r="C126" s="38" t="str">
        <f>VLOOKUP(B126,Positions!$A$2:$B$688,2,FALSE)</f>
        <v>D</v>
      </c>
      <c r="D126" s="38">
        <f>IF(C126="C",VLOOKUP(B126,'C'!$A$3:$C$96,3,FALSE),IF(C126="C/LW",VLOOKUP(B126,'C'!$A$3:$C$96,3,FALSE),IF(C126="C/RW",VLOOKUP(B126,'C'!$A$3:$C$96,3,FALSE),IF(C126="LW",VLOOKUP(B126,LW!$A$3:$C$91,3,FALSE),IF(C126="LW/RW",VLOOKUP(B126,LW!$A$3:$C$91,3,FALSE),IF(C126="RW",VLOOKUP(B126,RW!$A$3:$C$100,3,FALSE),IF(C126="D",VLOOKUP(B126,D!$A$3:$C$98,3,FALSE),IF(C126="G",VLOOKUP(B126,G!$A$3:$C$99,3,FALSE)))))))))</f>
        <v>21</v>
      </c>
      <c r="E126" s="38" t="str">
        <f t="shared" si="1"/>
        <v>D21</v>
      </c>
      <c r="F126" s="38" t="str">
        <f>VLOOKUP(B126,ADP!$A$2:$E$696,5,FALSE)</f>
        <v>CBJ</v>
      </c>
      <c r="G126" s="38">
        <f>IF(Settings!$B$2="Yahoo",VLOOKUP(B126,ADP!$A$2:$D$696,2,FALSE),IF(Settings!$B$2="ESPN",VLOOKUP(B126,ADP!$A$2:$D$696,3,FALSE),IF(Settings!$B$2="Average",VLOOKUP(B126,ADP!$A$2:$D$696,4,FALSE),"NA")))</f>
        <v>98.1</v>
      </c>
      <c r="H126" s="39">
        <f t="shared" si="2"/>
        <v>103.5</v>
      </c>
      <c r="K126" s="36">
        <v>123.0</v>
      </c>
      <c r="L126" s="37" t="s">
        <v>237</v>
      </c>
      <c r="M126" s="38" t="str">
        <f>VLOOKUP(L126,Positions!$A$2:$B$688,2,FALSE)</f>
        <v>D</v>
      </c>
      <c r="N126" s="38">
        <f>IF(M126="C",VLOOKUP(L126,'C'!$G$3:$J$96,3,FALSE),IF(M126="C/LW",VLOOKUP(L126,'C'!$G$3:$J$96,3,FALSE),IF(M126="C/RW",VLOOKUP(L126,'C'!$G$3:$J$96,3,FALSE),IF(M126="LW",VLOOKUP(L126,LW!$G$3:$J$85,3,FALSE),IF(M126="LW/RW",VLOOKUP(L126,LW!$G$3:$J$85,3,FALSE),IF(M126="RW",VLOOKUP(L126,RW!$G$3:$J$100,3,FALSE),IF(M126="D",VLOOKUP(L126,D!$G$3:$J$96,3,FALSE),IF(M126="G",VLOOKUP(L126,G!$G$3:$J$100,3,FALSE)))))))))</f>
        <v>22</v>
      </c>
      <c r="O126" s="38" t="str">
        <f t="shared" si="3"/>
        <v>D22</v>
      </c>
      <c r="P126" s="38" t="str">
        <f>VLOOKUP(L126,ADP!$A$2:$E$696,5,FALSE)</f>
        <v>NYI</v>
      </c>
      <c r="Q126" s="38">
        <f>IF(Settings!$B$2="Yahoo",VLOOKUP(L127,ADP!$A$2:$D$696,2,FALSE),IF(Settings!$B$2="ESPN",VLOOKUP(L127,ADP!$A$2:$D$696,3,FALSE),IF(Settings!$B$2="Average",VLOOKUP(L127,ADP!$A$2:$D$696,4,FALSE),"NA")))</f>
        <v>115.5</v>
      </c>
      <c r="R126" s="39">
        <f t="shared" si="6"/>
        <v>104</v>
      </c>
      <c r="T126" s="40">
        <v>123.0</v>
      </c>
      <c r="U126" s="43" t="s">
        <v>298</v>
      </c>
      <c r="V126" s="42" t="s">
        <v>149</v>
      </c>
      <c r="W126" s="43">
        <v>32.0</v>
      </c>
      <c r="X126" s="43" t="s">
        <v>311</v>
      </c>
      <c r="Y126" s="43" t="s">
        <v>297</v>
      </c>
      <c r="Z126" s="43">
        <v>163.3</v>
      </c>
      <c r="AA126" s="44">
        <v>120.5</v>
      </c>
    </row>
    <row r="127">
      <c r="A127" s="45">
        <v>123.0</v>
      </c>
      <c r="B127" s="56" t="s">
        <v>312</v>
      </c>
      <c r="C127" s="47" t="str">
        <f>VLOOKUP(B127,Positions!$A$2:$B$688,2,FALSE)</f>
        <v>D</v>
      </c>
      <c r="D127" s="47">
        <f>IF(C127="C",VLOOKUP(B127,'C'!$A$3:$C$96,3,FALSE),IF(C127="C/LW",VLOOKUP(B127,'C'!$A$3:$C$96,3,FALSE),IF(C127="C/RW",VLOOKUP(B127,'C'!$A$3:$C$96,3,FALSE),IF(C127="LW",VLOOKUP(B127,LW!$A$3:$C$91,3,FALSE),IF(C127="LW/RW",VLOOKUP(B127,LW!$A$3:$C$91,3,FALSE),IF(C127="RW",VLOOKUP(B127,RW!$A$3:$C$100,3,FALSE),IF(C127="D",VLOOKUP(B127,D!$A$3:$C$98,3,FALSE),IF(C127="G",VLOOKUP(B127,G!$A$3:$C$99,3,FALSE)))))))))</f>
        <v>22</v>
      </c>
      <c r="E127" s="47" t="str">
        <f t="shared" si="1"/>
        <v>D22</v>
      </c>
      <c r="F127" s="47" t="str">
        <f>VLOOKUP(B127,ADP!$A$2:$E$696,5,FALSE)</f>
        <v>ANA</v>
      </c>
      <c r="G127" s="47">
        <f>IF(Settings!$B$2="Yahoo",VLOOKUP(B127,ADP!$A$2:$D$696,2,FALSE),IF(Settings!$B$2="ESPN",VLOOKUP(B127,ADP!$A$2:$D$696,3,FALSE),IF(Settings!$B$2="Average",VLOOKUP(B127,ADP!$A$2:$D$696,4,FALSE),"NA")))</f>
        <v>122</v>
      </c>
      <c r="H127" s="48">
        <f t="shared" si="2"/>
        <v>150.5</v>
      </c>
      <c r="K127" s="49">
        <v>124.0</v>
      </c>
      <c r="L127" s="50" t="s">
        <v>313</v>
      </c>
      <c r="M127" s="43" t="str">
        <f>VLOOKUP(L127,Positions!$A$2:$B$688,2,FALSE)</f>
        <v>LW</v>
      </c>
      <c r="N127" s="43">
        <f>IF(M127="C",VLOOKUP(L127,'C'!$G$3:$J$96,3,FALSE),IF(M127="C/LW",VLOOKUP(L127,'C'!$G$3:$J$96,3,FALSE),IF(M127="C/RW",VLOOKUP(L127,'C'!$G$3:$J$96,3,FALSE),IF(M127="LW",VLOOKUP(L127,LW!$G$3:$J$85,3,FALSE),IF(M127="LW/RW",VLOOKUP(L127,LW!$G$3:$J$85,3,FALSE),IF(M127="RW",VLOOKUP(L127,RW!$G$3:$J$100,3,FALSE),IF(M127="D",VLOOKUP(L127,D!$G$3:$J$96,3,FALSE),IF(M127="G",VLOOKUP(L127,G!$G$3:$J$100,3,FALSE)))))))))</f>
        <v>28</v>
      </c>
      <c r="O127" s="43" t="str">
        <f t="shared" si="3"/>
        <v>LW28</v>
      </c>
      <c r="P127" s="43" t="str">
        <f>VLOOKUP(L127,ADP!$A$2:$E$696,5,FALSE)</f>
        <v>BOS</v>
      </c>
      <c r="Q127" s="43">
        <f>IF(Settings!$B$2="Yahoo",VLOOKUP(L128,ADP!$A$2:$D$696,2,FALSE),IF(Settings!$B$2="ESPN",VLOOKUP(L128,ADP!$A$2:$D$696,3,FALSE),IF(Settings!$B$2="Average",VLOOKUP(L128,ADP!$A$2:$D$696,4,FALSE),"NA")))</f>
        <v>163.3</v>
      </c>
      <c r="R127" s="44">
        <f t="shared" si="6"/>
        <v>148.5</v>
      </c>
      <c r="T127" s="51">
        <v>124.0</v>
      </c>
      <c r="U127" s="38" t="s">
        <v>306</v>
      </c>
      <c r="V127" s="53" t="s">
        <v>83</v>
      </c>
      <c r="W127" s="38">
        <v>41.0</v>
      </c>
      <c r="X127" s="38" t="s">
        <v>314</v>
      </c>
      <c r="Y127" s="38" t="s">
        <v>113</v>
      </c>
      <c r="Z127" s="38">
        <v>156.8</v>
      </c>
      <c r="AA127" s="39">
        <v>121.0</v>
      </c>
    </row>
    <row r="128">
      <c r="A128" s="36">
        <v>124.0</v>
      </c>
      <c r="B128" s="58" t="s">
        <v>250</v>
      </c>
      <c r="C128" s="38" t="str">
        <f>VLOOKUP(B128,Positions!$A$2:$B$688,2,FALSE)</f>
        <v>G</v>
      </c>
      <c r="D128" s="38">
        <f>IF(C128="C",VLOOKUP(B128,'C'!$A$3:$C$96,3,FALSE),IF(C128="C/LW",VLOOKUP(B128,'C'!$A$3:$C$96,3,FALSE),IF(C128="C/RW",VLOOKUP(B128,'C'!$A$3:$C$96,3,FALSE),IF(C128="LW",VLOOKUP(B128,LW!$A$3:$C$91,3,FALSE),IF(C128="LW/RW",VLOOKUP(B128,LW!$A$3:$C$91,3,FALSE),IF(C128="RW",VLOOKUP(B128,RW!$A$3:$C$100,3,FALSE),IF(C128="D",VLOOKUP(B128,D!$A$3:$C$98,3,FALSE),IF(C128="G",VLOOKUP(B128,G!$A$3:$C$99,3,FALSE)))))))))</f>
        <v>13</v>
      </c>
      <c r="E128" s="38" t="str">
        <f t="shared" si="1"/>
        <v>G13</v>
      </c>
      <c r="F128" s="38" t="str">
        <f>VLOOKUP(B128,ADP!$A$2:$E$696,5,FALSE)</f>
        <v>MIN</v>
      </c>
      <c r="G128" s="38">
        <f>IF(Settings!$B$2="Yahoo",VLOOKUP(B128,ADP!$A$2:$D$696,2,FALSE),IF(Settings!$B$2="ESPN",VLOOKUP(B128,ADP!$A$2:$D$696,3,FALSE),IF(Settings!$B$2="Average",VLOOKUP(B128,ADP!$A$2:$D$696,4,FALSE),"NA")))</f>
        <v>50.5</v>
      </c>
      <c r="H128" s="39">
        <f t="shared" si="2"/>
        <v>108.5</v>
      </c>
      <c r="K128" s="36">
        <v>125.0</v>
      </c>
      <c r="L128" s="37" t="s">
        <v>298</v>
      </c>
      <c r="M128" s="38" t="str">
        <f>VLOOKUP(L128,Positions!$A$2:$B$688,2,FALSE)</f>
        <v>LW/RW</v>
      </c>
      <c r="N128" s="38">
        <f>IF(M128="C",VLOOKUP(L128,'C'!$G$3:$J$96,3,FALSE),IF(M128="C/LW",VLOOKUP(L128,'C'!$G$3:$J$96,3,FALSE),IF(M128="C/RW",VLOOKUP(L128,'C'!$G$3:$J$96,3,FALSE),IF(M128="LW",VLOOKUP(L128,LW!$G$3:$J$85,3,FALSE),IF(M128="LW/RW",VLOOKUP(L128,LW!$G$3:$J$85,3,FALSE),IF(M128="RW",VLOOKUP(L128,RW!$G$3:$J$100,3,FALSE),IF(M128="D",VLOOKUP(L128,D!$G$3:$J$96,3,FALSE),IF(M128="G",VLOOKUP(L128,G!$G$3:$J$100,3,FALSE)))))))))</f>
        <v>29</v>
      </c>
      <c r="O128" s="38" t="str">
        <f t="shared" si="3"/>
        <v>LW/RW29</v>
      </c>
      <c r="P128" s="38" t="str">
        <f>VLOOKUP(L128,ADP!$A$2:$E$696,5,FALSE)</f>
        <v>SEA</v>
      </c>
      <c r="Q128" s="38">
        <f>IF(Settings!$B$2="Yahoo",VLOOKUP(L129,ADP!$A$2:$D$696,2,FALSE),IF(Settings!$B$2="ESPN",VLOOKUP(L129,ADP!$A$2:$D$696,3,FALSE),IF(Settings!$B$2="Average",VLOOKUP(L129,ADP!$A$2:$D$696,4,FALSE),"NA")))</f>
        <v>120.4</v>
      </c>
      <c r="R128" s="39">
        <f t="shared" si="6"/>
        <v>120.5</v>
      </c>
      <c r="T128" s="40">
        <v>125.0</v>
      </c>
      <c r="U128" s="43" t="s">
        <v>275</v>
      </c>
      <c r="V128" s="42" t="s">
        <v>90</v>
      </c>
      <c r="W128" s="43">
        <v>17.0</v>
      </c>
      <c r="X128" s="43" t="s">
        <v>315</v>
      </c>
      <c r="Y128" s="43" t="s">
        <v>103</v>
      </c>
      <c r="Z128" s="43">
        <v>131.1</v>
      </c>
      <c r="AA128" s="44">
        <v>126.5</v>
      </c>
    </row>
    <row r="129">
      <c r="A129" s="45">
        <v>125.0</v>
      </c>
      <c r="B129" s="59" t="s">
        <v>316</v>
      </c>
      <c r="C129" s="47" t="str">
        <f>VLOOKUP(B129,Positions!$A$2:$B$688,2,FALSE)</f>
        <v>G</v>
      </c>
      <c r="D129" s="47">
        <f>IF(C129="C",VLOOKUP(B129,'C'!$A$3:$C$96,3,FALSE),IF(C129="C/LW",VLOOKUP(B129,'C'!$A$3:$C$96,3,FALSE),IF(C129="C/RW",VLOOKUP(B129,'C'!$A$3:$C$96,3,FALSE),IF(C129="LW",VLOOKUP(B129,LW!$A$3:$C$91,3,FALSE),IF(C129="LW/RW",VLOOKUP(B129,LW!$A$3:$C$91,3,FALSE),IF(C129="RW",VLOOKUP(B129,RW!$A$3:$C$100,3,FALSE),IF(C129="D",VLOOKUP(B129,D!$A$3:$C$98,3,FALSE),IF(C129="G",VLOOKUP(B129,G!$A$3:$C$99,3,FALSE)))))))))</f>
        <v>14</v>
      </c>
      <c r="E129" s="47" t="str">
        <f t="shared" si="1"/>
        <v>G14</v>
      </c>
      <c r="F129" s="47" t="str">
        <f>VLOOKUP(B129,ADP!$A$2:$E$696,5,FALSE)</f>
        <v>FLA</v>
      </c>
      <c r="G129" s="47">
        <f>IF(Settings!$B$2="Yahoo",VLOOKUP(B129,ADP!$A$2:$D$696,2,FALSE),IF(Settings!$B$2="ESPN",VLOOKUP(B129,ADP!$A$2:$D$696,3,FALSE),IF(Settings!$B$2="Average",VLOOKUP(B129,ADP!$A$2:$D$696,4,FALSE),"NA")))</f>
        <v>60.5</v>
      </c>
      <c r="H129" s="48">
        <f t="shared" si="2"/>
        <v>128.5</v>
      </c>
      <c r="K129" s="49">
        <v>126.0</v>
      </c>
      <c r="L129" s="50" t="s">
        <v>317</v>
      </c>
      <c r="M129" s="43" t="str">
        <f>VLOOKUP(L129,Positions!$A$2:$B$688,2,FALSE)</f>
        <v>D</v>
      </c>
      <c r="N129" s="43">
        <f>IF(M129="C",VLOOKUP(L129,'C'!$G$3:$J$96,3,FALSE),IF(M129="C/LW",VLOOKUP(L129,'C'!$G$3:$J$96,3,FALSE),IF(M129="C/RW",VLOOKUP(L129,'C'!$G$3:$J$96,3,FALSE),IF(M129="LW",VLOOKUP(L129,LW!$G$3:$J$85,3,FALSE),IF(M129="LW/RW",VLOOKUP(L129,LW!$G$3:$J$85,3,FALSE),IF(M129="RW",VLOOKUP(L129,RW!$G$3:$J$100,3,FALSE),IF(M129="D",VLOOKUP(L129,D!$G$3:$J$96,3,FALSE),IF(M129="G",VLOOKUP(L129,G!$G$3:$J$100,3,FALSE)))))))))</f>
        <v>23</v>
      </c>
      <c r="O129" s="43" t="str">
        <f t="shared" si="3"/>
        <v>D23</v>
      </c>
      <c r="P129" s="43" t="str">
        <f>VLOOKUP(L129,ADP!$A$2:$E$696,5,FALSE)</f>
        <v>PHI</v>
      </c>
      <c r="Q129" s="43">
        <f>IF(Settings!$B$2="Yahoo",VLOOKUP(L130,ADP!$A$2:$D$696,2,FALSE),IF(Settings!$B$2="ESPN",VLOOKUP(L130,ADP!$A$2:$D$696,3,FALSE),IF(Settings!$B$2="Average",VLOOKUP(L130,ADP!$A$2:$D$696,4,FALSE),"NA")))</f>
        <v>161.5</v>
      </c>
      <c r="R129" s="44">
        <f t="shared" si="6"/>
        <v>147.5</v>
      </c>
      <c r="T129" s="51">
        <v>126.0</v>
      </c>
      <c r="U129" s="38" t="s">
        <v>288</v>
      </c>
      <c r="V129" s="53" t="s">
        <v>149</v>
      </c>
      <c r="W129" s="38">
        <v>30.0</v>
      </c>
      <c r="X129" s="38" t="s">
        <v>318</v>
      </c>
      <c r="Y129" s="38" t="s">
        <v>85</v>
      </c>
      <c r="Z129" s="38">
        <v>123.8</v>
      </c>
      <c r="AA129" s="39">
        <v>126.5</v>
      </c>
    </row>
    <row r="130">
      <c r="A130" s="36">
        <v>126.0</v>
      </c>
      <c r="B130" s="58" t="s">
        <v>319</v>
      </c>
      <c r="C130" s="38" t="str">
        <f>VLOOKUP(B130,Positions!$A$2:$B$688,2,FALSE)</f>
        <v>G</v>
      </c>
      <c r="D130" s="38">
        <f>IF(C130="C",VLOOKUP(B130,'C'!$A$3:$C$96,3,FALSE),IF(C130="C/LW",VLOOKUP(B130,'C'!$A$3:$C$96,3,FALSE),IF(C130="C/RW",VLOOKUP(B130,'C'!$A$3:$C$96,3,FALSE),IF(C130="LW",VLOOKUP(B130,LW!$A$3:$C$91,3,FALSE),IF(C130="LW/RW",VLOOKUP(B130,LW!$A$3:$C$91,3,FALSE),IF(C130="RW",VLOOKUP(B130,RW!$A$3:$C$100,3,FALSE),IF(C130="D",VLOOKUP(B130,D!$A$3:$C$98,3,FALSE),IF(C130="G",VLOOKUP(B130,G!$A$3:$C$99,3,FALSE)))))))))</f>
        <v>15</v>
      </c>
      <c r="E130" s="38" t="str">
        <f t="shared" si="1"/>
        <v>G15</v>
      </c>
      <c r="F130" s="38" t="str">
        <f>VLOOKUP(B130,ADP!$A$2:$E$696,5,FALSE)</f>
        <v>CBJ</v>
      </c>
      <c r="G130" s="38">
        <f>IF(Settings!$B$2="Yahoo",VLOOKUP(B130,ADP!$A$2:$D$696,2,FALSE),IF(Settings!$B$2="ESPN",VLOOKUP(B130,ADP!$A$2:$D$696,3,FALSE),IF(Settings!$B$2="Average",VLOOKUP(B130,ADP!$A$2:$D$696,4,FALSE),"NA")))</f>
        <v>154.7</v>
      </c>
      <c r="H130" s="39">
        <f t="shared" si="2"/>
        <v>149.5</v>
      </c>
      <c r="K130" s="36">
        <v>127.0</v>
      </c>
      <c r="L130" s="37" t="s">
        <v>260</v>
      </c>
      <c r="M130" s="38" t="str">
        <f>VLOOKUP(L130,Positions!$A$2:$B$688,2,FALSE)</f>
        <v>LW/RW</v>
      </c>
      <c r="N130" s="38">
        <f>IF(M130="C",VLOOKUP(L130,'C'!$G$3:$J$96,3,FALSE),IF(M130="C/LW",VLOOKUP(L130,'C'!$G$3:$J$96,3,FALSE),IF(M130="C/RW",VLOOKUP(L130,'C'!$G$3:$J$96,3,FALSE),IF(M130="LW",VLOOKUP(L130,LW!$G$3:$J$85,3,FALSE),IF(M130="LW/RW",VLOOKUP(L130,LW!$G$3:$J$85,3,FALSE),IF(M130="RW",VLOOKUP(L130,RW!$G$3:$J$100,3,FALSE),IF(M130="D",VLOOKUP(L130,D!$G$3:$J$96,3,FALSE),IF(M130="G",VLOOKUP(L130,G!$G$3:$J$100,3,FALSE)))))))))</f>
        <v>30</v>
      </c>
      <c r="O130" s="38" t="str">
        <f t="shared" si="3"/>
        <v>LW/RW30</v>
      </c>
      <c r="P130" s="38" t="str">
        <f>VLOOKUP(L130,ADP!$A$2:$E$696,5,FALSE)</f>
        <v>DET</v>
      </c>
      <c r="Q130" s="38">
        <f>IF(Settings!$B$2="Yahoo",VLOOKUP(L131,ADP!$A$2:$D$696,2,FALSE),IF(Settings!$B$2="ESPN",VLOOKUP(L131,ADP!$A$2:$D$696,3,FALSE),IF(Settings!$B$2="Average",VLOOKUP(L131,ADP!$A$2:$D$696,4,FALSE),"NA")))</f>
        <v>112.1</v>
      </c>
      <c r="R130" s="39">
        <f t="shared" si="6"/>
        <v>112</v>
      </c>
      <c r="T130" s="40">
        <v>127.0</v>
      </c>
      <c r="U130" s="43" t="s">
        <v>269</v>
      </c>
      <c r="V130" s="42" t="s">
        <v>83</v>
      </c>
      <c r="W130" s="43">
        <v>51.0</v>
      </c>
      <c r="X130" s="43" t="s">
        <v>320</v>
      </c>
      <c r="Y130" s="43" t="s">
        <v>119</v>
      </c>
      <c r="Z130" s="43">
        <v>113.5</v>
      </c>
      <c r="AA130" s="44">
        <v>126.5</v>
      </c>
    </row>
    <row r="131">
      <c r="A131" s="45">
        <v>127.0</v>
      </c>
      <c r="B131" s="59" t="s">
        <v>258</v>
      </c>
      <c r="C131" s="47" t="str">
        <f>VLOOKUP(B131,Positions!$A$2:$B$688,2,FALSE)</f>
        <v>RW</v>
      </c>
      <c r="D131" s="47">
        <f>IF(C131="C",VLOOKUP(B131,'C'!$A$3:$C$96,3,FALSE),IF(C131="C/LW",VLOOKUP(B131,'C'!$A$3:$C$96,3,FALSE),IF(C131="C/RW",VLOOKUP(B131,'C'!$A$3:$C$96,3,FALSE),IF(C131="LW",VLOOKUP(B131,LW!$A$3:$C$91,3,FALSE),IF(C131="LW/RW",VLOOKUP(B131,LW!$A$3:$C$91,3,FALSE),IF(C131="RW",VLOOKUP(B131,RW!$A$3:$C$100,3,FALSE),IF(C131="D",VLOOKUP(B131,D!$A$3:$C$98,3,FALSE),IF(C131="G",VLOOKUP(B131,G!$A$3:$C$99,3,FALSE)))))))))</f>
        <v>18</v>
      </c>
      <c r="E131" s="47" t="str">
        <f t="shared" si="1"/>
        <v>RW18</v>
      </c>
      <c r="F131" s="47" t="str">
        <f>VLOOKUP(B131,ADP!$A$2:$E$696,5,FALSE)</f>
        <v>NSH</v>
      </c>
      <c r="G131" s="47">
        <f>IF(Settings!$B$2="Yahoo",VLOOKUP(B131,ADP!$A$2:$D$696,2,FALSE),IF(Settings!$B$2="ESPN",VLOOKUP(B131,ADP!$A$2:$D$696,3,FALSE),IF(Settings!$B$2="Average",VLOOKUP(B131,ADP!$A$2:$D$696,4,FALSE),"NA")))</f>
        <v>75.5</v>
      </c>
      <c r="H131" s="48">
        <f t="shared" si="2"/>
        <v>112</v>
      </c>
      <c r="K131" s="49">
        <v>128.0</v>
      </c>
      <c r="L131" s="50" t="s">
        <v>321</v>
      </c>
      <c r="M131" s="43" t="str">
        <f>VLOOKUP(L131,Positions!$A$2:$B$688,2,FALSE)</f>
        <v>LW/RW</v>
      </c>
      <c r="N131" s="43">
        <f>IF(M131="C",VLOOKUP(L131,'C'!$G$3:$J$96,3,FALSE),IF(M131="C/LW",VLOOKUP(L131,'C'!$G$3:$J$96,3,FALSE),IF(M131="C/RW",VLOOKUP(L131,'C'!$G$3:$J$96,3,FALSE),IF(M131="LW",VLOOKUP(L131,LW!$G$3:$J$85,3,FALSE),IF(M131="LW/RW",VLOOKUP(L131,LW!$G$3:$J$85,3,FALSE),IF(M131="RW",VLOOKUP(L131,RW!$G$3:$J$100,3,FALSE),IF(M131="D",VLOOKUP(L131,D!$G$3:$J$96,3,FALSE),IF(M131="G",VLOOKUP(L131,G!$G$3:$J$100,3,FALSE)))))))))</f>
        <v>31</v>
      </c>
      <c r="O131" s="43" t="str">
        <f t="shared" si="3"/>
        <v>LW/RW31</v>
      </c>
      <c r="P131" s="43" t="str">
        <f>VLOOKUP(L131,ADP!$A$2:$E$696,5,FALSE)</f>
        <v>MIN</v>
      </c>
      <c r="Q131" s="43">
        <f>IF(Settings!$B$2="Yahoo",VLOOKUP(L132,ADP!$A$2:$D$696,2,FALSE),IF(Settings!$B$2="ESPN",VLOOKUP(L132,ADP!$A$2:$D$696,3,FALSE),IF(Settings!$B$2="Average",VLOOKUP(L132,ADP!$A$2:$D$696,4,FALSE),"NA")))</f>
        <v>158.3</v>
      </c>
      <c r="R131" s="44">
        <f t="shared" si="6"/>
        <v>137</v>
      </c>
      <c r="T131" s="51">
        <v>128.0</v>
      </c>
      <c r="U131" s="38" t="s">
        <v>286</v>
      </c>
      <c r="V131" s="53" t="s">
        <v>5</v>
      </c>
      <c r="W131" s="38">
        <v>20.0</v>
      </c>
      <c r="X131" s="38" t="s">
        <v>322</v>
      </c>
      <c r="Y131" s="38" t="s">
        <v>128</v>
      </c>
      <c r="Z131" s="38">
        <v>147.8</v>
      </c>
      <c r="AA131" s="39">
        <v>127.0</v>
      </c>
    </row>
    <row r="132">
      <c r="A132" s="36">
        <v>128.0</v>
      </c>
      <c r="B132" s="58" t="s">
        <v>282</v>
      </c>
      <c r="C132" s="38" t="str">
        <f>VLOOKUP(B132,Positions!$A$2:$B$688,2,FALSE)</f>
        <v>C</v>
      </c>
      <c r="D132" s="38">
        <f>IF(C132="C",VLOOKUP(B132,'C'!$A$3:$C$96,3,FALSE),IF(C132="C/LW",VLOOKUP(B132,'C'!$A$3:$C$96,3,FALSE),IF(C132="C/RW",VLOOKUP(B132,'C'!$A$3:$C$96,3,FALSE),IF(C132="LW",VLOOKUP(B132,LW!$A$3:$C$91,3,FALSE),IF(C132="LW/RW",VLOOKUP(B132,LW!$A$3:$C$91,3,FALSE),IF(C132="RW",VLOOKUP(B132,RW!$A$3:$C$100,3,FALSE),IF(C132="D",VLOOKUP(B132,D!$A$3:$C$98,3,FALSE),IF(C132="G",VLOOKUP(B132,G!$A$3:$C$99,3,FALSE)))))))))</f>
        <v>42</v>
      </c>
      <c r="E132" s="38" t="str">
        <f t="shared" si="1"/>
        <v>C42</v>
      </c>
      <c r="F132" s="38" t="str">
        <f>VLOOKUP(B132,ADP!$A$2:$E$696,5,FALSE)</f>
        <v>STL</v>
      </c>
      <c r="G132" s="38">
        <f>IF(Settings!$B$2="Yahoo",VLOOKUP(B132,ADP!$A$2:$D$696,2,FALSE),IF(Settings!$B$2="ESPN",VLOOKUP(B132,ADP!$A$2:$D$696,3,FALSE),IF(Settings!$B$2="Average",VLOOKUP(B132,ADP!$A$2:$D$696,4,FALSE),"NA")))</f>
        <v>156.5</v>
      </c>
      <c r="H132" s="39">
        <f t="shared" si="2"/>
        <v>117.5</v>
      </c>
      <c r="K132" s="36">
        <v>129.0</v>
      </c>
      <c r="L132" s="37" t="s">
        <v>323</v>
      </c>
      <c r="M132" s="38" t="str">
        <f>VLOOKUP(L132,Positions!$A$2:$B$688,2,FALSE)</f>
        <v>C</v>
      </c>
      <c r="N132" s="38">
        <f>IF(M132="C",VLOOKUP(L132,'C'!$G$3:$J$96,3,FALSE),IF(M132="C/LW",VLOOKUP(L132,'C'!$G$3:$J$96,3,FALSE),IF(M132="C/RW",VLOOKUP(L132,'C'!$G$3:$J$96,3,FALSE),IF(M132="LW",VLOOKUP(L132,LW!$G$3:$J$85,3,FALSE),IF(M132="LW/RW",VLOOKUP(L132,LW!$G$3:$J$85,3,FALSE),IF(M132="RW",VLOOKUP(L132,RW!$G$3:$J$100,3,FALSE),IF(M132="D",VLOOKUP(L132,D!$G$3:$J$96,3,FALSE),IF(M132="G",VLOOKUP(L132,G!$G$3:$J$100,3,FALSE)))))))))</f>
        <v>42</v>
      </c>
      <c r="O132" s="38" t="str">
        <f t="shared" si="3"/>
        <v>C42</v>
      </c>
      <c r="P132" s="38" t="str">
        <f>VLOOKUP(L132,ADP!$A$2:$E$696,5,FALSE)</f>
        <v>SEA</v>
      </c>
      <c r="Q132" s="38">
        <f>IF(Settings!$B$2="Yahoo",VLOOKUP(L133,ADP!$A$2:$D$696,2,FALSE),IF(Settings!$B$2="ESPN",VLOOKUP(L133,ADP!$A$2:$D$696,3,FALSE),IF(Settings!$B$2="Average",VLOOKUP(L133,ADP!$A$2:$D$696,4,FALSE),"NA")))</f>
        <v>129.6</v>
      </c>
      <c r="R132" s="39">
        <f t="shared" si="6"/>
        <v>131.5</v>
      </c>
      <c r="T132" s="40">
        <v>129.0</v>
      </c>
      <c r="U132" s="43" t="s">
        <v>279</v>
      </c>
      <c r="V132" s="42" t="s">
        <v>149</v>
      </c>
      <c r="W132" s="43">
        <v>28.0</v>
      </c>
      <c r="X132" s="43" t="s">
        <v>324</v>
      </c>
      <c r="Y132" s="43" t="s">
        <v>106</v>
      </c>
      <c r="Z132" s="43">
        <v>163.6</v>
      </c>
      <c r="AA132" s="44">
        <v>128.5</v>
      </c>
    </row>
    <row r="133">
      <c r="A133" s="45">
        <v>129.0</v>
      </c>
      <c r="B133" s="56" t="s">
        <v>325</v>
      </c>
      <c r="C133" s="47" t="str">
        <f>VLOOKUP(B133,Positions!$A$2:$B$688,2,FALSE)</f>
        <v>LW/RW</v>
      </c>
      <c r="D133" s="47">
        <f>IF(C133="C",VLOOKUP(B133,'C'!$A$3:$C$96,3,FALSE),IF(C133="C/LW",VLOOKUP(B133,'C'!$A$3:$C$96,3,FALSE),IF(C133="C/RW",VLOOKUP(B133,'C'!$A$3:$C$96,3,FALSE),IF(C133="LW",VLOOKUP(B133,LW!$A$3:$C$91,3,FALSE),IF(C133="LW/RW",VLOOKUP(B133,LW!$A$3:$C$91,3,FALSE),IF(C133="RW",VLOOKUP(B133,RW!$A$3:$C$100,3,FALSE),IF(C133="D",VLOOKUP(B133,D!$A$3:$C$98,3,FALSE),IF(C133="G",VLOOKUP(B133,G!$A$3:$C$99,3,FALSE)))))))))</f>
        <v>33</v>
      </c>
      <c r="E133" s="47" t="str">
        <f t="shared" si="1"/>
        <v>LW/RW33</v>
      </c>
      <c r="F133" s="47" t="str">
        <f>VLOOKUP(B133,ADP!$A$2:$E$696,5,FALSE)</f>
        <v>COL</v>
      </c>
      <c r="G133" s="47">
        <f>IF(Settings!$B$2="Yahoo",VLOOKUP(B133,ADP!$A$2:$D$696,2,FALSE),IF(Settings!$B$2="ESPN",VLOOKUP(B133,ADP!$A$2:$D$696,3,FALSE),IF(Settings!$B$2="Average",VLOOKUP(B133,ADP!$A$2:$D$696,4,FALSE),"NA")))</f>
        <v>151.1</v>
      </c>
      <c r="H133" s="48">
        <f t="shared" si="2"/>
        <v>131</v>
      </c>
      <c r="K133" s="49">
        <v>130.0</v>
      </c>
      <c r="L133" s="50" t="s">
        <v>326</v>
      </c>
      <c r="M133" s="43" t="str">
        <f>VLOOKUP(L133,Positions!$A$2:$B$688,2,FALSE)</f>
        <v>D</v>
      </c>
      <c r="N133" s="43">
        <f>IF(M133="C",VLOOKUP(L133,'C'!$G$3:$J$96,3,FALSE),IF(M133="C/LW",VLOOKUP(L133,'C'!$G$3:$J$96,3,FALSE),IF(M133="C/RW",VLOOKUP(L133,'C'!$G$3:$J$96,3,FALSE),IF(M133="LW",VLOOKUP(L133,LW!$G$3:$J$85,3,FALSE),IF(M133="LW/RW",VLOOKUP(L133,LW!$G$3:$J$85,3,FALSE),IF(M133="RW",VLOOKUP(L133,RW!$G$3:$J$100,3,FALSE),IF(M133="D",VLOOKUP(L133,D!$G$3:$J$96,3,FALSE),IF(M133="G",VLOOKUP(L133,G!$G$3:$J$100,3,FALSE)))))))))</f>
        <v>24</v>
      </c>
      <c r="O133" s="43" t="str">
        <f t="shared" si="3"/>
        <v>D24</v>
      </c>
      <c r="P133" s="43" t="str">
        <f>VLOOKUP(L133,ADP!$A$2:$E$696,5,FALSE)</f>
        <v>CHI</v>
      </c>
      <c r="Q133" s="43">
        <f>IF(Settings!$B$2="Yahoo",VLOOKUP(L134,ADP!$A$2:$D$696,2,FALSE),IF(Settings!$B$2="ESPN",VLOOKUP(L134,ADP!$A$2:$D$696,3,FALSE),IF(Settings!$B$2="Average",VLOOKUP(L134,ADP!$A$2:$D$696,4,FALSE),"NA")))</f>
        <v>60.5</v>
      </c>
      <c r="R133" s="44">
        <f t="shared" si="6"/>
        <v>139</v>
      </c>
      <c r="T133" s="51">
        <v>130.0</v>
      </c>
      <c r="U133" s="38" t="s">
        <v>316</v>
      </c>
      <c r="V133" s="53" t="s">
        <v>141</v>
      </c>
      <c r="W133" s="38">
        <v>14.0</v>
      </c>
      <c r="X133" s="38" t="s">
        <v>327</v>
      </c>
      <c r="Y133" s="38" t="s">
        <v>101</v>
      </c>
      <c r="Z133" s="38">
        <v>60.5</v>
      </c>
      <c r="AA133" s="39">
        <v>128.5</v>
      </c>
    </row>
    <row r="134">
      <c r="A134" s="36">
        <v>130.0</v>
      </c>
      <c r="B134" s="55" t="s">
        <v>328</v>
      </c>
      <c r="C134" s="38" t="str">
        <f>VLOOKUP(B134,Positions!$A$2:$B$688,2,FALSE)</f>
        <v>RW</v>
      </c>
      <c r="D134" s="38">
        <f>IF(C134="C",VLOOKUP(B134,'C'!$A$3:$C$96,3,FALSE),IF(C134="C/LW",VLOOKUP(B134,'C'!$A$3:$C$96,3,FALSE),IF(C134="C/RW",VLOOKUP(B134,'C'!$A$3:$C$96,3,FALSE),IF(C134="LW",VLOOKUP(B134,LW!$A$3:$C$91,3,FALSE),IF(C134="LW/RW",VLOOKUP(B134,LW!$A$3:$C$91,3,FALSE),IF(C134="RW",VLOOKUP(B134,RW!$A$3:$C$100,3,FALSE),IF(C134="D",VLOOKUP(B134,D!$A$3:$C$98,3,FALSE),IF(C134="G",VLOOKUP(B134,G!$A$3:$C$99,3,FALSE)))))))))</f>
        <v>19</v>
      </c>
      <c r="E134" s="38" t="str">
        <f t="shared" si="1"/>
        <v>RW19</v>
      </c>
      <c r="F134" s="38" t="str">
        <f>VLOOKUP(B134,ADP!$A$2:$E$696,5,FALSE)</f>
        <v>PHI</v>
      </c>
      <c r="G134" s="38" t="str">
        <f>IF(Settings!$B$2="Yahoo",VLOOKUP(B134,ADP!$A$2:$D$696,2,FALSE),IF(Settings!$B$2="ESPN",VLOOKUP(B134,ADP!$A$2:$D$696,3,FALSE),IF(Settings!$B$2="Average",VLOOKUP(B134,ADP!$A$2:$D$696,4,FALSE),"NA")))</f>
        <v>–</v>
      </c>
      <c r="H134" s="39">
        <f t="shared" si="2"/>
        <v>144.5</v>
      </c>
      <c r="K134" s="36">
        <v>131.0</v>
      </c>
      <c r="L134" s="37" t="s">
        <v>316</v>
      </c>
      <c r="M134" s="38" t="str">
        <f>VLOOKUP(L134,Positions!$A$2:$B$688,2,FALSE)</f>
        <v>G</v>
      </c>
      <c r="N134" s="38">
        <f>IF(M134="C",VLOOKUP(L134,'C'!$G$3:$J$96,3,FALSE),IF(M134="C/LW",VLOOKUP(L134,'C'!$G$3:$J$96,3,FALSE),IF(M134="C/RW",VLOOKUP(L134,'C'!$G$3:$J$96,3,FALSE),IF(M134="LW",VLOOKUP(L134,LW!$G$3:$J$85,3,FALSE),IF(M134="LW/RW",VLOOKUP(L134,LW!$G$3:$J$85,3,FALSE),IF(M134="RW",VLOOKUP(L134,RW!$G$3:$J$100,3,FALSE),IF(M134="D",VLOOKUP(L134,D!$G$3:$J$96,3,FALSE),IF(M134="G",VLOOKUP(L134,G!$G$3:$J$100,3,FALSE)))))))))</f>
        <v>16</v>
      </c>
      <c r="O134" s="38" t="str">
        <f t="shared" si="3"/>
        <v>G16</v>
      </c>
      <c r="P134" s="38" t="str">
        <f>VLOOKUP(L134,ADP!$A$2:$E$696,5,FALSE)</f>
        <v>FLA</v>
      </c>
      <c r="Q134" s="38">
        <f>IF(Settings!$B$2="Yahoo",VLOOKUP(L135,ADP!$A$2:$D$696,2,FALSE),IF(Settings!$B$2="ESPN",VLOOKUP(L135,ADP!$A$2:$D$696,3,FALSE),IF(Settings!$B$2="Average",VLOOKUP(L135,ADP!$A$2:$D$696,4,FALSE),"NA")))</f>
        <v>151.1</v>
      </c>
      <c r="R134" s="39">
        <f t="shared" si="6"/>
        <v>128.5</v>
      </c>
      <c r="T134" s="40">
        <v>131.0</v>
      </c>
      <c r="U134" s="43" t="s">
        <v>325</v>
      </c>
      <c r="V134" s="42" t="s">
        <v>149</v>
      </c>
      <c r="W134" s="43">
        <v>33.0</v>
      </c>
      <c r="X134" s="43" t="s">
        <v>329</v>
      </c>
      <c r="Y134" s="43" t="s">
        <v>92</v>
      </c>
      <c r="Z134" s="43">
        <v>151.1</v>
      </c>
      <c r="AA134" s="44">
        <v>131.0</v>
      </c>
    </row>
    <row r="135">
      <c r="A135" s="45">
        <v>131.0</v>
      </c>
      <c r="B135" s="59" t="s">
        <v>330</v>
      </c>
      <c r="C135" s="47" t="str">
        <f>VLOOKUP(B135,Positions!$A$2:$B$688,2,FALSE)</f>
        <v>C</v>
      </c>
      <c r="D135" s="47">
        <f>IF(C135="C",VLOOKUP(B135,'C'!$A$3:$C$96,3,FALSE),IF(C135="C/LW",VLOOKUP(B135,'C'!$A$3:$C$96,3,FALSE),IF(C135="C/RW",VLOOKUP(B135,'C'!$A$3:$C$96,3,FALSE),IF(C135="LW",VLOOKUP(B135,LW!$A$3:$C$91,3,FALSE),IF(C135="LW/RW",VLOOKUP(B135,LW!$A$3:$C$91,3,FALSE),IF(C135="RW",VLOOKUP(B135,RW!$A$3:$C$100,3,FALSE),IF(C135="D",VLOOKUP(B135,D!$A$3:$C$98,3,FALSE),IF(C135="G",VLOOKUP(B135,G!$A$3:$C$99,3,FALSE)))))))))</f>
        <v>43</v>
      </c>
      <c r="E135" s="47" t="str">
        <f t="shared" si="1"/>
        <v>C43</v>
      </c>
      <c r="F135" s="47" t="str">
        <f>VLOOKUP(B135,ADP!$A$2:$E$696,5,FALSE)</f>
        <v>SJS</v>
      </c>
      <c r="G135" s="47">
        <f>IF(Settings!$B$2="Yahoo",VLOOKUP(B135,ADP!$A$2:$D$696,2,FALSE),IF(Settings!$B$2="ESPN",VLOOKUP(B135,ADP!$A$2:$D$696,3,FALSE),IF(Settings!$B$2="Average",VLOOKUP(B135,ADP!$A$2:$D$696,4,FALSE),"NA")))</f>
        <v>171.3</v>
      </c>
      <c r="H135" s="48">
        <f t="shared" si="2"/>
        <v>135</v>
      </c>
      <c r="K135" s="49">
        <v>132.0</v>
      </c>
      <c r="L135" s="50" t="s">
        <v>325</v>
      </c>
      <c r="M135" s="43" t="str">
        <f>VLOOKUP(L135,Positions!$A$2:$B$688,2,FALSE)</f>
        <v>LW/RW</v>
      </c>
      <c r="N135" s="43">
        <f>IF(M135="C",VLOOKUP(L135,'C'!$G$3:$J$96,3,FALSE),IF(M135="C/LW",VLOOKUP(L135,'C'!$G$3:$J$96,3,FALSE),IF(M135="C/RW",VLOOKUP(L135,'C'!$G$3:$J$96,3,FALSE),IF(M135="LW",VLOOKUP(L135,LW!$G$3:$J$85,3,FALSE),IF(M135="LW/RW",VLOOKUP(L135,LW!$G$3:$J$85,3,FALSE),IF(M135="RW",VLOOKUP(L135,RW!$G$3:$J$100,3,FALSE),IF(M135="D",VLOOKUP(L135,D!$G$3:$J$96,3,FALSE),IF(M135="G",VLOOKUP(L135,G!$G$3:$J$100,3,FALSE)))))))))</f>
        <v>32</v>
      </c>
      <c r="O135" s="43" t="str">
        <f t="shared" si="3"/>
        <v>LW/RW32</v>
      </c>
      <c r="P135" s="43" t="str">
        <f>VLOOKUP(L135,ADP!$A$2:$E$696,5,FALSE)</f>
        <v>COL</v>
      </c>
      <c r="Q135" s="43">
        <f>IF(Settings!$B$2="Yahoo",VLOOKUP(L136,ADP!$A$2:$D$696,2,FALSE),IF(Settings!$B$2="ESPN",VLOOKUP(L136,ADP!$A$2:$D$696,3,FALSE),IF(Settings!$B$2="Average",VLOOKUP(L136,ADP!$A$2:$D$696,4,FALSE),"NA")))</f>
        <v>149.8</v>
      </c>
      <c r="R135" s="44">
        <f t="shared" si="6"/>
        <v>131</v>
      </c>
      <c r="T135" s="51">
        <v>132.0</v>
      </c>
      <c r="U135" s="52" t="s">
        <v>323</v>
      </c>
      <c r="V135" s="53" t="s">
        <v>83</v>
      </c>
      <c r="W135" s="38">
        <v>44.0</v>
      </c>
      <c r="X135" s="38" t="s">
        <v>331</v>
      </c>
      <c r="Y135" s="38" t="s">
        <v>297</v>
      </c>
      <c r="Z135" s="38">
        <v>158.3</v>
      </c>
      <c r="AA135" s="39">
        <v>131.5</v>
      </c>
    </row>
    <row r="136">
      <c r="A136" s="36">
        <v>132.0</v>
      </c>
      <c r="B136" s="58" t="s">
        <v>72</v>
      </c>
      <c r="C136" s="38" t="str">
        <f>VLOOKUP(B136,Positions!$A$2:$B$688,2,FALSE)</f>
        <v>D</v>
      </c>
      <c r="D136" s="38">
        <f>IF(C136="C",VLOOKUP(B136,'C'!$A$3:$C$96,3,FALSE),IF(C136="C/LW",VLOOKUP(B136,'C'!$A$3:$C$96,3,FALSE),IF(C136="C/RW",VLOOKUP(B136,'C'!$A$3:$C$96,3,FALSE),IF(C136="LW",VLOOKUP(B136,LW!$A$3:$C$91,3,FALSE),IF(C136="LW/RW",VLOOKUP(B136,LW!$A$3:$C$91,3,FALSE),IF(C136="RW",VLOOKUP(B136,RW!$A$3:$C$100,3,FALSE),IF(C136="D",VLOOKUP(B136,D!$A$3:$C$98,3,FALSE),IF(C136="G",VLOOKUP(B136,G!$A$3:$C$99,3,FALSE)))))))))</f>
        <v>23</v>
      </c>
      <c r="E136" s="38" t="str">
        <f t="shared" si="1"/>
        <v>D23</v>
      </c>
      <c r="F136" s="38" t="str">
        <f>VLOOKUP(B136,ADP!$A$2:$E$696,5,FALSE)</f>
        <v>COL</v>
      </c>
      <c r="G136" s="38">
        <f>IF(Settings!$B$2="Yahoo",VLOOKUP(B136,ADP!$A$2:$D$696,2,FALSE),IF(Settings!$B$2="ESPN",VLOOKUP(B136,ADP!$A$2:$D$696,3,FALSE),IF(Settings!$B$2="Average",VLOOKUP(B136,ADP!$A$2:$D$696,4,FALSE),"NA")))</f>
        <v>68.1</v>
      </c>
      <c r="H136" s="39">
        <f t="shared" si="2"/>
        <v>95.5</v>
      </c>
      <c r="K136" s="36">
        <v>133.0</v>
      </c>
      <c r="L136" s="37" t="s">
        <v>332</v>
      </c>
      <c r="M136" s="38" t="str">
        <f>VLOOKUP(L136,Positions!$A$2:$B$688,2,FALSE)</f>
        <v>C</v>
      </c>
      <c r="N136" s="38">
        <f>IF(M136="C",VLOOKUP(L136,'C'!$G$3:$J$96,3,FALSE),IF(M136="C/LW",VLOOKUP(L136,'C'!$G$3:$J$96,3,FALSE),IF(M136="C/RW",VLOOKUP(L136,'C'!$G$3:$J$96,3,FALSE),IF(M136="LW",VLOOKUP(L136,LW!$G$3:$J$85,3,FALSE),IF(M136="LW/RW",VLOOKUP(L136,LW!$G$3:$J$85,3,FALSE),IF(M136="RW",VLOOKUP(L136,RW!$G$3:$J$100,3,FALSE),IF(M136="D",VLOOKUP(L136,D!$G$3:$J$96,3,FALSE),IF(M136="G",VLOOKUP(L136,G!$G$3:$J$100,3,FALSE)))))))))</f>
        <v>43</v>
      </c>
      <c r="O136" s="38" t="str">
        <f t="shared" si="3"/>
        <v>C43</v>
      </c>
      <c r="P136" s="38" t="str">
        <f>VLOOKUP(L136,ADP!$A$2:$E$696,5,FALSE)</f>
        <v>MIN</v>
      </c>
      <c r="Q136" s="38">
        <f>IF(Settings!$B$2="Yahoo",VLOOKUP(L137,ADP!$A$2:$D$696,2,FALSE),IF(Settings!$B$2="ESPN",VLOOKUP(L137,ADP!$A$2:$D$696,3,FALSE),IF(Settings!$B$2="Average",VLOOKUP(L137,ADP!$A$2:$D$696,4,FALSE),"NA")))</f>
        <v>104.2</v>
      </c>
      <c r="R136" s="39">
        <f t="shared" si="6"/>
        <v>138</v>
      </c>
      <c r="T136" s="40">
        <v>133.0</v>
      </c>
      <c r="U136" s="43" t="s">
        <v>330</v>
      </c>
      <c r="V136" s="42" t="s">
        <v>83</v>
      </c>
      <c r="W136" s="43">
        <v>43.0</v>
      </c>
      <c r="X136" s="43" t="s">
        <v>333</v>
      </c>
      <c r="Y136" s="43" t="s">
        <v>151</v>
      </c>
      <c r="Z136" s="43">
        <v>171.3</v>
      </c>
      <c r="AA136" s="44">
        <v>135.0</v>
      </c>
    </row>
    <row r="137">
      <c r="A137" s="45">
        <v>133.0</v>
      </c>
      <c r="B137" s="54" t="s">
        <v>323</v>
      </c>
      <c r="C137" s="47" t="str">
        <f>VLOOKUP(B137,Positions!$A$2:$B$688,2,FALSE)</f>
        <v>C</v>
      </c>
      <c r="D137" s="47">
        <f>IF(C137="C",VLOOKUP(B137,'C'!$A$3:$C$96,3,FALSE),IF(C137="C/LW",VLOOKUP(B137,'C'!$A$3:$C$96,3,FALSE),IF(C137="C/RW",VLOOKUP(B137,'C'!$A$3:$C$96,3,FALSE),IF(C137="LW",VLOOKUP(B137,LW!$A$3:$C$91,3,FALSE),IF(C137="LW/RW",VLOOKUP(B137,LW!$A$3:$C$91,3,FALSE),IF(C137="RW",VLOOKUP(B137,RW!$A$3:$C$100,3,FALSE),IF(C137="D",VLOOKUP(B137,D!$A$3:$C$98,3,FALSE),IF(C137="G",VLOOKUP(B137,G!$A$3:$C$99,3,FALSE)))))))))</f>
        <v>44</v>
      </c>
      <c r="E137" s="47" t="str">
        <f t="shared" si="1"/>
        <v>C44</v>
      </c>
      <c r="F137" s="47" t="str">
        <f>VLOOKUP(B137,ADP!$A$2:$E$696,5,FALSE)</f>
        <v>SEA</v>
      </c>
      <c r="G137" s="47">
        <f>IF(Settings!$B$2="Yahoo",VLOOKUP(B137,ADP!$A$2:$D$696,2,FALSE),IF(Settings!$B$2="ESPN",VLOOKUP(B137,ADP!$A$2:$D$696,3,FALSE),IF(Settings!$B$2="Average",VLOOKUP(B137,ADP!$A$2:$D$696,4,FALSE),"NA")))</f>
        <v>158.3</v>
      </c>
      <c r="H137" s="48">
        <f t="shared" si="2"/>
        <v>131.5</v>
      </c>
      <c r="K137" s="49">
        <v>134.0</v>
      </c>
      <c r="L137" s="50" t="s">
        <v>334</v>
      </c>
      <c r="M137" s="43" t="str">
        <f>VLOOKUP(L137,Positions!$A$2:$B$688,2,FALSE)</f>
        <v>D</v>
      </c>
      <c r="N137" s="43">
        <f>IF(M137="C",VLOOKUP(L137,'C'!$G$3:$J$96,3,FALSE),IF(M137="C/LW",VLOOKUP(L137,'C'!$G$3:$J$96,3,FALSE),IF(M137="C/RW",VLOOKUP(L137,'C'!$G$3:$J$96,3,FALSE),IF(M137="LW",VLOOKUP(L137,LW!$G$3:$J$85,3,FALSE),IF(M137="LW/RW",VLOOKUP(L137,LW!$G$3:$J$85,3,FALSE),IF(M137="RW",VLOOKUP(L137,RW!$G$3:$J$100,3,FALSE),IF(M137="D",VLOOKUP(L137,D!$G$3:$J$96,3,FALSE),IF(M137="G",VLOOKUP(L137,G!$G$3:$J$100,3,FALSE)))))))))</f>
        <v>25</v>
      </c>
      <c r="O137" s="43" t="str">
        <f t="shared" si="3"/>
        <v>D25</v>
      </c>
      <c r="P137" s="43" t="str">
        <f>VLOOKUP(L137,ADP!$A$2:$E$696,5,FALSE)</f>
        <v>STL</v>
      </c>
      <c r="Q137" s="43">
        <f>IF(Settings!$B$2="Yahoo",VLOOKUP(L138,ADP!$A$2:$D$696,2,FALSE),IF(Settings!$B$2="ESPN",VLOOKUP(L138,ADP!$A$2:$D$696,3,FALSE),IF(Settings!$B$2="Average",VLOOKUP(L138,ADP!$A$2:$D$696,4,FALSE),"NA")))</f>
        <v>174.2</v>
      </c>
      <c r="R137" s="44">
        <f t="shared" si="6"/>
        <v>135</v>
      </c>
      <c r="T137" s="51">
        <v>134.0</v>
      </c>
      <c r="U137" s="52" t="s">
        <v>334</v>
      </c>
      <c r="V137" s="53" t="s">
        <v>90</v>
      </c>
      <c r="W137" s="38">
        <v>25.0</v>
      </c>
      <c r="X137" s="38" t="s">
        <v>335</v>
      </c>
      <c r="Y137" s="38" t="s">
        <v>182</v>
      </c>
      <c r="Z137" s="38">
        <v>104.2</v>
      </c>
      <c r="AA137" s="39">
        <v>135.0</v>
      </c>
    </row>
    <row r="138">
      <c r="A138" s="36">
        <v>134.0</v>
      </c>
      <c r="B138" s="58" t="s">
        <v>336</v>
      </c>
      <c r="C138" s="38" t="str">
        <f>VLOOKUP(B138,Positions!$A$2:$B$688,2,FALSE)</f>
        <v>D</v>
      </c>
      <c r="D138" s="38">
        <f>IF(C138="C",VLOOKUP(B138,'C'!$A$3:$C$96,3,FALSE),IF(C138="C/LW",VLOOKUP(B138,'C'!$A$3:$C$96,3,FALSE),IF(C138="C/RW",VLOOKUP(B138,'C'!$A$3:$C$96,3,FALSE),IF(C138="LW",VLOOKUP(B138,LW!$A$3:$C$91,3,FALSE),IF(C138="LW/RW",VLOOKUP(B138,LW!$A$3:$C$91,3,FALSE),IF(C138="RW",VLOOKUP(B138,RW!$A$3:$C$100,3,FALSE),IF(C138="D",VLOOKUP(B138,D!$A$3:$C$98,3,FALSE),IF(C138="G",VLOOKUP(B138,G!$A$3:$C$99,3,FALSE)))))))))</f>
        <v>24</v>
      </c>
      <c r="E138" s="38" t="str">
        <f t="shared" si="1"/>
        <v>D24</v>
      </c>
      <c r="F138" s="38" t="str">
        <f>VLOOKUP(B138,ADP!$A$2:$E$696,5,FALSE)</f>
        <v>SEA</v>
      </c>
      <c r="G138" s="38">
        <f>IF(Settings!$B$2="Yahoo",VLOOKUP(B138,ADP!$A$2:$D$696,2,FALSE),IF(Settings!$B$2="ESPN",VLOOKUP(B138,ADP!$A$2:$D$696,3,FALSE),IF(Settings!$B$2="Average",VLOOKUP(B138,ADP!$A$2:$D$696,4,FALSE),"NA")))</f>
        <v>156.6</v>
      </c>
      <c r="H138" s="39">
        <f t="shared" si="2"/>
        <v>166.5</v>
      </c>
      <c r="K138" s="36">
        <v>135.0</v>
      </c>
      <c r="L138" s="37" t="s">
        <v>337</v>
      </c>
      <c r="M138" s="38" t="str">
        <f>VLOOKUP(L138,Positions!$A$2:$B$688,2,FALSE)</f>
        <v>LW</v>
      </c>
      <c r="N138" s="38">
        <f>IF(M138="C",VLOOKUP(L138,'C'!$G$3:$J$96,3,FALSE),IF(M138="C/LW",VLOOKUP(L138,'C'!$G$3:$J$96,3,FALSE),IF(M138="C/RW",VLOOKUP(L138,'C'!$G$3:$J$96,3,FALSE),IF(M138="LW",VLOOKUP(L138,LW!$G$3:$J$85,3,FALSE),IF(M138="LW/RW",VLOOKUP(L138,LW!$G$3:$J$85,3,FALSE),IF(M138="RW",VLOOKUP(L138,RW!$G$3:$J$100,3,FALSE),IF(M138="D",VLOOKUP(L138,D!$G$3:$J$96,3,FALSE),IF(M138="G",VLOOKUP(L138,G!$G$3:$J$100,3,FALSE)))))))))</f>
        <v>33</v>
      </c>
      <c r="O138" s="38" t="str">
        <f t="shared" si="3"/>
        <v>LW33</v>
      </c>
      <c r="P138" s="38" t="str">
        <f>VLOOKUP(L138,ADP!$A$2:$E$696,5,FALSE)</f>
        <v>BUF</v>
      </c>
      <c r="Q138" s="38">
        <f>IF(Settings!$B$2="Yahoo",VLOOKUP(L139,ADP!$A$2:$D$696,2,FALSE),IF(Settings!$B$2="ESPN",VLOOKUP(L139,ADP!$A$2:$D$696,3,FALSE),IF(Settings!$B$2="Average",VLOOKUP(L139,ADP!$A$2:$D$696,4,FALSE),"NA")))</f>
        <v>163.3</v>
      </c>
      <c r="R138" s="39">
        <f t="shared" si="6"/>
        <v>151.5</v>
      </c>
      <c r="T138" s="40">
        <v>135.0</v>
      </c>
      <c r="U138" s="43" t="s">
        <v>307</v>
      </c>
      <c r="V138" s="42" t="s">
        <v>141</v>
      </c>
      <c r="W138" s="43">
        <v>17.0</v>
      </c>
      <c r="X138" s="43" t="s">
        <v>338</v>
      </c>
      <c r="Y138" s="43" t="s">
        <v>92</v>
      </c>
      <c r="Z138" s="43">
        <v>154.8</v>
      </c>
      <c r="AA138" s="44">
        <v>135.0</v>
      </c>
    </row>
    <row r="139">
      <c r="A139" s="45">
        <v>135.0</v>
      </c>
      <c r="B139" s="54" t="s">
        <v>334</v>
      </c>
      <c r="C139" s="47" t="str">
        <f>VLOOKUP(B139,Positions!$A$2:$B$688,2,FALSE)</f>
        <v>D</v>
      </c>
      <c r="D139" s="47">
        <f>IF(C139="C",VLOOKUP(B139,'C'!$A$3:$C$96,3,FALSE),IF(C139="C/LW",VLOOKUP(B139,'C'!$A$3:$C$96,3,FALSE),IF(C139="C/RW",VLOOKUP(B139,'C'!$A$3:$C$96,3,FALSE),IF(C139="LW",VLOOKUP(B139,LW!$A$3:$C$91,3,FALSE),IF(C139="LW/RW",VLOOKUP(B139,LW!$A$3:$C$91,3,FALSE),IF(C139="RW",VLOOKUP(B139,RW!$A$3:$C$100,3,FALSE),IF(C139="D",VLOOKUP(B139,D!$A$3:$C$98,3,FALSE),IF(C139="G",VLOOKUP(B139,G!$A$3:$C$99,3,FALSE)))))))))</f>
        <v>25</v>
      </c>
      <c r="E139" s="47" t="str">
        <f t="shared" si="1"/>
        <v>D25</v>
      </c>
      <c r="F139" s="47" t="str">
        <f>VLOOKUP(B139,ADP!$A$2:$E$696,5,FALSE)</f>
        <v>STL</v>
      </c>
      <c r="G139" s="47">
        <f>IF(Settings!$B$2="Yahoo",VLOOKUP(B139,ADP!$A$2:$D$696,2,FALSE),IF(Settings!$B$2="ESPN",VLOOKUP(B139,ADP!$A$2:$D$696,3,FALSE),IF(Settings!$B$2="Average",VLOOKUP(B139,ADP!$A$2:$D$696,4,FALSE),"NA")))</f>
        <v>104.2</v>
      </c>
      <c r="H139" s="48">
        <f t="shared" si="2"/>
        <v>135</v>
      </c>
      <c r="K139" s="49">
        <v>136.0</v>
      </c>
      <c r="L139" s="50" t="s">
        <v>339</v>
      </c>
      <c r="M139" s="43" t="str">
        <f>VLOOKUP(L139,Positions!$A$2:$B$688,2,FALSE)</f>
        <v>C</v>
      </c>
      <c r="N139" s="43">
        <f>IF(M139="C",VLOOKUP(L139,'C'!$G$3:$J$96,3,FALSE),IF(M139="C/LW",VLOOKUP(L139,'C'!$G$3:$J$96,3,FALSE),IF(M139="C/RW",VLOOKUP(L139,'C'!$G$3:$J$96,3,FALSE),IF(M139="LW",VLOOKUP(L139,LW!$G$3:$J$85,3,FALSE),IF(M139="LW/RW",VLOOKUP(L139,LW!$G$3:$J$85,3,FALSE),IF(M139="RW",VLOOKUP(L139,RW!$G$3:$J$100,3,FALSE),IF(M139="D",VLOOKUP(L139,D!$G$3:$J$96,3,FALSE),IF(M139="G",VLOOKUP(L139,G!$G$3:$J$100,3,FALSE)))))))))</f>
        <v>44</v>
      </c>
      <c r="O139" s="43" t="str">
        <f t="shared" si="3"/>
        <v>C44</v>
      </c>
      <c r="P139" s="43" t="str">
        <f>VLOOKUP(L139,ADP!$A$2:$E$696,5,FALSE)</f>
        <v>NJD</v>
      </c>
      <c r="Q139" s="43">
        <f>IF(Settings!$B$2="Yahoo",VLOOKUP(L140,ADP!$A$2:$D$696,2,FALSE),IF(Settings!$B$2="ESPN",VLOOKUP(L140,ADP!$A$2:$D$696,3,FALSE),IF(Settings!$B$2="Average",VLOOKUP(L140,ADP!$A$2:$D$696,4,FALSE),"NA")))</f>
        <v>165.6</v>
      </c>
      <c r="R139" s="44">
        <f t="shared" si="6"/>
        <v>144</v>
      </c>
      <c r="T139" s="51">
        <v>136.0</v>
      </c>
      <c r="U139" s="38" t="s">
        <v>321</v>
      </c>
      <c r="V139" s="53" t="s">
        <v>149</v>
      </c>
      <c r="W139" s="38">
        <v>35.0</v>
      </c>
      <c r="X139" s="38" t="s">
        <v>340</v>
      </c>
      <c r="Y139" s="38" t="s">
        <v>95</v>
      </c>
      <c r="Z139" s="38">
        <v>112.1</v>
      </c>
      <c r="AA139" s="39">
        <v>137.0</v>
      </c>
    </row>
    <row r="140">
      <c r="A140" s="36">
        <v>136.0</v>
      </c>
      <c r="B140" s="58" t="s">
        <v>264</v>
      </c>
      <c r="C140" s="38" t="str">
        <f>VLOOKUP(B140,Positions!$A$2:$B$688,2,FALSE)</f>
        <v>D</v>
      </c>
      <c r="D140" s="38">
        <f>IF(C140="C",VLOOKUP(B140,'C'!$A$3:$C$96,3,FALSE),IF(C140="C/LW",VLOOKUP(B140,'C'!$A$3:$C$96,3,FALSE),IF(C140="C/RW",VLOOKUP(B140,'C'!$A$3:$C$96,3,FALSE),IF(C140="LW",VLOOKUP(B140,LW!$A$3:$C$91,3,FALSE),IF(C140="LW/RW",VLOOKUP(B140,LW!$A$3:$C$91,3,FALSE),IF(C140="RW",VLOOKUP(B140,RW!$A$3:$C$100,3,FALSE),IF(C140="D",VLOOKUP(B140,D!$A$3:$C$98,3,FALSE),IF(C140="G",VLOOKUP(B140,G!$A$3:$C$99,3,FALSE)))))))))</f>
        <v>26</v>
      </c>
      <c r="E140" s="38" t="str">
        <f t="shared" si="1"/>
        <v>D26</v>
      </c>
      <c r="F140" s="38" t="str">
        <f>VLOOKUP(B140,ADP!$A$2:$E$696,5,FALSE)</f>
        <v>CGY</v>
      </c>
      <c r="G140" s="38">
        <f>IF(Settings!$B$2="Yahoo",VLOOKUP(B140,ADP!$A$2:$D$696,2,FALSE),IF(Settings!$B$2="ESPN",VLOOKUP(B140,ADP!$A$2:$D$696,3,FALSE),IF(Settings!$B$2="Average",VLOOKUP(B140,ADP!$A$2:$D$696,4,FALSE),"NA")))</f>
        <v>80.7</v>
      </c>
      <c r="H140" s="39">
        <f t="shared" si="2"/>
        <v>117.5</v>
      </c>
      <c r="K140" s="36">
        <v>137.0</v>
      </c>
      <c r="L140" s="37" t="s">
        <v>341</v>
      </c>
      <c r="M140" s="38" t="str">
        <f>VLOOKUP(L140,Positions!$A$2:$B$688,2,FALSE)</f>
        <v>C</v>
      </c>
      <c r="N140" s="38">
        <f>IF(M140="C",VLOOKUP(L140,'C'!$G$3:$J$96,3,FALSE),IF(M140="C/LW",VLOOKUP(L140,'C'!$G$3:$J$96,3,FALSE),IF(M140="C/RW",VLOOKUP(L140,'C'!$G$3:$J$96,3,FALSE),IF(M140="LW",VLOOKUP(L140,LW!$G$3:$J$85,3,FALSE),IF(M140="LW/RW",VLOOKUP(L140,LW!$G$3:$J$85,3,FALSE),IF(M140="RW",VLOOKUP(L140,RW!$G$3:$J$100,3,FALSE),IF(M140="D",VLOOKUP(L140,D!$G$3:$J$96,3,FALSE),IF(M140="G",VLOOKUP(L140,G!$G$3:$J$100,3,FALSE)))))))))</f>
        <v>45</v>
      </c>
      <c r="O140" s="38" t="str">
        <f t="shared" si="3"/>
        <v>C45</v>
      </c>
      <c r="P140" s="38" t="str">
        <f>VLOOKUP(L140,ADP!$A$2:$E$696,5,FALSE)</f>
        <v>NYI</v>
      </c>
      <c r="Q140" s="38">
        <f>IF(Settings!$B$2="Yahoo",VLOOKUP(L141,ADP!$A$2:$D$696,2,FALSE),IF(Settings!$B$2="ESPN",VLOOKUP(L141,ADP!$A$2:$D$696,3,FALSE),IF(Settings!$B$2="Average",VLOOKUP(L141,ADP!$A$2:$D$696,4,FALSE),"NA")))</f>
        <v>171.3</v>
      </c>
      <c r="R140" s="39">
        <f t="shared" si="6"/>
        <v>138</v>
      </c>
      <c r="T140" s="40">
        <v>137.0</v>
      </c>
      <c r="U140" s="41" t="s">
        <v>341</v>
      </c>
      <c r="V140" s="42" t="s">
        <v>83</v>
      </c>
      <c r="W140" s="43">
        <v>45.0</v>
      </c>
      <c r="X140" s="43" t="s">
        <v>342</v>
      </c>
      <c r="Y140" s="43" t="s">
        <v>239</v>
      </c>
      <c r="Z140" s="43">
        <v>165.6</v>
      </c>
      <c r="AA140" s="44">
        <v>138.0</v>
      </c>
    </row>
    <row r="141">
      <c r="A141" s="45">
        <v>137.0</v>
      </c>
      <c r="B141" s="46" t="s">
        <v>343</v>
      </c>
      <c r="C141" s="47" t="str">
        <f>VLOOKUP(B141,Positions!$A$2:$B$688,2,FALSE)</f>
        <v>G</v>
      </c>
      <c r="D141" s="47">
        <f>IF(C141="C",VLOOKUP(B141,'C'!$A$3:$C$96,3,FALSE),IF(C141="C/LW",VLOOKUP(B141,'C'!$A$3:$C$96,3,FALSE),IF(C141="C/RW",VLOOKUP(B141,'C'!$A$3:$C$96,3,FALSE),IF(C141="LW",VLOOKUP(B141,LW!$A$3:$C$91,3,FALSE),IF(C141="LW/RW",VLOOKUP(B141,LW!$A$3:$C$91,3,FALSE),IF(C141="RW",VLOOKUP(B141,RW!$A$3:$C$100,3,FALSE),IF(C141="D",VLOOKUP(B141,D!$A$3:$C$98,3,FALSE),IF(C141="G",VLOOKUP(B141,G!$A$3:$C$99,3,FALSE)))))))))</f>
        <v>16</v>
      </c>
      <c r="E141" s="47" t="str">
        <f t="shared" si="1"/>
        <v>G16</v>
      </c>
      <c r="F141" s="47" t="str">
        <f>VLOOKUP(B141,ADP!$A$2:$E$696,5,FALSE)</f>
        <v>ANA</v>
      </c>
      <c r="G141" s="47">
        <f>IF(Settings!$B$2="Yahoo",VLOOKUP(B141,ADP!$A$2:$D$696,2,FALSE),IF(Settings!$B$2="ESPN",VLOOKUP(B141,ADP!$A$2:$D$696,3,FALSE),IF(Settings!$B$2="Average",VLOOKUP(B141,ADP!$A$2:$D$696,4,FALSE),"NA")))</f>
        <v>177.1</v>
      </c>
      <c r="H141" s="48">
        <f t="shared" si="2"/>
        <v>159.5</v>
      </c>
      <c r="K141" s="49">
        <v>138.0</v>
      </c>
      <c r="L141" s="50" t="s">
        <v>330</v>
      </c>
      <c r="M141" s="43" t="str">
        <f>VLOOKUP(L141,Positions!$A$2:$B$688,2,FALSE)</f>
        <v>C</v>
      </c>
      <c r="N141" s="43">
        <f>IF(M141="C",VLOOKUP(L141,'C'!$G$3:$J$96,3,FALSE),IF(M141="C/LW",VLOOKUP(L141,'C'!$G$3:$J$96,3,FALSE),IF(M141="C/RW",VLOOKUP(L141,'C'!$G$3:$J$96,3,FALSE),IF(M141="LW",VLOOKUP(L141,LW!$G$3:$J$85,3,FALSE),IF(M141="LW/RW",VLOOKUP(L141,LW!$G$3:$J$85,3,FALSE),IF(M141="RW",VLOOKUP(L141,RW!$G$3:$J$100,3,FALSE),IF(M141="D",VLOOKUP(L141,D!$G$3:$J$96,3,FALSE),IF(M141="G",VLOOKUP(L141,G!$G$3:$J$100,3,FALSE)))))))))</f>
        <v>46</v>
      </c>
      <c r="O141" s="43" t="str">
        <f t="shared" si="3"/>
        <v>C46</v>
      </c>
      <c r="P141" s="43" t="str">
        <f>VLOOKUP(L141,ADP!$A$2:$E$696,5,FALSE)</f>
        <v>SJS</v>
      </c>
      <c r="Q141" s="43">
        <f>IF(Settings!$B$2="Yahoo",VLOOKUP(L142,ADP!$A$2:$D$696,2,FALSE),IF(Settings!$B$2="ESPN",VLOOKUP(L142,ADP!$A$2:$D$696,3,FALSE),IF(Settings!$B$2="Average",VLOOKUP(L142,ADP!$A$2:$D$696,4,FALSE),"NA")))</f>
        <v>140.4</v>
      </c>
      <c r="R141" s="44">
        <f t="shared" si="6"/>
        <v>135</v>
      </c>
      <c r="T141" s="51">
        <v>138.0</v>
      </c>
      <c r="U141" s="38" t="s">
        <v>332</v>
      </c>
      <c r="V141" s="53" t="s">
        <v>83</v>
      </c>
      <c r="W141" s="38">
        <v>48.0</v>
      </c>
      <c r="X141" s="38" t="s">
        <v>344</v>
      </c>
      <c r="Y141" s="38" t="s">
        <v>95</v>
      </c>
      <c r="Z141" s="38">
        <v>149.8</v>
      </c>
      <c r="AA141" s="39">
        <v>138.0</v>
      </c>
    </row>
    <row r="142">
      <c r="A142" s="36">
        <v>138.0</v>
      </c>
      <c r="B142" s="57" t="s">
        <v>341</v>
      </c>
      <c r="C142" s="38" t="str">
        <f>VLOOKUP(B142,Positions!$A$2:$B$688,2,FALSE)</f>
        <v>C</v>
      </c>
      <c r="D142" s="38">
        <f>IF(C142="C",VLOOKUP(B142,'C'!$A$3:$C$96,3,FALSE),IF(C142="C/LW",VLOOKUP(B142,'C'!$A$3:$C$96,3,FALSE),IF(C142="C/RW",VLOOKUP(B142,'C'!$A$3:$C$96,3,FALSE),IF(C142="LW",VLOOKUP(B142,LW!$A$3:$C$91,3,FALSE),IF(C142="LW/RW",VLOOKUP(B142,LW!$A$3:$C$91,3,FALSE),IF(C142="RW",VLOOKUP(B142,RW!$A$3:$C$100,3,FALSE),IF(C142="D",VLOOKUP(B142,D!$A$3:$C$98,3,FALSE),IF(C142="G",VLOOKUP(B142,G!$A$3:$C$99,3,FALSE)))))))))</f>
        <v>45</v>
      </c>
      <c r="E142" s="38" t="str">
        <f t="shared" si="1"/>
        <v>C45</v>
      </c>
      <c r="F142" s="38" t="str">
        <f>VLOOKUP(B142,ADP!$A$2:$E$696,5,FALSE)</f>
        <v>NYI</v>
      </c>
      <c r="G142" s="38">
        <f>IF(Settings!$B$2="Yahoo",VLOOKUP(B142,ADP!$A$2:$D$696,2,FALSE),IF(Settings!$B$2="ESPN",VLOOKUP(B142,ADP!$A$2:$D$696,3,FALSE),IF(Settings!$B$2="Average",VLOOKUP(B142,ADP!$A$2:$D$696,4,FALSE),"NA")))</f>
        <v>165.6</v>
      </c>
      <c r="H142" s="39">
        <f t="shared" si="2"/>
        <v>138</v>
      </c>
      <c r="K142" s="36">
        <v>139.0</v>
      </c>
      <c r="L142" s="37" t="s">
        <v>345</v>
      </c>
      <c r="M142" s="38" t="str">
        <f>VLOOKUP(L142,Positions!$A$2:$B$688,2,FALSE)</f>
        <v>G</v>
      </c>
      <c r="N142" s="38">
        <f>IF(M142="C",VLOOKUP(L142,'C'!$G$3:$J$96,3,FALSE),IF(M142="C/LW",VLOOKUP(L142,'C'!$G$3:$J$96,3,FALSE),IF(M142="C/RW",VLOOKUP(L142,'C'!$G$3:$J$96,3,FALSE),IF(M142="LW",VLOOKUP(L142,LW!$G$3:$J$85,3,FALSE),IF(M142="LW/RW",VLOOKUP(L142,LW!$G$3:$J$85,3,FALSE),IF(M142="RW",VLOOKUP(L142,RW!$G$3:$J$100,3,FALSE),IF(M142="D",VLOOKUP(L142,D!$G$3:$J$96,3,FALSE),IF(M142="G",VLOOKUP(L142,G!$G$3:$J$100,3,FALSE)))))))))</f>
        <v>17</v>
      </c>
      <c r="O142" s="38" t="str">
        <f t="shared" si="3"/>
        <v>G17</v>
      </c>
      <c r="P142" s="38" t="str">
        <f>VLOOKUP(L142,ADP!$A$2:$E$696,5,FALSE)</f>
        <v>STL</v>
      </c>
      <c r="Q142" s="38">
        <f>IF(Settings!$B$2="Yahoo",VLOOKUP(L143,ADP!$A$2:$D$696,2,FALSE),IF(Settings!$B$2="ESPN",VLOOKUP(L143,ADP!$A$2:$D$696,3,FALSE),IF(Settings!$B$2="Average",VLOOKUP(L143,ADP!$A$2:$D$696,4,FALSE),"NA")))</f>
        <v>167.2</v>
      </c>
      <c r="R142" s="39">
        <f t="shared" si="6"/>
        <v>145</v>
      </c>
      <c r="T142" s="40">
        <v>139.0</v>
      </c>
      <c r="U142" s="43" t="s">
        <v>326</v>
      </c>
      <c r="V142" s="42" t="s">
        <v>90</v>
      </c>
      <c r="W142" s="43">
        <v>28.0</v>
      </c>
      <c r="X142" s="43" t="s">
        <v>346</v>
      </c>
      <c r="Y142" s="43" t="s">
        <v>121</v>
      </c>
      <c r="Z142" s="43">
        <v>129.6</v>
      </c>
      <c r="AA142" s="44">
        <v>139.0</v>
      </c>
    </row>
    <row r="143">
      <c r="A143" s="45">
        <v>139.0</v>
      </c>
      <c r="B143" s="59" t="s">
        <v>347</v>
      </c>
      <c r="C143" s="47" t="str">
        <f>VLOOKUP(B143,Positions!$A$2:$B$688,2,FALSE)</f>
        <v>C</v>
      </c>
      <c r="D143" s="47">
        <f>IF(C143="C",VLOOKUP(B143,'C'!$A$3:$C$96,3,FALSE),IF(C143="C/LW",VLOOKUP(B143,'C'!$A$3:$C$96,3,FALSE),IF(C143="C/RW",VLOOKUP(B143,'C'!$A$3:$C$96,3,FALSE),IF(C143="LW",VLOOKUP(B143,LW!$A$3:$C$91,3,FALSE),IF(C143="LW/RW",VLOOKUP(B143,LW!$A$3:$C$91,3,FALSE),IF(C143="RW",VLOOKUP(B143,RW!$A$3:$C$100,3,FALSE),IF(C143="D",VLOOKUP(B143,D!$A$3:$C$98,3,FALSE),IF(C143="G",VLOOKUP(B143,G!$A$3:$C$99,3,FALSE)))))))))</f>
        <v>46</v>
      </c>
      <c r="E143" s="47" t="str">
        <f t="shared" si="1"/>
        <v>C46</v>
      </c>
      <c r="F143" s="47" t="str">
        <f>VLOOKUP(B143,ADP!$A$2:$E$696,5,FALSE)</f>
        <v>NSH</v>
      </c>
      <c r="G143" s="47">
        <f>IF(Settings!$B$2="Yahoo",VLOOKUP(B143,ADP!$A$2:$D$696,2,FALSE),IF(Settings!$B$2="ESPN",VLOOKUP(B143,ADP!$A$2:$D$696,3,FALSE),IF(Settings!$B$2="Average",VLOOKUP(B143,ADP!$A$2:$D$696,4,FALSE),"NA")))</f>
        <v>167.1</v>
      </c>
      <c r="H143" s="48">
        <f t="shared" si="2"/>
        <v>161.5</v>
      </c>
      <c r="K143" s="49">
        <v>140.0</v>
      </c>
      <c r="L143" s="50" t="s">
        <v>58</v>
      </c>
      <c r="M143" s="43" t="str">
        <f>VLOOKUP(L143,Positions!$A$2:$B$688,2,FALSE)</f>
        <v>RW</v>
      </c>
      <c r="N143" s="43">
        <f>IF(M143="C",VLOOKUP(L143,'C'!$G$3:$J$96,3,FALSE),IF(M143="C/LW",VLOOKUP(L143,'C'!$G$3:$J$96,3,FALSE),IF(M143="C/RW",VLOOKUP(L143,'C'!$G$3:$J$96,3,FALSE),IF(M143="LW",VLOOKUP(L143,LW!$G$3:$J$85,3,FALSE),IF(M143="LW/RW",VLOOKUP(L143,LW!$G$3:$J$85,3,FALSE),IF(M143="RW",VLOOKUP(L143,RW!$G$3:$J$100,3,FALSE),IF(M143="D",VLOOKUP(L143,D!$G$3:$J$96,3,FALSE),IF(M143="G",VLOOKUP(L143,G!$G$3:$J$100,3,FALSE)))))))))</f>
        <v>19</v>
      </c>
      <c r="O143" s="43" t="str">
        <f t="shared" si="3"/>
        <v>RW19</v>
      </c>
      <c r="P143" s="43" t="str">
        <f>VLOOKUP(L143,ADP!$A$2:$E$696,5,FALSE)</f>
        <v>SEA</v>
      </c>
      <c r="Q143" s="43">
        <f>IF(Settings!$B$2="Yahoo",VLOOKUP(L144,ADP!$A$2:$D$696,2,FALSE),IF(Settings!$B$2="ESPN",VLOOKUP(L144,ADP!$A$2:$D$696,3,FALSE),IF(Settings!$B$2="Average",VLOOKUP(L144,ADP!$A$2:$D$696,4,FALSE),"NA")))</f>
        <v>107.2</v>
      </c>
      <c r="R143" s="44">
        <f t="shared" si="6"/>
        <v>114.5</v>
      </c>
      <c r="T143" s="51">
        <v>140.0</v>
      </c>
      <c r="U143" s="38" t="s">
        <v>302</v>
      </c>
      <c r="V143" s="53" t="s">
        <v>88</v>
      </c>
      <c r="W143" s="38">
        <v>40.0</v>
      </c>
      <c r="X143" s="38" t="s">
        <v>348</v>
      </c>
      <c r="Y143" s="38" t="s">
        <v>297</v>
      </c>
      <c r="Z143" s="38">
        <v>164.5</v>
      </c>
      <c r="AA143" s="39">
        <v>141.5</v>
      </c>
    </row>
    <row r="144">
      <c r="A144" s="36">
        <v>140.0</v>
      </c>
      <c r="B144" s="57" t="s">
        <v>349</v>
      </c>
      <c r="C144" s="38" t="str">
        <f>VLOOKUP(B144,Positions!$A$2:$B$688,2,FALSE)</f>
        <v>LW/RW</v>
      </c>
      <c r="D144" s="38">
        <f>IF(C144="C",VLOOKUP(B144,'C'!$A$3:$C$96,3,FALSE),IF(C144="C/LW",VLOOKUP(B144,'C'!$A$3:$C$96,3,FALSE),IF(C144="C/RW",VLOOKUP(B144,'C'!$A$3:$C$96,3,FALSE),IF(C144="LW",VLOOKUP(B144,LW!$A$3:$C$91,3,FALSE),IF(C144="LW/RW",VLOOKUP(B144,LW!$A$3:$C$91,3,FALSE),IF(C144="RW",VLOOKUP(B144,RW!$A$3:$C$100,3,FALSE),IF(C144="D",VLOOKUP(B144,D!$A$3:$C$98,3,FALSE),IF(C144="G",VLOOKUP(B144,G!$A$3:$C$99,3,FALSE)))))))))</f>
        <v>34</v>
      </c>
      <c r="E144" s="38" t="str">
        <f t="shared" si="1"/>
        <v>LW/RW34</v>
      </c>
      <c r="F144" s="38" t="str">
        <f>VLOOKUP(B144,ADP!$A$2:$E$696,5,FALSE)</f>
        <v>TBL</v>
      </c>
      <c r="G144" s="38">
        <f>IF(Settings!$B$2="Yahoo",VLOOKUP(B144,ADP!$A$2:$D$696,2,FALSE),IF(Settings!$B$2="ESPN",VLOOKUP(B144,ADP!$A$2:$D$696,3,FALSE),IF(Settings!$B$2="Average",VLOOKUP(B144,ADP!$A$2:$D$696,4,FALSE),"NA")))</f>
        <v>168.7</v>
      </c>
      <c r="H144" s="39">
        <f t="shared" si="2"/>
        <v>144</v>
      </c>
      <c r="K144" s="36">
        <v>141.0</v>
      </c>
      <c r="L144" s="37" t="s">
        <v>350</v>
      </c>
      <c r="M144" s="38" t="str">
        <f>VLOOKUP(L144,Positions!$A$2:$B$688,2,FALSE)</f>
        <v>C/LW</v>
      </c>
      <c r="N144" s="38">
        <f>IF(M144="C",VLOOKUP(L144,'C'!$G$3:$J$96,3,FALSE),IF(M144="C/LW",VLOOKUP(L144,'C'!$G$3:$J$96,3,FALSE),IF(M144="C/RW",VLOOKUP(L144,'C'!$G$3:$J$96,3,FALSE),IF(M144="LW",VLOOKUP(L144,LW!$G$3:$J$85,3,FALSE),IF(M144="LW/RW",VLOOKUP(L144,LW!$G$3:$J$85,3,FALSE),IF(M144="RW",VLOOKUP(L144,RW!$G$3:$J$100,3,FALSE),IF(M144="D",VLOOKUP(L144,D!$G$3:$J$96,3,FALSE),IF(M144="G",VLOOKUP(L144,G!$G$3:$J$100,3,FALSE)))))))))</f>
        <v>47</v>
      </c>
      <c r="O144" s="38" t="str">
        <f t="shared" si="3"/>
        <v>C/LW47</v>
      </c>
      <c r="P144" s="38" t="str">
        <f>VLOOKUP(L144,ADP!$A$2:$E$696,5,FALSE)</f>
        <v>STL</v>
      </c>
      <c r="Q144" s="38">
        <f>IF(Settings!$B$2="Yahoo",VLOOKUP(L145,ADP!$A$2:$D$696,2,FALSE),IF(Settings!$B$2="ESPN",VLOOKUP(L145,ADP!$A$2:$D$696,3,FALSE),IF(Settings!$B$2="Average",VLOOKUP(L145,ADP!$A$2:$D$696,4,FALSE),"NA")))</f>
        <v>165.3</v>
      </c>
      <c r="R144" s="39">
        <f t="shared" si="6"/>
        <v>148</v>
      </c>
      <c r="T144" s="40">
        <v>141.0</v>
      </c>
      <c r="U144" s="41" t="s">
        <v>349</v>
      </c>
      <c r="V144" s="42" t="s">
        <v>149</v>
      </c>
      <c r="W144" s="43">
        <v>34.0</v>
      </c>
      <c r="X144" s="43" t="s">
        <v>351</v>
      </c>
      <c r="Y144" s="43" t="s">
        <v>97</v>
      </c>
      <c r="Z144" s="43">
        <v>168.7</v>
      </c>
      <c r="AA144" s="44">
        <v>144.0</v>
      </c>
    </row>
    <row r="145">
      <c r="A145" s="45">
        <v>141.0</v>
      </c>
      <c r="B145" s="56" t="s">
        <v>352</v>
      </c>
      <c r="C145" s="47" t="str">
        <f>VLOOKUP(B145,Positions!$A$2:$B$688,2,FALSE)</f>
        <v>C</v>
      </c>
      <c r="D145" s="47">
        <f>IF(C145="C",VLOOKUP(B145,'C'!$A$3:$C$96,3,FALSE),IF(C145="C/LW",VLOOKUP(B145,'C'!$A$3:$C$96,3,FALSE),IF(C145="C/RW",VLOOKUP(B145,'C'!$A$3:$C$96,3,FALSE),IF(C145="LW",VLOOKUP(B145,LW!$A$3:$C$91,3,FALSE),IF(C145="LW/RW",VLOOKUP(B145,LW!$A$3:$C$91,3,FALSE),IF(C145="RW",VLOOKUP(B145,RW!$A$3:$C$100,3,FALSE),IF(C145="D",VLOOKUP(B145,D!$A$3:$C$98,3,FALSE),IF(C145="G",VLOOKUP(B145,G!$A$3:$C$99,3,FALSE)))))))))</f>
        <v>47</v>
      </c>
      <c r="E145" s="47" t="str">
        <f t="shared" si="1"/>
        <v>C47</v>
      </c>
      <c r="F145" s="47" t="str">
        <f>VLOOKUP(B145,ADP!$A$2:$E$696,5,FALSE)</f>
        <v>ANA</v>
      </c>
      <c r="G145" s="47" t="str">
        <f>IF(Settings!$B$2="Yahoo",VLOOKUP(B145,ADP!$A$2:$D$696,2,FALSE),IF(Settings!$B$2="ESPN",VLOOKUP(B145,ADP!$A$2:$D$696,3,FALSE),IF(Settings!$B$2="Average",VLOOKUP(B145,ADP!$A$2:$D$696,4,FALSE),"NA")))</f>
        <v>–</v>
      </c>
      <c r="H145" s="48">
        <f t="shared" si="2"/>
        <v>155.5</v>
      </c>
      <c r="K145" s="49">
        <v>142.0</v>
      </c>
      <c r="L145" s="50" t="s">
        <v>242</v>
      </c>
      <c r="M145" s="43" t="str">
        <f>VLOOKUP(L145,Positions!$A$2:$B$688,2,FALSE)</f>
        <v>LW/RW</v>
      </c>
      <c r="N145" s="43">
        <f>IF(M145="C",VLOOKUP(L145,'C'!$G$3:$J$96,3,FALSE),IF(M145="C/LW",VLOOKUP(L145,'C'!$G$3:$J$96,3,FALSE),IF(M145="C/RW",VLOOKUP(L145,'C'!$G$3:$J$96,3,FALSE),IF(M145="LW",VLOOKUP(L145,LW!$G$3:$J$85,3,FALSE),IF(M145="LW/RW",VLOOKUP(L145,LW!$G$3:$J$85,3,FALSE),IF(M145="RW",VLOOKUP(L145,RW!$G$3:$J$100,3,FALSE),IF(M145="D",VLOOKUP(L145,D!$G$3:$J$96,3,FALSE),IF(M145="G",VLOOKUP(L145,G!$G$3:$J$100,3,FALSE)))))))))</f>
        <v>34</v>
      </c>
      <c r="O145" s="43" t="str">
        <f t="shared" si="3"/>
        <v>LW/RW34</v>
      </c>
      <c r="P145" s="43" t="str">
        <f>VLOOKUP(L145,ADP!$A$2:$E$696,5,FALSE)</f>
        <v>CGY</v>
      </c>
      <c r="Q145" s="43">
        <f>IF(Settings!$B$2="Yahoo",VLOOKUP(L146,ADP!$A$2:$D$696,2,FALSE),IF(Settings!$B$2="ESPN",VLOOKUP(L146,ADP!$A$2:$D$696,3,FALSE),IF(Settings!$B$2="Average",VLOOKUP(L146,ADP!$A$2:$D$696,4,FALSE),"NA")))</f>
        <v>123.8</v>
      </c>
      <c r="R145" s="44">
        <f t="shared" si="6"/>
        <v>114.5</v>
      </c>
      <c r="T145" s="51">
        <v>142.0</v>
      </c>
      <c r="U145" s="38" t="s">
        <v>339</v>
      </c>
      <c r="V145" s="53" t="s">
        <v>83</v>
      </c>
      <c r="W145" s="38">
        <v>50.0</v>
      </c>
      <c r="X145" s="38" t="s">
        <v>353</v>
      </c>
      <c r="Y145" s="38" t="s">
        <v>146</v>
      </c>
      <c r="Z145" s="38">
        <v>163.3</v>
      </c>
      <c r="AA145" s="39">
        <v>144.0</v>
      </c>
    </row>
    <row r="146">
      <c r="A146" s="36">
        <v>142.0</v>
      </c>
      <c r="B146" s="55" t="s">
        <v>332</v>
      </c>
      <c r="C146" s="38" t="str">
        <f>VLOOKUP(B146,Positions!$A$2:$B$688,2,FALSE)</f>
        <v>C</v>
      </c>
      <c r="D146" s="38">
        <f>IF(C146="C",VLOOKUP(B146,'C'!$A$3:$C$96,3,FALSE),IF(C146="C/LW",VLOOKUP(B146,'C'!$A$3:$C$96,3,FALSE),IF(C146="C/RW",VLOOKUP(B146,'C'!$A$3:$C$96,3,FALSE),IF(C146="LW",VLOOKUP(B146,LW!$A$3:$C$91,3,FALSE),IF(C146="LW/RW",VLOOKUP(B146,LW!$A$3:$C$91,3,FALSE),IF(C146="RW",VLOOKUP(B146,RW!$A$3:$C$100,3,FALSE),IF(C146="D",VLOOKUP(B146,D!$A$3:$C$98,3,FALSE),IF(C146="G",VLOOKUP(B146,G!$A$3:$C$99,3,FALSE)))))))))</f>
        <v>48</v>
      </c>
      <c r="E146" s="38" t="str">
        <f t="shared" si="1"/>
        <v>C48</v>
      </c>
      <c r="F146" s="38" t="str">
        <f>VLOOKUP(B146,ADP!$A$2:$E$696,5,FALSE)</f>
        <v>MIN</v>
      </c>
      <c r="G146" s="38">
        <f>IF(Settings!$B$2="Yahoo",VLOOKUP(B146,ADP!$A$2:$D$696,2,FALSE),IF(Settings!$B$2="ESPN",VLOOKUP(B146,ADP!$A$2:$D$696,3,FALSE),IF(Settings!$B$2="Average",VLOOKUP(B146,ADP!$A$2:$D$696,4,FALSE),"NA")))</f>
        <v>149.8</v>
      </c>
      <c r="H146" s="39">
        <f t="shared" si="2"/>
        <v>138</v>
      </c>
      <c r="K146" s="36">
        <v>143.0</v>
      </c>
      <c r="L146" s="37" t="s">
        <v>288</v>
      </c>
      <c r="M146" s="38" t="str">
        <f>VLOOKUP(L146,Positions!$A$2:$B$688,2,FALSE)</f>
        <v>LW/RW</v>
      </c>
      <c r="N146" s="38">
        <f>IF(M146="C",VLOOKUP(L146,'C'!$G$3:$J$96,3,FALSE),IF(M146="C/LW",VLOOKUP(L146,'C'!$G$3:$J$96,3,FALSE),IF(M146="C/RW",VLOOKUP(L146,'C'!$G$3:$J$96,3,FALSE),IF(M146="LW",VLOOKUP(L146,LW!$G$3:$J$85,3,FALSE),IF(M146="LW/RW",VLOOKUP(L146,LW!$G$3:$J$85,3,FALSE),IF(M146="RW",VLOOKUP(L146,RW!$G$3:$J$100,3,FALSE),IF(M146="D",VLOOKUP(L146,D!$G$3:$J$96,3,FALSE),IF(M146="G",VLOOKUP(L146,G!$G$3:$J$100,3,FALSE)))))))))</f>
        <v>35</v>
      </c>
      <c r="O146" s="38" t="str">
        <f t="shared" si="3"/>
        <v>LW/RW35</v>
      </c>
      <c r="P146" s="38" t="str">
        <f>VLOOKUP(L146,ADP!$A$2:$E$696,5,FALSE)</f>
        <v>EDM</v>
      </c>
      <c r="Q146" s="38">
        <f>IF(Settings!$B$2="Yahoo",VLOOKUP(L147,ADP!$A$2:$D$696,2,FALSE),IF(Settings!$B$2="ESPN",VLOOKUP(L147,ADP!$A$2:$D$696,3,FALSE),IF(Settings!$B$2="Average",VLOOKUP(L147,ADP!$A$2:$D$696,4,FALSE),"NA")))</f>
        <v>164.6</v>
      </c>
      <c r="R146" s="39">
        <f t="shared" si="6"/>
        <v>126.5</v>
      </c>
      <c r="T146" s="40">
        <v>143.0</v>
      </c>
      <c r="U146" s="43" t="s">
        <v>328</v>
      </c>
      <c r="V146" s="42" t="s">
        <v>5</v>
      </c>
      <c r="W146" s="43">
        <v>19.0</v>
      </c>
      <c r="X146" s="43" t="s">
        <v>354</v>
      </c>
      <c r="Y146" s="43" t="s">
        <v>355</v>
      </c>
      <c r="Z146" s="43" t="s">
        <v>356</v>
      </c>
      <c r="AA146" s="44">
        <v>144.5</v>
      </c>
    </row>
    <row r="147">
      <c r="A147" s="45">
        <v>143.0</v>
      </c>
      <c r="B147" s="59" t="s">
        <v>357</v>
      </c>
      <c r="C147" s="47" t="str">
        <f>VLOOKUP(B147,Positions!$A$2:$B$688,2,FALSE)</f>
        <v>C</v>
      </c>
      <c r="D147" s="47">
        <f>IF(C147="C",VLOOKUP(B147,'C'!$A$3:$C$96,3,FALSE),IF(C147="C/LW",VLOOKUP(B147,'C'!$A$3:$C$96,3,FALSE),IF(C147="C/RW",VLOOKUP(B147,'C'!$A$3:$C$96,3,FALSE),IF(C147="LW",VLOOKUP(B147,LW!$A$3:$C$91,3,FALSE),IF(C147="LW/RW",VLOOKUP(B147,LW!$A$3:$C$91,3,FALSE),IF(C147="RW",VLOOKUP(B147,RW!$A$3:$C$100,3,FALSE),IF(C147="D",VLOOKUP(B147,D!$A$3:$C$98,3,FALSE),IF(C147="G",VLOOKUP(B147,G!$A$3:$C$99,3,FALSE)))))))))</f>
        <v>49</v>
      </c>
      <c r="E147" s="47" t="str">
        <f t="shared" si="1"/>
        <v>C49</v>
      </c>
      <c r="F147" s="47" t="str">
        <f>VLOOKUP(B147,ADP!$A$2:$E$696,5,FALSE)</f>
        <v>LAK</v>
      </c>
      <c r="G147" s="47" t="str">
        <f>IF(Settings!$B$2="Yahoo",VLOOKUP(B147,ADP!$A$2:$D$696,2,FALSE),IF(Settings!$B$2="ESPN",VLOOKUP(B147,ADP!$A$2:$D$696,3,FALSE),IF(Settings!$B$2="Average",VLOOKUP(B147,ADP!$A$2:$D$696,4,FALSE),"NA")))</f>
        <v>–</v>
      </c>
      <c r="H147" s="48">
        <f t="shared" si="2"/>
        <v>166</v>
      </c>
      <c r="K147" s="49">
        <v>144.0</v>
      </c>
      <c r="L147" s="50" t="s">
        <v>358</v>
      </c>
      <c r="M147" s="43" t="str">
        <f>VLOOKUP(L147,Positions!$A$2:$B$688,2,FALSE)</f>
        <v>C/RW</v>
      </c>
      <c r="N147" s="43">
        <f>IF(M147="C",VLOOKUP(L147,'C'!$G$3:$J$96,3,FALSE),IF(M147="C/LW",VLOOKUP(L147,'C'!$G$3:$J$96,3,FALSE),IF(M147="C/RW",VLOOKUP(L147,'C'!$G$3:$J$96,3,FALSE),IF(M147="LW",VLOOKUP(L147,LW!$G$3:$J$85,3,FALSE),IF(M147="LW/RW",VLOOKUP(L147,LW!$G$3:$J$85,3,FALSE),IF(M147="RW",VLOOKUP(L147,RW!$G$3:$J$100,3,FALSE),IF(M147="D",VLOOKUP(L147,D!$G$3:$J$96,3,FALSE),IF(M147="G",VLOOKUP(L147,G!$G$3:$J$100,3,FALSE)))))))))</f>
        <v>48</v>
      </c>
      <c r="O147" s="43" t="str">
        <f t="shared" si="3"/>
        <v>C/RW48</v>
      </c>
      <c r="P147" s="43" t="str">
        <f>VLOOKUP(L147,ADP!$A$2:$E$696,5,FALSE)</f>
        <v>DAL</v>
      </c>
      <c r="Q147" s="43">
        <f>IF(Settings!$B$2="Yahoo",VLOOKUP(L148,ADP!$A$2:$D$696,2,FALSE),IF(Settings!$B$2="ESPN",VLOOKUP(L148,ADP!$A$2:$D$696,3,FALSE),IF(Settings!$B$2="Average",VLOOKUP(L148,ADP!$A$2:$D$696,4,FALSE),"NA")))</f>
        <v>104.9</v>
      </c>
      <c r="R147" s="44">
        <f t="shared" si="6"/>
        <v>179</v>
      </c>
      <c r="T147" s="51">
        <v>144.0</v>
      </c>
      <c r="U147" s="38" t="s">
        <v>345</v>
      </c>
      <c r="V147" s="53" t="s">
        <v>141</v>
      </c>
      <c r="W147" s="38">
        <v>18.0</v>
      </c>
      <c r="X147" s="38" t="s">
        <v>359</v>
      </c>
      <c r="Y147" s="38" t="s">
        <v>182</v>
      </c>
      <c r="Z147" s="38">
        <v>140.4</v>
      </c>
      <c r="AA147" s="39">
        <v>145.0</v>
      </c>
    </row>
    <row r="148">
      <c r="A148" s="36">
        <v>144.0</v>
      </c>
      <c r="B148" s="58" t="s">
        <v>286</v>
      </c>
      <c r="C148" s="38" t="str">
        <f>VLOOKUP(B148,Positions!$A$2:$B$688,2,FALSE)</f>
        <v>RW</v>
      </c>
      <c r="D148" s="38">
        <f>IF(C148="C",VLOOKUP(B148,'C'!$A$3:$C$96,3,FALSE),IF(C148="C/LW",VLOOKUP(B148,'C'!$A$3:$C$96,3,FALSE),IF(C148="C/RW",VLOOKUP(B148,'C'!$A$3:$C$96,3,FALSE),IF(C148="LW",VLOOKUP(B148,LW!$A$3:$C$91,3,FALSE),IF(C148="LW/RW",VLOOKUP(B148,LW!$A$3:$C$91,3,FALSE),IF(C148="RW",VLOOKUP(B148,RW!$A$3:$C$100,3,FALSE),IF(C148="D",VLOOKUP(B148,D!$A$3:$C$98,3,FALSE),IF(C148="G",VLOOKUP(B148,G!$A$3:$C$99,3,FALSE)))))))))</f>
        <v>20</v>
      </c>
      <c r="E148" s="38" t="str">
        <f t="shared" si="1"/>
        <v>RW20</v>
      </c>
      <c r="F148" s="38" t="str">
        <f>VLOOKUP(B148,ADP!$A$2:$E$696,5,FALSE)</f>
        <v>VAN</v>
      </c>
      <c r="G148" s="38">
        <f>IF(Settings!$B$2="Yahoo",VLOOKUP(B148,ADP!$A$2:$D$696,2,FALSE),IF(Settings!$B$2="ESPN",VLOOKUP(B148,ADP!$A$2:$D$696,3,FALSE),IF(Settings!$B$2="Average",VLOOKUP(B148,ADP!$A$2:$D$696,4,FALSE),"NA")))</f>
        <v>147.8</v>
      </c>
      <c r="H148" s="39">
        <f t="shared" si="2"/>
        <v>127</v>
      </c>
      <c r="K148" s="36">
        <v>145.0</v>
      </c>
      <c r="L148" s="37" t="s">
        <v>360</v>
      </c>
      <c r="M148" s="38" t="str">
        <f>VLOOKUP(L148,Positions!$A$2:$B$688,2,FALSE)</f>
        <v>D</v>
      </c>
      <c r="N148" s="38">
        <f>IF(M148="C",VLOOKUP(L148,'C'!$G$3:$J$96,3,FALSE),IF(M148="C/LW",VLOOKUP(L148,'C'!$G$3:$J$96,3,FALSE),IF(M148="C/RW",VLOOKUP(L148,'C'!$G$3:$J$96,3,FALSE),IF(M148="LW",VLOOKUP(L148,LW!$G$3:$J$85,3,FALSE),IF(M148="LW/RW",VLOOKUP(L148,LW!$G$3:$J$85,3,FALSE),IF(M148="RW",VLOOKUP(L148,RW!$G$3:$J$100,3,FALSE),IF(M148="D",VLOOKUP(L148,D!$G$3:$J$96,3,FALSE),IF(M148="G",VLOOKUP(L148,G!$G$3:$J$100,3,FALSE)))))))))</f>
        <v>26</v>
      </c>
      <c r="O148" s="38" t="str">
        <f t="shared" si="3"/>
        <v>D26</v>
      </c>
      <c r="P148" s="38" t="str">
        <f>VLOOKUP(L148,ADP!$A$2:$E$696,5,FALSE)</f>
        <v>EDM</v>
      </c>
      <c r="Q148" s="38">
        <f>IF(Settings!$B$2="Yahoo",VLOOKUP(L149,ADP!$A$2:$D$696,2,FALSE),IF(Settings!$B$2="ESPN",VLOOKUP(L149,ADP!$A$2:$D$696,3,FALSE),IF(Settings!$B$2="Average",VLOOKUP(L149,ADP!$A$2:$D$696,4,FALSE),"NA")))</f>
        <v>149.7</v>
      </c>
      <c r="R148" s="39">
        <f t="shared" si="6"/>
        <v>146</v>
      </c>
      <c r="T148" s="40">
        <v>145.0</v>
      </c>
      <c r="U148" s="43" t="s">
        <v>360</v>
      </c>
      <c r="V148" s="42" t="s">
        <v>90</v>
      </c>
      <c r="W148" s="43">
        <v>27.0</v>
      </c>
      <c r="X148" s="43" t="s">
        <v>361</v>
      </c>
      <c r="Y148" s="43" t="s">
        <v>85</v>
      </c>
      <c r="Z148" s="43">
        <v>104.9</v>
      </c>
      <c r="AA148" s="44">
        <v>146.0</v>
      </c>
    </row>
    <row r="149">
      <c r="A149" s="45">
        <v>145.0</v>
      </c>
      <c r="B149" s="59" t="s">
        <v>321</v>
      </c>
      <c r="C149" s="47" t="str">
        <f>VLOOKUP(B149,Positions!$A$2:$B$688,2,FALSE)</f>
        <v>LW/RW</v>
      </c>
      <c r="D149" s="47">
        <f>IF(C149="C",VLOOKUP(B149,'C'!$A$3:$C$96,3,FALSE),IF(C149="C/LW",VLOOKUP(B149,'C'!$A$3:$C$96,3,FALSE),IF(C149="C/RW",VLOOKUP(B149,'C'!$A$3:$C$96,3,FALSE),IF(C149="LW",VLOOKUP(B149,LW!$A$3:$C$91,3,FALSE),IF(C149="LW/RW",VLOOKUP(B149,LW!$A$3:$C$91,3,FALSE),IF(C149="RW",VLOOKUP(B149,RW!$A$3:$C$100,3,FALSE),IF(C149="D",VLOOKUP(B149,D!$A$3:$C$98,3,FALSE),IF(C149="G",VLOOKUP(B149,G!$A$3:$C$99,3,FALSE)))))))))</f>
        <v>35</v>
      </c>
      <c r="E149" s="47" t="str">
        <f t="shared" si="1"/>
        <v>LW/RW35</v>
      </c>
      <c r="F149" s="47" t="str">
        <f>VLOOKUP(B149,ADP!$A$2:$E$696,5,FALSE)</f>
        <v>MIN</v>
      </c>
      <c r="G149" s="47">
        <f>IF(Settings!$B$2="Yahoo",VLOOKUP(B149,ADP!$A$2:$D$696,2,FALSE),IF(Settings!$B$2="ESPN",VLOOKUP(B149,ADP!$A$2:$D$696,3,FALSE),IF(Settings!$B$2="Average",VLOOKUP(B149,ADP!$A$2:$D$696,4,FALSE),"NA")))</f>
        <v>112.1</v>
      </c>
      <c r="H149" s="48">
        <f t="shared" si="2"/>
        <v>137</v>
      </c>
      <c r="K149" s="49">
        <v>146.0</v>
      </c>
      <c r="L149" s="50" t="s">
        <v>234</v>
      </c>
      <c r="M149" s="43" t="str">
        <f>VLOOKUP(L149,Positions!$A$2:$B$688,2,FALSE)</f>
        <v>C/LW</v>
      </c>
      <c r="N149" s="43">
        <f>IF(M149="C",VLOOKUP(L149,'C'!$G$3:$J$96,3,FALSE),IF(M149="C/LW",VLOOKUP(L149,'C'!$G$3:$J$96,3,FALSE),IF(M149="C/RW",VLOOKUP(L149,'C'!$G$3:$J$96,3,FALSE),IF(M149="LW",VLOOKUP(L149,LW!$G$3:$J$85,3,FALSE),IF(M149="LW/RW",VLOOKUP(L149,LW!$G$3:$J$85,3,FALSE),IF(M149="RW",VLOOKUP(L149,RW!$G$3:$J$100,3,FALSE),IF(M149="D",VLOOKUP(L149,D!$G$3:$J$96,3,FALSE),IF(M149="G",VLOOKUP(L149,G!$G$3:$J$100,3,FALSE)))))))))</f>
        <v>49</v>
      </c>
      <c r="O149" s="43" t="str">
        <f t="shared" si="3"/>
        <v>C/LW49</v>
      </c>
      <c r="P149" s="43" t="str">
        <f>VLOOKUP(L149,ADP!$A$2:$E$696,5,FALSE)</f>
        <v>EDM</v>
      </c>
      <c r="Q149" s="43">
        <f>IF(Settings!$B$2="Yahoo",VLOOKUP(L150,ADP!$A$2:$D$696,2,FALSE),IF(Settings!$B$2="ESPN",VLOOKUP(L150,ADP!$A$2:$D$696,3,FALSE),IF(Settings!$B$2="Average",VLOOKUP(L150,ADP!$A$2:$D$696,4,FALSE),"NA")))</f>
        <v>168.7</v>
      </c>
      <c r="R149" s="44">
        <f t="shared" si="6"/>
        <v>115</v>
      </c>
      <c r="T149" s="51">
        <v>146.0</v>
      </c>
      <c r="U149" s="38" t="s">
        <v>362</v>
      </c>
      <c r="V149" s="53" t="s">
        <v>90</v>
      </c>
      <c r="W149" s="38">
        <v>33.0</v>
      </c>
      <c r="X149" s="38" t="s">
        <v>363</v>
      </c>
      <c r="Y149" s="38" t="s">
        <v>355</v>
      </c>
      <c r="Z149" s="38">
        <v>120.4</v>
      </c>
      <c r="AA149" s="39">
        <v>147.5</v>
      </c>
    </row>
    <row r="150">
      <c r="A150" s="36">
        <v>146.0</v>
      </c>
      <c r="B150" s="58" t="s">
        <v>360</v>
      </c>
      <c r="C150" s="38" t="str">
        <f>VLOOKUP(B150,Positions!$A$2:$B$688,2,FALSE)</f>
        <v>D</v>
      </c>
      <c r="D150" s="38">
        <f>IF(C150="C",VLOOKUP(B150,'C'!$A$3:$C$96,3,FALSE),IF(C150="C/LW",VLOOKUP(B150,'C'!$A$3:$C$96,3,FALSE),IF(C150="C/RW",VLOOKUP(B150,'C'!$A$3:$C$96,3,FALSE),IF(C150="LW",VLOOKUP(B150,LW!$A$3:$C$91,3,FALSE),IF(C150="LW/RW",VLOOKUP(B150,LW!$A$3:$C$91,3,FALSE),IF(C150="RW",VLOOKUP(B150,RW!$A$3:$C$100,3,FALSE),IF(C150="D",VLOOKUP(B150,D!$A$3:$C$98,3,FALSE),IF(C150="G",VLOOKUP(B150,G!$A$3:$C$99,3,FALSE)))))))))</f>
        <v>27</v>
      </c>
      <c r="E150" s="38" t="str">
        <f t="shared" si="1"/>
        <v>D27</v>
      </c>
      <c r="F150" s="38" t="str">
        <f>VLOOKUP(B150,ADP!$A$2:$E$696,5,FALSE)</f>
        <v>EDM</v>
      </c>
      <c r="G150" s="38">
        <f>IF(Settings!$B$2="Yahoo",VLOOKUP(B150,ADP!$A$2:$D$696,2,FALSE),IF(Settings!$B$2="ESPN",VLOOKUP(B150,ADP!$A$2:$D$696,3,FALSE),IF(Settings!$B$2="Average",VLOOKUP(B150,ADP!$A$2:$D$696,4,FALSE),"NA")))</f>
        <v>104.9</v>
      </c>
      <c r="H150" s="39">
        <f t="shared" si="2"/>
        <v>146</v>
      </c>
      <c r="K150" s="36">
        <v>147.0</v>
      </c>
      <c r="L150" s="37" t="s">
        <v>349</v>
      </c>
      <c r="M150" s="38" t="str">
        <f>VLOOKUP(L150,Positions!$A$2:$B$688,2,FALSE)</f>
        <v>LW/RW</v>
      </c>
      <c r="N150" s="38">
        <f>IF(M150="C",VLOOKUP(L150,'C'!$G$3:$J$96,3,FALSE),IF(M150="C/LW",VLOOKUP(L150,'C'!$G$3:$J$96,3,FALSE),IF(M150="C/RW",VLOOKUP(L150,'C'!$G$3:$J$96,3,FALSE),IF(M150="LW",VLOOKUP(L150,LW!$G$3:$J$85,3,FALSE),IF(M150="LW/RW",VLOOKUP(L150,LW!$G$3:$J$85,3,FALSE),IF(M150="RW",VLOOKUP(L150,RW!$G$3:$J$100,3,FALSE),IF(M150="D",VLOOKUP(L150,D!$G$3:$J$96,3,FALSE),IF(M150="G",VLOOKUP(L150,G!$G$3:$J$100,3,FALSE)))))))))</f>
        <v>36</v>
      </c>
      <c r="O150" s="38" t="str">
        <f t="shared" si="3"/>
        <v>LW/RW36</v>
      </c>
      <c r="P150" s="38" t="str">
        <f>VLOOKUP(L150,ADP!$A$2:$E$696,5,FALSE)</f>
        <v>TBL</v>
      </c>
      <c r="Q150" s="38">
        <f>IF(Settings!$B$2="Yahoo",VLOOKUP(L151,ADP!$A$2:$D$696,2,FALSE),IF(Settings!$B$2="ESPN",VLOOKUP(L151,ADP!$A$2:$D$696,3,FALSE),IF(Settings!$B$2="Average",VLOOKUP(L151,ADP!$A$2:$D$696,4,FALSE),"NA")))</f>
        <v>100.2</v>
      </c>
      <c r="R150" s="39">
        <f t="shared" si="6"/>
        <v>144</v>
      </c>
      <c r="T150" s="40">
        <v>147.0</v>
      </c>
      <c r="U150" s="43" t="s">
        <v>350</v>
      </c>
      <c r="V150" s="42" t="s">
        <v>88</v>
      </c>
      <c r="W150" s="43">
        <v>53.0</v>
      </c>
      <c r="X150" s="43" t="s">
        <v>364</v>
      </c>
      <c r="Y150" s="43" t="s">
        <v>182</v>
      </c>
      <c r="Z150" s="43">
        <v>107.2</v>
      </c>
      <c r="AA150" s="44">
        <v>148.0</v>
      </c>
    </row>
    <row r="151">
      <c r="A151" s="45">
        <v>147.0</v>
      </c>
      <c r="B151" s="56" t="s">
        <v>326</v>
      </c>
      <c r="C151" s="47" t="str">
        <f>VLOOKUP(B151,Positions!$A$2:$B$688,2,FALSE)</f>
        <v>D</v>
      </c>
      <c r="D151" s="47">
        <f>IF(C151="C",VLOOKUP(B151,'C'!$A$3:$C$96,3,FALSE),IF(C151="C/LW",VLOOKUP(B151,'C'!$A$3:$C$96,3,FALSE),IF(C151="C/RW",VLOOKUP(B151,'C'!$A$3:$C$96,3,FALSE),IF(C151="LW",VLOOKUP(B151,LW!$A$3:$C$91,3,FALSE),IF(C151="LW/RW",VLOOKUP(B151,LW!$A$3:$C$91,3,FALSE),IF(C151="RW",VLOOKUP(B151,RW!$A$3:$C$100,3,FALSE),IF(C151="D",VLOOKUP(B151,D!$A$3:$C$98,3,FALSE),IF(C151="G",VLOOKUP(B151,G!$A$3:$C$99,3,FALSE)))))))))</f>
        <v>28</v>
      </c>
      <c r="E151" s="47" t="str">
        <f t="shared" si="1"/>
        <v>D28</v>
      </c>
      <c r="F151" s="47" t="str">
        <f>VLOOKUP(B151,ADP!$A$2:$E$696,5,FALSE)</f>
        <v>CHI</v>
      </c>
      <c r="G151" s="47">
        <f>IF(Settings!$B$2="Yahoo",VLOOKUP(B151,ADP!$A$2:$D$696,2,FALSE),IF(Settings!$B$2="ESPN",VLOOKUP(B151,ADP!$A$2:$D$696,3,FALSE),IF(Settings!$B$2="Average",VLOOKUP(B151,ADP!$A$2:$D$696,4,FALSE),"NA")))</f>
        <v>129.6</v>
      </c>
      <c r="H151" s="48">
        <f t="shared" si="2"/>
        <v>139</v>
      </c>
      <c r="K151" s="49">
        <v>148.0</v>
      </c>
      <c r="L151" s="50" t="s">
        <v>365</v>
      </c>
      <c r="M151" s="43" t="str">
        <f>VLOOKUP(L151,Positions!$A$2:$B$688,2,FALSE)</f>
        <v>D</v>
      </c>
      <c r="N151" s="43">
        <f>IF(M151="C",VLOOKUP(L151,'C'!$G$3:$J$96,3,FALSE),IF(M151="C/LW",VLOOKUP(L151,'C'!$G$3:$J$96,3,FALSE),IF(M151="C/RW",VLOOKUP(L151,'C'!$G$3:$J$96,3,FALSE),IF(M151="LW",VLOOKUP(L151,LW!$G$3:$J$85,3,FALSE),IF(M151="LW/RW",VLOOKUP(L151,LW!$G$3:$J$85,3,FALSE),IF(M151="RW",VLOOKUP(L151,RW!$G$3:$J$100,3,FALSE),IF(M151="D",VLOOKUP(L151,D!$G$3:$J$96,3,FALSE),IF(M151="G",VLOOKUP(L151,G!$G$3:$J$100,3,FALSE)))))))))</f>
        <v>27</v>
      </c>
      <c r="O151" s="43" t="str">
        <f t="shared" si="3"/>
        <v>D27</v>
      </c>
      <c r="P151" s="43" t="str">
        <f>VLOOKUP(L151,ADP!$A$2:$E$696,5,FALSE)</f>
        <v>EDM</v>
      </c>
      <c r="Q151" s="43">
        <f>IF(Settings!$B$2="Yahoo",VLOOKUP(L152,ADP!$A$2:$D$696,2,FALSE),IF(Settings!$B$2="ESPN",VLOOKUP(L152,ADP!$A$2:$D$696,3,FALSE),IF(Settings!$B$2="Average",VLOOKUP(L152,ADP!$A$2:$D$696,4,FALSE),"NA")))</f>
        <v>152.3</v>
      </c>
      <c r="R151" s="44">
        <f t="shared" si="6"/>
        <v>155</v>
      </c>
      <c r="T151" s="51">
        <v>148.0</v>
      </c>
      <c r="U151" s="38" t="s">
        <v>313</v>
      </c>
      <c r="V151" s="53" t="s">
        <v>4</v>
      </c>
      <c r="W151" s="38">
        <v>40.0</v>
      </c>
      <c r="X151" s="38" t="s">
        <v>366</v>
      </c>
      <c r="Y151" s="38" t="s">
        <v>103</v>
      </c>
      <c r="Z151" s="38">
        <v>115.5</v>
      </c>
      <c r="AA151" s="39">
        <v>148.5</v>
      </c>
    </row>
    <row r="152">
      <c r="A152" s="36">
        <v>148.0</v>
      </c>
      <c r="B152" s="58" t="s">
        <v>367</v>
      </c>
      <c r="C152" s="38" t="str">
        <f>VLOOKUP(B152,Positions!$A$2:$B$688,2,FALSE)</f>
        <v>D</v>
      </c>
      <c r="D152" s="38">
        <f>IF(C152="C",VLOOKUP(B152,'C'!$A$3:$C$96,3,FALSE),IF(C152="C/LW",VLOOKUP(B152,'C'!$A$3:$C$96,3,FALSE),IF(C152="C/RW",VLOOKUP(B152,'C'!$A$3:$C$96,3,FALSE),IF(C152="LW",VLOOKUP(B152,LW!$A$3:$C$91,3,FALSE),IF(C152="LW/RW",VLOOKUP(B152,LW!$A$3:$C$91,3,FALSE),IF(C152="RW",VLOOKUP(B152,RW!$A$3:$C$100,3,FALSE),IF(C152="D",VLOOKUP(B152,D!$A$3:$C$98,3,FALSE),IF(C152="G",VLOOKUP(B152,G!$A$3:$C$99,3,FALSE)))))))))</f>
        <v>29</v>
      </c>
      <c r="E152" s="38" t="str">
        <f t="shared" si="1"/>
        <v>D29</v>
      </c>
      <c r="F152" s="38" t="str">
        <f>VLOOKUP(B152,ADP!$A$2:$E$696,5,FALSE)</f>
        <v>MIN</v>
      </c>
      <c r="G152" s="38">
        <f>IF(Settings!$B$2="Yahoo",VLOOKUP(B152,ADP!$A$2:$D$696,2,FALSE),IF(Settings!$B$2="ESPN",VLOOKUP(B152,ADP!$A$2:$D$696,3,FALSE),IF(Settings!$B$2="Average",VLOOKUP(B152,ADP!$A$2:$D$696,4,FALSE),"NA")))</f>
        <v>137</v>
      </c>
      <c r="H152" s="39">
        <f t="shared" si="2"/>
        <v>151</v>
      </c>
      <c r="K152" s="36">
        <v>149.0</v>
      </c>
      <c r="L152" s="37" t="s">
        <v>368</v>
      </c>
      <c r="M152" s="38" t="str">
        <f>VLOOKUP(L152,Positions!$A$2:$B$688,2,FALSE)</f>
        <v>LW</v>
      </c>
      <c r="N152" s="38">
        <f>IF(M152="C",VLOOKUP(L152,'C'!$G$3:$J$96,3,FALSE),IF(M152="C/LW",VLOOKUP(L152,'C'!$G$3:$J$96,3,FALSE),IF(M152="C/RW",VLOOKUP(L152,'C'!$G$3:$J$96,3,FALSE),IF(M152="LW",VLOOKUP(L152,LW!$G$3:$J$85,3,FALSE),IF(M152="LW/RW",VLOOKUP(L152,LW!$G$3:$J$85,3,FALSE),IF(M152="RW",VLOOKUP(L152,RW!$G$3:$J$100,3,FALSE),IF(M152="D",VLOOKUP(L152,D!$G$3:$J$96,3,FALSE),IF(M152="G",VLOOKUP(L152,G!$G$3:$J$100,3,FALSE)))))))))</f>
        <v>37</v>
      </c>
      <c r="O152" s="38" t="str">
        <f t="shared" si="3"/>
        <v>LW37</v>
      </c>
      <c r="P152" s="38" t="str">
        <f>VLOOKUP(L152,ADP!$A$2:$E$696,5,FALSE)</f>
        <v>TOR</v>
      </c>
      <c r="Q152" s="38">
        <f>IF(Settings!$B$2="Yahoo",VLOOKUP(L153,ADP!$A$2:$D$696,2,FALSE),IF(Settings!$B$2="ESPN",VLOOKUP(L153,ADP!$A$2:$D$696,3,FALSE),IF(Settings!$B$2="Average",VLOOKUP(L153,ADP!$A$2:$D$696,4,FALSE),"NA")))</f>
        <v>131.1</v>
      </c>
      <c r="R152" s="39">
        <f t="shared" si="6"/>
        <v>160.5</v>
      </c>
      <c r="T152" s="40">
        <v>149.0</v>
      </c>
      <c r="U152" s="43" t="s">
        <v>319</v>
      </c>
      <c r="V152" s="42" t="s">
        <v>141</v>
      </c>
      <c r="W152" s="43">
        <v>15.0</v>
      </c>
      <c r="X152" s="43" t="s">
        <v>369</v>
      </c>
      <c r="Y152" s="43" t="s">
        <v>110</v>
      </c>
      <c r="Z152" s="43">
        <v>154.7</v>
      </c>
      <c r="AA152" s="44">
        <v>149.5</v>
      </c>
    </row>
    <row r="153">
      <c r="A153" s="45">
        <v>149.0</v>
      </c>
      <c r="B153" s="59" t="s">
        <v>307</v>
      </c>
      <c r="C153" s="47" t="str">
        <f>VLOOKUP(B153,Positions!$A$2:$B$688,2,FALSE)</f>
        <v>G</v>
      </c>
      <c r="D153" s="47">
        <f>IF(C153="C",VLOOKUP(B153,'C'!$A$3:$C$96,3,FALSE),IF(C153="C/LW",VLOOKUP(B153,'C'!$A$3:$C$96,3,FALSE),IF(C153="C/RW",VLOOKUP(B153,'C'!$A$3:$C$96,3,FALSE),IF(C153="LW",VLOOKUP(B153,LW!$A$3:$C$91,3,FALSE),IF(C153="LW/RW",VLOOKUP(B153,LW!$A$3:$C$91,3,FALSE),IF(C153="RW",VLOOKUP(B153,RW!$A$3:$C$100,3,FALSE),IF(C153="D",VLOOKUP(B153,D!$A$3:$C$98,3,FALSE),IF(C153="G",VLOOKUP(B153,G!$A$3:$C$99,3,FALSE)))))))))</f>
        <v>17</v>
      </c>
      <c r="E153" s="47" t="str">
        <f t="shared" si="1"/>
        <v>G17</v>
      </c>
      <c r="F153" s="47" t="str">
        <f>VLOOKUP(B153,ADP!$A$2:$E$696,5,FALSE)</f>
        <v>COL</v>
      </c>
      <c r="G153" s="47">
        <f>IF(Settings!$B$2="Yahoo",VLOOKUP(B153,ADP!$A$2:$D$696,2,FALSE),IF(Settings!$B$2="ESPN",VLOOKUP(B153,ADP!$A$2:$D$696,3,FALSE),IF(Settings!$B$2="Average",VLOOKUP(B153,ADP!$A$2:$D$696,4,FALSE),"NA")))</f>
        <v>154.8</v>
      </c>
      <c r="H153" s="48">
        <f t="shared" si="2"/>
        <v>135</v>
      </c>
      <c r="K153" s="49">
        <v>150.0</v>
      </c>
      <c r="L153" s="50" t="s">
        <v>275</v>
      </c>
      <c r="M153" s="43" t="str">
        <f>VLOOKUP(L153,Positions!$A$2:$B$688,2,FALSE)</f>
        <v>D</v>
      </c>
      <c r="N153" s="43">
        <f>IF(M153="C",VLOOKUP(L153,'C'!$G$3:$J$96,3,FALSE),IF(M153="C/LW",VLOOKUP(L153,'C'!$G$3:$J$96,3,FALSE),IF(M153="C/RW",VLOOKUP(L153,'C'!$G$3:$J$96,3,FALSE),IF(M153="LW",VLOOKUP(L153,LW!$G$3:$J$85,3,FALSE),IF(M153="LW/RW",VLOOKUP(L153,LW!$G$3:$J$85,3,FALSE),IF(M153="RW",VLOOKUP(L153,RW!$G$3:$J$100,3,FALSE),IF(M153="D",VLOOKUP(L153,D!$G$3:$J$96,3,FALSE),IF(M153="G",VLOOKUP(L153,G!$G$3:$J$100,3,FALSE)))))))))</f>
        <v>28</v>
      </c>
      <c r="O153" s="43" t="str">
        <f t="shared" si="3"/>
        <v>D28</v>
      </c>
      <c r="P153" s="43" t="str">
        <f>VLOOKUP(L153,ADP!$A$2:$E$696,5,FALSE)</f>
        <v>BOS</v>
      </c>
      <c r="Q153" s="43">
        <f>IF(Settings!$B$2="Yahoo",VLOOKUP(L154,ADP!$A$2:$D$696,2,FALSE),IF(Settings!$B$2="ESPN",VLOOKUP(L154,ADP!$A$2:$D$696,3,FALSE),IF(Settings!$B$2="Average",VLOOKUP(L154,ADP!$A$2:$D$696,4,FALSE),"NA")))</f>
        <v>164.5</v>
      </c>
      <c r="R153" s="44">
        <f t="shared" si="6"/>
        <v>126.5</v>
      </c>
      <c r="T153" s="51">
        <v>150.0</v>
      </c>
      <c r="U153" s="38" t="s">
        <v>312</v>
      </c>
      <c r="V153" s="53" t="s">
        <v>90</v>
      </c>
      <c r="W153" s="38">
        <v>22.0</v>
      </c>
      <c r="X153" s="38" t="s">
        <v>370</v>
      </c>
      <c r="Y153" s="38" t="s">
        <v>254</v>
      </c>
      <c r="Z153" s="38">
        <v>122.0</v>
      </c>
      <c r="AA153" s="39">
        <v>150.5</v>
      </c>
    </row>
    <row r="154">
      <c r="A154" s="36">
        <v>150.0</v>
      </c>
      <c r="B154" s="58" t="s">
        <v>345</v>
      </c>
      <c r="C154" s="38" t="str">
        <f>VLOOKUP(B154,Positions!$A$2:$B$688,2,FALSE)</f>
        <v>G</v>
      </c>
      <c r="D154" s="38">
        <f>IF(C154="C",VLOOKUP(B154,'C'!$A$3:$C$96,3,FALSE),IF(C154="C/LW",VLOOKUP(B154,'C'!$A$3:$C$96,3,FALSE),IF(C154="C/RW",VLOOKUP(B154,'C'!$A$3:$C$96,3,FALSE),IF(C154="LW",VLOOKUP(B154,LW!$A$3:$C$91,3,FALSE),IF(C154="LW/RW",VLOOKUP(B154,LW!$A$3:$C$91,3,FALSE),IF(C154="RW",VLOOKUP(B154,RW!$A$3:$C$100,3,FALSE),IF(C154="D",VLOOKUP(B154,D!$A$3:$C$98,3,FALSE),IF(C154="G",VLOOKUP(B154,G!$A$3:$C$99,3,FALSE)))))))))</f>
        <v>18</v>
      </c>
      <c r="E154" s="38" t="str">
        <f t="shared" si="1"/>
        <v>G18</v>
      </c>
      <c r="F154" s="38" t="str">
        <f>VLOOKUP(B154,ADP!$A$2:$E$696,5,FALSE)</f>
        <v>STL</v>
      </c>
      <c r="G154" s="38">
        <f>IF(Settings!$B$2="Yahoo",VLOOKUP(B154,ADP!$A$2:$D$696,2,FALSE),IF(Settings!$B$2="ESPN",VLOOKUP(B154,ADP!$A$2:$D$696,3,FALSE),IF(Settings!$B$2="Average",VLOOKUP(B154,ADP!$A$2:$D$696,4,FALSE),"NA")))</f>
        <v>140.4</v>
      </c>
      <c r="H154" s="39">
        <f t="shared" si="2"/>
        <v>145</v>
      </c>
      <c r="K154" s="36">
        <v>151.0</v>
      </c>
      <c r="L154" s="37" t="s">
        <v>371</v>
      </c>
      <c r="M154" s="38" t="str">
        <f>VLOOKUP(L154,Positions!$A$2:$B$688,2,FALSE)</f>
        <v>C</v>
      </c>
      <c r="N154" s="38">
        <f>IF(M154="C",VLOOKUP(L154,'C'!$G$3:$J$96,3,FALSE),IF(M154="C/LW",VLOOKUP(L154,'C'!$G$3:$J$96,3,FALSE),IF(M154="C/RW",VLOOKUP(L154,'C'!$G$3:$J$96,3,FALSE),IF(M154="LW",VLOOKUP(L154,LW!$G$3:$J$85,3,FALSE),IF(M154="LW/RW",VLOOKUP(L154,LW!$G$3:$J$85,3,FALSE),IF(M154="RW",VLOOKUP(L154,RW!$G$3:$J$100,3,FALSE),IF(M154="D",VLOOKUP(L154,D!$G$3:$J$96,3,FALSE),IF(M154="G",VLOOKUP(L154,G!$G$3:$J$100,3,FALSE)))))))))</f>
        <v>50</v>
      </c>
      <c r="O154" s="38" t="str">
        <f t="shared" si="3"/>
        <v>C50</v>
      </c>
      <c r="P154" s="38" t="str">
        <f>VLOOKUP(L154,ADP!$A$2:$E$696,5,FALSE)</f>
        <v>CBJ</v>
      </c>
      <c r="Q154" s="38">
        <f>IF(Settings!$B$2="Yahoo",VLOOKUP(L155,ADP!$A$2:$D$696,2,FALSE),IF(Settings!$B$2="ESPN",VLOOKUP(L155,ADP!$A$2:$D$696,3,FALSE),IF(Settings!$B$2="Average",VLOOKUP(L155,ADP!$A$2:$D$696,4,FALSE),"NA")))</f>
        <v>163.6</v>
      </c>
      <c r="R154" s="39">
        <f t="shared" si="6"/>
        <v>169.5</v>
      </c>
      <c r="T154" s="40">
        <v>151.0</v>
      </c>
      <c r="U154" s="43" t="s">
        <v>367</v>
      </c>
      <c r="V154" s="42" t="s">
        <v>90</v>
      </c>
      <c r="W154" s="43">
        <v>29.0</v>
      </c>
      <c r="X154" s="43" t="s">
        <v>372</v>
      </c>
      <c r="Y154" s="43" t="s">
        <v>95</v>
      </c>
      <c r="Z154" s="43">
        <v>137.0</v>
      </c>
      <c r="AA154" s="44">
        <v>151.0</v>
      </c>
    </row>
    <row r="155">
      <c r="A155" s="45">
        <v>151.0</v>
      </c>
      <c r="B155" s="59" t="s">
        <v>339</v>
      </c>
      <c r="C155" s="47" t="str">
        <f>VLOOKUP(B155,Positions!$A$2:$B$688,2,FALSE)</f>
        <v>C</v>
      </c>
      <c r="D155" s="47">
        <f>IF(C155="C",VLOOKUP(B155,'C'!$A$3:$C$96,3,FALSE),IF(C155="C/LW",VLOOKUP(B155,'C'!$A$3:$C$96,3,FALSE),IF(C155="C/RW",VLOOKUP(B155,'C'!$A$3:$C$96,3,FALSE),IF(C155="LW",VLOOKUP(B155,LW!$A$3:$C$91,3,FALSE),IF(C155="LW/RW",VLOOKUP(B155,LW!$A$3:$C$91,3,FALSE),IF(C155="RW",VLOOKUP(B155,RW!$A$3:$C$100,3,FALSE),IF(C155="D",VLOOKUP(B155,D!$A$3:$C$98,3,FALSE),IF(C155="G",VLOOKUP(B155,G!$A$3:$C$99,3,FALSE)))))))))</f>
        <v>50</v>
      </c>
      <c r="E155" s="47" t="str">
        <f t="shared" si="1"/>
        <v>C50</v>
      </c>
      <c r="F155" s="47" t="str">
        <f>VLOOKUP(B155,ADP!$A$2:$E$696,5,FALSE)</f>
        <v>NJD</v>
      </c>
      <c r="G155" s="47">
        <f>IF(Settings!$B$2="Yahoo",VLOOKUP(B155,ADP!$A$2:$D$696,2,FALSE),IF(Settings!$B$2="ESPN",VLOOKUP(B155,ADP!$A$2:$D$696,3,FALSE),IF(Settings!$B$2="Average",VLOOKUP(B155,ADP!$A$2:$D$696,4,FALSE),"NA")))</f>
        <v>163.3</v>
      </c>
      <c r="H155" s="48">
        <f t="shared" si="2"/>
        <v>144</v>
      </c>
      <c r="K155" s="49">
        <v>152.0</v>
      </c>
      <c r="L155" s="50" t="s">
        <v>279</v>
      </c>
      <c r="M155" s="43" t="str">
        <f>VLOOKUP(L155,Positions!$A$2:$B$688,2,FALSE)</f>
        <v>LW/RW</v>
      </c>
      <c r="N155" s="43">
        <f>IF(M155="C",VLOOKUP(L155,'C'!$G$3:$J$96,3,FALSE),IF(M155="C/LW",VLOOKUP(L155,'C'!$G$3:$J$96,3,FALSE),IF(M155="C/RW",VLOOKUP(L155,'C'!$G$3:$J$96,3,FALSE),IF(M155="LW",VLOOKUP(L155,LW!$G$3:$J$85,3,FALSE),IF(M155="LW/RW",VLOOKUP(L155,LW!$G$3:$J$85,3,FALSE),IF(M155="RW",VLOOKUP(L155,RW!$G$3:$J$100,3,FALSE),IF(M155="D",VLOOKUP(L155,D!$G$3:$J$96,3,FALSE),IF(M155="G",VLOOKUP(L155,G!$G$3:$J$100,3,FALSE)))))))))</f>
        <v>38</v>
      </c>
      <c r="O155" s="43" t="str">
        <f t="shared" si="3"/>
        <v>LW/RW38</v>
      </c>
      <c r="P155" s="43" t="str">
        <f>VLOOKUP(L155,ADP!$A$2:$E$696,5,FALSE)</f>
        <v>CGY</v>
      </c>
      <c r="Q155" s="43">
        <f>IF(Settings!$B$2="Yahoo",VLOOKUP(L156,ADP!$A$2:$D$696,2,FALSE),IF(Settings!$B$2="ESPN",VLOOKUP(L156,ADP!$A$2:$D$696,3,FALSE),IF(Settings!$B$2="Average",VLOOKUP(L156,ADP!$A$2:$D$696,4,FALSE),"NA")))</f>
        <v>137</v>
      </c>
      <c r="R155" s="44">
        <f t="shared" si="6"/>
        <v>128.5</v>
      </c>
      <c r="T155" s="51">
        <v>152.0</v>
      </c>
      <c r="U155" s="38" t="s">
        <v>337</v>
      </c>
      <c r="V155" s="53" t="s">
        <v>4</v>
      </c>
      <c r="W155" s="38">
        <v>38.0</v>
      </c>
      <c r="X155" s="38" t="s">
        <v>373</v>
      </c>
      <c r="Y155" s="38" t="s">
        <v>225</v>
      </c>
      <c r="Z155" s="38">
        <v>174.2</v>
      </c>
      <c r="AA155" s="39">
        <v>151.5</v>
      </c>
    </row>
    <row r="156">
      <c r="A156" s="36">
        <v>152.0</v>
      </c>
      <c r="B156" s="58" t="s">
        <v>269</v>
      </c>
      <c r="C156" s="38" t="str">
        <f>VLOOKUP(B156,Positions!$A$2:$B$688,2,FALSE)</f>
        <v>C</v>
      </c>
      <c r="D156" s="38">
        <f>IF(C156="C",VLOOKUP(B156,'C'!$A$3:$C$96,3,FALSE),IF(C156="C/LW",VLOOKUP(B156,'C'!$A$3:$C$96,3,FALSE),IF(C156="C/RW",VLOOKUP(B156,'C'!$A$3:$C$96,3,FALSE),IF(C156="LW",VLOOKUP(B156,LW!$A$3:$C$91,3,FALSE),IF(C156="LW/RW",VLOOKUP(B156,LW!$A$3:$C$91,3,FALSE),IF(C156="RW",VLOOKUP(B156,RW!$A$3:$C$100,3,FALSE),IF(C156="D",VLOOKUP(B156,D!$A$3:$C$98,3,FALSE),IF(C156="G",VLOOKUP(B156,G!$A$3:$C$99,3,FALSE)))))))))</f>
        <v>51</v>
      </c>
      <c r="E156" s="38" t="str">
        <f t="shared" si="1"/>
        <v>C51</v>
      </c>
      <c r="F156" s="38" t="str">
        <f>VLOOKUP(B156,ADP!$A$2:$E$696,5,FALSE)</f>
        <v>WPG</v>
      </c>
      <c r="G156" s="38">
        <f>IF(Settings!$B$2="Yahoo",VLOOKUP(B156,ADP!$A$2:$D$696,2,FALSE),IF(Settings!$B$2="ESPN",VLOOKUP(B156,ADP!$A$2:$D$696,3,FALSE),IF(Settings!$B$2="Average",VLOOKUP(B156,ADP!$A$2:$D$696,4,FALSE),"NA")))</f>
        <v>113.5</v>
      </c>
      <c r="H156" s="39">
        <f t="shared" si="2"/>
        <v>126.5</v>
      </c>
      <c r="K156" s="36">
        <v>153.0</v>
      </c>
      <c r="L156" s="37" t="s">
        <v>367</v>
      </c>
      <c r="M156" s="38" t="str">
        <f>VLOOKUP(L156,Positions!$A$2:$B$688,2,FALSE)</f>
        <v>D</v>
      </c>
      <c r="N156" s="38">
        <f>IF(M156="C",VLOOKUP(L156,'C'!$G$3:$J$96,3,FALSE),IF(M156="C/LW",VLOOKUP(L156,'C'!$G$3:$J$96,3,FALSE),IF(M156="C/RW",VLOOKUP(L156,'C'!$G$3:$J$96,3,FALSE),IF(M156="LW",VLOOKUP(L156,LW!$G$3:$J$85,3,FALSE),IF(M156="LW/RW",VLOOKUP(L156,LW!$G$3:$J$85,3,FALSE),IF(M156="RW",VLOOKUP(L156,RW!$G$3:$J$100,3,FALSE),IF(M156="D",VLOOKUP(L156,D!$G$3:$J$96,3,FALSE),IF(M156="G",VLOOKUP(L156,G!$G$3:$J$100,3,FALSE)))))))))</f>
        <v>29</v>
      </c>
      <c r="O156" s="38" t="str">
        <f t="shared" si="3"/>
        <v>D29</v>
      </c>
      <c r="P156" s="38" t="str">
        <f>VLOOKUP(L156,ADP!$A$2:$E$696,5,FALSE)</f>
        <v>MIN</v>
      </c>
      <c r="Q156" s="38">
        <f>IF(Settings!$B$2="Yahoo",VLOOKUP(L157,ADP!$A$2:$D$696,2,FALSE),IF(Settings!$B$2="ESPN",VLOOKUP(L157,ADP!$A$2:$D$696,3,FALSE),IF(Settings!$B$2="Average",VLOOKUP(L157,ADP!$A$2:$D$696,4,FALSE),"NA")))</f>
        <v>173.2</v>
      </c>
      <c r="R156" s="39">
        <f t="shared" si="6"/>
        <v>151</v>
      </c>
      <c r="T156" s="40">
        <v>153.0</v>
      </c>
      <c r="U156" s="43" t="s">
        <v>365</v>
      </c>
      <c r="V156" s="42" t="s">
        <v>90</v>
      </c>
      <c r="W156" s="43">
        <v>30.0</v>
      </c>
      <c r="X156" s="43" t="s">
        <v>374</v>
      </c>
      <c r="Y156" s="43" t="s">
        <v>85</v>
      </c>
      <c r="Z156" s="43">
        <v>100.2</v>
      </c>
      <c r="AA156" s="44">
        <v>155.0</v>
      </c>
    </row>
    <row r="157">
      <c r="A157" s="45">
        <v>153.0</v>
      </c>
      <c r="B157" s="56" t="s">
        <v>375</v>
      </c>
      <c r="C157" s="47" t="str">
        <f>VLOOKUP(B157,Positions!$A$2:$B$688,2,FALSE)</f>
        <v>C</v>
      </c>
      <c r="D157" s="47">
        <f>IF(C157="C",VLOOKUP(B157,'C'!$A$3:$C$96,3,FALSE),IF(C157="C/LW",VLOOKUP(B157,'C'!$A$3:$C$96,3,FALSE),IF(C157="C/RW",VLOOKUP(B157,'C'!$A$3:$C$96,3,FALSE),IF(C157="LW",VLOOKUP(B157,LW!$A$3:$C$91,3,FALSE),IF(C157="LW/RW",VLOOKUP(B157,LW!$A$3:$C$91,3,FALSE),IF(C157="RW",VLOOKUP(B157,RW!$A$3:$C$100,3,FALSE),IF(C157="D",VLOOKUP(B157,D!$A$3:$C$98,3,FALSE),IF(C157="G",VLOOKUP(B157,G!$A$3:$C$99,3,FALSE)))))))))</f>
        <v>52</v>
      </c>
      <c r="E157" s="47" t="str">
        <f t="shared" si="1"/>
        <v>C52</v>
      </c>
      <c r="F157" s="47" t="str">
        <f>VLOOKUP(B157,ADP!$A$2:$E$696,5,FALSE)</f>
        <v>FLA</v>
      </c>
      <c r="G157" s="47">
        <f>IF(Settings!$B$2="Yahoo",VLOOKUP(B157,ADP!$A$2:$D$696,2,FALSE),IF(Settings!$B$2="ESPN",VLOOKUP(B157,ADP!$A$2:$D$696,3,FALSE),IF(Settings!$B$2="Average",VLOOKUP(B157,ADP!$A$2:$D$696,4,FALSE),"NA")))</f>
        <v>143.3</v>
      </c>
      <c r="H157" s="48">
        <f t="shared" si="2"/>
        <v>207</v>
      </c>
      <c r="K157" s="49">
        <v>154.0</v>
      </c>
      <c r="L157" s="50" t="s">
        <v>376</v>
      </c>
      <c r="M157" s="43" t="str">
        <f>VLOOKUP(L157,Positions!$A$2:$B$688,2,FALSE)</f>
        <v>C/RW</v>
      </c>
      <c r="N157" s="43">
        <f>IF(M157="C",VLOOKUP(L157,'C'!$G$3:$J$96,3,FALSE),IF(M157="C/LW",VLOOKUP(L157,'C'!$G$3:$J$96,3,FALSE),IF(M157="C/RW",VLOOKUP(L157,'C'!$G$3:$J$96,3,FALSE),IF(M157="LW",VLOOKUP(L157,LW!$G$3:$J$85,3,FALSE),IF(M157="LW/RW",VLOOKUP(L157,LW!$G$3:$J$85,3,FALSE),IF(M157="RW",VLOOKUP(L157,RW!$G$3:$J$100,3,FALSE),IF(M157="D",VLOOKUP(L157,D!$G$3:$J$96,3,FALSE),IF(M157="G",VLOOKUP(L157,G!$G$3:$J$100,3,FALSE)))))))))</f>
        <v>51</v>
      </c>
      <c r="O157" s="43" t="str">
        <f t="shared" si="3"/>
        <v>C/RW51</v>
      </c>
      <c r="P157" s="43" t="str">
        <f>VLOOKUP(L157,ADP!$A$2:$E$696,5,FALSE)</f>
        <v>ARI</v>
      </c>
      <c r="Q157" s="43">
        <f>IF(Settings!$B$2="Yahoo",VLOOKUP(L158,ADP!$A$2:$D$696,2,FALSE),IF(Settings!$B$2="ESPN",VLOOKUP(L158,ADP!$A$2:$D$696,3,FALSE),IF(Settings!$B$2="Average",VLOOKUP(L158,ADP!$A$2:$D$696,4,FALSE),"NA")))</f>
        <v>162.8</v>
      </c>
      <c r="R157" s="44">
        <f t="shared" si="6"/>
        <v>166.5</v>
      </c>
      <c r="T157" s="51">
        <v>154.0</v>
      </c>
      <c r="U157" s="38" t="s">
        <v>352</v>
      </c>
      <c r="V157" s="53" t="s">
        <v>83</v>
      </c>
      <c r="W157" s="38">
        <v>47.0</v>
      </c>
      <c r="X157" s="38" t="s">
        <v>377</v>
      </c>
      <c r="Y157" s="38" t="s">
        <v>254</v>
      </c>
      <c r="Z157" s="38" t="s">
        <v>356</v>
      </c>
      <c r="AA157" s="39">
        <v>155.5</v>
      </c>
    </row>
    <row r="158">
      <c r="A158" s="36">
        <v>154.0</v>
      </c>
      <c r="B158" s="55" t="s">
        <v>350</v>
      </c>
      <c r="C158" s="38" t="str">
        <f>VLOOKUP(B158,Positions!$A$2:$B$688,2,FALSE)</f>
        <v>C/LW</v>
      </c>
      <c r="D158" s="38">
        <f>IF(C158="C",VLOOKUP(B158,'C'!$A$3:$C$96,3,FALSE),IF(C158="C/LW",VLOOKUP(B158,'C'!$A$3:$C$96,3,FALSE),IF(C158="C/RW",VLOOKUP(B158,'C'!$A$3:$C$96,3,FALSE),IF(C158="LW",VLOOKUP(B158,LW!$A$3:$C$91,3,FALSE),IF(C158="LW/RW",VLOOKUP(B158,LW!$A$3:$C$91,3,FALSE),IF(C158="RW",VLOOKUP(B158,RW!$A$3:$C$100,3,FALSE),IF(C158="D",VLOOKUP(B158,D!$A$3:$C$98,3,FALSE),IF(C158="G",VLOOKUP(B158,G!$A$3:$C$99,3,FALSE)))))))))</f>
        <v>53</v>
      </c>
      <c r="E158" s="38" t="str">
        <f t="shared" si="1"/>
        <v>C/LW53</v>
      </c>
      <c r="F158" s="38" t="str">
        <f>VLOOKUP(B158,ADP!$A$2:$E$696,5,FALSE)</f>
        <v>STL</v>
      </c>
      <c r="G158" s="38">
        <f>IF(Settings!$B$2="Yahoo",VLOOKUP(B158,ADP!$A$2:$D$696,2,FALSE),IF(Settings!$B$2="ESPN",VLOOKUP(B158,ADP!$A$2:$D$696,3,FALSE),IF(Settings!$B$2="Average",VLOOKUP(B158,ADP!$A$2:$D$696,4,FALSE),"NA")))</f>
        <v>107.2</v>
      </c>
      <c r="H158" s="39">
        <f t="shared" si="2"/>
        <v>148</v>
      </c>
      <c r="K158" s="36">
        <v>155.0</v>
      </c>
      <c r="L158" s="37" t="s">
        <v>378</v>
      </c>
      <c r="M158" s="38" t="str">
        <f>VLOOKUP(L158,Positions!$A$2:$B$688,2,FALSE)</f>
        <v>C/RW</v>
      </c>
      <c r="N158" s="38">
        <f>IF(M158="C",VLOOKUP(L158,'C'!$G$3:$J$96,3,FALSE),IF(M158="C/LW",VLOOKUP(L158,'C'!$G$3:$J$96,3,FALSE),IF(M158="C/RW",VLOOKUP(L158,'C'!$G$3:$J$96,3,FALSE),IF(M158="LW",VLOOKUP(L158,LW!$G$3:$J$85,3,FALSE),IF(M158="LW/RW",VLOOKUP(L158,LW!$G$3:$J$85,3,FALSE),IF(M158="RW",VLOOKUP(L158,RW!$G$3:$J$100,3,FALSE),IF(M158="D",VLOOKUP(L158,D!$G$3:$J$96,3,FALSE),IF(M158="G",VLOOKUP(L158,G!$G$3:$J$100,3,FALSE)))))))))</f>
        <v>52</v>
      </c>
      <c r="O158" s="38" t="str">
        <f t="shared" si="3"/>
        <v>C/RW52</v>
      </c>
      <c r="P158" s="38" t="str">
        <f>VLOOKUP(L158,ADP!$A$2:$E$696,5,FALSE)</f>
        <v>WSH</v>
      </c>
      <c r="Q158" s="38" t="str">
        <f>IF(Settings!$B$2="Yahoo",VLOOKUP(L159,ADP!$A$2:$D$696,2,FALSE),IF(Settings!$B$2="ESPN",VLOOKUP(L159,ADP!$A$2:$D$696,3,FALSE),IF(Settings!$B$2="Average",VLOOKUP(L159,ADP!$A$2:$D$696,4,FALSE),"NA")))</f>
        <v>–</v>
      </c>
      <c r="R158" s="39">
        <f t="shared" si="6"/>
        <v>179.5</v>
      </c>
      <c r="T158" s="40">
        <v>155.0</v>
      </c>
      <c r="U158" s="41" t="s">
        <v>343</v>
      </c>
      <c r="V158" s="42" t="s">
        <v>141</v>
      </c>
      <c r="W158" s="43">
        <v>16.0</v>
      </c>
      <c r="X158" s="43" t="s">
        <v>379</v>
      </c>
      <c r="Y158" s="43" t="s">
        <v>254</v>
      </c>
      <c r="Z158" s="43">
        <v>177.1</v>
      </c>
      <c r="AA158" s="44">
        <v>159.5</v>
      </c>
    </row>
    <row r="159">
      <c r="A159" s="45">
        <v>155.0</v>
      </c>
      <c r="B159" s="59" t="s">
        <v>380</v>
      </c>
      <c r="C159" s="47" t="str">
        <f>VLOOKUP(B159,Positions!$A$2:$B$688,2,FALSE)</f>
        <v>LW</v>
      </c>
      <c r="D159" s="47">
        <f>IF(C159="C",VLOOKUP(B159,'C'!$A$3:$C$96,3,FALSE),IF(C159="C/LW",VLOOKUP(B159,'C'!$A$3:$C$96,3,FALSE),IF(C159="C/RW",VLOOKUP(B159,'C'!$A$3:$C$96,3,FALSE),IF(C159="LW",VLOOKUP(B159,LW!$A$3:$C$91,3,FALSE),IF(C159="LW/RW",VLOOKUP(B159,LW!$A$3:$C$91,3,FALSE),IF(C159="RW",VLOOKUP(B159,RW!$A$3:$C$100,3,FALSE),IF(C159="D",VLOOKUP(B159,D!$A$3:$C$98,3,FALSE),IF(C159="G",VLOOKUP(B159,G!$A$3:$C$99,3,FALSE)))))))))</f>
        <v>36</v>
      </c>
      <c r="E159" s="47" t="str">
        <f t="shared" si="1"/>
        <v>LW36</v>
      </c>
      <c r="F159" s="47" t="str">
        <f>VLOOKUP(B159,ADP!$A$2:$E$696,5,FALSE)</f>
        <v>NJD</v>
      </c>
      <c r="G159" s="47">
        <f>IF(Settings!$B$2="Yahoo",VLOOKUP(B159,ADP!$A$2:$D$696,2,FALSE),IF(Settings!$B$2="ESPN",VLOOKUP(B159,ADP!$A$2:$D$696,3,FALSE),IF(Settings!$B$2="Average",VLOOKUP(B159,ADP!$A$2:$D$696,4,FALSE),"NA")))</f>
        <v>172.3</v>
      </c>
      <c r="H159" s="48">
        <f t="shared" si="2"/>
        <v>175</v>
      </c>
      <c r="K159" s="49">
        <v>156.0</v>
      </c>
      <c r="L159" s="50" t="s">
        <v>381</v>
      </c>
      <c r="M159" s="43" t="str">
        <f>VLOOKUP(L159,Positions!$A$2:$B$688,2,FALSE)</f>
        <v>C</v>
      </c>
      <c r="N159" s="43">
        <f>IF(M159="C",VLOOKUP(L159,'C'!$G$3:$J$96,3,FALSE),IF(M159="C/LW",VLOOKUP(L159,'C'!$G$3:$J$96,3,FALSE),IF(M159="C/RW",VLOOKUP(L159,'C'!$G$3:$J$96,3,FALSE),IF(M159="LW",VLOOKUP(L159,LW!$G$3:$J$85,3,FALSE),IF(M159="LW/RW",VLOOKUP(L159,LW!$G$3:$J$85,3,FALSE),IF(M159="RW",VLOOKUP(L159,RW!$G$3:$J$100,3,FALSE),IF(M159="D",VLOOKUP(L159,D!$G$3:$J$96,3,FALSE),IF(M159="G",VLOOKUP(L159,G!$G$3:$J$100,3,FALSE)))))))))</f>
        <v>53</v>
      </c>
      <c r="O159" s="43" t="str">
        <f t="shared" si="3"/>
        <v>C53</v>
      </c>
      <c r="P159" s="43" t="str">
        <f>VLOOKUP(L159,ADP!$A$2:$E$696,5,FALSE)</f>
        <v>CHI</v>
      </c>
      <c r="Q159" s="43">
        <f>IF(Settings!$B$2="Yahoo",VLOOKUP(L160,ADP!$A$2:$D$696,2,FALSE),IF(Settings!$B$2="ESPN",VLOOKUP(L160,ADP!$A$2:$D$696,3,FALSE),IF(Settings!$B$2="Average",VLOOKUP(L160,ADP!$A$2:$D$696,4,FALSE),"NA")))</f>
        <v>170.3</v>
      </c>
      <c r="R159" s="44">
        <f t="shared" si="6"/>
        <v>166</v>
      </c>
      <c r="T159" s="51">
        <v>156.0</v>
      </c>
      <c r="U159" s="38" t="s">
        <v>382</v>
      </c>
      <c r="V159" s="53" t="s">
        <v>141</v>
      </c>
      <c r="W159" s="38">
        <v>20.0</v>
      </c>
      <c r="X159" s="38" t="s">
        <v>383</v>
      </c>
      <c r="Y159" s="38" t="s">
        <v>87</v>
      </c>
      <c r="Z159" s="38">
        <v>151.4</v>
      </c>
      <c r="AA159" s="39">
        <v>159.5</v>
      </c>
    </row>
    <row r="160">
      <c r="A160" s="36">
        <v>156.0</v>
      </c>
      <c r="B160" s="58" t="s">
        <v>384</v>
      </c>
      <c r="C160" s="38" t="str">
        <f>VLOOKUP(B160,Positions!$A$2:$B$688,2,FALSE)</f>
        <v>RW</v>
      </c>
      <c r="D160" s="38">
        <f>IF(C160="C",VLOOKUP(B160,'C'!$A$3:$C$96,3,FALSE),IF(C160="C/LW",VLOOKUP(B160,'C'!$A$3:$C$96,3,FALSE),IF(C160="C/RW",VLOOKUP(B160,'C'!$A$3:$C$96,3,FALSE),IF(C160="LW",VLOOKUP(B160,LW!$A$3:$C$91,3,FALSE),IF(C160="LW/RW",VLOOKUP(B160,LW!$A$3:$C$91,3,FALSE),IF(C160="RW",VLOOKUP(B160,RW!$A$3:$C$100,3,FALSE),IF(C160="D",VLOOKUP(B160,D!$A$3:$C$98,3,FALSE),IF(C160="G",VLOOKUP(B160,G!$A$3:$C$99,3,FALSE)))))))))</f>
        <v>21</v>
      </c>
      <c r="E160" s="38" t="str">
        <f t="shared" si="1"/>
        <v>RW21</v>
      </c>
      <c r="F160" s="38" t="str">
        <f>VLOOKUP(B160,ADP!$A$2:$E$696,5,FALSE)</f>
        <v>SEA</v>
      </c>
      <c r="G160" s="38" t="str">
        <f>IF(Settings!$B$2="Yahoo",VLOOKUP(B160,ADP!$A$2:$D$696,2,FALSE),IF(Settings!$B$2="ESPN",VLOOKUP(B160,ADP!$A$2:$D$696,3,FALSE),IF(Settings!$B$2="Average",VLOOKUP(B160,ADP!$A$2:$D$696,4,FALSE),"NA")))</f>
        <v>–</v>
      </c>
      <c r="H160" s="39">
        <f t="shared" si="2"/>
        <v>177</v>
      </c>
      <c r="K160" s="36">
        <v>157.0</v>
      </c>
      <c r="L160" s="37" t="s">
        <v>385</v>
      </c>
      <c r="M160" s="38" t="str">
        <f>VLOOKUP(L160,Positions!$A$2:$B$688,2,FALSE)</f>
        <v>C</v>
      </c>
      <c r="N160" s="38">
        <f>IF(M160="C",VLOOKUP(L160,'C'!$G$3:$J$96,3,FALSE),IF(M160="C/LW",VLOOKUP(L160,'C'!$G$3:$J$96,3,FALSE),IF(M160="C/RW",VLOOKUP(L160,'C'!$G$3:$J$96,3,FALSE),IF(M160="LW",VLOOKUP(L160,LW!$G$3:$J$85,3,FALSE),IF(M160="LW/RW",VLOOKUP(L160,LW!$G$3:$J$85,3,FALSE),IF(M160="RW",VLOOKUP(L160,RW!$G$3:$J$100,3,FALSE),IF(M160="D",VLOOKUP(L160,D!$G$3:$J$96,3,FALSE),IF(M160="G",VLOOKUP(L160,G!$G$3:$J$100,3,FALSE)))))))))</f>
        <v>54</v>
      </c>
      <c r="O160" s="38" t="str">
        <f t="shared" si="3"/>
        <v>C54</v>
      </c>
      <c r="P160" s="38" t="str">
        <f>VLOOKUP(L160,ADP!$A$2:$E$696,5,FALSE)</f>
        <v>NSH</v>
      </c>
      <c r="Q160" s="38" t="str">
        <f>IF(Settings!$B$2="Yahoo",VLOOKUP(L161,ADP!$A$2:$D$696,2,FALSE),IF(Settings!$B$2="ESPN",VLOOKUP(L161,ADP!$A$2:$D$696,3,FALSE),IF(Settings!$B$2="Average",VLOOKUP(L161,ADP!$A$2:$D$696,4,FALSE),"NA")))</f>
        <v>–</v>
      </c>
      <c r="R160" s="39">
        <f t="shared" si="6"/>
        <v>181.5</v>
      </c>
      <c r="T160" s="40">
        <v>157.0</v>
      </c>
      <c r="U160" s="43" t="s">
        <v>368</v>
      </c>
      <c r="V160" s="42" t="s">
        <v>4</v>
      </c>
      <c r="W160" s="43">
        <v>39.0</v>
      </c>
      <c r="X160" s="43" t="s">
        <v>386</v>
      </c>
      <c r="Y160" s="43" t="s">
        <v>87</v>
      </c>
      <c r="Z160" s="43">
        <v>152.3</v>
      </c>
      <c r="AA160" s="44">
        <v>160.5</v>
      </c>
    </row>
    <row r="161">
      <c r="A161" s="45">
        <v>157.0</v>
      </c>
      <c r="B161" s="59" t="s">
        <v>387</v>
      </c>
      <c r="C161" s="47" t="str">
        <f>VLOOKUP(B161,Positions!$A$2:$B$688,2,FALSE)</f>
        <v>G</v>
      </c>
      <c r="D161" s="47">
        <f>IF(C161="C",VLOOKUP(B161,'C'!$A$3:$C$96,3,FALSE),IF(C161="C/LW",VLOOKUP(B161,'C'!$A$3:$C$96,3,FALSE),IF(C161="C/RW",VLOOKUP(B161,'C'!$A$3:$C$96,3,FALSE),IF(C161="LW",VLOOKUP(B161,LW!$A$3:$C$91,3,FALSE),IF(C161="LW/RW",VLOOKUP(B161,LW!$A$3:$C$91,3,FALSE),IF(C161="RW",VLOOKUP(B161,RW!$A$3:$C$100,3,FALSE),IF(C161="D",VLOOKUP(B161,D!$A$3:$C$98,3,FALSE),IF(C161="G",VLOOKUP(B161,G!$A$3:$C$99,3,FALSE)))))))))</f>
        <v>19</v>
      </c>
      <c r="E161" s="47" t="str">
        <f t="shared" si="1"/>
        <v>G19</v>
      </c>
      <c r="F161" s="47" t="str">
        <f>VLOOKUP(B161,ADP!$A$2:$E$696,5,FALSE)</f>
        <v>VGK</v>
      </c>
      <c r="G161" s="47">
        <f>IF(Settings!$B$2="Yahoo",VLOOKUP(B161,ADP!$A$2:$D$696,2,FALSE),IF(Settings!$B$2="ESPN",VLOOKUP(B161,ADP!$A$2:$D$696,3,FALSE),IF(Settings!$B$2="Average",VLOOKUP(B161,ADP!$A$2:$D$696,4,FALSE),"NA")))</f>
        <v>118.8</v>
      </c>
      <c r="H161" s="48">
        <f t="shared" si="2"/>
        <v>179</v>
      </c>
      <c r="K161" s="49">
        <v>158.0</v>
      </c>
      <c r="L161" s="50" t="s">
        <v>328</v>
      </c>
      <c r="M161" s="43" t="str">
        <f>VLOOKUP(L161,Positions!$A$2:$B$688,2,FALSE)</f>
        <v>RW</v>
      </c>
      <c r="N161" s="43">
        <f>IF(M161="C",VLOOKUP(L161,'C'!$G$3:$J$96,3,FALSE),IF(M161="C/LW",VLOOKUP(L161,'C'!$G$3:$J$96,3,FALSE),IF(M161="C/RW",VLOOKUP(L161,'C'!$G$3:$J$96,3,FALSE),IF(M161="LW",VLOOKUP(L161,LW!$G$3:$J$85,3,FALSE),IF(M161="LW/RW",VLOOKUP(L161,LW!$G$3:$J$85,3,FALSE),IF(M161="RW",VLOOKUP(L161,RW!$G$3:$J$100,3,FALSE),IF(M161="D",VLOOKUP(L161,D!$G$3:$J$96,3,FALSE),IF(M161="G",VLOOKUP(L161,G!$G$3:$J$100,3,FALSE)))))))))</f>
        <v>20</v>
      </c>
      <c r="O161" s="43" t="str">
        <f t="shared" si="3"/>
        <v>RW20</v>
      </c>
      <c r="P161" s="43" t="str">
        <f>VLOOKUP(L161,ADP!$A$2:$E$696,5,FALSE)</f>
        <v>PHI</v>
      </c>
      <c r="Q161" s="43">
        <f>IF(Settings!$B$2="Yahoo",VLOOKUP(L162,ADP!$A$2:$D$696,2,FALSE),IF(Settings!$B$2="ESPN",VLOOKUP(L162,ADP!$A$2:$D$696,3,FALSE),IF(Settings!$B$2="Average",VLOOKUP(L162,ADP!$A$2:$D$696,4,FALSE),"NA")))</f>
        <v>120.5</v>
      </c>
      <c r="R161" s="44">
        <f t="shared" si="6"/>
        <v>144.5</v>
      </c>
      <c r="T161" s="51">
        <v>158.0</v>
      </c>
      <c r="U161" s="38" t="s">
        <v>347</v>
      </c>
      <c r="V161" s="53" t="s">
        <v>83</v>
      </c>
      <c r="W161" s="38">
        <v>46.0</v>
      </c>
      <c r="X161" s="38" t="s">
        <v>388</v>
      </c>
      <c r="Y161" s="38" t="s">
        <v>126</v>
      </c>
      <c r="Z161" s="38">
        <v>167.1</v>
      </c>
      <c r="AA161" s="39">
        <v>161.5</v>
      </c>
    </row>
    <row r="162">
      <c r="A162" s="36">
        <v>158.0</v>
      </c>
      <c r="B162" s="58" t="s">
        <v>382</v>
      </c>
      <c r="C162" s="38" t="str">
        <f>VLOOKUP(B162,Positions!$A$2:$B$688,2,FALSE)</f>
        <v>G</v>
      </c>
      <c r="D162" s="38">
        <f>IF(C162="C",VLOOKUP(B162,'C'!$A$3:$C$96,3,FALSE),IF(C162="C/LW",VLOOKUP(B162,'C'!$A$3:$C$96,3,FALSE),IF(C162="C/RW",VLOOKUP(B162,'C'!$A$3:$C$96,3,FALSE),IF(C162="LW",VLOOKUP(B162,LW!$A$3:$C$91,3,FALSE),IF(C162="LW/RW",VLOOKUP(B162,LW!$A$3:$C$91,3,FALSE),IF(C162="RW",VLOOKUP(B162,RW!$A$3:$C$100,3,FALSE),IF(C162="D",VLOOKUP(B162,D!$A$3:$C$98,3,FALSE),IF(C162="G",VLOOKUP(B162,G!$A$3:$C$99,3,FALSE)))))))))</f>
        <v>20</v>
      </c>
      <c r="E162" s="38" t="str">
        <f t="shared" si="1"/>
        <v>G20</v>
      </c>
      <c r="F162" s="38" t="str">
        <f>VLOOKUP(B162,ADP!$A$2:$E$696,5,FALSE)</f>
        <v>TOR</v>
      </c>
      <c r="G162" s="38">
        <f>IF(Settings!$B$2="Yahoo",VLOOKUP(B162,ADP!$A$2:$D$696,2,FALSE),IF(Settings!$B$2="ESPN",VLOOKUP(B162,ADP!$A$2:$D$696,3,FALSE),IF(Settings!$B$2="Average",VLOOKUP(B162,ADP!$A$2:$D$696,4,FALSE),"NA")))</f>
        <v>151.4</v>
      </c>
      <c r="H162" s="39">
        <f t="shared" si="2"/>
        <v>159.5</v>
      </c>
      <c r="K162" s="36">
        <v>159.0</v>
      </c>
      <c r="L162" s="37" t="s">
        <v>389</v>
      </c>
      <c r="M162" s="38" t="str">
        <f>VLOOKUP(L162,Positions!$A$2:$B$688,2,FALSE)</f>
        <v>D</v>
      </c>
      <c r="N162" s="38">
        <f>IF(M162="C",VLOOKUP(L162,'C'!$G$3:$J$96,3,FALSE),IF(M162="C/LW",VLOOKUP(L162,'C'!$G$3:$J$96,3,FALSE),IF(M162="C/RW",VLOOKUP(L162,'C'!$G$3:$J$96,3,FALSE),IF(M162="LW",VLOOKUP(L162,LW!$G$3:$J$85,3,FALSE),IF(M162="LW/RW",VLOOKUP(L162,LW!$G$3:$J$85,3,FALSE),IF(M162="RW",VLOOKUP(L162,RW!$G$3:$J$100,3,FALSE),IF(M162="D",VLOOKUP(L162,D!$G$3:$J$96,3,FALSE),IF(M162="G",VLOOKUP(L162,G!$G$3:$J$100,3,FALSE)))))))))</f>
        <v>30</v>
      </c>
      <c r="O162" s="38" t="str">
        <f t="shared" si="3"/>
        <v>D30</v>
      </c>
      <c r="P162" s="38" t="str">
        <f>VLOOKUP(L162,ADP!$A$2:$E$696,5,FALSE)</f>
        <v>STL</v>
      </c>
      <c r="Q162" s="38">
        <f>IF(Settings!$B$2="Yahoo",VLOOKUP(L163,ADP!$A$2:$D$696,2,FALSE),IF(Settings!$B$2="ESPN",VLOOKUP(L163,ADP!$A$2:$D$696,3,FALSE),IF(Settings!$B$2="Average",VLOOKUP(L163,ADP!$A$2:$D$696,4,FALSE),"NA")))</f>
        <v>151.4</v>
      </c>
      <c r="R162" s="39">
        <f t="shared" si="6"/>
        <v>173</v>
      </c>
      <c r="T162" s="40">
        <v>159.0</v>
      </c>
      <c r="U162" s="43" t="s">
        <v>390</v>
      </c>
      <c r="V162" s="42" t="s">
        <v>141</v>
      </c>
      <c r="W162" s="43">
        <v>22.0</v>
      </c>
      <c r="X162" s="43" t="s">
        <v>391</v>
      </c>
      <c r="Y162" s="43" t="s">
        <v>103</v>
      </c>
      <c r="Z162" s="43">
        <v>74.3</v>
      </c>
      <c r="AA162" s="44">
        <v>162.0</v>
      </c>
    </row>
    <row r="163">
      <c r="A163" s="45">
        <v>159.0</v>
      </c>
      <c r="B163" s="56" t="s">
        <v>392</v>
      </c>
      <c r="C163" s="47" t="str">
        <f>VLOOKUP(B163,Positions!$A$2:$B$688,2,FALSE)</f>
        <v>G</v>
      </c>
      <c r="D163" s="47">
        <f>IF(C163="C",VLOOKUP(B163,'C'!$A$3:$C$96,3,FALSE),IF(C163="C/LW",VLOOKUP(B163,'C'!$A$3:$C$96,3,FALSE),IF(C163="C/RW",VLOOKUP(B163,'C'!$A$3:$C$96,3,FALSE),IF(C163="LW",VLOOKUP(B163,LW!$A$3:$C$91,3,FALSE),IF(C163="LW/RW",VLOOKUP(B163,LW!$A$3:$C$91,3,FALSE),IF(C163="RW",VLOOKUP(B163,RW!$A$3:$C$100,3,FALSE),IF(C163="D",VLOOKUP(B163,D!$A$3:$C$98,3,FALSE),IF(C163="G",VLOOKUP(B163,G!$A$3:$C$99,3,FALSE)))))))))</f>
        <v>21</v>
      </c>
      <c r="E163" s="47" t="str">
        <f t="shared" si="1"/>
        <v>G21</v>
      </c>
      <c r="F163" s="47" t="str">
        <f>VLOOKUP(B163,ADP!$A$2:$E$696,5,FALSE)</f>
        <v>DET</v>
      </c>
      <c r="G163" s="47">
        <f>IF(Settings!$B$2="Yahoo",VLOOKUP(B163,ADP!$A$2:$D$696,2,FALSE),IF(Settings!$B$2="ESPN",VLOOKUP(B163,ADP!$A$2:$D$696,3,FALSE),IF(Settings!$B$2="Average",VLOOKUP(B163,ADP!$A$2:$D$696,4,FALSE),"NA")))</f>
        <v>125.4</v>
      </c>
      <c r="H163" s="48">
        <f t="shared" si="2"/>
        <v>169</v>
      </c>
      <c r="K163" s="49">
        <v>160.0</v>
      </c>
      <c r="L163" s="50" t="s">
        <v>382</v>
      </c>
      <c r="M163" s="43" t="str">
        <f>VLOOKUP(L163,Positions!$A$2:$B$688,2,FALSE)</f>
        <v>G</v>
      </c>
      <c r="N163" s="43">
        <f>IF(M163="C",VLOOKUP(L163,'C'!$G$3:$J$96,3,FALSE),IF(M163="C/LW",VLOOKUP(L163,'C'!$G$3:$J$96,3,FALSE),IF(M163="C/RW",VLOOKUP(L163,'C'!$G$3:$J$96,3,FALSE),IF(M163="LW",VLOOKUP(L163,LW!$G$3:$J$85,3,FALSE),IF(M163="LW/RW",VLOOKUP(L163,LW!$G$3:$J$85,3,FALSE),IF(M163="RW",VLOOKUP(L163,RW!$G$3:$J$100,3,FALSE),IF(M163="D",VLOOKUP(L163,D!$G$3:$J$96,3,FALSE),IF(M163="G",VLOOKUP(L163,G!$G$3:$J$100,3,FALSE)))))))))</f>
        <v>18</v>
      </c>
      <c r="O163" s="43" t="str">
        <f t="shared" si="3"/>
        <v>G18</v>
      </c>
      <c r="P163" s="43" t="str">
        <f>VLOOKUP(L163,ADP!$A$2:$E$696,5,FALSE)</f>
        <v>TOR</v>
      </c>
      <c r="Q163" s="43">
        <f>IF(Settings!$B$2="Yahoo",VLOOKUP(L164,ADP!$A$2:$D$696,2,FALSE),IF(Settings!$B$2="ESPN",VLOOKUP(L164,ADP!$A$2:$D$696,3,FALSE),IF(Settings!$B$2="Average",VLOOKUP(L164,ADP!$A$2:$D$696,4,FALSE),"NA")))</f>
        <v>183.6</v>
      </c>
      <c r="R163" s="44">
        <f t="shared" si="6"/>
        <v>159.5</v>
      </c>
      <c r="T163" s="51">
        <v>160.0</v>
      </c>
      <c r="U163" s="38" t="s">
        <v>390</v>
      </c>
      <c r="V163" s="53" t="s">
        <v>141</v>
      </c>
      <c r="W163" s="38">
        <v>22.0</v>
      </c>
      <c r="X163" s="38" t="s">
        <v>391</v>
      </c>
      <c r="Y163" s="38" t="s">
        <v>103</v>
      </c>
      <c r="Z163" s="38">
        <v>74.3</v>
      </c>
      <c r="AA163" s="39">
        <v>162.0</v>
      </c>
    </row>
    <row r="164">
      <c r="A164" s="36">
        <v>160.0</v>
      </c>
      <c r="B164" s="55" t="s">
        <v>390</v>
      </c>
      <c r="C164" s="38" t="str">
        <f>VLOOKUP(B164,Positions!$A$2:$B$688,2,FALSE)</f>
        <v>G</v>
      </c>
      <c r="D164" s="38">
        <f>IF(C164="C",VLOOKUP(B164,'C'!$A$3:$C$96,3,FALSE),IF(C164="C/LW",VLOOKUP(B164,'C'!$A$3:$C$96,3,FALSE),IF(C164="C/RW",VLOOKUP(B164,'C'!$A$3:$C$96,3,FALSE),IF(C164="LW",VLOOKUP(B164,LW!$A$3:$C$91,3,FALSE),IF(C164="LW/RW",VLOOKUP(B164,LW!$A$3:$C$91,3,FALSE),IF(C164="RW",VLOOKUP(B164,RW!$A$3:$C$100,3,FALSE),IF(C164="D",VLOOKUP(B164,D!$A$3:$C$98,3,FALSE),IF(C164="G",VLOOKUP(B164,G!$A$3:$C$99,3,FALSE)))))))))</f>
        <v>22</v>
      </c>
      <c r="E164" s="38" t="str">
        <f t="shared" si="1"/>
        <v>G22</v>
      </c>
      <c r="F164" s="38" t="str">
        <f>VLOOKUP(B164,ADP!$A$2:$E$696,5,FALSE)</f>
        <v>BOS</v>
      </c>
      <c r="G164" s="38">
        <f>IF(Settings!$B$2="Yahoo",VLOOKUP(B164,ADP!$A$2:$D$696,2,FALSE),IF(Settings!$B$2="ESPN",VLOOKUP(B164,ADP!$A$2:$D$696,3,FALSE),IF(Settings!$B$2="Average",VLOOKUP(B164,ADP!$A$2:$D$696,4,FALSE),"NA")))</f>
        <v>74.3</v>
      </c>
      <c r="H164" s="39">
        <f t="shared" si="2"/>
        <v>162</v>
      </c>
      <c r="K164" s="36">
        <v>161.0</v>
      </c>
      <c r="L164" s="37" t="s">
        <v>393</v>
      </c>
      <c r="M164" s="38" t="str">
        <f>VLOOKUP(L164,Positions!$A$2:$B$688,2,FALSE)</f>
        <v>LW/RW</v>
      </c>
      <c r="N164" s="38">
        <f>IF(M164="C",VLOOKUP(L164,'C'!$G$3:$J$96,3,FALSE),IF(M164="C/LW",VLOOKUP(L164,'C'!$G$3:$J$96,3,FALSE),IF(M164="C/RW",VLOOKUP(L164,'C'!$G$3:$J$96,3,FALSE),IF(M164="LW",VLOOKUP(L164,LW!$G$3:$J$85,3,FALSE),IF(M164="LW/RW",VLOOKUP(L164,LW!$G$3:$J$85,3,FALSE),IF(M164="RW",VLOOKUP(L164,RW!$G$3:$J$100,3,FALSE),IF(M164="D",VLOOKUP(L164,D!$G$3:$J$96,3,FALSE),IF(M164="G",VLOOKUP(L164,G!$G$3:$J$100,3,FALSE)))))))))</f>
        <v>39</v>
      </c>
      <c r="O164" s="38" t="str">
        <f t="shared" si="3"/>
        <v>LW/RW39</v>
      </c>
      <c r="P164" s="38" t="str">
        <f>VLOOKUP(L164,ADP!$A$2:$E$696,5,FALSE)</f>
        <v>LAK</v>
      </c>
      <c r="Q164" s="38">
        <f>IF(Settings!$B$2="Yahoo",VLOOKUP(L165,ADP!$A$2:$D$696,2,FALSE),IF(Settings!$B$2="ESPN",VLOOKUP(L165,ADP!$A$2:$D$696,3,FALSE),IF(Settings!$B$2="Average",VLOOKUP(L165,ADP!$A$2:$D$696,4,FALSE),"NA")))</f>
        <v>152.2</v>
      </c>
      <c r="R164" s="39">
        <f t="shared" si="6"/>
        <v>171</v>
      </c>
      <c r="T164" s="40">
        <v>161.0</v>
      </c>
      <c r="U164" s="43" t="s">
        <v>394</v>
      </c>
      <c r="V164" s="42" t="s">
        <v>90</v>
      </c>
      <c r="W164" s="43">
        <v>32.0</v>
      </c>
      <c r="X164" s="43" t="s">
        <v>395</v>
      </c>
      <c r="Y164" s="43" t="s">
        <v>151</v>
      </c>
      <c r="Z164" s="43">
        <v>141.4</v>
      </c>
      <c r="AA164" s="44">
        <v>165.0</v>
      </c>
    </row>
    <row r="165">
      <c r="A165" s="45">
        <v>161.0</v>
      </c>
      <c r="B165" s="59" t="s">
        <v>365</v>
      </c>
      <c r="C165" s="47" t="str">
        <f>VLOOKUP(B165,Positions!$A$2:$B$688,2,FALSE)</f>
        <v>D</v>
      </c>
      <c r="D165" s="47">
        <f>IF(C165="C",VLOOKUP(B165,'C'!$A$3:$C$96,3,FALSE),IF(C165="C/LW",VLOOKUP(B165,'C'!$A$3:$C$96,3,FALSE),IF(C165="C/RW",VLOOKUP(B165,'C'!$A$3:$C$96,3,FALSE),IF(C165="LW",VLOOKUP(B165,LW!$A$3:$C$91,3,FALSE),IF(C165="LW/RW",VLOOKUP(B165,LW!$A$3:$C$91,3,FALSE),IF(C165="RW",VLOOKUP(B165,RW!$A$3:$C$100,3,FALSE),IF(C165="D",VLOOKUP(B165,D!$A$3:$C$98,3,FALSE),IF(C165="G",VLOOKUP(B165,G!$A$3:$C$99,3,FALSE)))))))))</f>
        <v>30</v>
      </c>
      <c r="E165" s="47" t="str">
        <f t="shared" si="1"/>
        <v>D30</v>
      </c>
      <c r="F165" s="47" t="str">
        <f>VLOOKUP(B165,ADP!$A$2:$E$696,5,FALSE)</f>
        <v>EDM</v>
      </c>
      <c r="G165" s="47">
        <f>IF(Settings!$B$2="Yahoo",VLOOKUP(B165,ADP!$A$2:$D$696,2,FALSE),IF(Settings!$B$2="ESPN",VLOOKUP(B165,ADP!$A$2:$D$696,3,FALSE),IF(Settings!$B$2="Average",VLOOKUP(B165,ADP!$A$2:$D$696,4,FALSE),"NA")))</f>
        <v>100.2</v>
      </c>
      <c r="H165" s="48">
        <f t="shared" si="2"/>
        <v>155</v>
      </c>
      <c r="K165" s="49">
        <v>162.0</v>
      </c>
      <c r="L165" s="50" t="s">
        <v>396</v>
      </c>
      <c r="M165" s="43" t="str">
        <f>VLOOKUP(L165,Positions!$A$2:$B$688,2,FALSE)</f>
        <v>D</v>
      </c>
      <c r="N165" s="43">
        <f>IF(M165="C",VLOOKUP(L165,'C'!$G$3:$J$96,3,FALSE),IF(M165="C/LW",VLOOKUP(L165,'C'!$G$3:$J$96,3,FALSE),IF(M165="C/RW",VLOOKUP(L165,'C'!$G$3:$J$96,3,FALSE),IF(M165="LW",VLOOKUP(L165,LW!$G$3:$J$85,3,FALSE),IF(M165="LW/RW",VLOOKUP(L165,LW!$G$3:$J$85,3,FALSE),IF(M165="RW",VLOOKUP(L165,RW!$G$3:$J$100,3,FALSE),IF(M165="D",VLOOKUP(L165,D!$G$3:$J$96,3,FALSE),IF(M165="G",VLOOKUP(L165,G!$G$3:$J$100,3,FALSE)))))))))</f>
        <v>31</v>
      </c>
      <c r="O165" s="43" t="str">
        <f t="shared" si="3"/>
        <v>D31</v>
      </c>
      <c r="P165" s="43" t="str">
        <f>VLOOKUP(L165,ADP!$A$2:$E$696,5,FALSE)</f>
        <v>WPG</v>
      </c>
      <c r="Q165" s="43">
        <f>IF(Settings!$B$2="Yahoo",VLOOKUP(L166,ADP!$A$2:$D$696,2,FALSE),IF(Settings!$B$2="ESPN",VLOOKUP(L166,ADP!$A$2:$D$696,3,FALSE),IF(Settings!$B$2="Average",VLOOKUP(L166,ADP!$A$2:$D$696,4,FALSE),"NA")))</f>
        <v>74.3</v>
      </c>
      <c r="R165" s="44">
        <f t="shared" si="6"/>
        <v>182</v>
      </c>
      <c r="T165" s="51">
        <v>162.0</v>
      </c>
      <c r="U165" s="38" t="s">
        <v>357</v>
      </c>
      <c r="V165" s="53" t="s">
        <v>83</v>
      </c>
      <c r="W165" s="38">
        <v>49.0</v>
      </c>
      <c r="X165" s="38" t="s">
        <v>397</v>
      </c>
      <c r="Y165" s="38" t="s">
        <v>154</v>
      </c>
      <c r="Z165" s="38" t="s">
        <v>356</v>
      </c>
      <c r="AA165" s="39">
        <v>166.0</v>
      </c>
    </row>
    <row r="166">
      <c r="A166" s="36">
        <v>162.0</v>
      </c>
      <c r="B166" s="58" t="s">
        <v>398</v>
      </c>
      <c r="C166" s="38" t="str">
        <f>VLOOKUP(B166,Positions!$A$2:$B$688,2,FALSE)</f>
        <v>D</v>
      </c>
      <c r="D166" s="38">
        <f>IF(C166="C",VLOOKUP(B166,'C'!$A$3:$C$96,3,FALSE),IF(C166="C/LW",VLOOKUP(B166,'C'!$A$3:$C$96,3,FALSE),IF(C166="C/RW",VLOOKUP(B166,'C'!$A$3:$C$96,3,FALSE),IF(C166="LW",VLOOKUP(B166,LW!$A$3:$C$91,3,FALSE),IF(C166="LW/RW",VLOOKUP(B166,LW!$A$3:$C$91,3,FALSE),IF(C166="RW",VLOOKUP(B166,RW!$A$3:$C$100,3,FALSE),IF(C166="D",VLOOKUP(B166,D!$A$3:$C$98,3,FALSE),IF(C166="G",VLOOKUP(B166,G!$A$3:$C$99,3,FALSE)))))))))</f>
        <v>31</v>
      </c>
      <c r="E166" s="38" t="str">
        <f t="shared" si="1"/>
        <v>D31</v>
      </c>
      <c r="F166" s="38" t="str">
        <f>VLOOKUP(B166,ADP!$A$2:$E$696,5,FALSE)</f>
        <v>ARI</v>
      </c>
      <c r="G166" s="38">
        <f>IF(Settings!$B$2="Yahoo",VLOOKUP(B166,ADP!$A$2:$D$696,2,FALSE),IF(Settings!$B$2="ESPN",VLOOKUP(B166,ADP!$A$2:$D$696,3,FALSE),IF(Settings!$B$2="Average",VLOOKUP(B166,ADP!$A$2:$D$696,4,FALSE),"NA")))</f>
        <v>150.2</v>
      </c>
      <c r="H166" s="39">
        <f t="shared" si="2"/>
        <v>171.5</v>
      </c>
      <c r="K166" s="36">
        <v>163.0</v>
      </c>
      <c r="L166" s="37" t="s">
        <v>390</v>
      </c>
      <c r="M166" s="38" t="str">
        <f>VLOOKUP(L166,Positions!$A$2:$B$688,2,FALSE)</f>
        <v>G</v>
      </c>
      <c r="N166" s="38">
        <f>IF(M166="C",VLOOKUP(L166,'C'!$G$3:$J$96,3,FALSE),IF(M166="C/LW",VLOOKUP(L166,'C'!$G$3:$J$96,3,FALSE),IF(M166="C/RW",VLOOKUP(L166,'C'!$G$3:$J$96,3,FALSE),IF(M166="LW",VLOOKUP(L166,LW!$G$3:$J$85,3,FALSE),IF(M166="LW/RW",VLOOKUP(L166,LW!$G$3:$J$85,3,FALSE),IF(M166="RW",VLOOKUP(L166,RW!$G$3:$J$100,3,FALSE),IF(M166="D",VLOOKUP(L166,D!$G$3:$J$96,3,FALSE),IF(M166="G",VLOOKUP(L166,G!$G$3:$J$100,3,FALSE)))))))))</f>
        <v>19</v>
      </c>
      <c r="O166" s="38" t="str">
        <f t="shared" si="3"/>
        <v>G19</v>
      </c>
      <c r="P166" s="38" t="str">
        <f>VLOOKUP(L166,ADP!$A$2:$E$696,5,FALSE)</f>
        <v>BOS</v>
      </c>
      <c r="Q166" s="38">
        <f>IF(Settings!$B$2="Yahoo",VLOOKUP(L167,ADP!$A$2:$D$696,2,FALSE),IF(Settings!$B$2="ESPN",VLOOKUP(L167,ADP!$A$2:$D$696,3,FALSE),IF(Settings!$B$2="Average",VLOOKUP(L167,ADP!$A$2:$D$696,4,FALSE),"NA")))</f>
        <v>161.4</v>
      </c>
      <c r="R166" s="39">
        <f t="shared" si="6"/>
        <v>162</v>
      </c>
      <c r="T166" s="40">
        <v>163.0</v>
      </c>
      <c r="U166" s="41" t="s">
        <v>381</v>
      </c>
      <c r="V166" s="42" t="s">
        <v>83</v>
      </c>
      <c r="W166" s="43">
        <v>55.0</v>
      </c>
      <c r="X166" s="43" t="s">
        <v>399</v>
      </c>
      <c r="Y166" s="43" t="s">
        <v>121</v>
      </c>
      <c r="Z166" s="43" t="s">
        <v>356</v>
      </c>
      <c r="AA166" s="44">
        <v>166.0</v>
      </c>
    </row>
    <row r="167">
      <c r="A167" s="45">
        <v>163.0</v>
      </c>
      <c r="B167" s="59" t="s">
        <v>394</v>
      </c>
      <c r="C167" s="47" t="str">
        <f>VLOOKUP(B167,Positions!$A$2:$B$688,2,FALSE)</f>
        <v>D</v>
      </c>
      <c r="D167" s="47">
        <f>IF(C167="C",VLOOKUP(B167,'C'!$A$3:$C$96,3,FALSE),IF(C167="C/LW",VLOOKUP(B167,'C'!$A$3:$C$96,3,FALSE),IF(C167="C/RW",VLOOKUP(B167,'C'!$A$3:$C$96,3,FALSE),IF(C167="LW",VLOOKUP(B167,LW!$A$3:$C$91,3,FALSE),IF(C167="LW/RW",VLOOKUP(B167,LW!$A$3:$C$91,3,FALSE),IF(C167="RW",VLOOKUP(B167,RW!$A$3:$C$100,3,FALSE),IF(C167="D",VLOOKUP(B167,D!$A$3:$C$98,3,FALSE),IF(C167="G",VLOOKUP(B167,G!$A$3:$C$99,3,FALSE)))))))))</f>
        <v>32</v>
      </c>
      <c r="E167" s="47" t="str">
        <f t="shared" si="1"/>
        <v>D32</v>
      </c>
      <c r="F167" s="47" t="str">
        <f>VLOOKUP(B167,ADP!$A$2:$E$696,5,FALSE)</f>
        <v>SJS</v>
      </c>
      <c r="G167" s="47">
        <f>IF(Settings!$B$2="Yahoo",VLOOKUP(B167,ADP!$A$2:$D$696,2,FALSE),IF(Settings!$B$2="ESPN",VLOOKUP(B167,ADP!$A$2:$D$696,3,FALSE),IF(Settings!$B$2="Average",VLOOKUP(B167,ADP!$A$2:$D$696,4,FALSE),"NA")))</f>
        <v>141.4</v>
      </c>
      <c r="H167" s="48">
        <f t="shared" si="2"/>
        <v>165</v>
      </c>
      <c r="K167" s="49">
        <v>164.0</v>
      </c>
      <c r="L167" s="50" t="s">
        <v>400</v>
      </c>
      <c r="M167" s="43" t="str">
        <f>VLOOKUP(L167,Positions!$A$2:$B$688,2,FALSE)</f>
        <v>C</v>
      </c>
      <c r="N167" s="43">
        <f>IF(M167="C",VLOOKUP(L167,'C'!$G$3:$J$96,3,FALSE),IF(M167="C/LW",VLOOKUP(L167,'C'!$G$3:$J$96,3,FALSE),IF(M167="C/RW",VLOOKUP(L167,'C'!$G$3:$J$96,3,FALSE),IF(M167="LW",VLOOKUP(L167,LW!$G$3:$J$85,3,FALSE),IF(M167="LW/RW",VLOOKUP(L167,LW!$G$3:$J$85,3,FALSE),IF(M167="RW",VLOOKUP(L167,RW!$G$3:$J$100,3,FALSE),IF(M167="D",VLOOKUP(L167,D!$G$3:$J$96,3,FALSE),IF(M167="G",VLOOKUP(L167,G!$G$3:$J$100,3,FALSE)))))))))</f>
        <v>55</v>
      </c>
      <c r="O167" s="43" t="str">
        <f t="shared" si="3"/>
        <v>C55</v>
      </c>
      <c r="P167" s="43" t="str">
        <f>VLOOKUP(L167,ADP!$A$2:$E$696,5,FALSE)</f>
        <v>MIN</v>
      </c>
      <c r="Q167" s="43">
        <f>IF(Settings!$B$2="Yahoo",VLOOKUP(L168,ADP!$A$2:$D$696,2,FALSE),IF(Settings!$B$2="ESPN",VLOOKUP(L168,ADP!$A$2:$D$696,3,FALSE),IF(Settings!$B$2="Average",VLOOKUP(L168,ADP!$A$2:$D$696,4,FALSE),"NA")))</f>
        <v>164.5</v>
      </c>
      <c r="R167" s="44">
        <f t="shared" si="6"/>
        <v>177.5</v>
      </c>
      <c r="T167" s="51">
        <v>164.0</v>
      </c>
      <c r="U167" s="38" t="s">
        <v>336</v>
      </c>
      <c r="V167" s="53" t="s">
        <v>90</v>
      </c>
      <c r="W167" s="38">
        <v>24.0</v>
      </c>
      <c r="X167" s="38" t="s">
        <v>401</v>
      </c>
      <c r="Y167" s="38" t="s">
        <v>297</v>
      </c>
      <c r="Z167" s="38">
        <v>156.6</v>
      </c>
      <c r="AA167" s="39">
        <v>166.5</v>
      </c>
    </row>
    <row r="168">
      <c r="A168" s="36">
        <v>164.0</v>
      </c>
      <c r="B168" s="58" t="s">
        <v>402</v>
      </c>
      <c r="C168" s="38" t="str">
        <f>VLOOKUP(B168,Positions!$A$2:$B$688,2,FALSE)</f>
        <v>C/LW</v>
      </c>
      <c r="D168" s="38">
        <f>IF(C168="C",VLOOKUP(B168,'C'!$A$3:$C$96,3,FALSE),IF(C168="C/LW",VLOOKUP(B168,'C'!$A$3:$C$96,3,FALSE),IF(C168="C/RW",VLOOKUP(B168,'C'!$A$3:$C$96,3,FALSE),IF(C168="LW",VLOOKUP(B168,LW!$A$3:$C$91,3,FALSE),IF(C168="LW/RW",VLOOKUP(B168,LW!$A$3:$C$91,3,FALSE),IF(C168="RW",VLOOKUP(B168,RW!$A$3:$C$100,3,FALSE),IF(C168="D",VLOOKUP(B168,D!$A$3:$C$98,3,FALSE),IF(C168="G",VLOOKUP(B168,G!$A$3:$C$99,3,FALSE)))))))))</f>
        <v>54</v>
      </c>
      <c r="E168" s="38" t="str">
        <f t="shared" si="1"/>
        <v>C/LW54</v>
      </c>
      <c r="F168" s="38" t="str">
        <f>VLOOKUP(B168,ADP!$A$2:$E$696,5,FALSE)</f>
        <v>PHI</v>
      </c>
      <c r="G168" s="38" t="str">
        <f>IF(Settings!$B$2="Yahoo",VLOOKUP(B168,ADP!$A$2:$D$696,2,FALSE),IF(Settings!$B$2="ESPN",VLOOKUP(B168,ADP!$A$2:$D$696,3,FALSE),IF(Settings!$B$2="Average",VLOOKUP(B168,ADP!$A$2:$D$696,4,FALSE),"NA")))</f>
        <v>–</v>
      </c>
      <c r="H168" s="39">
        <f t="shared" si="2"/>
        <v>205.5</v>
      </c>
      <c r="K168" s="36">
        <v>165.0</v>
      </c>
      <c r="L168" s="37" t="s">
        <v>302</v>
      </c>
      <c r="M168" s="38" t="str">
        <f>VLOOKUP(L168,Positions!$A$2:$B$688,2,FALSE)</f>
        <v>C/LW</v>
      </c>
      <c r="N168" s="38">
        <f>IF(M168="C",VLOOKUP(L168,'C'!$G$3:$J$96,3,FALSE),IF(M168="C/LW",VLOOKUP(L168,'C'!$G$3:$J$96,3,FALSE),IF(M168="C/RW",VLOOKUP(L168,'C'!$G$3:$J$96,3,FALSE),IF(M168="LW",VLOOKUP(L168,LW!$G$3:$J$85,3,FALSE),IF(M168="LW/RW",VLOOKUP(L168,LW!$G$3:$J$85,3,FALSE),IF(M168="RW",VLOOKUP(L168,RW!$G$3:$J$100,3,FALSE),IF(M168="D",VLOOKUP(L168,D!$G$3:$J$96,3,FALSE),IF(M168="G",VLOOKUP(L168,G!$G$3:$J$100,3,FALSE)))))))))</f>
        <v>56</v>
      </c>
      <c r="O168" s="38" t="str">
        <f t="shared" si="3"/>
        <v>C/LW56</v>
      </c>
      <c r="P168" s="38" t="str">
        <f>VLOOKUP(L168,ADP!$A$2:$E$696,5,FALSE)</f>
        <v>SEA</v>
      </c>
      <c r="Q168" s="38">
        <f>IF(Settings!$B$2="Yahoo",VLOOKUP(L169,ADP!$A$2:$D$696,2,FALSE),IF(Settings!$B$2="ESPN",VLOOKUP(L169,ADP!$A$2:$D$696,3,FALSE),IF(Settings!$B$2="Average",VLOOKUP(L169,ADP!$A$2:$D$696,4,FALSE),"NA")))</f>
        <v>141.4</v>
      </c>
      <c r="R168" s="39">
        <f t="shared" si="6"/>
        <v>141.5</v>
      </c>
      <c r="T168" s="40">
        <v>165.0</v>
      </c>
      <c r="U168" s="43" t="s">
        <v>376</v>
      </c>
      <c r="V168" s="42" t="s">
        <v>98</v>
      </c>
      <c r="W168" s="43">
        <v>56.0</v>
      </c>
      <c r="X168" s="43" t="s">
        <v>403</v>
      </c>
      <c r="Y168" s="43" t="s">
        <v>266</v>
      </c>
      <c r="Z168" s="43">
        <v>173.2</v>
      </c>
      <c r="AA168" s="44">
        <v>166.5</v>
      </c>
    </row>
    <row r="169">
      <c r="A169" s="45">
        <v>165.0</v>
      </c>
      <c r="B169" s="59" t="s">
        <v>404</v>
      </c>
      <c r="C169" s="47" t="str">
        <f>VLOOKUP(B169,Positions!$A$2:$B$688,2,FALSE)</f>
        <v>LW/RW</v>
      </c>
      <c r="D169" s="47">
        <f>IF(C169="C",VLOOKUP(B169,'C'!$A$3:$C$96,3,FALSE),IF(C169="C/LW",VLOOKUP(B169,'C'!$A$3:$C$96,3,FALSE),IF(C169="C/RW",VLOOKUP(B169,'C'!$A$3:$C$96,3,FALSE),IF(C169="LW",VLOOKUP(B169,LW!$A$3:$C$91,3,FALSE),IF(C169="LW/RW",VLOOKUP(B169,LW!$A$3:$C$91,3,FALSE),IF(C169="RW",VLOOKUP(B169,RW!$A$3:$C$100,3,FALSE),IF(C169="D",VLOOKUP(B169,D!$A$3:$C$98,3,FALSE),IF(C169="G",VLOOKUP(B169,G!$A$3:$C$99,3,FALSE)))))))))</f>
        <v>37</v>
      </c>
      <c r="E169" s="47" t="str">
        <f t="shared" si="1"/>
        <v>LW/RW37</v>
      </c>
      <c r="F169" s="47" t="str">
        <f>VLOOKUP(B169,ADP!$A$2:$E$696,5,FALSE)</f>
        <v>LAK</v>
      </c>
      <c r="G169" s="47" t="str">
        <f>IF(Settings!$B$2="Yahoo",VLOOKUP(B169,ADP!$A$2:$D$696,2,FALSE),IF(Settings!$B$2="ESPN",VLOOKUP(B169,ADP!$A$2:$D$696,3,FALSE),IF(Settings!$B$2="Average",VLOOKUP(B169,ADP!$A$2:$D$696,4,FALSE),"NA")))</f>
        <v>–</v>
      </c>
      <c r="H169" s="48">
        <f t="shared" si="2"/>
        <v>181</v>
      </c>
      <c r="K169" s="49">
        <v>166.0</v>
      </c>
      <c r="L169" s="50" t="s">
        <v>394</v>
      </c>
      <c r="M169" s="43" t="str">
        <f>VLOOKUP(L169,Positions!$A$2:$B$688,2,FALSE)</f>
        <v>D</v>
      </c>
      <c r="N169" s="43">
        <f>IF(M169="C",VLOOKUP(L169,'C'!$G$3:$J$96,3,FALSE),IF(M169="C/LW",VLOOKUP(L169,'C'!$G$3:$J$96,3,FALSE),IF(M169="C/RW",VLOOKUP(L169,'C'!$G$3:$J$96,3,FALSE),IF(M169="LW",VLOOKUP(L169,LW!$G$3:$J$85,3,FALSE),IF(M169="LW/RW",VLOOKUP(L169,LW!$G$3:$J$85,3,FALSE),IF(M169="RW",VLOOKUP(L169,RW!$G$3:$J$100,3,FALSE),IF(M169="D",VLOOKUP(L169,D!$G$3:$J$96,3,FALSE),IF(M169="G",VLOOKUP(L169,G!$G$3:$J$100,3,FALSE)))))))))</f>
        <v>32</v>
      </c>
      <c r="O169" s="43" t="str">
        <f t="shared" si="3"/>
        <v>D32</v>
      </c>
      <c r="P169" s="43" t="str">
        <f>VLOOKUP(L169,ADP!$A$2:$E$696,5,FALSE)</f>
        <v>SJS</v>
      </c>
      <c r="Q169" s="43">
        <f>IF(Settings!$B$2="Yahoo",VLOOKUP(L170,ADP!$A$2:$D$696,2,FALSE),IF(Settings!$B$2="ESPN",VLOOKUP(L170,ADP!$A$2:$D$696,3,FALSE),IF(Settings!$B$2="Average",VLOOKUP(L170,ADP!$A$2:$D$696,4,FALSE),"NA")))</f>
        <v>94.9</v>
      </c>
      <c r="R169" s="44">
        <f t="shared" si="6"/>
        <v>165</v>
      </c>
      <c r="T169" s="51">
        <v>166.0</v>
      </c>
      <c r="U169" s="38" t="s">
        <v>392</v>
      </c>
      <c r="V169" s="53" t="s">
        <v>141</v>
      </c>
      <c r="W169" s="38">
        <v>21.0</v>
      </c>
      <c r="X169" s="38" t="s">
        <v>405</v>
      </c>
      <c r="Y169" s="38" t="s">
        <v>202</v>
      </c>
      <c r="Z169" s="38">
        <v>125.4</v>
      </c>
      <c r="AA169" s="39">
        <v>169.0</v>
      </c>
    </row>
    <row r="170">
      <c r="A170" s="36">
        <v>166.0</v>
      </c>
      <c r="B170" s="55" t="s">
        <v>406</v>
      </c>
      <c r="C170" s="38" t="str">
        <f>VLOOKUP(B170,Positions!$A$2:$B$688,2,FALSE)</f>
        <v>RW</v>
      </c>
      <c r="D170" s="38">
        <f>IF(C170="C",VLOOKUP(B170,'C'!$A$3:$C$96,3,FALSE),IF(C170="C/LW",VLOOKUP(B170,'C'!$A$3:$C$96,3,FALSE),IF(C170="C/RW",VLOOKUP(B170,'C'!$A$3:$C$96,3,FALSE),IF(C170="LW",VLOOKUP(B170,LW!$A$3:$C$91,3,FALSE),IF(C170="LW/RW",VLOOKUP(B170,LW!$A$3:$C$91,3,FALSE),IF(C170="RW",VLOOKUP(B170,RW!$A$3:$C$100,3,FALSE),IF(C170="D",VLOOKUP(B170,D!$A$3:$C$98,3,FALSE),IF(C170="G",VLOOKUP(B170,G!$A$3:$C$99,3,FALSE)))))))))</f>
        <v>22</v>
      </c>
      <c r="E170" s="38" t="str">
        <f t="shared" si="1"/>
        <v>RW22</v>
      </c>
      <c r="F170" s="38" t="str">
        <f>VLOOKUP(B170,ADP!$A$2:$E$696,5,FALSE)</f>
        <v>PHI</v>
      </c>
      <c r="G170" s="38" t="str">
        <f>IF(Settings!$B$2="Yahoo",VLOOKUP(B170,ADP!$A$2:$D$696,2,FALSE),IF(Settings!$B$2="ESPN",VLOOKUP(B170,ADP!$A$2:$D$696,3,FALSE),IF(Settings!$B$2="Average",VLOOKUP(B170,ADP!$A$2:$D$696,4,FALSE),"NA")))</f>
        <v>–</v>
      </c>
      <c r="H170" s="39">
        <f t="shared" si="2"/>
        <v>174.5</v>
      </c>
      <c r="K170" s="36">
        <v>167.0</v>
      </c>
      <c r="L170" s="37" t="s">
        <v>407</v>
      </c>
      <c r="M170" s="38" t="str">
        <f>VLOOKUP(L170,Positions!$A$2:$B$688,2,FALSE)</f>
        <v>G</v>
      </c>
      <c r="N170" s="38">
        <f>IF(M170="C",VLOOKUP(L170,'C'!$G$3:$J$96,3,FALSE),IF(M170="C/LW",VLOOKUP(L170,'C'!$G$3:$J$96,3,FALSE),IF(M170="C/RW",VLOOKUP(L170,'C'!$G$3:$J$96,3,FALSE),IF(M170="LW",VLOOKUP(L170,LW!$G$3:$J$85,3,FALSE),IF(M170="LW/RW",VLOOKUP(L170,LW!$G$3:$J$85,3,FALSE),IF(M170="RW",VLOOKUP(L170,RW!$G$3:$J$100,3,FALSE),IF(M170="D",VLOOKUP(L170,D!$G$3:$J$96,3,FALSE),IF(M170="G",VLOOKUP(L170,G!$G$3:$J$100,3,FALSE)))))))))</f>
        <v>20</v>
      </c>
      <c r="O170" s="38" t="str">
        <f t="shared" si="3"/>
        <v>G20</v>
      </c>
      <c r="P170" s="38" t="str">
        <f>VLOOKUP(L170,ADP!$A$2:$E$696,5,FALSE)</f>
        <v>LAK</v>
      </c>
      <c r="Q170" s="38" t="str">
        <f>IF(Settings!$B$2="Yahoo",VLOOKUP(L171,ADP!$A$2:$D$696,2,FALSE),IF(Settings!$B$2="ESPN",VLOOKUP(L171,ADP!$A$2:$D$696,3,FALSE),IF(Settings!$B$2="Average",VLOOKUP(L171,ADP!$A$2:$D$696,4,FALSE),"NA")))</f>
        <v>–</v>
      </c>
      <c r="R170" s="39">
        <f t="shared" si="6"/>
        <v>183</v>
      </c>
      <c r="T170" s="40">
        <v>167.0</v>
      </c>
      <c r="U170" s="43" t="s">
        <v>371</v>
      </c>
      <c r="V170" s="42" t="s">
        <v>83</v>
      </c>
      <c r="W170" s="43">
        <v>57.0</v>
      </c>
      <c r="X170" s="43" t="s">
        <v>408</v>
      </c>
      <c r="Y170" s="43" t="s">
        <v>110</v>
      </c>
      <c r="Z170" s="43">
        <v>164.5</v>
      </c>
      <c r="AA170" s="44">
        <v>169.5</v>
      </c>
    </row>
    <row r="171">
      <c r="A171" s="45">
        <v>167.0</v>
      </c>
      <c r="B171" s="59" t="s">
        <v>337</v>
      </c>
      <c r="C171" s="47" t="str">
        <f>VLOOKUP(B171,Positions!$A$2:$B$688,2,FALSE)</f>
        <v>LW</v>
      </c>
      <c r="D171" s="47">
        <f>IF(C171="C",VLOOKUP(B171,'C'!$A$3:$C$96,3,FALSE),IF(C171="C/LW",VLOOKUP(B171,'C'!$A$3:$C$96,3,FALSE),IF(C171="C/RW",VLOOKUP(B171,'C'!$A$3:$C$96,3,FALSE),IF(C171="LW",VLOOKUP(B171,LW!$A$3:$C$91,3,FALSE),IF(C171="LW/RW",VLOOKUP(B171,LW!$A$3:$C$91,3,FALSE),IF(C171="RW",VLOOKUP(B171,RW!$A$3:$C$100,3,FALSE),IF(C171="D",VLOOKUP(B171,D!$A$3:$C$98,3,FALSE),IF(C171="G",VLOOKUP(B171,G!$A$3:$C$99,3,FALSE)))))))))</f>
        <v>38</v>
      </c>
      <c r="E171" s="47" t="str">
        <f t="shared" si="1"/>
        <v>LW38</v>
      </c>
      <c r="F171" s="47" t="str">
        <f>VLOOKUP(B171,ADP!$A$2:$E$696,5,FALSE)</f>
        <v>BUF</v>
      </c>
      <c r="G171" s="47">
        <f>IF(Settings!$B$2="Yahoo",VLOOKUP(B171,ADP!$A$2:$D$696,2,FALSE),IF(Settings!$B$2="ESPN",VLOOKUP(B171,ADP!$A$2:$D$696,3,FALSE),IF(Settings!$B$2="Average",VLOOKUP(B171,ADP!$A$2:$D$696,4,FALSE),"NA")))</f>
        <v>174.2</v>
      </c>
      <c r="H171" s="48">
        <f t="shared" si="2"/>
        <v>151.5</v>
      </c>
      <c r="K171" s="49">
        <v>168.0</v>
      </c>
      <c r="L171" s="63" t="s">
        <v>409</v>
      </c>
      <c r="M171" s="43" t="str">
        <f>VLOOKUP(L171,Positions!$A$2:$B$688,2,FALSE)</f>
        <v>RW</v>
      </c>
      <c r="N171" s="43">
        <f>IF(M171="C",VLOOKUP(L171,'C'!$G$3:$J$96,3,FALSE),IF(M171="C/LW",VLOOKUP(L171,'C'!$G$3:$J$96,3,FALSE),IF(M171="C/RW",VLOOKUP(L171,'C'!$G$3:$J$96,3,FALSE),IF(M171="LW",VLOOKUP(L171,LW!$G$3:$J$85,3,FALSE),IF(M171="LW/RW",VLOOKUP(L171,LW!$G$3:$J$85,3,FALSE),IF(M171="RW",VLOOKUP(L171,RW!$G$3:$J$100,3,FALSE),IF(M171="D",VLOOKUP(L171,D!$G$3:$J$96,3,FALSE),IF(M171="G",VLOOKUP(L171,G!$G$3:$J$100,3,FALSE)))))))))</f>
        <v>21</v>
      </c>
      <c r="O171" s="43" t="str">
        <f t="shared" si="3"/>
        <v>RW21</v>
      </c>
      <c r="P171" s="43" t="str">
        <f>VLOOKUP(L171,ADP!$A$2:$E$696,5,FALSE)</f>
        <v>VGK</v>
      </c>
      <c r="Q171" s="43" t="str">
        <f>IF(Settings!$B$2="Yahoo",VLOOKUP(L172,ADP!$A$2:$D$696,2,FALSE),IF(Settings!$B$2="ESPN",VLOOKUP(L172,ADP!$A$2:$D$696,3,FALSE),IF(Settings!$B$2="Average",VLOOKUP(L172,ADP!$A$2:$D$696,4,FALSE),"NA")))</f>
        <v>–</v>
      </c>
      <c r="R171" s="44">
        <f t="shared" si="6"/>
        <v>187.5</v>
      </c>
      <c r="T171" s="51">
        <v>168.0</v>
      </c>
      <c r="U171" s="38" t="s">
        <v>393</v>
      </c>
      <c r="V171" s="53" t="s">
        <v>149</v>
      </c>
      <c r="W171" s="38">
        <v>44.0</v>
      </c>
      <c r="X171" s="38" t="s">
        <v>410</v>
      </c>
      <c r="Y171" s="38" t="s">
        <v>154</v>
      </c>
      <c r="Z171" s="38">
        <v>183.6</v>
      </c>
      <c r="AA171" s="39">
        <v>171.0</v>
      </c>
    </row>
    <row r="172">
      <c r="A172" s="36">
        <v>168.0</v>
      </c>
      <c r="B172" s="55" t="s">
        <v>362</v>
      </c>
      <c r="C172" s="38" t="str">
        <f>VLOOKUP(B172,Positions!$A$2:$B$688,2,FALSE)</f>
        <v>D</v>
      </c>
      <c r="D172" s="38">
        <f>IF(C172="C",VLOOKUP(B172,'C'!$A$3:$C$96,3,FALSE),IF(C172="C/LW",VLOOKUP(B172,'C'!$A$3:$C$96,3,FALSE),IF(C172="C/RW",VLOOKUP(B172,'C'!$A$3:$C$96,3,FALSE),IF(C172="LW",VLOOKUP(B172,LW!$A$3:$C$91,3,FALSE),IF(C172="LW/RW",VLOOKUP(B172,LW!$A$3:$C$91,3,FALSE),IF(C172="RW",VLOOKUP(B172,RW!$A$3:$C$100,3,FALSE),IF(C172="D",VLOOKUP(B172,D!$A$3:$C$98,3,FALSE),IF(C172="G",VLOOKUP(B172,G!$A$3:$C$99,3,FALSE)))))))))</f>
        <v>33</v>
      </c>
      <c r="E172" s="38" t="str">
        <f t="shared" si="1"/>
        <v>D33</v>
      </c>
      <c r="F172" s="38" t="str">
        <f>VLOOKUP(B172,ADP!$A$2:$E$696,5,FALSE)</f>
        <v>PHI</v>
      </c>
      <c r="G172" s="38">
        <f>IF(Settings!$B$2="Yahoo",VLOOKUP(B172,ADP!$A$2:$D$696,2,FALSE),IF(Settings!$B$2="ESPN",VLOOKUP(B172,ADP!$A$2:$D$696,3,FALSE),IF(Settings!$B$2="Average",VLOOKUP(B172,ADP!$A$2:$D$696,4,FALSE),"NA")))</f>
        <v>120.4</v>
      </c>
      <c r="H172" s="39">
        <f t="shared" si="2"/>
        <v>147.5</v>
      </c>
      <c r="K172" s="36">
        <v>169.0</v>
      </c>
      <c r="L172" s="37" t="s">
        <v>352</v>
      </c>
      <c r="M172" s="38" t="str">
        <f>VLOOKUP(L172,Positions!$A$2:$B$688,2,FALSE)</f>
        <v>C</v>
      </c>
      <c r="N172" s="38">
        <f>IF(M172="C",VLOOKUP(L172,'C'!$G$3:$J$96,3,FALSE),IF(M172="C/LW",VLOOKUP(L172,'C'!$G$3:$J$96,3,FALSE),IF(M172="C/RW",VLOOKUP(L172,'C'!$G$3:$J$96,3,FALSE),IF(M172="LW",VLOOKUP(L172,LW!$G$3:$J$85,3,FALSE),IF(M172="LW/RW",VLOOKUP(L172,LW!$G$3:$J$85,3,FALSE),IF(M172="RW",VLOOKUP(L172,RW!$G$3:$J$100,3,FALSE),IF(M172="D",VLOOKUP(L172,D!$G$3:$J$96,3,FALSE),IF(M172="G",VLOOKUP(L172,G!$G$3:$J$100,3,FALSE)))))))))</f>
        <v>57</v>
      </c>
      <c r="O172" s="38" t="str">
        <f t="shared" si="3"/>
        <v>C57</v>
      </c>
      <c r="P172" s="38" t="str">
        <f>VLOOKUP(L172,ADP!$A$2:$E$696,5,FALSE)</f>
        <v>ANA</v>
      </c>
      <c r="Q172" s="38">
        <f>IF(Settings!$B$2="Yahoo",VLOOKUP(L173,ADP!$A$2:$D$696,2,FALSE),IF(Settings!$B$2="ESPN",VLOOKUP(L173,ADP!$A$2:$D$696,3,FALSE),IF(Settings!$B$2="Average",VLOOKUP(L173,ADP!$A$2:$D$696,4,FALSE),"NA")))</f>
        <v>169.1</v>
      </c>
      <c r="R172" s="39">
        <f t="shared" si="6"/>
        <v>155.5</v>
      </c>
      <c r="T172" s="40">
        <v>169.0</v>
      </c>
      <c r="U172" s="43" t="s">
        <v>398</v>
      </c>
      <c r="V172" s="42" t="s">
        <v>90</v>
      </c>
      <c r="W172" s="43">
        <v>31.0</v>
      </c>
      <c r="X172" s="43" t="s">
        <v>411</v>
      </c>
      <c r="Y172" s="43" t="s">
        <v>266</v>
      </c>
      <c r="Z172" s="43">
        <v>150.2</v>
      </c>
      <c r="AA172" s="44">
        <v>171.5</v>
      </c>
    </row>
    <row r="173">
      <c r="A173" s="45">
        <v>169.0</v>
      </c>
      <c r="B173" s="59" t="s">
        <v>412</v>
      </c>
      <c r="C173" s="47" t="str">
        <f>VLOOKUP(B173,Positions!$A$2:$B$688,2,FALSE)</f>
        <v>D</v>
      </c>
      <c r="D173" s="47">
        <f>IF(C173="C",VLOOKUP(B173,'C'!$A$3:$C$96,3,FALSE),IF(C173="C/LW",VLOOKUP(B173,'C'!$A$3:$C$96,3,FALSE),IF(C173="C/RW",VLOOKUP(B173,'C'!$A$3:$C$96,3,FALSE),IF(C173="LW",VLOOKUP(B173,LW!$A$3:$C$91,3,FALSE),IF(C173="LW/RW",VLOOKUP(B173,LW!$A$3:$C$91,3,FALSE),IF(C173="RW",VLOOKUP(B173,RW!$A$3:$C$100,3,FALSE),IF(C173="D",VLOOKUP(B173,D!$A$3:$C$98,3,FALSE),IF(C173="G",VLOOKUP(B173,G!$A$3:$C$99,3,FALSE)))))))))</f>
        <v>34</v>
      </c>
      <c r="E173" s="47" t="str">
        <f t="shared" si="1"/>
        <v>D34</v>
      </c>
      <c r="F173" s="47" t="str">
        <f>VLOOKUP(B173,ADP!$A$2:$E$696,5,FALSE)</f>
        <v>WPG</v>
      </c>
      <c r="G173" s="47">
        <f>IF(Settings!$B$2="Yahoo",VLOOKUP(B173,ADP!$A$2:$D$696,2,FALSE),IF(Settings!$B$2="ESPN",VLOOKUP(B173,ADP!$A$2:$D$696,3,FALSE),IF(Settings!$B$2="Average",VLOOKUP(B173,ADP!$A$2:$D$696,4,FALSE),"NA")))</f>
        <v>166.2</v>
      </c>
      <c r="H173" s="48">
        <f t="shared" si="2"/>
        <v>193.5</v>
      </c>
      <c r="K173" s="49">
        <v>170.0</v>
      </c>
      <c r="L173" s="50" t="s">
        <v>413</v>
      </c>
      <c r="M173" s="43" t="str">
        <f>VLOOKUP(L173,Positions!$A$2:$B$688,2,FALSE)</f>
        <v>D</v>
      </c>
      <c r="N173" s="43">
        <f>IF(M173="C",VLOOKUP(L173,'C'!$G$3:$J$96,3,FALSE),IF(M173="C/LW",VLOOKUP(L173,'C'!$G$3:$J$96,3,FALSE),IF(M173="C/RW",VLOOKUP(L173,'C'!$G$3:$J$96,3,FALSE),IF(M173="LW",VLOOKUP(L173,LW!$G$3:$J$85,3,FALSE),IF(M173="LW/RW",VLOOKUP(L173,LW!$G$3:$J$85,3,FALSE),IF(M173="RW",VLOOKUP(L173,RW!$G$3:$J$100,3,FALSE),IF(M173="D",VLOOKUP(L173,D!$G$3:$J$96,3,FALSE),IF(M173="G",VLOOKUP(L173,G!$G$3:$J$100,3,FALSE)))))))))</f>
        <v>33</v>
      </c>
      <c r="O173" s="43" t="str">
        <f t="shared" si="3"/>
        <v>D33</v>
      </c>
      <c r="P173" s="43" t="str">
        <f>VLOOKUP(L173,ADP!$A$2:$E$696,5,FALSE)</f>
        <v>ANA</v>
      </c>
      <c r="Q173" s="43" t="str">
        <f>IF(Settings!$B$2="Yahoo",VLOOKUP(L174,ADP!$A$2:$D$696,2,FALSE),IF(Settings!$B$2="ESPN",VLOOKUP(L174,ADP!$A$2:$D$696,3,FALSE),IF(Settings!$B$2="Average",VLOOKUP(L174,ADP!$A$2:$D$696,4,FALSE),"NA")))</f>
        <v>–</v>
      </c>
      <c r="R173" s="44">
        <f t="shared" si="6"/>
        <v>186.5</v>
      </c>
      <c r="T173" s="51">
        <v>170.0</v>
      </c>
      <c r="U173" s="38" t="s">
        <v>389</v>
      </c>
      <c r="V173" s="53" t="s">
        <v>90</v>
      </c>
      <c r="W173" s="38">
        <v>37.0</v>
      </c>
      <c r="X173" s="38" t="s">
        <v>414</v>
      </c>
      <c r="Y173" s="38" t="s">
        <v>182</v>
      </c>
      <c r="Z173" s="38">
        <v>120.5</v>
      </c>
      <c r="AA173" s="39">
        <v>173.0</v>
      </c>
    </row>
    <row r="174">
      <c r="A174" s="36">
        <v>170.0</v>
      </c>
      <c r="B174" s="58" t="s">
        <v>390</v>
      </c>
      <c r="C174" s="38" t="str">
        <f>VLOOKUP(B174,Positions!$A$2:$B$688,2,FALSE)</f>
        <v>G</v>
      </c>
      <c r="D174" s="38">
        <f>IF(C174="C",VLOOKUP(B174,'C'!$A$3:$C$96,3,FALSE),IF(C174="C/LW",VLOOKUP(B174,'C'!$A$3:$C$96,3,FALSE),IF(C174="C/RW",VLOOKUP(B174,'C'!$A$3:$C$96,3,FALSE),IF(C174="LW",VLOOKUP(B174,LW!$A$3:$C$91,3,FALSE),IF(C174="LW/RW",VLOOKUP(B174,LW!$A$3:$C$91,3,FALSE),IF(C174="RW",VLOOKUP(B174,RW!$A$3:$C$100,3,FALSE),IF(C174="D",VLOOKUP(B174,D!$A$3:$C$98,3,FALSE),IF(C174="G",VLOOKUP(B174,G!$A$3:$C$99,3,FALSE)))))))))</f>
        <v>22</v>
      </c>
      <c r="E174" s="38" t="str">
        <f t="shared" si="1"/>
        <v>G22</v>
      </c>
      <c r="F174" s="38" t="str">
        <f>VLOOKUP(B174,ADP!$A$2:$E$696,5,FALSE)</f>
        <v>BOS</v>
      </c>
      <c r="G174" s="38">
        <f>IF(Settings!$B$2="Yahoo",VLOOKUP(B174,ADP!$A$2:$D$696,2,FALSE),IF(Settings!$B$2="ESPN",VLOOKUP(B174,ADP!$A$2:$D$696,3,FALSE),IF(Settings!$B$2="Average",VLOOKUP(B174,ADP!$A$2:$D$696,4,FALSE),"NA")))</f>
        <v>74.3</v>
      </c>
      <c r="H174" s="39">
        <f t="shared" si="2"/>
        <v>162</v>
      </c>
      <c r="K174" s="36">
        <v>171.0</v>
      </c>
      <c r="L174" s="37" t="s">
        <v>415</v>
      </c>
      <c r="M174" s="38" t="str">
        <f>VLOOKUP(L174,Positions!$A$2:$B$688,2,FALSE)</f>
        <v>G</v>
      </c>
      <c r="N174" s="38">
        <f>IF(M174="C",VLOOKUP(L174,'C'!$G$3:$J$96,3,FALSE),IF(M174="C/LW",VLOOKUP(L174,'C'!$G$3:$J$96,3,FALSE),IF(M174="C/RW",VLOOKUP(L174,'C'!$G$3:$J$96,3,FALSE),IF(M174="LW",VLOOKUP(L174,LW!$G$3:$J$85,3,FALSE),IF(M174="LW/RW",VLOOKUP(L174,LW!$G$3:$J$85,3,FALSE),IF(M174="RW",VLOOKUP(L174,RW!$G$3:$J$100,3,FALSE),IF(M174="D",VLOOKUP(L174,D!$G$3:$J$96,3,FALSE),IF(M174="G",VLOOKUP(L174,G!$G$3:$J$100,3,FALSE)))))))))</f>
        <v>21</v>
      </c>
      <c r="O174" s="38" t="str">
        <f t="shared" si="3"/>
        <v>G21</v>
      </c>
      <c r="P174" s="38" t="str">
        <f>VLOOKUP(L174,ADP!$A$2:$E$696,5,FALSE)</f>
        <v>NJD</v>
      </c>
      <c r="Q174" s="38">
        <f>IF(Settings!$B$2="Yahoo",VLOOKUP(L175,ADP!$A$2:$D$696,2,FALSE),IF(Settings!$B$2="ESPN",VLOOKUP(L175,ADP!$A$2:$D$696,3,FALSE),IF(Settings!$B$2="Average",VLOOKUP(L175,ADP!$A$2:$D$696,4,FALSE),"NA")))</f>
        <v>154.7</v>
      </c>
      <c r="R174" s="39">
        <f t="shared" si="6"/>
        <v>217.5</v>
      </c>
      <c r="T174" s="40">
        <v>171.0</v>
      </c>
      <c r="U174" s="43" t="s">
        <v>406</v>
      </c>
      <c r="V174" s="42" t="s">
        <v>5</v>
      </c>
      <c r="W174" s="43">
        <v>22.0</v>
      </c>
      <c r="X174" s="43" t="s">
        <v>416</v>
      </c>
      <c r="Y174" s="43" t="s">
        <v>355</v>
      </c>
      <c r="Z174" s="43" t="s">
        <v>356</v>
      </c>
      <c r="AA174" s="44">
        <v>174.5</v>
      </c>
    </row>
    <row r="175">
      <c r="A175" s="45">
        <v>171.0</v>
      </c>
      <c r="B175" s="59" t="s">
        <v>368</v>
      </c>
      <c r="C175" s="47" t="str">
        <f>VLOOKUP(B175,Positions!$A$2:$B$688,2,FALSE)</f>
        <v>LW</v>
      </c>
      <c r="D175" s="47">
        <f>IF(C175="C",VLOOKUP(B175,'C'!$A$3:$C$96,3,FALSE),IF(C175="C/LW",VLOOKUP(B175,'C'!$A$3:$C$96,3,FALSE),IF(C175="C/RW",VLOOKUP(B175,'C'!$A$3:$C$96,3,FALSE),IF(C175="LW",VLOOKUP(B175,LW!$A$3:$C$91,3,FALSE),IF(C175="LW/RW",VLOOKUP(B175,LW!$A$3:$C$91,3,FALSE),IF(C175="RW",VLOOKUP(B175,RW!$A$3:$C$100,3,FALSE),IF(C175="D",VLOOKUP(B175,D!$A$3:$C$98,3,FALSE),IF(C175="G",VLOOKUP(B175,G!$A$3:$C$99,3,FALSE)))))))))</f>
        <v>39</v>
      </c>
      <c r="E175" s="47" t="str">
        <f t="shared" si="1"/>
        <v>LW39</v>
      </c>
      <c r="F175" s="47" t="str">
        <f>VLOOKUP(B175,ADP!$A$2:$E$696,5,FALSE)</f>
        <v>TOR</v>
      </c>
      <c r="G175" s="47">
        <f>IF(Settings!$B$2="Yahoo",VLOOKUP(B175,ADP!$A$2:$D$696,2,FALSE),IF(Settings!$B$2="ESPN",VLOOKUP(B175,ADP!$A$2:$D$696,3,FALSE),IF(Settings!$B$2="Average",VLOOKUP(B175,ADP!$A$2:$D$696,4,FALSE),"NA")))</f>
        <v>152.3</v>
      </c>
      <c r="H175" s="48">
        <f t="shared" si="2"/>
        <v>160.5</v>
      </c>
      <c r="K175" s="49">
        <v>172.0</v>
      </c>
      <c r="L175" s="50" t="s">
        <v>319</v>
      </c>
      <c r="M175" s="43" t="str">
        <f>VLOOKUP(L175,Positions!$A$2:$B$688,2,FALSE)</f>
        <v>G</v>
      </c>
      <c r="N175" s="43">
        <f>IF(M175="C",VLOOKUP(L175,'C'!$G$3:$J$96,3,FALSE),IF(M175="C/LW",VLOOKUP(L175,'C'!$G$3:$J$96,3,FALSE),IF(M175="C/RW",VLOOKUP(L175,'C'!$G$3:$J$96,3,FALSE),IF(M175="LW",VLOOKUP(L175,LW!$G$3:$J$85,3,FALSE),IF(M175="LW/RW",VLOOKUP(L175,LW!$G$3:$J$85,3,FALSE),IF(M175="RW",VLOOKUP(L175,RW!$G$3:$J$100,3,FALSE),IF(M175="D",VLOOKUP(L175,D!$G$3:$J$96,3,FALSE),IF(M175="G",VLOOKUP(L175,G!$G$3:$J$100,3,FALSE)))))))))</f>
        <v>22</v>
      </c>
      <c r="O175" s="43" t="str">
        <f t="shared" si="3"/>
        <v>G22</v>
      </c>
      <c r="P175" s="43" t="str">
        <f>VLOOKUP(L175,ADP!$A$2:$E$696,5,FALSE)</f>
        <v>CBJ</v>
      </c>
      <c r="Q175" s="43">
        <f>IF(Settings!$B$2="Yahoo",VLOOKUP(L176,ADP!$A$2:$D$696,2,FALSE),IF(Settings!$B$2="ESPN",VLOOKUP(L176,ADP!$A$2:$D$696,3,FALSE),IF(Settings!$B$2="Average",VLOOKUP(L176,ADP!$A$2:$D$696,4,FALSE),"NA")))</f>
        <v>157.3</v>
      </c>
      <c r="R175" s="44">
        <f t="shared" si="6"/>
        <v>149.5</v>
      </c>
      <c r="T175" s="51">
        <v>172.0</v>
      </c>
      <c r="U175" s="38" t="s">
        <v>380</v>
      </c>
      <c r="V175" s="53" t="s">
        <v>4</v>
      </c>
      <c r="W175" s="38">
        <v>36.0</v>
      </c>
      <c r="X175" s="38" t="s">
        <v>417</v>
      </c>
      <c r="Y175" s="38" t="s">
        <v>146</v>
      </c>
      <c r="Z175" s="38">
        <v>172.3</v>
      </c>
      <c r="AA175" s="39">
        <v>175.0</v>
      </c>
    </row>
    <row r="176">
      <c r="A176" s="36">
        <v>172.0</v>
      </c>
      <c r="B176" s="55" t="s">
        <v>313</v>
      </c>
      <c r="C176" s="38" t="str">
        <f>VLOOKUP(B176,Positions!$A$2:$B$688,2,FALSE)</f>
        <v>LW</v>
      </c>
      <c r="D176" s="38">
        <f>IF(C176="C",VLOOKUP(B176,'C'!$A$3:$C$96,3,FALSE),IF(C176="C/LW",VLOOKUP(B176,'C'!$A$3:$C$96,3,FALSE),IF(C176="C/RW",VLOOKUP(B176,'C'!$A$3:$C$96,3,FALSE),IF(C176="LW",VLOOKUP(B176,LW!$A$3:$C$91,3,FALSE),IF(C176="LW/RW",VLOOKUP(B176,LW!$A$3:$C$91,3,FALSE),IF(C176="RW",VLOOKUP(B176,RW!$A$3:$C$100,3,FALSE),IF(C176="D",VLOOKUP(B176,D!$A$3:$C$98,3,FALSE),IF(C176="G",VLOOKUP(B176,G!$A$3:$C$99,3,FALSE)))))))))</f>
        <v>40</v>
      </c>
      <c r="E176" s="38" t="str">
        <f t="shared" si="1"/>
        <v>LW40</v>
      </c>
      <c r="F176" s="38" t="str">
        <f>VLOOKUP(B176,ADP!$A$2:$E$696,5,FALSE)</f>
        <v>BOS</v>
      </c>
      <c r="G176" s="38">
        <f>IF(Settings!$B$2="Yahoo",VLOOKUP(B176,ADP!$A$2:$D$696,2,FALSE),IF(Settings!$B$2="ESPN",VLOOKUP(B176,ADP!$A$2:$D$696,3,FALSE),IF(Settings!$B$2="Average",VLOOKUP(B176,ADP!$A$2:$D$696,4,FALSE),"NA")))</f>
        <v>115.5</v>
      </c>
      <c r="H176" s="39">
        <f t="shared" si="2"/>
        <v>148.5</v>
      </c>
      <c r="K176" s="36">
        <v>173.0</v>
      </c>
      <c r="L176" s="37" t="s">
        <v>418</v>
      </c>
      <c r="M176" s="38" t="str">
        <f>VLOOKUP(L176,Positions!$A$2:$B$688,2,FALSE)</f>
        <v>D</v>
      </c>
      <c r="N176" s="38">
        <f>IF(M176="C",VLOOKUP(L176,'C'!$G$3:$J$96,3,FALSE),IF(M176="C/LW",VLOOKUP(L176,'C'!$G$3:$J$96,3,FALSE),IF(M176="C/RW",VLOOKUP(L176,'C'!$G$3:$J$96,3,FALSE),IF(M176="LW",VLOOKUP(L176,LW!$G$3:$J$85,3,FALSE),IF(M176="LW/RW",VLOOKUP(L176,LW!$G$3:$J$85,3,FALSE),IF(M176="RW",VLOOKUP(L176,RW!$G$3:$J$100,3,FALSE),IF(M176="D",VLOOKUP(L176,D!$G$3:$J$96,3,FALSE),IF(M176="G",VLOOKUP(L176,G!$G$3:$J$100,3,FALSE)))))))))</f>
        <v>34</v>
      </c>
      <c r="O176" s="38" t="str">
        <f t="shared" si="3"/>
        <v>D34</v>
      </c>
      <c r="P176" s="38" t="str">
        <f>VLOOKUP(L176,ADP!$A$2:$E$696,5,FALSE)</f>
        <v>ARI</v>
      </c>
      <c r="Q176" s="38">
        <f>IF(Settings!$B$2="Yahoo",VLOOKUP(L177,ADP!$A$2:$D$696,2,FALSE),IF(Settings!$B$2="ESPN",VLOOKUP(L177,ADP!$A$2:$D$696,3,FALSE),IF(Settings!$B$2="Average",VLOOKUP(L177,ADP!$A$2:$D$696,4,FALSE),"NA")))</f>
        <v>170</v>
      </c>
      <c r="R176" s="39">
        <f t="shared" si="6"/>
        <v>179</v>
      </c>
      <c r="T176" s="40">
        <v>173.0</v>
      </c>
      <c r="U176" s="41" t="s">
        <v>419</v>
      </c>
      <c r="V176" s="64" t="s">
        <v>149</v>
      </c>
      <c r="W176" s="43">
        <v>43.0</v>
      </c>
      <c r="X176" s="43" t="s">
        <v>420</v>
      </c>
      <c r="Y176" s="43" t="s">
        <v>116</v>
      </c>
      <c r="Z176" s="43">
        <v>170.0</v>
      </c>
      <c r="AA176" s="44">
        <v>175.5</v>
      </c>
    </row>
    <row r="177">
      <c r="A177" s="45">
        <v>173.0</v>
      </c>
      <c r="B177" s="59" t="s">
        <v>421</v>
      </c>
      <c r="C177" s="47" t="str">
        <f>VLOOKUP(B177,Positions!$A$2:$B$688,2,FALSE)</f>
        <v>LW/RW</v>
      </c>
      <c r="D177" s="47">
        <f>IF(C177="C",VLOOKUP(B177,'C'!$A$3:$C$96,3,FALSE),IF(C177="C/LW",VLOOKUP(B177,'C'!$A$3:$C$96,3,FALSE),IF(C177="C/RW",VLOOKUP(B177,'C'!$A$3:$C$96,3,FALSE),IF(C177="LW",VLOOKUP(B177,LW!$A$3:$C$91,3,FALSE),IF(C177="LW/RW",VLOOKUP(B177,LW!$A$3:$C$91,3,FALSE),IF(C177="RW",VLOOKUP(B177,RW!$A$3:$C$100,3,FALSE),IF(C177="D",VLOOKUP(B177,D!$A$3:$C$98,3,FALSE),IF(C177="G",VLOOKUP(B177,G!$A$3:$C$99,3,FALSE)))))))))</f>
        <v>41</v>
      </c>
      <c r="E177" s="47" t="str">
        <f t="shared" si="1"/>
        <v>LW/RW41</v>
      </c>
      <c r="F177" s="47" t="str">
        <f>VLOOKUP(B177,ADP!$A$2:$E$696,5,FALSE)</f>
        <v>CAR</v>
      </c>
      <c r="G177" s="47">
        <f>IF(Settings!$B$2="Yahoo",VLOOKUP(B177,ADP!$A$2:$D$696,2,FALSE),IF(Settings!$B$2="ESPN",VLOOKUP(B177,ADP!$A$2:$D$696,3,FALSE),IF(Settings!$B$2="Average",VLOOKUP(B177,ADP!$A$2:$D$696,4,FALSE),"NA")))</f>
        <v>169.9</v>
      </c>
      <c r="H177" s="48">
        <f t="shared" si="2"/>
        <v>190</v>
      </c>
      <c r="K177" s="49">
        <v>174.0</v>
      </c>
      <c r="L177" s="50" t="s">
        <v>419</v>
      </c>
      <c r="M177" s="43" t="str">
        <f>VLOOKUP(L177,Positions!$A$2:$B$688,2,FALSE)</f>
        <v>LW/RW</v>
      </c>
      <c r="N177" s="43">
        <f>IF(M177="C",VLOOKUP(L177,'C'!$G$3:$J$96,3,FALSE),IF(M177="C/LW",VLOOKUP(L177,'C'!$G$3:$J$96,3,FALSE),IF(M177="C/RW",VLOOKUP(L177,'C'!$G$3:$J$96,3,FALSE),IF(M177="LW",VLOOKUP(L177,LW!$G$3:$J$85,3,FALSE),IF(M177="LW/RW",VLOOKUP(L177,LW!$G$3:$J$85,3,FALSE),IF(M177="RW",VLOOKUP(L177,RW!$G$3:$J$100,3,FALSE),IF(M177="D",VLOOKUP(L177,D!$G$3:$J$96,3,FALSE),IF(M177="G",VLOOKUP(L177,G!$G$3:$J$100,3,FALSE)))))))))</f>
        <v>40</v>
      </c>
      <c r="O177" s="43" t="str">
        <f t="shared" si="3"/>
        <v>LW/RW40</v>
      </c>
      <c r="P177" s="43" t="str">
        <f>VLOOKUP(L177,ADP!$A$2:$E$696,5,FALSE)</f>
        <v>PIT</v>
      </c>
      <c r="Q177" s="43">
        <f>IF(Settings!$B$2="Yahoo",VLOOKUP(L178,ADP!$A$2:$D$696,2,FALSE),IF(Settings!$B$2="ESPN",VLOOKUP(L178,ADP!$A$2:$D$696,3,FALSE),IF(Settings!$B$2="Average",VLOOKUP(L178,ADP!$A$2:$D$696,4,FALSE),"NA")))</f>
        <v>158.7</v>
      </c>
      <c r="R177" s="44">
        <f t="shared" si="6"/>
        <v>175.5</v>
      </c>
      <c r="T177" s="51">
        <v>174.0</v>
      </c>
      <c r="U177" s="38" t="s">
        <v>384</v>
      </c>
      <c r="V177" s="53" t="s">
        <v>5</v>
      </c>
      <c r="W177" s="38">
        <v>21.0</v>
      </c>
      <c r="X177" s="38" t="s">
        <v>422</v>
      </c>
      <c r="Y177" s="38" t="s">
        <v>297</v>
      </c>
      <c r="Z177" s="38" t="s">
        <v>356</v>
      </c>
      <c r="AA177" s="39">
        <v>177.0</v>
      </c>
    </row>
    <row r="178">
      <c r="A178" s="36">
        <v>174.0</v>
      </c>
      <c r="B178" s="58" t="s">
        <v>423</v>
      </c>
      <c r="C178" s="38" t="str">
        <f>VLOOKUP(B178,Positions!$A$2:$B$688,2,FALSE)</f>
        <v>LW/RW</v>
      </c>
      <c r="D178" s="38">
        <f>IF(C178="C",VLOOKUP(B178,'C'!$A$3:$C$96,3,FALSE),IF(C178="C/LW",VLOOKUP(B178,'C'!$A$3:$C$96,3,FALSE),IF(C178="C/RW",VLOOKUP(B178,'C'!$A$3:$C$96,3,FALSE),IF(C178="LW",VLOOKUP(B178,LW!$A$3:$C$91,3,FALSE),IF(C178="LW/RW",VLOOKUP(B178,LW!$A$3:$C$91,3,FALSE),IF(C178="RW",VLOOKUP(B178,RW!$A$3:$C$100,3,FALSE),IF(C178="D",VLOOKUP(B178,D!$A$3:$C$98,3,FALSE),IF(C178="G",VLOOKUP(B178,G!$A$3:$C$99,3,FALSE)))))))))</f>
        <v>42</v>
      </c>
      <c r="E178" s="38" t="str">
        <f t="shared" si="1"/>
        <v>LW/RW42</v>
      </c>
      <c r="F178" s="38" t="str">
        <f>VLOOKUP(B178,ADP!$A$2:$E$696,5,FALSE)</f>
        <v>CBJ</v>
      </c>
      <c r="G178" s="38">
        <f>IF(Settings!$B$2="Yahoo",VLOOKUP(B178,ADP!$A$2:$D$696,2,FALSE),IF(Settings!$B$2="ESPN",VLOOKUP(B178,ADP!$A$2:$D$696,3,FALSE),IF(Settings!$B$2="Average",VLOOKUP(B178,ADP!$A$2:$D$696,4,FALSE),"NA")))</f>
        <v>166</v>
      </c>
      <c r="H178" s="39">
        <f t="shared" si="2"/>
        <v>211.5</v>
      </c>
      <c r="K178" s="36">
        <v>175.0</v>
      </c>
      <c r="L178" s="37" t="s">
        <v>424</v>
      </c>
      <c r="M178" s="38" t="str">
        <f>VLOOKUP(L178,Positions!$A$2:$B$688,2,FALSE)</f>
        <v>D</v>
      </c>
      <c r="N178" s="38">
        <f>IF(M178="C",VLOOKUP(L178,'C'!$G$3:$J$96,3,FALSE),IF(M178="C/LW",VLOOKUP(L178,'C'!$G$3:$J$96,3,FALSE),IF(M178="C/RW",VLOOKUP(L178,'C'!$G$3:$J$96,3,FALSE),IF(M178="LW",VLOOKUP(L178,LW!$G$3:$J$85,3,FALSE),IF(M178="LW/RW",VLOOKUP(L178,LW!$G$3:$J$85,3,FALSE),IF(M178="RW",VLOOKUP(L178,RW!$G$3:$J$100,3,FALSE),IF(M178="D",VLOOKUP(L178,D!$G$3:$J$96,3,FALSE),IF(M178="G",VLOOKUP(L178,G!$G$3:$J$100,3,FALSE)))))))))</f>
        <v>35</v>
      </c>
      <c r="O178" s="38" t="str">
        <f t="shared" si="3"/>
        <v>D35</v>
      </c>
      <c r="P178" s="38" t="str">
        <f>VLOOKUP(L178,ADP!$A$2:$E$696,5,FALSE)</f>
        <v>EDM</v>
      </c>
      <c r="Q178" s="38">
        <f>IF(Settings!$B$2="Yahoo",VLOOKUP(L179,ADP!$A$2:$D$696,2,FALSE),IF(Settings!$B$2="ESPN",VLOOKUP(L179,ADP!$A$2:$D$696,3,FALSE),IF(Settings!$B$2="Average",VLOOKUP(L179,ADP!$A$2:$D$696,4,FALSE),"NA")))</f>
        <v>103.5</v>
      </c>
      <c r="R178" s="39">
        <f t="shared" si="6"/>
        <v>186</v>
      </c>
      <c r="T178" s="40">
        <v>175.0</v>
      </c>
      <c r="U178" s="43" t="s">
        <v>400</v>
      </c>
      <c r="V178" s="42" t="s">
        <v>83</v>
      </c>
      <c r="W178" s="43">
        <v>58.0</v>
      </c>
      <c r="X178" s="43" t="s">
        <v>425</v>
      </c>
      <c r="Y178" s="43" t="s">
        <v>95</v>
      </c>
      <c r="Z178" s="43">
        <v>161.4</v>
      </c>
      <c r="AA178" s="44">
        <v>177.5</v>
      </c>
    </row>
    <row r="179">
      <c r="A179" s="45">
        <v>175.0</v>
      </c>
      <c r="B179" s="54" t="s">
        <v>381</v>
      </c>
      <c r="C179" s="47" t="str">
        <f>VLOOKUP(B179,Positions!$A$2:$B$688,2,FALSE)</f>
        <v>C</v>
      </c>
      <c r="D179" s="47">
        <f>IF(C179="C",VLOOKUP(B179,'C'!$A$3:$C$96,3,FALSE),IF(C179="C/LW",VLOOKUP(B179,'C'!$A$3:$C$96,3,FALSE),IF(C179="C/RW",VLOOKUP(B179,'C'!$A$3:$C$96,3,FALSE),IF(C179="LW",VLOOKUP(B179,LW!$A$3:$C$91,3,FALSE),IF(C179="LW/RW",VLOOKUP(B179,LW!$A$3:$C$91,3,FALSE),IF(C179="RW",VLOOKUP(B179,RW!$A$3:$C$100,3,FALSE),IF(C179="D",VLOOKUP(B179,D!$A$3:$C$98,3,FALSE),IF(C179="G",VLOOKUP(B179,G!$A$3:$C$99,3,FALSE)))))))))</f>
        <v>55</v>
      </c>
      <c r="E179" s="47" t="str">
        <f t="shared" si="1"/>
        <v>C55</v>
      </c>
      <c r="F179" s="47" t="str">
        <f>VLOOKUP(B179,ADP!$A$2:$E$696,5,FALSE)</f>
        <v>CHI</v>
      </c>
      <c r="G179" s="47" t="str">
        <f>IF(Settings!$B$2="Yahoo",VLOOKUP(B179,ADP!$A$2:$D$696,2,FALSE),IF(Settings!$B$2="ESPN",VLOOKUP(B179,ADP!$A$2:$D$696,3,FALSE),IF(Settings!$B$2="Average",VLOOKUP(B179,ADP!$A$2:$D$696,4,FALSE),"NA")))</f>
        <v>–</v>
      </c>
      <c r="H179" s="48">
        <f t="shared" si="2"/>
        <v>166</v>
      </c>
      <c r="K179" s="49">
        <v>176.0</v>
      </c>
      <c r="L179" s="50" t="s">
        <v>76</v>
      </c>
      <c r="M179" s="43" t="str">
        <f>VLOOKUP(L179,Positions!$A$2:$B$688,2,FALSE)</f>
        <v>G</v>
      </c>
      <c r="N179" s="43">
        <f>IF(M179="C",VLOOKUP(L179,'C'!$G$3:$J$96,3,FALSE),IF(M179="C/LW",VLOOKUP(L179,'C'!$G$3:$J$96,3,FALSE),IF(M179="C/RW",VLOOKUP(L179,'C'!$G$3:$J$96,3,FALSE),IF(M179="LW",VLOOKUP(L179,LW!$G$3:$J$85,3,FALSE),IF(M179="LW/RW",VLOOKUP(L179,LW!$G$3:$J$85,3,FALSE),IF(M179="RW",VLOOKUP(L179,RW!$G$3:$J$100,3,FALSE),IF(M179="D",VLOOKUP(L179,D!$G$3:$J$96,3,FALSE),IF(M179="G",VLOOKUP(L179,G!$G$3:$J$100,3,FALSE)))))))))</f>
        <v>23</v>
      </c>
      <c r="O179" s="43" t="str">
        <f t="shared" si="3"/>
        <v>G23</v>
      </c>
      <c r="P179" s="43" t="str">
        <f>VLOOKUP(L179,ADP!$A$2:$E$696,5,FALSE)</f>
        <v>COL</v>
      </c>
      <c r="Q179" s="43">
        <f>IF(Settings!$B$2="Yahoo",VLOOKUP(L180,ADP!$A$2:$D$696,2,FALSE),IF(Settings!$B$2="ESPN",VLOOKUP(L180,ADP!$A$2:$D$696,3,FALSE),IF(Settings!$B$2="Average",VLOOKUP(L180,ADP!$A$2:$D$696,4,FALSE),"NA")))</f>
        <v>122</v>
      </c>
      <c r="R179" s="44">
        <f t="shared" si="6"/>
        <v>188</v>
      </c>
      <c r="T179" s="51">
        <v>176.0</v>
      </c>
      <c r="U179" s="38" t="s">
        <v>387</v>
      </c>
      <c r="V179" s="53" t="s">
        <v>141</v>
      </c>
      <c r="W179" s="38">
        <v>19.0</v>
      </c>
      <c r="X179" s="38" t="s">
        <v>426</v>
      </c>
      <c r="Y179" s="38" t="s">
        <v>140</v>
      </c>
      <c r="Z179" s="38">
        <v>118.8</v>
      </c>
      <c r="AA179" s="39">
        <v>179.0</v>
      </c>
    </row>
    <row r="180">
      <c r="A180" s="36">
        <v>176.0</v>
      </c>
      <c r="B180" s="57" t="s">
        <v>419</v>
      </c>
      <c r="C180" s="38" t="str">
        <f>VLOOKUP(B180,Positions!$A$2:$B$688,2,FALSE)</f>
        <v>LW/RW</v>
      </c>
      <c r="D180" s="38">
        <f>IF(C180="C",VLOOKUP(B180,'C'!$A$3:$C$96,3,FALSE),IF(C180="C/LW",VLOOKUP(B180,'C'!$A$3:$C$96,3,FALSE),IF(C180="C/RW",VLOOKUP(B180,'C'!$A$3:$C$96,3,FALSE),IF(C180="LW",VLOOKUP(B180,LW!$A$3:$C$91,3,FALSE),IF(C180="LW/RW",VLOOKUP(B180,LW!$A$3:$C$91,3,FALSE),IF(C180="RW",VLOOKUP(B180,RW!$A$3:$C$100,3,FALSE),IF(C180="D",VLOOKUP(B180,D!$A$3:$C$98,3,FALSE),IF(C180="G",VLOOKUP(B180,G!$A$3:$C$99,3,FALSE)))))))))</f>
        <v>43</v>
      </c>
      <c r="E180" s="38" t="str">
        <f t="shared" si="1"/>
        <v>LW/RW43</v>
      </c>
      <c r="F180" s="38" t="str">
        <f>VLOOKUP(B180,ADP!$A$2:$E$696,5,FALSE)</f>
        <v>PIT</v>
      </c>
      <c r="G180" s="38">
        <f>IF(Settings!$B$2="Yahoo",VLOOKUP(B180,ADP!$A$2:$D$696,2,FALSE),IF(Settings!$B$2="ESPN",VLOOKUP(B180,ADP!$A$2:$D$696,3,FALSE),IF(Settings!$B$2="Average",VLOOKUP(B180,ADP!$A$2:$D$696,4,FALSE),"NA")))</f>
        <v>170</v>
      </c>
      <c r="H180" s="39">
        <f t="shared" si="2"/>
        <v>175.5</v>
      </c>
      <c r="K180" s="36">
        <v>177.0</v>
      </c>
      <c r="L180" s="37" t="s">
        <v>312</v>
      </c>
      <c r="M180" s="38" t="str">
        <f>VLOOKUP(L180,Positions!$A$2:$B$688,2,FALSE)</f>
        <v>D</v>
      </c>
      <c r="N180" s="38">
        <f>IF(M180="C",VLOOKUP(L180,'C'!$G$3:$J$96,3,FALSE),IF(M180="C/LW",VLOOKUP(L180,'C'!$G$3:$J$96,3,FALSE),IF(M180="C/RW",VLOOKUP(L180,'C'!$G$3:$J$96,3,FALSE),IF(M180="LW",VLOOKUP(L180,LW!$G$3:$J$85,3,FALSE),IF(M180="LW/RW",VLOOKUP(L180,LW!$G$3:$J$85,3,FALSE),IF(M180="RW",VLOOKUP(L180,RW!$G$3:$J$100,3,FALSE),IF(M180="D",VLOOKUP(L180,D!$G$3:$J$96,3,FALSE),IF(M180="G",VLOOKUP(L180,G!$G$3:$J$100,3,FALSE)))))))))</f>
        <v>36</v>
      </c>
      <c r="O180" s="38" t="str">
        <f t="shared" si="3"/>
        <v>D36</v>
      </c>
      <c r="P180" s="38" t="str">
        <f>VLOOKUP(L180,ADP!$A$2:$E$696,5,FALSE)</f>
        <v>ANA</v>
      </c>
      <c r="Q180" s="38">
        <f>IF(Settings!$B$2="Yahoo",VLOOKUP(L181,ADP!$A$2:$D$696,2,FALSE),IF(Settings!$B$2="ESPN",VLOOKUP(L181,ADP!$A$2:$D$696,3,FALSE),IF(Settings!$B$2="Average",VLOOKUP(L181,ADP!$A$2:$D$696,4,FALSE),"NA")))</f>
        <v>125.4</v>
      </c>
      <c r="R180" s="39">
        <f t="shared" si="6"/>
        <v>150.5</v>
      </c>
      <c r="T180" s="40">
        <v>177.0</v>
      </c>
      <c r="U180" s="43" t="s">
        <v>418</v>
      </c>
      <c r="V180" s="64" t="s">
        <v>90</v>
      </c>
      <c r="W180" s="43">
        <v>35.0</v>
      </c>
      <c r="X180" s="43" t="s">
        <v>427</v>
      </c>
      <c r="Y180" s="43" t="s">
        <v>266</v>
      </c>
      <c r="Z180" s="43">
        <v>157.3</v>
      </c>
      <c r="AA180" s="44">
        <v>179.0</v>
      </c>
    </row>
    <row r="181">
      <c r="A181" s="45">
        <v>177.0</v>
      </c>
      <c r="B181" s="59" t="s">
        <v>428</v>
      </c>
      <c r="C181" s="47" t="str">
        <f>VLOOKUP(B181,Positions!$A$2:$B$688,2,FALSE)</f>
        <v>G</v>
      </c>
      <c r="D181" s="47">
        <f>IF(C181="C",VLOOKUP(B181,'C'!$A$3:$C$96,3,FALSE),IF(C181="C/LW",VLOOKUP(B181,'C'!$A$3:$C$96,3,FALSE),IF(C181="C/RW",VLOOKUP(B181,'C'!$A$3:$C$96,3,FALSE),IF(C181="LW",VLOOKUP(B181,LW!$A$3:$C$91,3,FALSE),IF(C181="LW/RW",VLOOKUP(B181,LW!$A$3:$C$91,3,FALSE),IF(C181="RW",VLOOKUP(B181,RW!$A$3:$C$100,3,FALSE),IF(C181="D",VLOOKUP(B181,D!$A$3:$C$98,3,FALSE),IF(C181="G",VLOOKUP(B181,G!$A$3:$C$99,3,FALSE)))))))))</f>
        <v>24</v>
      </c>
      <c r="E181" s="47" t="str">
        <f t="shared" si="1"/>
        <v>G24</v>
      </c>
      <c r="F181" s="47" t="str">
        <f>VLOOKUP(B181,ADP!$A$2:$E$696,5,FALSE)</f>
        <v>NJD</v>
      </c>
      <c r="G181" s="47">
        <f>IF(Settings!$B$2="Yahoo",VLOOKUP(B181,ADP!$A$2:$D$696,2,FALSE),IF(Settings!$B$2="ESPN",VLOOKUP(B181,ADP!$A$2:$D$696,3,FALSE),IF(Settings!$B$2="Average",VLOOKUP(B181,ADP!$A$2:$D$696,4,FALSE),"NA")))</f>
        <v>170.3</v>
      </c>
      <c r="H181" s="48">
        <f t="shared" si="2"/>
        <v>219</v>
      </c>
      <c r="K181" s="49">
        <v>178.0</v>
      </c>
      <c r="L181" s="50" t="s">
        <v>392</v>
      </c>
      <c r="M181" s="43" t="str">
        <f>VLOOKUP(L181,Positions!$A$2:$B$688,2,FALSE)</f>
        <v>G</v>
      </c>
      <c r="N181" s="43">
        <f>IF(M181="C",VLOOKUP(L181,'C'!$G$3:$J$96,3,FALSE),IF(M181="C/LW",VLOOKUP(L181,'C'!$G$3:$J$96,3,FALSE),IF(M181="C/RW",VLOOKUP(L181,'C'!$G$3:$J$96,3,FALSE),IF(M181="LW",VLOOKUP(L181,LW!$G$3:$J$85,3,FALSE),IF(M181="LW/RW",VLOOKUP(L181,LW!$G$3:$J$85,3,FALSE),IF(M181="RW",VLOOKUP(L181,RW!$G$3:$J$100,3,FALSE),IF(M181="D",VLOOKUP(L181,D!$G$3:$J$96,3,FALSE),IF(M181="G",VLOOKUP(L181,G!$G$3:$J$100,3,FALSE)))))))))</f>
        <v>24</v>
      </c>
      <c r="O181" s="43" t="str">
        <f t="shared" si="3"/>
        <v>G24</v>
      </c>
      <c r="P181" s="43" t="str">
        <f>VLOOKUP(L181,ADP!$A$2:$E$696,5,FALSE)</f>
        <v>DET</v>
      </c>
      <c r="Q181" s="43" t="str">
        <f>IF(Settings!$B$2="Yahoo",VLOOKUP(L182,ADP!$A$2:$D$696,2,FALSE),IF(Settings!$B$2="ESPN",VLOOKUP(L182,ADP!$A$2:$D$696,3,FALSE),IF(Settings!$B$2="Average",VLOOKUP(L182,ADP!$A$2:$D$696,4,FALSE),"NA")))</f>
        <v>–</v>
      </c>
      <c r="R181" s="44">
        <f t="shared" si="6"/>
        <v>169</v>
      </c>
      <c r="T181" s="51">
        <v>178.0</v>
      </c>
      <c r="U181" s="52" t="s">
        <v>358</v>
      </c>
      <c r="V181" s="53" t="s">
        <v>98</v>
      </c>
      <c r="W181" s="38">
        <v>68.0</v>
      </c>
      <c r="X181" s="38" t="s">
        <v>429</v>
      </c>
      <c r="Y181" s="38" t="s">
        <v>136</v>
      </c>
      <c r="Z181" s="38">
        <v>164.6</v>
      </c>
      <c r="AA181" s="39">
        <v>179.0</v>
      </c>
    </row>
    <row r="182">
      <c r="A182" s="36">
        <v>178.0</v>
      </c>
      <c r="B182" s="55" t="s">
        <v>376</v>
      </c>
      <c r="C182" s="38" t="str">
        <f>VLOOKUP(B182,Positions!$A$2:$B$688,2,FALSE)</f>
        <v>C/RW</v>
      </c>
      <c r="D182" s="38">
        <f>IF(C182="C",VLOOKUP(B182,'C'!$A$3:$C$96,3,FALSE),IF(C182="C/LW",VLOOKUP(B182,'C'!$A$3:$C$96,3,FALSE),IF(C182="C/RW",VLOOKUP(B182,'C'!$A$3:$C$96,3,FALSE),IF(C182="LW",VLOOKUP(B182,LW!$A$3:$C$91,3,FALSE),IF(C182="LW/RW",VLOOKUP(B182,LW!$A$3:$C$91,3,FALSE),IF(C182="RW",VLOOKUP(B182,RW!$A$3:$C$100,3,FALSE),IF(C182="D",VLOOKUP(B182,D!$A$3:$C$98,3,FALSE),IF(C182="G",VLOOKUP(B182,G!$A$3:$C$99,3,FALSE)))))))))</f>
        <v>56</v>
      </c>
      <c r="E182" s="38" t="str">
        <f t="shared" si="1"/>
        <v>C/RW56</v>
      </c>
      <c r="F182" s="38" t="str">
        <f>VLOOKUP(B182,ADP!$A$2:$E$696,5,FALSE)</f>
        <v>ARI</v>
      </c>
      <c r="G182" s="38">
        <f>IF(Settings!$B$2="Yahoo",VLOOKUP(B182,ADP!$A$2:$D$696,2,FALSE),IF(Settings!$B$2="ESPN",VLOOKUP(B182,ADP!$A$2:$D$696,3,FALSE),IF(Settings!$B$2="Average",VLOOKUP(B182,ADP!$A$2:$D$696,4,FALSE),"NA")))</f>
        <v>173.2</v>
      </c>
      <c r="H182" s="39">
        <f t="shared" si="2"/>
        <v>166.5</v>
      </c>
      <c r="K182" s="36">
        <v>179.0</v>
      </c>
      <c r="L182" s="37" t="s">
        <v>430</v>
      </c>
      <c r="M182" s="38" t="str">
        <f>VLOOKUP(L182,Positions!$A$2:$B$688,2,FALSE)</f>
        <v>LW/RW</v>
      </c>
      <c r="N182" s="38">
        <f>IF(M182="C",VLOOKUP(L182,'C'!$G$3:$J$96,3,FALSE),IF(M182="C/LW",VLOOKUP(L182,'C'!$G$3:$J$96,3,FALSE),IF(M182="C/RW",VLOOKUP(L182,'C'!$G$3:$J$96,3,FALSE),IF(M182="LW",VLOOKUP(L182,LW!$G$3:$J$85,3,FALSE),IF(M182="LW/RW",VLOOKUP(L182,LW!$G$3:$J$85,3,FALSE),IF(M182="RW",VLOOKUP(L182,RW!$G$3:$J$100,3,FALSE),IF(M182="D",VLOOKUP(L182,D!$G$3:$J$96,3,FALSE),IF(M182="G",VLOOKUP(L182,G!$G$3:$J$100,3,FALSE)))))))))</f>
        <v>41</v>
      </c>
      <c r="O182" s="38" t="str">
        <f t="shared" si="3"/>
        <v>LW/RW41</v>
      </c>
      <c r="P182" s="38" t="str">
        <f>VLOOKUP(L182,ADP!$A$2:$E$696,5,FALSE)</f>
        <v>VAN</v>
      </c>
      <c r="Q182" s="38">
        <f>IF(Settings!$B$2="Yahoo",VLOOKUP(L183,ADP!$A$2:$D$696,2,FALSE),IF(Settings!$B$2="ESPN",VLOOKUP(L183,ADP!$A$2:$D$696,3,FALSE),IF(Settings!$B$2="Average",VLOOKUP(L183,ADP!$A$2:$D$696,4,FALSE),"NA")))</f>
        <v>150.2</v>
      </c>
      <c r="R182" s="39">
        <f t="shared" si="6"/>
        <v>213</v>
      </c>
      <c r="T182" s="40">
        <v>179.0</v>
      </c>
      <c r="U182" s="43" t="s">
        <v>378</v>
      </c>
      <c r="V182" s="42" t="s">
        <v>98</v>
      </c>
      <c r="W182" s="43">
        <v>61.0</v>
      </c>
      <c r="X182" s="43" t="s">
        <v>431</v>
      </c>
      <c r="Y182" s="43" t="s">
        <v>108</v>
      </c>
      <c r="Z182" s="43">
        <v>162.8</v>
      </c>
      <c r="AA182" s="44">
        <v>179.5</v>
      </c>
    </row>
    <row r="183">
      <c r="A183" s="45">
        <v>179.0</v>
      </c>
      <c r="B183" s="56" t="s">
        <v>432</v>
      </c>
      <c r="C183" s="47" t="str">
        <f>VLOOKUP(B183,Positions!$A$2:$B$688,2,FALSE)</f>
        <v>RW</v>
      </c>
      <c r="D183" s="47">
        <f>IF(C183="C",VLOOKUP(B183,'C'!$A$3:$C$96,3,FALSE),IF(C183="C/LW",VLOOKUP(B183,'C'!$A$3:$C$96,3,FALSE),IF(C183="C/RW",VLOOKUP(B183,'C'!$A$3:$C$96,3,FALSE),IF(C183="LW",VLOOKUP(B183,LW!$A$3:$C$91,3,FALSE),IF(C183="LW/RW",VLOOKUP(B183,LW!$A$3:$C$91,3,FALSE),IF(C183="RW",VLOOKUP(B183,RW!$A$3:$C$100,3,FALSE),IF(C183="D",VLOOKUP(B183,D!$A$3:$C$98,3,FALSE),IF(C183="G",VLOOKUP(B183,G!$A$3:$C$99,3,FALSE)))))))))</f>
        <v>23</v>
      </c>
      <c r="E183" s="47" t="str">
        <f t="shared" si="1"/>
        <v>RW23</v>
      </c>
      <c r="F183" s="47" t="str">
        <f>VLOOKUP(B183,ADP!$A$2:$E$696,5,FALSE)</f>
        <v>WSH</v>
      </c>
      <c r="G183" s="47">
        <f>IF(Settings!$B$2="Yahoo",VLOOKUP(B183,ADP!$A$2:$D$696,2,FALSE),IF(Settings!$B$2="ESPN",VLOOKUP(B183,ADP!$A$2:$D$696,3,FALSE),IF(Settings!$B$2="Average",VLOOKUP(B183,ADP!$A$2:$D$696,4,FALSE),"NA")))</f>
        <v>166.6</v>
      </c>
      <c r="H183" s="48">
        <f t="shared" si="2"/>
        <v>201.5</v>
      </c>
      <c r="K183" s="49">
        <v>180.0</v>
      </c>
      <c r="L183" s="50" t="s">
        <v>398</v>
      </c>
      <c r="M183" s="43" t="str">
        <f>VLOOKUP(L183,Positions!$A$2:$B$688,2,FALSE)</f>
        <v>D</v>
      </c>
      <c r="N183" s="43">
        <f>IF(M183="C",VLOOKUP(L183,'C'!$G$3:$J$96,3,FALSE),IF(M183="C/LW",VLOOKUP(L183,'C'!$G$3:$J$96,3,FALSE),IF(M183="C/RW",VLOOKUP(L183,'C'!$G$3:$J$96,3,FALSE),IF(M183="LW",VLOOKUP(L183,LW!$G$3:$J$85,3,FALSE),IF(M183="LW/RW",VLOOKUP(L183,LW!$G$3:$J$85,3,FALSE),IF(M183="RW",VLOOKUP(L183,RW!$G$3:$J$100,3,FALSE),IF(M183="D",VLOOKUP(L183,D!$G$3:$J$96,3,FALSE),IF(M183="G",VLOOKUP(L183,G!$G$3:$J$100,3,FALSE)))))))))</f>
        <v>37</v>
      </c>
      <c r="O183" s="43" t="str">
        <f t="shared" si="3"/>
        <v>D37</v>
      </c>
      <c r="P183" s="43" t="str">
        <f>VLOOKUP(L183,ADP!$A$2:$E$696,5,FALSE)</f>
        <v>ARI</v>
      </c>
      <c r="Q183" s="43">
        <f>IF(Settings!$B$2="Yahoo",VLOOKUP(L184,ADP!$A$2:$D$696,2,FALSE),IF(Settings!$B$2="ESPN",VLOOKUP(L184,ADP!$A$2:$D$696,3,FALSE),IF(Settings!$B$2="Average",VLOOKUP(L184,ADP!$A$2:$D$696,4,FALSE),"NA")))</f>
        <v>177.1</v>
      </c>
      <c r="R183" s="44">
        <f t="shared" si="6"/>
        <v>171.5</v>
      </c>
      <c r="T183" s="51">
        <v>180.0</v>
      </c>
      <c r="U183" s="38" t="s">
        <v>404</v>
      </c>
      <c r="V183" s="53" t="s">
        <v>149</v>
      </c>
      <c r="W183" s="38">
        <v>37.0</v>
      </c>
      <c r="X183" s="38" t="s">
        <v>433</v>
      </c>
      <c r="Y183" s="38" t="s">
        <v>154</v>
      </c>
      <c r="Z183" s="38" t="s">
        <v>356</v>
      </c>
      <c r="AA183" s="39">
        <v>181.0</v>
      </c>
    </row>
    <row r="184">
      <c r="A184" s="36">
        <v>180.0</v>
      </c>
      <c r="B184" s="58" t="s">
        <v>393</v>
      </c>
      <c r="C184" s="38" t="str">
        <f>VLOOKUP(B184,Positions!$A$2:$B$688,2,FALSE)</f>
        <v>LW/RW</v>
      </c>
      <c r="D184" s="38">
        <f>IF(C184="C",VLOOKUP(B184,'C'!$A$3:$C$96,3,FALSE),IF(C184="C/LW",VLOOKUP(B184,'C'!$A$3:$C$96,3,FALSE),IF(C184="C/RW",VLOOKUP(B184,'C'!$A$3:$C$96,3,FALSE),IF(C184="LW",VLOOKUP(B184,LW!$A$3:$C$91,3,FALSE),IF(C184="LW/RW",VLOOKUP(B184,LW!$A$3:$C$91,3,FALSE),IF(C184="RW",VLOOKUP(B184,RW!$A$3:$C$100,3,FALSE),IF(C184="D",VLOOKUP(B184,D!$A$3:$C$98,3,FALSE),IF(C184="G",VLOOKUP(B184,G!$A$3:$C$99,3,FALSE)))))))))</f>
        <v>44</v>
      </c>
      <c r="E184" s="38" t="str">
        <f t="shared" si="1"/>
        <v>LW/RW44</v>
      </c>
      <c r="F184" s="38" t="str">
        <f>VLOOKUP(B184,ADP!$A$2:$E$696,5,FALSE)</f>
        <v>LAK</v>
      </c>
      <c r="G184" s="38">
        <f>IF(Settings!$B$2="Yahoo",VLOOKUP(B184,ADP!$A$2:$D$696,2,FALSE),IF(Settings!$B$2="ESPN",VLOOKUP(B184,ADP!$A$2:$D$696,3,FALSE),IF(Settings!$B$2="Average",VLOOKUP(B184,ADP!$A$2:$D$696,4,FALSE),"NA")))</f>
        <v>183.6</v>
      </c>
      <c r="H184" s="39">
        <f t="shared" si="2"/>
        <v>171</v>
      </c>
      <c r="K184" s="36">
        <v>181.0</v>
      </c>
      <c r="L184" s="37" t="s">
        <v>343</v>
      </c>
      <c r="M184" s="38" t="str">
        <f>VLOOKUP(L184,Positions!$A$2:$B$688,2,FALSE)</f>
        <v>G</v>
      </c>
      <c r="N184" s="38">
        <f>IF(M184="C",VLOOKUP(L184,'C'!$G$3:$J$96,3,FALSE),IF(M184="C/LW",VLOOKUP(L184,'C'!$G$3:$J$96,3,FALSE),IF(M184="C/RW",VLOOKUP(L184,'C'!$G$3:$J$96,3,FALSE),IF(M184="LW",VLOOKUP(L184,LW!$G$3:$J$85,3,FALSE),IF(M184="LW/RW",VLOOKUP(L184,LW!$G$3:$J$85,3,FALSE),IF(M184="RW",VLOOKUP(L184,RW!$G$3:$J$100,3,FALSE),IF(M184="D",VLOOKUP(L184,D!$G$3:$J$96,3,FALSE),IF(M184="G",VLOOKUP(L184,G!$G$3:$J$100,3,FALSE)))))))))</f>
        <v>25</v>
      </c>
      <c r="O184" s="38" t="str">
        <f t="shared" si="3"/>
        <v>G25</v>
      </c>
      <c r="P184" s="38" t="str">
        <f>VLOOKUP(L184,ADP!$A$2:$E$696,5,FALSE)</f>
        <v>ANA</v>
      </c>
      <c r="Q184" s="38" t="str">
        <f>IF(Settings!$B$2="Yahoo",VLOOKUP(L185,ADP!$A$2:$D$696,2,FALSE),IF(Settings!$B$2="ESPN",VLOOKUP(L185,ADP!$A$2:$D$696,3,FALSE),IF(Settings!$B$2="Average",VLOOKUP(L185,ADP!$A$2:$D$696,4,FALSE),"NA")))</f>
        <v>–</v>
      </c>
      <c r="R184" s="39">
        <f t="shared" si="6"/>
        <v>159.5</v>
      </c>
      <c r="T184" s="40">
        <v>181.0</v>
      </c>
      <c r="U184" s="43" t="s">
        <v>385</v>
      </c>
      <c r="V184" s="42" t="s">
        <v>83</v>
      </c>
      <c r="W184" s="43">
        <v>62.0</v>
      </c>
      <c r="X184" s="43" t="s">
        <v>434</v>
      </c>
      <c r="Y184" s="43" t="s">
        <v>126</v>
      </c>
      <c r="Z184" s="43">
        <v>170.3</v>
      </c>
      <c r="AA184" s="44">
        <v>181.5</v>
      </c>
    </row>
    <row r="185">
      <c r="A185" s="45">
        <v>181.0</v>
      </c>
      <c r="B185" s="59" t="s">
        <v>435</v>
      </c>
      <c r="C185" s="47" t="str">
        <f>VLOOKUP(B185,Positions!$A$2:$B$688,2,FALSE)</f>
        <v>LW/RW</v>
      </c>
      <c r="D185" s="47">
        <f>IF(C185="C",VLOOKUP(B185,'C'!$A$3:$C$96,3,FALSE),IF(C185="C/LW",VLOOKUP(B185,'C'!$A$3:$C$96,3,FALSE),IF(C185="C/RW",VLOOKUP(B185,'C'!$A$3:$C$96,3,FALSE),IF(C185="LW",VLOOKUP(B185,LW!$A$3:$C$91,3,FALSE),IF(C185="LW/RW",VLOOKUP(B185,LW!$A$3:$C$91,3,FALSE),IF(C185="RW",VLOOKUP(B185,RW!$A$3:$C$100,3,FALSE),IF(C185="D",VLOOKUP(B185,D!$A$3:$C$98,3,FALSE),IF(C185="G",VLOOKUP(B185,G!$A$3:$C$99,3,FALSE)))))))))</f>
        <v>45</v>
      </c>
      <c r="E185" s="47" t="str">
        <f t="shared" si="1"/>
        <v>LW/RW45</v>
      </c>
      <c r="F185" s="47" t="str">
        <f>VLOOKUP(B185,ADP!$A$2:$E$696,5,FALSE)</f>
        <v>VAN</v>
      </c>
      <c r="G185" s="47">
        <f>IF(Settings!$B$2="Yahoo",VLOOKUP(B185,ADP!$A$2:$D$696,2,FALSE),IF(Settings!$B$2="ESPN",VLOOKUP(B185,ADP!$A$2:$D$696,3,FALSE),IF(Settings!$B$2="Average",VLOOKUP(B185,ADP!$A$2:$D$696,4,FALSE),"NA")))</f>
        <v>173</v>
      </c>
      <c r="H185" s="48">
        <f t="shared" si="2"/>
        <v>187</v>
      </c>
      <c r="K185" s="49">
        <v>182.0</v>
      </c>
      <c r="L185" s="50" t="s">
        <v>406</v>
      </c>
      <c r="M185" s="43" t="str">
        <f>VLOOKUP(L185,Positions!$A$2:$B$688,2,FALSE)</f>
        <v>RW</v>
      </c>
      <c r="N185" s="43">
        <f>IF(M185="C",VLOOKUP(L185,'C'!$G$3:$J$96,3,FALSE),IF(M185="C/LW",VLOOKUP(L185,'C'!$G$3:$J$96,3,FALSE),IF(M185="C/RW",VLOOKUP(L185,'C'!$G$3:$J$96,3,FALSE),IF(M185="LW",VLOOKUP(L185,LW!$G$3:$J$85,3,FALSE),IF(M185="LW/RW",VLOOKUP(L185,LW!$G$3:$J$85,3,FALSE),IF(M185="RW",VLOOKUP(L185,RW!$G$3:$J$100,3,FALSE),IF(M185="D",VLOOKUP(L185,D!$G$3:$J$96,3,FALSE),IF(M185="G",VLOOKUP(L185,G!$G$3:$J$100,3,FALSE)))))))))</f>
        <v>22</v>
      </c>
      <c r="O185" s="43" t="str">
        <f t="shared" si="3"/>
        <v>RW22</v>
      </c>
      <c r="P185" s="43" t="str">
        <f>VLOOKUP(L185,ADP!$A$2:$E$696,5,FALSE)</f>
        <v>PHI</v>
      </c>
      <c r="Q185" s="43">
        <f>IF(Settings!$B$2="Yahoo",VLOOKUP(L186,ADP!$A$2:$D$696,2,FALSE),IF(Settings!$B$2="ESPN",VLOOKUP(L186,ADP!$A$2:$D$696,3,FALSE),IF(Settings!$B$2="Average",VLOOKUP(L186,ADP!$A$2:$D$696,4,FALSE),"NA")))</f>
        <v>167.1</v>
      </c>
      <c r="R185" s="44">
        <f t="shared" si="6"/>
        <v>174.5</v>
      </c>
      <c r="T185" s="51">
        <v>182.0</v>
      </c>
      <c r="U185" s="38" t="s">
        <v>396</v>
      </c>
      <c r="V185" s="53" t="s">
        <v>90</v>
      </c>
      <c r="W185" s="38">
        <v>42.0</v>
      </c>
      <c r="X185" s="38" t="s">
        <v>436</v>
      </c>
      <c r="Y185" s="38" t="s">
        <v>119</v>
      </c>
      <c r="Z185" s="38">
        <v>152.2</v>
      </c>
      <c r="AA185" s="39">
        <v>182.0</v>
      </c>
    </row>
    <row r="186">
      <c r="A186" s="36">
        <v>182.0</v>
      </c>
      <c r="B186" s="65" t="s">
        <v>437</v>
      </c>
      <c r="C186" s="38" t="str">
        <f>VLOOKUP(B186,Positions!$A$2:$B$688,2,FALSE)</f>
        <v>LW/RW</v>
      </c>
      <c r="D186" s="38">
        <f>IF(C186="C",VLOOKUP(B186,'C'!$A$3:$C$96,3,FALSE),IF(C186="C/LW",VLOOKUP(B186,'C'!$A$3:$C$96,3,FALSE),IF(C186="C/RW",VLOOKUP(B186,'C'!$A$3:$C$96,3,FALSE),IF(C186="LW",VLOOKUP(B186,LW!$A$3:$C$91,3,FALSE),IF(C186="LW/RW",VLOOKUP(B186,LW!$A$3:$C$91,3,FALSE),IF(C186="RW",VLOOKUP(B186,RW!$A$3:$C$100,3,FALSE),IF(C186="D",VLOOKUP(B186,D!$A$3:$C$98,3,FALSE),IF(C186="G",VLOOKUP(B186,G!$A$3:$C$99,3,FALSE)))))))))</f>
        <v>46</v>
      </c>
      <c r="E186" s="38" t="str">
        <f t="shared" si="1"/>
        <v>LW/RW46</v>
      </c>
      <c r="F186" s="38" t="str">
        <f>VLOOKUP(B186,ADP!$A$2:$E$696,5,FALSE)</f>
        <v>NYR</v>
      </c>
      <c r="G186" s="38">
        <f>IF(Settings!$B$2="Yahoo",VLOOKUP(B186,ADP!$A$2:$D$696,2,FALSE),IF(Settings!$B$2="ESPN",VLOOKUP(B186,ADP!$A$2:$D$696,3,FALSE),IF(Settings!$B$2="Average",VLOOKUP(B186,ADP!$A$2:$D$696,4,FALSE),"NA")))</f>
        <v>163.1</v>
      </c>
      <c r="H186" s="39">
        <f t="shared" si="2"/>
        <v>198</v>
      </c>
      <c r="K186" s="36">
        <v>183.0</v>
      </c>
      <c r="L186" s="37" t="s">
        <v>347</v>
      </c>
      <c r="M186" s="38" t="str">
        <f>VLOOKUP(L186,Positions!$A$2:$B$688,2,FALSE)</f>
        <v>C</v>
      </c>
      <c r="N186" s="38">
        <f>IF(M186="C",VLOOKUP(L186,'C'!$G$3:$J$96,3,FALSE),IF(M186="C/LW",VLOOKUP(L186,'C'!$G$3:$J$96,3,FALSE),IF(M186="C/RW",VLOOKUP(L186,'C'!$G$3:$J$96,3,FALSE),IF(M186="LW",VLOOKUP(L186,LW!$G$3:$J$85,3,FALSE),IF(M186="LW/RW",VLOOKUP(L186,LW!$G$3:$J$85,3,FALSE),IF(M186="RW",VLOOKUP(L186,RW!$G$3:$J$100,3,FALSE),IF(M186="D",VLOOKUP(L186,D!$G$3:$J$96,3,FALSE),IF(M186="G",VLOOKUP(L186,G!$G$3:$J$100,3,FALSE)))))))))</f>
        <v>58</v>
      </c>
      <c r="O186" s="38" t="str">
        <f t="shared" si="3"/>
        <v>C58</v>
      </c>
      <c r="P186" s="38" t="str">
        <f>VLOOKUP(L186,ADP!$A$2:$E$696,5,FALSE)</f>
        <v>NSH</v>
      </c>
      <c r="Q186" s="38" t="str">
        <f>IF(Settings!$B$2="Yahoo",VLOOKUP(L187,ADP!$A$2:$D$696,2,FALSE),IF(Settings!$B$2="ESPN",VLOOKUP(L187,ADP!$A$2:$D$696,3,FALSE),IF(Settings!$B$2="Average",VLOOKUP(L187,ADP!$A$2:$D$696,4,FALSE),"NA")))</f>
        <v>–</v>
      </c>
      <c r="R186" s="39">
        <f t="shared" si="6"/>
        <v>161.5</v>
      </c>
      <c r="T186" s="40">
        <v>183.0</v>
      </c>
      <c r="U186" s="43" t="s">
        <v>407</v>
      </c>
      <c r="V186" s="63" t="s">
        <v>141</v>
      </c>
      <c r="W186" s="43">
        <v>25.0</v>
      </c>
      <c r="X186" s="43" t="s">
        <v>438</v>
      </c>
      <c r="Y186" s="43" t="s">
        <v>154</v>
      </c>
      <c r="Z186" s="43">
        <v>94.9</v>
      </c>
      <c r="AA186" s="44">
        <v>183.0</v>
      </c>
    </row>
    <row r="187">
      <c r="A187" s="45">
        <v>183.0</v>
      </c>
      <c r="B187" s="59" t="s">
        <v>439</v>
      </c>
      <c r="C187" s="47" t="str">
        <f>VLOOKUP(B187,Positions!$A$2:$B$688,2,FALSE)</f>
        <v>LW</v>
      </c>
      <c r="D187" s="47">
        <f>IF(C187="C",VLOOKUP(B187,'C'!$A$3:$C$96,3,FALSE),IF(C187="C/LW",VLOOKUP(B187,'C'!$A$3:$C$96,3,FALSE),IF(C187="C/RW",VLOOKUP(B187,'C'!$A$3:$C$96,3,FALSE),IF(C187="LW",VLOOKUP(B187,LW!$A$3:$C$91,3,FALSE),IF(C187="LW/RW",VLOOKUP(B187,LW!$A$3:$C$91,3,FALSE),IF(C187="RW",VLOOKUP(B187,RW!$A$3:$C$100,3,FALSE),IF(C187="D",VLOOKUP(B187,D!$A$3:$C$98,3,FALSE),IF(C187="G",VLOOKUP(B187,G!$A$3:$C$99,3,FALSE)))))))))</f>
        <v>47</v>
      </c>
      <c r="E187" s="47" t="str">
        <f t="shared" si="1"/>
        <v>LW47</v>
      </c>
      <c r="F187" s="47" t="str">
        <f>VLOOKUP(B187,ADP!$A$2:$E$696,5,FALSE)</f>
        <v>NSH</v>
      </c>
      <c r="G187" s="47">
        <f>IF(Settings!$B$2="Yahoo",VLOOKUP(B187,ADP!$A$2:$D$696,2,FALSE),IF(Settings!$B$2="ESPN",VLOOKUP(B187,ADP!$A$2:$D$696,3,FALSE),IF(Settings!$B$2="Average",VLOOKUP(B187,ADP!$A$2:$D$696,4,FALSE),"NA")))</f>
        <v>172.7</v>
      </c>
      <c r="H187" s="48">
        <f t="shared" si="2"/>
        <v>222</v>
      </c>
      <c r="K187" s="49">
        <v>184.0</v>
      </c>
      <c r="L187" s="50" t="s">
        <v>440</v>
      </c>
      <c r="M187" s="43" t="str">
        <f>VLOOKUP(L187,Positions!$A$2:$B$688,2,FALSE)</f>
        <v>C</v>
      </c>
      <c r="N187" s="43">
        <f>IF(M187="C",VLOOKUP(L187,'C'!$G$3:$J$96,3,FALSE),IF(M187="C/LW",VLOOKUP(L187,'C'!$G$3:$J$96,3,FALSE),IF(M187="C/RW",VLOOKUP(L187,'C'!$G$3:$J$96,3,FALSE),IF(M187="LW",VLOOKUP(L187,LW!$G$3:$J$85,3,FALSE),IF(M187="LW/RW",VLOOKUP(L187,LW!$G$3:$J$85,3,FALSE),IF(M187="RW",VLOOKUP(L187,RW!$G$3:$J$100,3,FALSE),IF(M187="D",VLOOKUP(L187,D!$G$3:$J$96,3,FALSE),IF(M187="G",VLOOKUP(L187,G!$G$3:$J$100,3,FALSE)))))))))</f>
        <v>59</v>
      </c>
      <c r="O187" s="43" t="str">
        <f t="shared" si="3"/>
        <v>C59</v>
      </c>
      <c r="P187" s="43" t="str">
        <f>VLOOKUP(L187,ADP!$A$2:$E$696,5,FALSE)</f>
        <v>SEA</v>
      </c>
      <c r="Q187" s="43">
        <f>IF(Settings!$B$2="Yahoo",VLOOKUP(L188,ADP!$A$2:$D$696,2,FALSE),IF(Settings!$B$2="ESPN",VLOOKUP(L188,ADP!$A$2:$D$696,3,FALSE),IF(Settings!$B$2="Average",VLOOKUP(L188,ADP!$A$2:$D$696,4,FALSE),"NA")))</f>
        <v>117.3</v>
      </c>
      <c r="R187" s="44">
        <f t="shared" si="6"/>
        <v>189</v>
      </c>
      <c r="T187" s="51">
        <v>184.0</v>
      </c>
      <c r="U187" s="38" t="s">
        <v>424</v>
      </c>
      <c r="V187" s="53" t="s">
        <v>90</v>
      </c>
      <c r="W187" s="38">
        <v>40.0</v>
      </c>
      <c r="X187" s="38" t="s">
        <v>441</v>
      </c>
      <c r="Y187" s="38" t="s">
        <v>85</v>
      </c>
      <c r="Z187" s="38">
        <v>158.7</v>
      </c>
      <c r="AA187" s="39">
        <v>186.0</v>
      </c>
    </row>
    <row r="188">
      <c r="A188" s="36">
        <v>184.0</v>
      </c>
      <c r="B188" s="58" t="s">
        <v>418</v>
      </c>
      <c r="C188" s="38" t="str">
        <f>VLOOKUP(B188,Positions!$A$2:$B$688,2,FALSE)</f>
        <v>D</v>
      </c>
      <c r="D188" s="38">
        <f>IF(C188="C",VLOOKUP(B188,'C'!$A$3:$C$96,3,FALSE),IF(C188="C/LW",VLOOKUP(B188,'C'!$A$3:$C$96,3,FALSE),IF(C188="C/RW",VLOOKUP(B188,'C'!$A$3:$C$96,3,FALSE),IF(C188="LW",VLOOKUP(B188,LW!$A$3:$C$91,3,FALSE),IF(C188="LW/RW",VLOOKUP(B188,LW!$A$3:$C$91,3,FALSE),IF(C188="RW",VLOOKUP(B188,RW!$A$3:$C$100,3,FALSE),IF(C188="D",VLOOKUP(B188,D!$A$3:$C$98,3,FALSE),IF(C188="G",VLOOKUP(B188,G!$A$3:$C$99,3,FALSE)))))))))</f>
        <v>35</v>
      </c>
      <c r="E188" s="38" t="str">
        <f t="shared" si="1"/>
        <v>D35</v>
      </c>
      <c r="F188" s="38" t="str">
        <f>VLOOKUP(B188,ADP!$A$2:$E$696,5,FALSE)</f>
        <v>ARI</v>
      </c>
      <c r="G188" s="38">
        <f>IF(Settings!$B$2="Yahoo",VLOOKUP(B188,ADP!$A$2:$D$696,2,FALSE),IF(Settings!$B$2="ESPN",VLOOKUP(B188,ADP!$A$2:$D$696,3,FALSE),IF(Settings!$B$2="Average",VLOOKUP(B188,ADP!$A$2:$D$696,4,FALSE),"NA")))</f>
        <v>157.3</v>
      </c>
      <c r="H188" s="39">
        <f t="shared" si="2"/>
        <v>179</v>
      </c>
      <c r="K188" s="36">
        <v>185.0</v>
      </c>
      <c r="L188" s="37" t="s">
        <v>442</v>
      </c>
      <c r="M188" s="38" t="str">
        <f>VLOOKUP(L188,Positions!$A$2:$B$688,2,FALSE)</f>
        <v>D</v>
      </c>
      <c r="N188" s="38">
        <f>IF(M188="C",VLOOKUP(L188,'C'!$G$3:$J$96,3,FALSE),IF(M188="C/LW",VLOOKUP(L188,'C'!$G$3:$J$96,3,FALSE),IF(M188="C/RW",VLOOKUP(L188,'C'!$G$3:$J$96,3,FALSE),IF(M188="LW",VLOOKUP(L188,LW!$G$3:$J$85,3,FALSE),IF(M188="LW/RW",VLOOKUP(L188,LW!$G$3:$J$85,3,FALSE),IF(M188="RW",VLOOKUP(L188,RW!$G$3:$J$100,3,FALSE),IF(M188="D",VLOOKUP(L188,D!$G$3:$J$96,3,FALSE),IF(M188="G",VLOOKUP(L188,G!$G$3:$J$100,3,FALSE)))))))))</f>
        <v>38</v>
      </c>
      <c r="O188" s="38" t="str">
        <f t="shared" si="3"/>
        <v>D38</v>
      </c>
      <c r="P188" s="38" t="str">
        <f>VLOOKUP(L188,ADP!$A$2:$E$696,5,FALSE)</f>
        <v>COL</v>
      </c>
      <c r="Q188" s="38">
        <f>IF(Settings!$B$2="Yahoo",VLOOKUP(L189,ADP!$A$2:$D$696,2,FALSE),IF(Settings!$B$2="ESPN",VLOOKUP(L189,ADP!$A$2:$D$696,3,FALSE),IF(Settings!$B$2="Average",VLOOKUP(L189,ADP!$A$2:$D$696,4,FALSE),"NA")))</f>
        <v>175</v>
      </c>
      <c r="R188" s="39">
        <f t="shared" si="6"/>
        <v>191.5</v>
      </c>
      <c r="T188" s="40">
        <v>185.0</v>
      </c>
      <c r="U188" s="43" t="s">
        <v>413</v>
      </c>
      <c r="V188" s="63" t="s">
        <v>90</v>
      </c>
      <c r="W188" s="43">
        <v>43.0</v>
      </c>
      <c r="X188" s="43" t="s">
        <v>443</v>
      </c>
      <c r="Y188" s="43" t="s">
        <v>254</v>
      </c>
      <c r="Z188" s="43">
        <v>169.1</v>
      </c>
      <c r="AA188" s="44">
        <v>186.5</v>
      </c>
    </row>
    <row r="189">
      <c r="A189" s="45">
        <v>185.0</v>
      </c>
      <c r="B189" s="56" t="s">
        <v>444</v>
      </c>
      <c r="C189" s="47" t="str">
        <f>VLOOKUP(B189,Positions!$A$2:$B$688,2,FALSE)</f>
        <v>D</v>
      </c>
      <c r="D189" s="47">
        <f>IF(C189="C",VLOOKUP(B189,'C'!$A$3:$C$96,3,FALSE),IF(C189="C/LW",VLOOKUP(B189,'C'!$A$3:$C$96,3,FALSE),IF(C189="C/RW",VLOOKUP(B189,'C'!$A$3:$C$96,3,FALSE),IF(C189="LW",VLOOKUP(B189,LW!$A$3:$C$91,3,FALSE),IF(C189="LW/RW",VLOOKUP(B189,LW!$A$3:$C$91,3,FALSE),IF(C189="RW",VLOOKUP(B189,RW!$A$3:$C$100,3,FALSE),IF(C189="D",VLOOKUP(B189,D!$A$3:$C$98,3,FALSE),IF(C189="G",VLOOKUP(B189,G!$A$3:$C$99,3,FALSE)))))))))</f>
        <v>36</v>
      </c>
      <c r="E189" s="47" t="str">
        <f t="shared" si="1"/>
        <v>D36</v>
      </c>
      <c r="F189" s="47" t="str">
        <f>VLOOKUP(B189,ADP!$A$2:$E$696,5,FALSE)</f>
        <v>CAR</v>
      </c>
      <c r="G189" s="47">
        <f>IF(Settings!$B$2="Yahoo",VLOOKUP(B189,ADP!$A$2:$D$696,2,FALSE),IF(Settings!$B$2="ESPN",VLOOKUP(B189,ADP!$A$2:$D$696,3,FALSE),IF(Settings!$B$2="Average",VLOOKUP(B189,ADP!$A$2:$D$696,4,FALSE),"NA")))</f>
        <v>160.6</v>
      </c>
      <c r="H189" s="48">
        <f t="shared" si="2"/>
        <v>192.5</v>
      </c>
      <c r="K189" s="49">
        <v>186.0</v>
      </c>
      <c r="L189" s="66" t="s">
        <v>445</v>
      </c>
      <c r="M189" s="43" t="str">
        <f>VLOOKUP(L189,Positions!$A$2:$B$688,2,FALSE)</f>
        <v>LW</v>
      </c>
      <c r="N189" s="43">
        <f>IF(M189="C",VLOOKUP(L189,'C'!$G$3:$J$96,3,FALSE),IF(M189="C/LW",VLOOKUP(L189,'C'!$G$3:$J$96,3,FALSE),IF(M189="C/RW",VLOOKUP(L189,'C'!$G$3:$J$96,3,FALSE),IF(M189="LW",VLOOKUP(L189,LW!$G$3:$J$85,3,FALSE),IF(M189="LW/RW",VLOOKUP(L189,LW!$G$3:$J$85,3,FALSE),IF(M189="RW",VLOOKUP(L189,RW!$G$3:$J$100,3,FALSE),IF(M189="D",VLOOKUP(L189,D!$G$3:$J$96,3,FALSE),IF(M189="G",VLOOKUP(L189,G!$G$3:$J$100,3,FALSE)))))))))</f>
        <v>42</v>
      </c>
      <c r="O189" s="43" t="str">
        <f t="shared" si="3"/>
        <v>LW42</v>
      </c>
      <c r="P189" s="43" t="str">
        <f>VLOOKUP(L189,ADP!$A$2:$E$696,5,FALSE)</f>
        <v>FLA</v>
      </c>
      <c r="Q189" s="43">
        <f>IF(Settings!$B$2="Yahoo",VLOOKUP(L190,ADP!$A$2:$D$696,2,FALSE),IF(Settings!$B$2="ESPN",VLOOKUP(L190,ADP!$A$2:$D$696,3,FALSE),IF(Settings!$B$2="Average",VLOOKUP(L190,ADP!$A$2:$D$696,4,FALSE),"NA")))</f>
        <v>171.3</v>
      </c>
      <c r="R189" s="44">
        <f t="shared" si="6"/>
        <v>187.5</v>
      </c>
      <c r="T189" s="51">
        <v>186.0</v>
      </c>
      <c r="U189" s="38" t="s">
        <v>435</v>
      </c>
      <c r="V189" s="53" t="s">
        <v>149</v>
      </c>
      <c r="W189" s="38">
        <v>45.0</v>
      </c>
      <c r="X189" s="38" t="s">
        <v>446</v>
      </c>
      <c r="Y189" s="38" t="s">
        <v>128</v>
      </c>
      <c r="Z189" s="38">
        <v>173.0</v>
      </c>
      <c r="AA189" s="39">
        <v>187.0</v>
      </c>
    </row>
    <row r="190">
      <c r="A190" s="36">
        <v>186.0</v>
      </c>
      <c r="B190" s="55" t="s">
        <v>389</v>
      </c>
      <c r="C190" s="38" t="str">
        <f>VLOOKUP(B190,Positions!$A$2:$B$688,2,FALSE)</f>
        <v>D</v>
      </c>
      <c r="D190" s="38">
        <f>IF(C190="C",VLOOKUP(B190,'C'!$A$3:$C$96,3,FALSE),IF(C190="C/LW",VLOOKUP(B190,'C'!$A$3:$C$96,3,FALSE),IF(C190="C/RW",VLOOKUP(B190,'C'!$A$3:$C$96,3,FALSE),IF(C190="LW",VLOOKUP(B190,LW!$A$3:$C$91,3,FALSE),IF(C190="LW/RW",VLOOKUP(B190,LW!$A$3:$C$91,3,FALSE),IF(C190="RW",VLOOKUP(B190,RW!$A$3:$C$100,3,FALSE),IF(C190="D",VLOOKUP(B190,D!$A$3:$C$98,3,FALSE),IF(C190="G",VLOOKUP(B190,G!$A$3:$C$99,3,FALSE)))))))))</f>
        <v>37</v>
      </c>
      <c r="E190" s="38" t="str">
        <f t="shared" si="1"/>
        <v>D37</v>
      </c>
      <c r="F190" s="38" t="str">
        <f>VLOOKUP(B190,ADP!$A$2:$E$696,5,FALSE)</f>
        <v>STL</v>
      </c>
      <c r="G190" s="38">
        <f>IF(Settings!$B$2="Yahoo",VLOOKUP(B190,ADP!$A$2:$D$696,2,FALSE),IF(Settings!$B$2="ESPN",VLOOKUP(B190,ADP!$A$2:$D$696,3,FALSE),IF(Settings!$B$2="Average",VLOOKUP(B190,ADP!$A$2:$D$696,4,FALSE),"NA")))</f>
        <v>120.5</v>
      </c>
      <c r="H190" s="39">
        <f t="shared" si="2"/>
        <v>173</v>
      </c>
      <c r="K190" s="36">
        <v>187.0</v>
      </c>
      <c r="L190" s="37" t="s">
        <v>447</v>
      </c>
      <c r="M190" s="38" t="str">
        <f>VLOOKUP(L190,Positions!$A$2:$B$688,2,FALSE)</f>
        <v>C/RW</v>
      </c>
      <c r="N190" s="38">
        <f>IF(M190="C",VLOOKUP(L190,'C'!$G$3:$J$96,3,FALSE),IF(M190="C/LW",VLOOKUP(L190,'C'!$G$3:$J$96,3,FALSE),IF(M190="C/RW",VLOOKUP(L190,'C'!$G$3:$J$96,3,FALSE),IF(M190="LW",VLOOKUP(L190,LW!$G$3:$J$85,3,FALSE),IF(M190="LW/RW",VLOOKUP(L190,LW!$G$3:$J$85,3,FALSE),IF(M190="RW",VLOOKUP(L190,RW!$G$3:$J$100,3,FALSE),IF(M190="D",VLOOKUP(L190,D!$G$3:$J$96,3,FALSE),IF(M190="G",VLOOKUP(L190,G!$G$3:$J$100,3,FALSE)))))))))</f>
        <v>60</v>
      </c>
      <c r="O190" s="38" t="str">
        <f t="shared" si="3"/>
        <v>C/RW60</v>
      </c>
      <c r="P190" s="38" t="str">
        <f>VLOOKUP(L190,ADP!$A$2:$E$696,5,FALSE)</f>
        <v>DET</v>
      </c>
      <c r="Q190" s="38" t="str">
        <f>IF(Settings!$B$2="Yahoo",VLOOKUP(L191,ADP!$A$2:$D$696,2,FALSE),IF(Settings!$B$2="ESPN",VLOOKUP(L191,ADP!$A$2:$D$696,3,FALSE),IF(Settings!$B$2="Average",VLOOKUP(L191,ADP!$A$2:$D$696,4,FALSE),"NA")))</f>
        <v>–</v>
      </c>
      <c r="R190" s="39">
        <f t="shared" si="6"/>
        <v>227.5</v>
      </c>
      <c r="T190" s="40">
        <v>187.0</v>
      </c>
      <c r="U190" s="41" t="s">
        <v>445</v>
      </c>
      <c r="V190" s="42" t="s">
        <v>4</v>
      </c>
      <c r="W190" s="43">
        <v>48.0</v>
      </c>
      <c r="X190" s="43" t="s">
        <v>448</v>
      </c>
      <c r="Y190" s="43" t="s">
        <v>101</v>
      </c>
      <c r="Z190" s="43">
        <v>175.0</v>
      </c>
      <c r="AA190" s="44">
        <v>187.5</v>
      </c>
    </row>
    <row r="191">
      <c r="A191" s="45">
        <v>187.0</v>
      </c>
      <c r="B191" s="59" t="s">
        <v>371</v>
      </c>
      <c r="C191" s="47" t="str">
        <f>VLOOKUP(B191,Positions!$A$2:$B$688,2,FALSE)</f>
        <v>C</v>
      </c>
      <c r="D191" s="47">
        <f>IF(C191="C",VLOOKUP(B191,'C'!$A$3:$C$96,3,FALSE),IF(C191="C/LW",VLOOKUP(B191,'C'!$A$3:$C$96,3,FALSE),IF(C191="C/RW",VLOOKUP(B191,'C'!$A$3:$C$96,3,FALSE),IF(C191="LW",VLOOKUP(B191,LW!$A$3:$C$91,3,FALSE),IF(C191="LW/RW",VLOOKUP(B191,LW!$A$3:$C$91,3,FALSE),IF(C191="RW",VLOOKUP(B191,RW!$A$3:$C$100,3,FALSE),IF(C191="D",VLOOKUP(B191,D!$A$3:$C$98,3,FALSE),IF(C191="G",VLOOKUP(B191,G!$A$3:$C$99,3,FALSE)))))))))</f>
        <v>57</v>
      </c>
      <c r="E191" s="47" t="str">
        <f t="shared" si="1"/>
        <v>C57</v>
      </c>
      <c r="F191" s="47" t="str">
        <f>VLOOKUP(B191,ADP!$A$2:$E$696,5,FALSE)</f>
        <v>CBJ</v>
      </c>
      <c r="G191" s="47">
        <f>IF(Settings!$B$2="Yahoo",VLOOKUP(B191,ADP!$A$2:$D$696,2,FALSE),IF(Settings!$B$2="ESPN",VLOOKUP(B191,ADP!$A$2:$D$696,3,FALSE),IF(Settings!$B$2="Average",VLOOKUP(B191,ADP!$A$2:$D$696,4,FALSE),"NA")))</f>
        <v>164.5</v>
      </c>
      <c r="H191" s="48">
        <f t="shared" si="2"/>
        <v>169.5</v>
      </c>
      <c r="K191" s="49">
        <v>188.0</v>
      </c>
      <c r="L191" s="50" t="s">
        <v>357</v>
      </c>
      <c r="M191" s="43" t="str">
        <f>VLOOKUP(L191,Positions!$A$2:$B$688,2,FALSE)</f>
        <v>C</v>
      </c>
      <c r="N191" s="43">
        <f>IF(M191="C",VLOOKUP(L191,'C'!$G$3:$J$96,3,FALSE),IF(M191="C/LW",VLOOKUP(L191,'C'!$G$3:$J$96,3,FALSE),IF(M191="C/RW",VLOOKUP(L191,'C'!$G$3:$J$96,3,FALSE),IF(M191="LW",VLOOKUP(L191,LW!$G$3:$J$85,3,FALSE),IF(M191="LW/RW",VLOOKUP(L191,LW!$G$3:$J$85,3,FALSE),IF(M191="RW",VLOOKUP(L191,RW!$G$3:$J$100,3,FALSE),IF(M191="D",VLOOKUP(L191,D!$G$3:$J$96,3,FALSE),IF(M191="G",VLOOKUP(L191,G!$G$3:$J$100,3,FALSE)))))))))</f>
        <v>61</v>
      </c>
      <c r="O191" s="43" t="str">
        <f t="shared" si="3"/>
        <v>C61</v>
      </c>
      <c r="P191" s="43" t="str">
        <f>VLOOKUP(L191,ADP!$A$2:$E$696,5,FALSE)</f>
        <v>LAK</v>
      </c>
      <c r="Q191" s="43" t="str">
        <f>IF(Settings!$B$2="Yahoo",VLOOKUP(L192,ADP!$A$2:$D$696,2,FALSE),IF(Settings!$B$2="ESPN",VLOOKUP(L192,ADP!$A$2:$D$696,3,FALSE),IF(Settings!$B$2="Average",VLOOKUP(L192,ADP!$A$2:$D$696,4,FALSE),"NA")))</f>
        <v>–</v>
      </c>
      <c r="R191" s="44">
        <f t="shared" si="6"/>
        <v>166</v>
      </c>
      <c r="T191" s="51">
        <v>188.0</v>
      </c>
      <c r="U191" s="38" t="s">
        <v>409</v>
      </c>
      <c r="V191" s="53" t="s">
        <v>5</v>
      </c>
      <c r="W191" s="38">
        <v>24.0</v>
      </c>
      <c r="X191" s="38" t="s">
        <v>449</v>
      </c>
      <c r="Y191" s="38" t="s">
        <v>140</v>
      </c>
      <c r="Z191" s="38" t="s">
        <v>356</v>
      </c>
      <c r="AA191" s="39">
        <v>187.5</v>
      </c>
    </row>
    <row r="192">
      <c r="A192" s="36">
        <v>188.0</v>
      </c>
      <c r="B192" s="62" t="s">
        <v>445</v>
      </c>
      <c r="C192" s="38" t="str">
        <f>VLOOKUP(B192,Positions!$A$2:$B$688,2,FALSE)</f>
        <v>LW</v>
      </c>
      <c r="D192" s="38">
        <f>IF(C192="C",VLOOKUP(B192,'C'!$A$3:$C$96,3,FALSE),IF(C192="C/LW",VLOOKUP(B192,'C'!$A$3:$C$96,3,FALSE),IF(C192="C/RW",VLOOKUP(B192,'C'!$A$3:$C$96,3,FALSE),IF(C192="LW",VLOOKUP(B192,LW!$A$3:$C$91,3,FALSE),IF(C192="LW/RW",VLOOKUP(B192,LW!$A$3:$C$91,3,FALSE),IF(C192="RW",VLOOKUP(B192,RW!$A$3:$C$100,3,FALSE),IF(C192="D",VLOOKUP(B192,D!$A$3:$C$98,3,FALSE),IF(C192="G",VLOOKUP(B192,G!$A$3:$C$99,3,FALSE)))))))))</f>
        <v>48</v>
      </c>
      <c r="E192" s="38" t="str">
        <f t="shared" si="1"/>
        <v>LW48</v>
      </c>
      <c r="F192" s="38" t="str">
        <f>VLOOKUP(B192,ADP!$A$2:$E$696,5,FALSE)</f>
        <v>FLA</v>
      </c>
      <c r="G192" s="38">
        <f>IF(Settings!$B$2="Yahoo",VLOOKUP(B192,ADP!$A$2:$D$696,2,FALSE),IF(Settings!$B$2="ESPN",VLOOKUP(B192,ADP!$A$2:$D$696,3,FALSE),IF(Settings!$B$2="Average",VLOOKUP(B192,ADP!$A$2:$D$696,4,FALSE),"NA")))</f>
        <v>175</v>
      </c>
      <c r="H192" s="39">
        <f t="shared" si="2"/>
        <v>187.5</v>
      </c>
      <c r="K192" s="36">
        <v>189.0</v>
      </c>
      <c r="L192" s="37" t="s">
        <v>450</v>
      </c>
      <c r="M192" s="38" t="str">
        <f>VLOOKUP(L192,Positions!$A$2:$B$688,2,FALSE)</f>
        <v>LW</v>
      </c>
      <c r="N192" s="38">
        <f>IF(M192="C",VLOOKUP(L192,'C'!$G$3:$J$96,3,FALSE),IF(M192="C/LW",VLOOKUP(L192,'C'!$G$3:$J$96,3,FALSE),IF(M192="C/RW",VLOOKUP(L192,'C'!$G$3:$J$96,3,FALSE),IF(M192="LW",VLOOKUP(L192,LW!$G$3:$J$85,3,FALSE),IF(M192="LW/RW",VLOOKUP(L192,LW!$G$3:$J$85,3,FALSE),IF(M192="RW",VLOOKUP(L192,RW!$G$3:$J$100,3,FALSE),IF(M192="D",VLOOKUP(L192,D!$G$3:$J$96,3,FALSE),IF(M192="G",VLOOKUP(L192,G!$G$3:$J$100,3,FALSE)))))))))</f>
        <v>43</v>
      </c>
      <c r="O192" s="38" t="str">
        <f t="shared" si="3"/>
        <v>LW43</v>
      </c>
      <c r="P192" s="38" t="str">
        <f>VLOOKUP(L192,ADP!$A$2:$E$696,5,FALSE)</f>
        <v>ANA</v>
      </c>
      <c r="Q192" s="38">
        <f>IF(Settings!$B$2="Yahoo",VLOOKUP(L193,ADP!$A$2:$D$696,2,FALSE),IF(Settings!$B$2="ESPN",VLOOKUP(L193,ADP!$A$2:$D$696,3,FALSE),IF(Settings!$B$2="Average",VLOOKUP(L193,ADP!$A$2:$D$696,4,FALSE),"NA")))</f>
        <v>111.5</v>
      </c>
      <c r="R192" s="39">
        <f t="shared" si="6"/>
        <v>210.5</v>
      </c>
      <c r="T192" s="40">
        <v>189.0</v>
      </c>
      <c r="U192" s="43" t="s">
        <v>76</v>
      </c>
      <c r="V192" s="42" t="s">
        <v>141</v>
      </c>
      <c r="W192" s="43">
        <v>26.0</v>
      </c>
      <c r="X192" s="43" t="s">
        <v>451</v>
      </c>
      <c r="Y192" s="43" t="s">
        <v>92</v>
      </c>
      <c r="Z192" s="43">
        <v>103.5</v>
      </c>
      <c r="AA192" s="44">
        <v>188.0</v>
      </c>
    </row>
    <row r="193">
      <c r="A193" s="45">
        <v>189.0</v>
      </c>
      <c r="B193" s="59" t="s">
        <v>452</v>
      </c>
      <c r="C193" s="47" t="str">
        <f>VLOOKUP(B193,Positions!$A$2:$B$688,2,FALSE)</f>
        <v>LW</v>
      </c>
      <c r="D193" s="47">
        <f>IF(C193="C",VLOOKUP(B193,'C'!$A$3:$C$96,3,FALSE),IF(C193="C/LW",VLOOKUP(B193,'C'!$A$3:$C$96,3,FALSE),IF(C193="C/RW",VLOOKUP(B193,'C'!$A$3:$C$96,3,FALSE),IF(C193="LW",VLOOKUP(B193,LW!$A$3:$C$91,3,FALSE),IF(C193="LW/RW",VLOOKUP(B193,LW!$A$3:$C$91,3,FALSE),IF(C193="RW",VLOOKUP(B193,RW!$A$3:$C$100,3,FALSE),IF(C193="D",VLOOKUP(B193,D!$A$3:$C$98,3,FALSE),IF(C193="G",VLOOKUP(B193,G!$A$3:$C$99,3,FALSE)))))))))</f>
        <v>49</v>
      </c>
      <c r="E193" s="47" t="str">
        <f t="shared" si="1"/>
        <v>LW49</v>
      </c>
      <c r="F193" s="47" t="str">
        <f>VLOOKUP(B193,ADP!$A$2:$E$696,5,FALSE)</f>
        <v>NYI</v>
      </c>
      <c r="G193" s="47">
        <f>IF(Settings!$B$2="Yahoo",VLOOKUP(B193,ADP!$A$2:$D$696,2,FALSE),IF(Settings!$B$2="ESPN",VLOOKUP(B193,ADP!$A$2:$D$696,3,FALSE),IF(Settings!$B$2="Average",VLOOKUP(B193,ADP!$A$2:$D$696,4,FALSE),"NA")))</f>
        <v>163.5</v>
      </c>
      <c r="H193" s="48">
        <f t="shared" si="2"/>
        <v>225</v>
      </c>
      <c r="K193" s="49">
        <v>190.0</v>
      </c>
      <c r="L193" s="50" t="s">
        <v>453</v>
      </c>
      <c r="M193" s="43" t="str">
        <f>VLOOKUP(L193,Positions!$A$2:$B$688,2,FALSE)</f>
        <v>D</v>
      </c>
      <c r="N193" s="43">
        <f>IF(M193="C",VLOOKUP(L193,'C'!$G$3:$J$96,3,FALSE),IF(M193="C/LW",VLOOKUP(L193,'C'!$G$3:$J$96,3,FALSE),IF(M193="C/RW",VLOOKUP(L193,'C'!$G$3:$J$96,3,FALSE),IF(M193="LW",VLOOKUP(L193,LW!$G$3:$J$85,3,FALSE),IF(M193="LW/RW",VLOOKUP(L193,LW!$G$3:$J$85,3,FALSE),IF(M193="RW",VLOOKUP(L193,RW!$G$3:$J$100,3,FALSE),IF(M193="D",VLOOKUP(L193,D!$G$3:$J$96,3,FALSE),IF(M193="G",VLOOKUP(L193,G!$G$3:$J$100,3,FALSE)))))))))</f>
        <v>39</v>
      </c>
      <c r="O193" s="43" t="str">
        <f t="shared" si="3"/>
        <v>D39</v>
      </c>
      <c r="P193" s="43" t="str">
        <f>VLOOKUP(L193,ADP!$A$2:$E$696,5,FALSE)</f>
        <v>BUF</v>
      </c>
      <c r="Q193" s="43">
        <f>IF(Settings!$B$2="Yahoo",VLOOKUP(L194,ADP!$A$2:$D$696,2,FALSE),IF(Settings!$B$2="ESPN",VLOOKUP(L194,ADP!$A$2:$D$696,3,FALSE),IF(Settings!$B$2="Average",VLOOKUP(L194,ADP!$A$2:$D$696,4,FALSE),"NA")))</f>
        <v>141.6</v>
      </c>
      <c r="R193" s="44">
        <f t="shared" si="6"/>
        <v>192.5</v>
      </c>
      <c r="T193" s="51">
        <v>190.0</v>
      </c>
      <c r="U193" s="52" t="s">
        <v>440</v>
      </c>
      <c r="V193" s="53" t="s">
        <v>83</v>
      </c>
      <c r="W193" s="38">
        <v>60.0</v>
      </c>
      <c r="X193" s="38" t="s">
        <v>454</v>
      </c>
      <c r="Y193" s="38" t="s">
        <v>297</v>
      </c>
      <c r="Z193" s="38" t="s">
        <v>356</v>
      </c>
      <c r="AA193" s="39">
        <v>189.0</v>
      </c>
    </row>
    <row r="194">
      <c r="A194" s="36">
        <v>190.0</v>
      </c>
      <c r="B194" s="58" t="s">
        <v>400</v>
      </c>
      <c r="C194" s="38" t="str">
        <f>VLOOKUP(B194,Positions!$A$2:$B$688,2,FALSE)</f>
        <v>C</v>
      </c>
      <c r="D194" s="38">
        <f>IF(C194="C",VLOOKUP(B194,'C'!$A$3:$C$96,3,FALSE),IF(C194="C/LW",VLOOKUP(B194,'C'!$A$3:$C$96,3,FALSE),IF(C194="C/RW",VLOOKUP(B194,'C'!$A$3:$C$96,3,FALSE),IF(C194="LW",VLOOKUP(B194,LW!$A$3:$C$91,3,FALSE),IF(C194="LW/RW",VLOOKUP(B194,LW!$A$3:$C$91,3,FALSE),IF(C194="RW",VLOOKUP(B194,RW!$A$3:$C$100,3,FALSE),IF(C194="D",VLOOKUP(B194,D!$A$3:$C$98,3,FALSE),IF(C194="G",VLOOKUP(B194,G!$A$3:$C$99,3,FALSE)))))))))</f>
        <v>58</v>
      </c>
      <c r="E194" s="38" t="str">
        <f t="shared" si="1"/>
        <v>C58</v>
      </c>
      <c r="F194" s="38" t="str">
        <f>VLOOKUP(B194,ADP!$A$2:$E$696,5,FALSE)</f>
        <v>MIN</v>
      </c>
      <c r="G194" s="38">
        <f>IF(Settings!$B$2="Yahoo",VLOOKUP(B194,ADP!$A$2:$D$696,2,FALSE),IF(Settings!$B$2="ESPN",VLOOKUP(B194,ADP!$A$2:$D$696,3,FALSE),IF(Settings!$B$2="Average",VLOOKUP(B194,ADP!$A$2:$D$696,4,FALSE),"NA")))</f>
        <v>161.4</v>
      </c>
      <c r="H194" s="39">
        <f t="shared" si="2"/>
        <v>177.5</v>
      </c>
      <c r="K194" s="36">
        <v>191.0</v>
      </c>
      <c r="L194" s="37" t="s">
        <v>455</v>
      </c>
      <c r="M194" s="38" t="str">
        <f>VLOOKUP(L194,Positions!$A$2:$B$688,2,FALSE)</f>
        <v>G</v>
      </c>
      <c r="N194" s="38">
        <f>IF(M194="C",VLOOKUP(L194,'C'!$G$3:$J$96,3,FALSE),IF(M194="C/LW",VLOOKUP(L194,'C'!$G$3:$J$96,3,FALSE),IF(M194="C/RW",VLOOKUP(L194,'C'!$G$3:$J$96,3,FALSE),IF(M194="LW",VLOOKUP(L194,LW!$G$3:$J$85,3,FALSE),IF(M194="LW/RW",VLOOKUP(L194,LW!$G$3:$J$85,3,FALSE),IF(M194="RW",VLOOKUP(L194,RW!$G$3:$J$100,3,FALSE),IF(M194="D",VLOOKUP(L194,D!$G$3:$J$96,3,FALSE),IF(M194="G",VLOOKUP(L194,G!$G$3:$J$100,3,FALSE)))))))))</f>
        <v>26</v>
      </c>
      <c r="O194" s="38" t="str">
        <f t="shared" si="3"/>
        <v>G26</v>
      </c>
      <c r="P194" s="38" t="str">
        <f>VLOOKUP(L194,ADP!$A$2:$E$696,5,FALSE)</f>
        <v>BOS</v>
      </c>
      <c r="Q194" s="38">
        <f>IF(Settings!$B$2="Yahoo",VLOOKUP(L195,ADP!$A$2:$D$696,2,FALSE),IF(Settings!$B$2="ESPN",VLOOKUP(L195,ADP!$A$2:$D$696,3,FALSE),IF(Settings!$B$2="Average",VLOOKUP(L195,ADP!$A$2:$D$696,4,FALSE),"NA")))</f>
        <v>173</v>
      </c>
      <c r="R194" s="39">
        <f t="shared" si="6"/>
        <v>213.5</v>
      </c>
      <c r="T194" s="40">
        <v>191.0</v>
      </c>
      <c r="U194" s="43" t="s">
        <v>421</v>
      </c>
      <c r="V194" s="42" t="s">
        <v>149</v>
      </c>
      <c r="W194" s="43">
        <v>41.0</v>
      </c>
      <c r="X194" s="43" t="s">
        <v>456</v>
      </c>
      <c r="Y194" s="43" t="s">
        <v>123</v>
      </c>
      <c r="Z194" s="43">
        <v>169.9</v>
      </c>
      <c r="AA194" s="44">
        <v>190.0</v>
      </c>
    </row>
    <row r="195">
      <c r="A195" s="45">
        <v>191.0</v>
      </c>
      <c r="B195" s="56" t="s">
        <v>457</v>
      </c>
      <c r="C195" s="47" t="str">
        <f>VLOOKUP(B195,Positions!$A$2:$B$688,2,FALSE)</f>
        <v>C/RW</v>
      </c>
      <c r="D195" s="47">
        <f>IF(C195="C",VLOOKUP(B195,'C'!$A$3:$C$96,3,FALSE),IF(C195="C/LW",VLOOKUP(B195,'C'!$A$3:$C$96,3,FALSE),IF(C195="C/RW",VLOOKUP(B195,'C'!$A$3:$C$96,3,FALSE),IF(C195="LW",VLOOKUP(B195,LW!$A$3:$C$91,3,FALSE),IF(C195="LW/RW",VLOOKUP(B195,LW!$A$3:$C$91,3,FALSE),IF(C195="RW",VLOOKUP(B195,RW!$A$3:$C$100,3,FALSE),IF(C195="D",VLOOKUP(B195,D!$A$3:$C$98,3,FALSE),IF(C195="G",VLOOKUP(B195,G!$A$3:$C$99,3,FALSE)))))))))</f>
        <v>59</v>
      </c>
      <c r="E195" s="47" t="str">
        <f t="shared" si="1"/>
        <v>C/RW59</v>
      </c>
      <c r="F195" s="47" t="str">
        <f>VLOOKUP(B195,ADP!$A$2:$E$696,5,FALSE)</f>
        <v>VGK</v>
      </c>
      <c r="G195" s="47">
        <f>IF(Settings!$B$2="Yahoo",VLOOKUP(B195,ADP!$A$2:$D$696,2,FALSE),IF(Settings!$B$2="ESPN",VLOOKUP(B195,ADP!$A$2:$D$696,3,FALSE),IF(Settings!$B$2="Average",VLOOKUP(B195,ADP!$A$2:$D$696,4,FALSE),"NA")))</f>
        <v>171.9</v>
      </c>
      <c r="H195" s="48">
        <f t="shared" si="2"/>
        <v>205</v>
      </c>
      <c r="K195" s="49">
        <v>192.0</v>
      </c>
      <c r="L195" s="50" t="s">
        <v>435</v>
      </c>
      <c r="M195" s="43" t="str">
        <f>VLOOKUP(L195,Positions!$A$2:$B$688,2,FALSE)</f>
        <v>LW/RW</v>
      </c>
      <c r="N195" s="43">
        <f>IF(M195="C",VLOOKUP(L195,'C'!$G$3:$J$96,3,FALSE),IF(M195="C/LW",VLOOKUP(L195,'C'!$G$3:$J$96,3,FALSE),IF(M195="C/RW",VLOOKUP(L195,'C'!$G$3:$J$96,3,FALSE),IF(M195="LW",VLOOKUP(L195,LW!$G$3:$J$85,3,FALSE),IF(M195="LW/RW",VLOOKUP(L195,LW!$G$3:$J$85,3,FALSE),IF(M195="RW",VLOOKUP(L195,RW!$G$3:$J$100,3,FALSE),IF(M195="D",VLOOKUP(L195,D!$G$3:$J$96,3,FALSE),IF(M195="G",VLOOKUP(L195,G!$G$3:$J$100,3,FALSE)))))))))</f>
        <v>44</v>
      </c>
      <c r="O195" s="43" t="str">
        <f t="shared" si="3"/>
        <v>LW/RW44</v>
      </c>
      <c r="P195" s="43" t="str">
        <f>VLOOKUP(L195,ADP!$A$2:$E$696,5,FALSE)</f>
        <v>VAN</v>
      </c>
      <c r="Q195" s="43">
        <f>IF(Settings!$B$2="Yahoo",VLOOKUP(L196,ADP!$A$2:$D$696,2,FALSE),IF(Settings!$B$2="ESPN",VLOOKUP(L196,ADP!$A$2:$D$696,3,FALSE),IF(Settings!$B$2="Average",VLOOKUP(L196,ADP!$A$2:$D$696,4,FALSE),"NA")))</f>
        <v>173.6</v>
      </c>
      <c r="R195" s="44">
        <f t="shared" si="6"/>
        <v>187</v>
      </c>
      <c r="T195" s="51">
        <v>192.0</v>
      </c>
      <c r="U195" s="52" t="s">
        <v>442</v>
      </c>
      <c r="V195" s="53" t="s">
        <v>90</v>
      </c>
      <c r="W195" s="38">
        <v>41.0</v>
      </c>
      <c r="X195" s="38" t="s">
        <v>458</v>
      </c>
      <c r="Y195" s="38" t="s">
        <v>92</v>
      </c>
      <c r="Z195" s="38">
        <v>117.3</v>
      </c>
      <c r="AA195" s="39">
        <v>191.5</v>
      </c>
    </row>
    <row r="196">
      <c r="A196" s="36">
        <v>192.0</v>
      </c>
      <c r="B196" s="55" t="s">
        <v>459</v>
      </c>
      <c r="C196" s="38" t="str">
        <f>VLOOKUP(B196,Positions!$A$2:$B$688,2,FALSE)</f>
        <v>LW</v>
      </c>
      <c r="D196" s="38">
        <f>IF(C196="C",VLOOKUP(B196,'C'!$A$3:$C$96,3,FALSE),IF(C196="C/LW",VLOOKUP(B196,'C'!$A$3:$C$96,3,FALSE),IF(C196="C/RW",VLOOKUP(B196,'C'!$A$3:$C$96,3,FALSE),IF(C196="LW",VLOOKUP(B196,LW!$A$3:$C$91,3,FALSE),IF(C196="LW/RW",VLOOKUP(B196,LW!$A$3:$C$91,3,FALSE),IF(C196="RW",VLOOKUP(B196,RW!$A$3:$C$100,3,FALSE),IF(C196="D",VLOOKUP(B196,D!$A$3:$C$98,3,FALSE),IF(C196="G",VLOOKUP(B196,G!$A$3:$C$99,3,FALSE)))))))))</f>
        <v>50</v>
      </c>
      <c r="E196" s="38" t="str">
        <f t="shared" si="1"/>
        <v>LW50</v>
      </c>
      <c r="F196" s="38" t="str">
        <f>VLOOKUP(B196,ADP!$A$2:$E$696,5,FALSE)</f>
        <v>DET</v>
      </c>
      <c r="G196" s="38">
        <f>IF(Settings!$B$2="Yahoo",VLOOKUP(B196,ADP!$A$2:$D$696,2,FALSE),IF(Settings!$B$2="ESPN",VLOOKUP(B196,ADP!$A$2:$D$696,3,FALSE),IF(Settings!$B$2="Average",VLOOKUP(B196,ADP!$A$2:$D$696,4,FALSE),"NA")))</f>
        <v>166.8</v>
      </c>
      <c r="H196" s="39">
        <f t="shared" si="2"/>
        <v>202</v>
      </c>
      <c r="K196" s="36">
        <v>193.0</v>
      </c>
      <c r="L196" s="37" t="s">
        <v>460</v>
      </c>
      <c r="M196" s="38" t="str">
        <f>VLOOKUP(L196,Positions!$A$2:$B$688,2,FALSE)</f>
        <v>C/LW</v>
      </c>
      <c r="N196" s="38">
        <f>IF(M196="C",VLOOKUP(L196,'C'!$G$3:$J$96,3,FALSE),IF(M196="C/LW",VLOOKUP(L196,'C'!$G$3:$J$96,3,FALSE),IF(M196="C/RW",VLOOKUP(L196,'C'!$G$3:$J$96,3,FALSE),IF(M196="LW",VLOOKUP(L196,LW!$G$3:$J$85,3,FALSE),IF(M196="LW/RW",VLOOKUP(L196,LW!$G$3:$J$85,3,FALSE),IF(M196="RW",VLOOKUP(L196,RW!$G$3:$J$100,3,FALSE),IF(M196="D",VLOOKUP(L196,D!$G$3:$J$96,3,FALSE),IF(M196="G",VLOOKUP(L196,G!$G$3:$J$100,3,FALSE)))))))))</f>
        <v>62</v>
      </c>
      <c r="O196" s="38" t="str">
        <f t="shared" si="3"/>
        <v>C/LW62</v>
      </c>
      <c r="P196" s="38" t="str">
        <f>VLOOKUP(L196,ADP!$A$2:$E$696,5,FALSE)</f>
        <v>DAL</v>
      </c>
      <c r="Q196" s="38">
        <f>IF(Settings!$B$2="Yahoo",VLOOKUP(L197,ADP!$A$2:$D$696,2,FALSE),IF(Settings!$B$2="ESPN",VLOOKUP(L197,ADP!$A$2:$D$696,3,FALSE),IF(Settings!$B$2="Average",VLOOKUP(L197,ADP!$A$2:$D$696,4,FALSE),"NA")))</f>
        <v>172.3</v>
      </c>
      <c r="R196" s="39">
        <f t="shared" si="6"/>
        <v>220.5</v>
      </c>
      <c r="T196" s="40">
        <v>193.0</v>
      </c>
      <c r="U196" s="43" t="s">
        <v>444</v>
      </c>
      <c r="V196" s="42" t="s">
        <v>90</v>
      </c>
      <c r="W196" s="43">
        <v>36.0</v>
      </c>
      <c r="X196" s="43" t="s">
        <v>461</v>
      </c>
      <c r="Y196" s="43" t="s">
        <v>123</v>
      </c>
      <c r="Z196" s="43">
        <v>160.6</v>
      </c>
      <c r="AA196" s="44">
        <v>192.5</v>
      </c>
    </row>
    <row r="197">
      <c r="A197" s="45">
        <v>193.0</v>
      </c>
      <c r="B197" s="54" t="s">
        <v>440</v>
      </c>
      <c r="C197" s="47" t="str">
        <f>VLOOKUP(B197,Positions!$A$2:$B$688,2,FALSE)</f>
        <v>C</v>
      </c>
      <c r="D197" s="47">
        <f>IF(C197="C",VLOOKUP(B197,'C'!$A$3:$C$96,3,FALSE),IF(C197="C/LW",VLOOKUP(B197,'C'!$A$3:$C$96,3,FALSE),IF(C197="C/RW",VLOOKUP(B197,'C'!$A$3:$C$96,3,FALSE),IF(C197="LW",VLOOKUP(B197,LW!$A$3:$C$91,3,FALSE),IF(C197="LW/RW",VLOOKUP(B197,LW!$A$3:$C$91,3,FALSE),IF(C197="RW",VLOOKUP(B197,RW!$A$3:$C$100,3,FALSE),IF(C197="D",VLOOKUP(B197,D!$A$3:$C$98,3,FALSE),IF(C197="G",VLOOKUP(B197,G!$A$3:$C$99,3,FALSE)))))))))</f>
        <v>60</v>
      </c>
      <c r="E197" s="47" t="str">
        <f t="shared" si="1"/>
        <v>C60</v>
      </c>
      <c r="F197" s="47" t="str">
        <f>VLOOKUP(B197,ADP!$A$2:$E$696,5,FALSE)</f>
        <v>SEA</v>
      </c>
      <c r="G197" s="47" t="str">
        <f>IF(Settings!$B$2="Yahoo",VLOOKUP(B197,ADP!$A$2:$D$696,2,FALSE),IF(Settings!$B$2="ESPN",VLOOKUP(B197,ADP!$A$2:$D$696,3,FALSE),IF(Settings!$B$2="Average",VLOOKUP(B197,ADP!$A$2:$D$696,4,FALSE),"NA")))</f>
        <v>–</v>
      </c>
      <c r="H197" s="48">
        <f t="shared" si="2"/>
        <v>189</v>
      </c>
      <c r="K197" s="49">
        <v>194.0</v>
      </c>
      <c r="L197" s="50" t="s">
        <v>380</v>
      </c>
      <c r="M197" s="43" t="str">
        <f>VLOOKUP(L197,Positions!$A$2:$B$688,2,FALSE)</f>
        <v>LW</v>
      </c>
      <c r="N197" s="43">
        <f>IF(M197="C",VLOOKUP(L197,'C'!$G$3:$J$96,3,FALSE),IF(M197="C/LW",VLOOKUP(L197,'C'!$G$3:$J$96,3,FALSE),IF(M197="C/RW",VLOOKUP(L197,'C'!$G$3:$J$96,3,FALSE),IF(M197="LW",VLOOKUP(L197,LW!$G$3:$J$85,3,FALSE),IF(M197="LW/RW",VLOOKUP(L197,LW!$G$3:$J$85,3,FALSE),IF(M197="RW",VLOOKUP(L197,RW!$G$3:$J$100,3,FALSE),IF(M197="D",VLOOKUP(L197,D!$G$3:$J$96,3,FALSE),IF(M197="G",VLOOKUP(L197,G!$G$3:$J$100,3,FALSE)))))))))</f>
        <v>45</v>
      </c>
      <c r="O197" s="43" t="str">
        <f t="shared" si="3"/>
        <v>LW45</v>
      </c>
      <c r="P197" s="43" t="str">
        <f>VLOOKUP(L197,ADP!$A$2:$E$696,5,FALSE)</f>
        <v>NJD</v>
      </c>
      <c r="Q197" s="43">
        <f>IF(Settings!$B$2="Yahoo",VLOOKUP(L198,ADP!$A$2:$D$696,2,FALSE),IF(Settings!$B$2="ESPN",VLOOKUP(L198,ADP!$A$2:$D$696,3,FALSE),IF(Settings!$B$2="Average",VLOOKUP(L198,ADP!$A$2:$D$696,4,FALSE),"NA")))</f>
        <v>176</v>
      </c>
      <c r="R197" s="44">
        <f t="shared" si="6"/>
        <v>175</v>
      </c>
      <c r="T197" s="51">
        <v>194.0</v>
      </c>
      <c r="U197" s="38" t="s">
        <v>453</v>
      </c>
      <c r="V197" s="53" t="s">
        <v>90</v>
      </c>
      <c r="W197" s="38">
        <v>38.0</v>
      </c>
      <c r="X197" s="38" t="s">
        <v>462</v>
      </c>
      <c r="Y197" s="38" t="s">
        <v>225</v>
      </c>
      <c r="Z197" s="38">
        <v>111.5</v>
      </c>
      <c r="AA197" s="39">
        <v>192.5</v>
      </c>
    </row>
    <row r="198">
      <c r="A198" s="36">
        <v>194.0</v>
      </c>
      <c r="B198" s="55" t="s">
        <v>453</v>
      </c>
      <c r="C198" s="38" t="str">
        <f>VLOOKUP(B198,Positions!$A$2:$B$688,2,FALSE)</f>
        <v>D</v>
      </c>
      <c r="D198" s="38">
        <f>IF(C198="C",VLOOKUP(B198,'C'!$A$3:$C$96,3,FALSE),IF(C198="C/LW",VLOOKUP(B198,'C'!$A$3:$C$96,3,FALSE),IF(C198="C/RW",VLOOKUP(B198,'C'!$A$3:$C$96,3,FALSE),IF(C198="LW",VLOOKUP(B198,LW!$A$3:$C$91,3,FALSE),IF(C198="LW/RW",VLOOKUP(B198,LW!$A$3:$C$91,3,FALSE),IF(C198="RW",VLOOKUP(B198,RW!$A$3:$C$100,3,FALSE),IF(C198="D",VLOOKUP(B198,D!$A$3:$C$98,3,FALSE),IF(C198="G",VLOOKUP(B198,G!$A$3:$C$99,3,FALSE)))))))))</f>
        <v>38</v>
      </c>
      <c r="E198" s="38" t="str">
        <f t="shared" si="1"/>
        <v>D38</v>
      </c>
      <c r="F198" s="38" t="str">
        <f>VLOOKUP(B198,ADP!$A$2:$E$696,5,FALSE)</f>
        <v>BUF</v>
      </c>
      <c r="G198" s="38">
        <f>IF(Settings!$B$2="Yahoo",VLOOKUP(B198,ADP!$A$2:$D$696,2,FALSE),IF(Settings!$B$2="ESPN",VLOOKUP(B198,ADP!$A$2:$D$696,3,FALSE),IF(Settings!$B$2="Average",VLOOKUP(B198,ADP!$A$2:$D$696,4,FALSE),"NA")))</f>
        <v>111.5</v>
      </c>
      <c r="H198" s="39">
        <f t="shared" si="2"/>
        <v>192.5</v>
      </c>
      <c r="K198" s="36">
        <v>195.0</v>
      </c>
      <c r="L198" s="37" t="s">
        <v>463</v>
      </c>
      <c r="M198" s="38" t="str">
        <f>VLOOKUP(L198,Positions!$A$2:$B$688,2,FALSE)</f>
        <v>C/RW</v>
      </c>
      <c r="N198" s="38">
        <f>IF(M198="C",VLOOKUP(L198,'C'!$G$3:$J$96,3,FALSE),IF(M198="C/LW",VLOOKUP(L198,'C'!$G$3:$J$96,3,FALSE),IF(M198="C/RW",VLOOKUP(L198,'C'!$G$3:$J$96,3,FALSE),IF(M198="LW",VLOOKUP(L198,LW!$G$3:$J$85,3,FALSE),IF(M198="LW/RW",VLOOKUP(L198,LW!$G$3:$J$85,3,FALSE),IF(M198="RW",VLOOKUP(L198,RW!$G$3:$J$100,3,FALSE),IF(M198="D",VLOOKUP(L198,D!$G$3:$J$96,3,FALSE),IF(M198="G",VLOOKUP(L198,G!$G$3:$J$100,3,FALSE)))))))))</f>
        <v>63</v>
      </c>
      <c r="O198" s="38" t="str">
        <f t="shared" si="3"/>
        <v>C/RW63</v>
      </c>
      <c r="P198" s="38" t="str">
        <f>VLOOKUP(L198,ADP!$A$2:$E$696,5,FALSE)</f>
        <v>MTL</v>
      </c>
      <c r="Q198" s="38" t="str">
        <f>IF(Settings!$B$2="Yahoo",VLOOKUP(L199,ADP!$A$2:$D$696,2,FALSE),IF(Settings!$B$2="ESPN",VLOOKUP(L199,ADP!$A$2:$D$696,3,FALSE),IF(Settings!$B$2="Average",VLOOKUP(L199,ADP!$A$2:$D$696,4,FALSE),"NA")))</f>
        <v>–</v>
      </c>
      <c r="R198" s="39">
        <f t="shared" si="6"/>
        <v>211.5</v>
      </c>
      <c r="T198" s="40">
        <v>195.0</v>
      </c>
      <c r="U198" s="43" t="s">
        <v>412</v>
      </c>
      <c r="V198" s="42" t="s">
        <v>90</v>
      </c>
      <c r="W198" s="43">
        <v>34.0</v>
      </c>
      <c r="X198" s="43" t="s">
        <v>464</v>
      </c>
      <c r="Y198" s="43" t="s">
        <v>119</v>
      </c>
      <c r="Z198" s="43">
        <v>166.2</v>
      </c>
      <c r="AA198" s="44">
        <v>193.5</v>
      </c>
    </row>
    <row r="199">
      <c r="A199" s="45">
        <v>195.0</v>
      </c>
      <c r="B199" s="59" t="s">
        <v>465</v>
      </c>
      <c r="C199" s="47" t="str">
        <f>VLOOKUP(B199,Positions!$A$2:$B$688,2,FALSE)</f>
        <v>D</v>
      </c>
      <c r="D199" s="47">
        <f>IF(C199="C",VLOOKUP(B199,'C'!$A$3:$C$96,3,FALSE),IF(C199="C/LW",VLOOKUP(B199,'C'!$A$3:$C$96,3,FALSE),IF(C199="C/RW",VLOOKUP(B199,'C'!$A$3:$C$96,3,FALSE),IF(C199="LW",VLOOKUP(B199,LW!$A$3:$C$91,3,FALSE),IF(C199="LW/RW",VLOOKUP(B199,LW!$A$3:$C$91,3,FALSE),IF(C199="RW",VLOOKUP(B199,RW!$A$3:$C$100,3,FALSE),IF(C199="D",VLOOKUP(B199,D!$A$3:$C$98,3,FALSE),IF(C199="G",VLOOKUP(B199,G!$A$3:$C$99,3,FALSE)))))))))</f>
        <v>39</v>
      </c>
      <c r="E199" s="47" t="str">
        <f t="shared" si="1"/>
        <v>D39</v>
      </c>
      <c r="F199" s="47" t="str">
        <f>VLOOKUP(B199,ADP!$A$2:$E$696,5,FALSE)</f>
        <v>CGY</v>
      </c>
      <c r="G199" s="47">
        <f>IF(Settings!$B$2="Yahoo",VLOOKUP(B199,ADP!$A$2:$D$696,2,FALSE),IF(Settings!$B$2="ESPN",VLOOKUP(B199,ADP!$A$2:$D$696,3,FALSE),IF(Settings!$B$2="Average",VLOOKUP(B199,ADP!$A$2:$D$696,4,FALSE),"NA")))</f>
        <v>126.3</v>
      </c>
      <c r="H199" s="48">
        <f t="shared" si="2"/>
        <v>208</v>
      </c>
      <c r="K199" s="49">
        <v>196.0</v>
      </c>
      <c r="L199" s="50" t="s">
        <v>404</v>
      </c>
      <c r="M199" s="43" t="str">
        <f>VLOOKUP(L199,Positions!$A$2:$B$688,2,FALSE)</f>
        <v>LW/RW</v>
      </c>
      <c r="N199" s="43">
        <f>IF(M199="C",VLOOKUP(L199,'C'!$G$3:$J$96,3,FALSE),IF(M199="C/LW",VLOOKUP(L199,'C'!$G$3:$J$96,3,FALSE),IF(M199="C/RW",VLOOKUP(L199,'C'!$G$3:$J$96,3,FALSE),IF(M199="LW",VLOOKUP(L199,LW!$G$3:$J$85,3,FALSE),IF(M199="LW/RW",VLOOKUP(L199,LW!$G$3:$J$85,3,FALSE),IF(M199="RW",VLOOKUP(L199,RW!$G$3:$J$100,3,FALSE),IF(M199="D",VLOOKUP(L199,D!$G$3:$J$96,3,FALSE),IF(M199="G",VLOOKUP(L199,G!$G$3:$J$100,3,FALSE)))))))))</f>
        <v>46</v>
      </c>
      <c r="O199" s="43" t="str">
        <f t="shared" si="3"/>
        <v>LW/RW46</v>
      </c>
      <c r="P199" s="43" t="str">
        <f>VLOOKUP(L199,ADP!$A$2:$E$696,5,FALSE)</f>
        <v>LAK</v>
      </c>
      <c r="Q199" s="43" t="str">
        <f>IF(Settings!$B$2="Yahoo",VLOOKUP(L200,ADP!$A$2:$D$696,2,FALSE),IF(Settings!$B$2="ESPN",VLOOKUP(L200,ADP!$A$2:$D$696,3,FALSE),IF(Settings!$B$2="Average",VLOOKUP(L200,ADP!$A$2:$D$696,4,FALSE),"NA")))</f>
        <v>–</v>
      </c>
      <c r="R199" s="44">
        <f t="shared" si="6"/>
        <v>181</v>
      </c>
      <c r="T199" s="51">
        <v>196.0</v>
      </c>
      <c r="U199" s="52" t="s">
        <v>437</v>
      </c>
      <c r="V199" s="53" t="s">
        <v>149</v>
      </c>
      <c r="W199" s="38">
        <v>46.0</v>
      </c>
      <c r="X199" s="38" t="s">
        <v>466</v>
      </c>
      <c r="Y199" s="38" t="s">
        <v>113</v>
      </c>
      <c r="Z199" s="38">
        <v>163.1</v>
      </c>
      <c r="AA199" s="39">
        <v>198.0</v>
      </c>
    </row>
    <row r="200">
      <c r="A200" s="36">
        <v>196.0</v>
      </c>
      <c r="B200" s="58" t="s">
        <v>424</v>
      </c>
      <c r="C200" s="38" t="str">
        <f>VLOOKUP(B200,Positions!$A$2:$B$688,2,FALSE)</f>
        <v>D</v>
      </c>
      <c r="D200" s="38">
        <f>IF(C200="C",VLOOKUP(B200,'C'!$A$3:$C$96,3,FALSE),IF(C200="C/LW",VLOOKUP(B200,'C'!$A$3:$C$96,3,FALSE),IF(C200="C/RW",VLOOKUP(B200,'C'!$A$3:$C$96,3,FALSE),IF(C200="LW",VLOOKUP(B200,LW!$A$3:$C$91,3,FALSE),IF(C200="LW/RW",VLOOKUP(B200,LW!$A$3:$C$91,3,FALSE),IF(C200="RW",VLOOKUP(B200,RW!$A$3:$C$100,3,FALSE),IF(C200="D",VLOOKUP(B200,D!$A$3:$C$98,3,FALSE),IF(C200="G",VLOOKUP(B200,G!$A$3:$C$99,3,FALSE)))))))))</f>
        <v>40</v>
      </c>
      <c r="E200" s="38" t="str">
        <f t="shared" si="1"/>
        <v>D40</v>
      </c>
      <c r="F200" s="38" t="str">
        <f>VLOOKUP(B200,ADP!$A$2:$E$696,5,FALSE)</f>
        <v>EDM</v>
      </c>
      <c r="G200" s="38">
        <f>IF(Settings!$B$2="Yahoo",VLOOKUP(B200,ADP!$A$2:$D$696,2,FALSE),IF(Settings!$B$2="ESPN",VLOOKUP(B200,ADP!$A$2:$D$696,3,FALSE),IF(Settings!$B$2="Average",VLOOKUP(B200,ADP!$A$2:$D$696,4,FALSE),"NA")))</f>
        <v>158.7</v>
      </c>
      <c r="H200" s="39">
        <f t="shared" si="2"/>
        <v>186</v>
      </c>
      <c r="K200" s="36">
        <v>197.0</v>
      </c>
      <c r="L200" s="37" t="s">
        <v>384</v>
      </c>
      <c r="M200" s="38" t="str">
        <f>VLOOKUP(L200,Positions!$A$2:$B$688,2,FALSE)</f>
        <v>RW</v>
      </c>
      <c r="N200" s="38">
        <f>IF(M200="C",VLOOKUP(L200,'C'!$G$3:$J$96,3,FALSE),IF(M200="C/LW",VLOOKUP(L200,'C'!$G$3:$J$96,3,FALSE),IF(M200="C/RW",VLOOKUP(L200,'C'!$G$3:$J$96,3,FALSE),IF(M200="LW",VLOOKUP(L200,LW!$G$3:$J$85,3,FALSE),IF(M200="LW/RW",VLOOKUP(L200,LW!$G$3:$J$85,3,FALSE),IF(M200="RW",VLOOKUP(L200,RW!$G$3:$J$100,3,FALSE),IF(M200="D",VLOOKUP(L200,D!$G$3:$J$96,3,FALSE),IF(M200="G",VLOOKUP(L200,G!$G$3:$J$100,3,FALSE)))))))))</f>
        <v>23</v>
      </c>
      <c r="O200" s="38" t="str">
        <f t="shared" si="3"/>
        <v>RW23</v>
      </c>
      <c r="P200" s="38" t="str">
        <f>VLOOKUP(L200,ADP!$A$2:$E$696,5,FALSE)</f>
        <v>SEA</v>
      </c>
      <c r="Q200" s="38">
        <f>IF(Settings!$B$2="Yahoo",VLOOKUP(L201,ADP!$A$2:$D$696,2,FALSE),IF(Settings!$B$2="ESPN",VLOOKUP(L201,ADP!$A$2:$D$696,3,FALSE),IF(Settings!$B$2="Average",VLOOKUP(L201,ADP!$A$2:$D$696,4,FALSE),"NA")))</f>
        <v>156.6</v>
      </c>
      <c r="R200" s="39">
        <f t="shared" si="6"/>
        <v>177</v>
      </c>
      <c r="T200" s="40">
        <v>197.0</v>
      </c>
      <c r="U200" s="43" t="s">
        <v>432</v>
      </c>
      <c r="V200" s="42" t="s">
        <v>5</v>
      </c>
      <c r="W200" s="43">
        <v>23.0</v>
      </c>
      <c r="X200" s="43" t="s">
        <v>467</v>
      </c>
      <c r="Y200" s="43" t="s">
        <v>108</v>
      </c>
      <c r="Z200" s="43">
        <v>166.6</v>
      </c>
      <c r="AA200" s="44">
        <v>201.5</v>
      </c>
    </row>
    <row r="201">
      <c r="A201" s="45">
        <v>197.0</v>
      </c>
      <c r="B201" s="46" t="s">
        <v>442</v>
      </c>
      <c r="C201" s="47" t="str">
        <f>VLOOKUP(B201,Positions!$A$2:$B$688,2,FALSE)</f>
        <v>D</v>
      </c>
      <c r="D201" s="47">
        <f>IF(C201="C",VLOOKUP(B201,'C'!$A$3:$C$96,3,FALSE),IF(C201="C/LW",VLOOKUP(B201,'C'!$A$3:$C$96,3,FALSE),IF(C201="C/RW",VLOOKUP(B201,'C'!$A$3:$C$96,3,FALSE),IF(C201="LW",VLOOKUP(B201,LW!$A$3:$C$91,3,FALSE),IF(C201="LW/RW",VLOOKUP(B201,LW!$A$3:$C$91,3,FALSE),IF(C201="RW",VLOOKUP(B201,RW!$A$3:$C$100,3,FALSE),IF(C201="D",VLOOKUP(B201,D!$A$3:$C$98,3,FALSE),IF(C201="G",VLOOKUP(B201,G!$A$3:$C$99,3,FALSE)))))))))</f>
        <v>41</v>
      </c>
      <c r="E201" s="47" t="str">
        <f t="shared" si="1"/>
        <v>D41</v>
      </c>
      <c r="F201" s="47" t="str">
        <f>VLOOKUP(B201,ADP!$A$2:$E$696,5,FALSE)</f>
        <v>COL</v>
      </c>
      <c r="G201" s="47">
        <f>IF(Settings!$B$2="Yahoo",VLOOKUP(B201,ADP!$A$2:$D$696,2,FALSE),IF(Settings!$B$2="ESPN",VLOOKUP(B201,ADP!$A$2:$D$696,3,FALSE),IF(Settings!$B$2="Average",VLOOKUP(B201,ADP!$A$2:$D$696,4,FALSE),"NA")))</f>
        <v>117.3</v>
      </c>
      <c r="H201" s="48">
        <f t="shared" si="2"/>
        <v>191.5</v>
      </c>
      <c r="K201" s="49">
        <v>198.0</v>
      </c>
      <c r="L201" s="50" t="s">
        <v>336</v>
      </c>
      <c r="M201" s="43" t="str">
        <f>VLOOKUP(L201,Positions!$A$2:$B$688,2,FALSE)</f>
        <v>D</v>
      </c>
      <c r="N201" s="43">
        <f>IF(M201="C",VLOOKUP(L201,'C'!$G$3:$J$96,3,FALSE),IF(M201="C/LW",VLOOKUP(L201,'C'!$G$3:$J$96,3,FALSE),IF(M201="C/RW",VLOOKUP(L201,'C'!$G$3:$J$96,3,FALSE),IF(M201="LW",VLOOKUP(L201,LW!$G$3:$J$85,3,FALSE),IF(M201="LW/RW",VLOOKUP(L201,LW!$G$3:$J$85,3,FALSE),IF(M201="RW",VLOOKUP(L201,RW!$G$3:$J$100,3,FALSE),IF(M201="D",VLOOKUP(L201,D!$G$3:$J$96,3,FALSE),IF(M201="G",VLOOKUP(L201,G!$G$3:$J$100,3,FALSE)))))))))</f>
        <v>40</v>
      </c>
      <c r="O201" s="43" t="str">
        <f t="shared" si="3"/>
        <v>D40</v>
      </c>
      <c r="P201" s="43" t="str">
        <f>VLOOKUP(L201,ADP!$A$2:$E$696,5,FALSE)</f>
        <v>SEA</v>
      </c>
      <c r="Q201" s="43">
        <f>IF(Settings!$B$2="Yahoo",VLOOKUP(L202,ADP!$A$2:$D$696,2,FALSE),IF(Settings!$B$2="ESPN",VLOOKUP(L202,ADP!$A$2:$D$696,3,FALSE),IF(Settings!$B$2="Average",VLOOKUP(L202,ADP!$A$2:$D$696,4,FALSE),"NA")))</f>
        <v>160.6</v>
      </c>
      <c r="R201" s="44">
        <f t="shared" si="6"/>
        <v>166.5</v>
      </c>
      <c r="T201" s="51">
        <v>198.0</v>
      </c>
      <c r="U201" s="38" t="s">
        <v>459</v>
      </c>
      <c r="V201" s="53" t="s">
        <v>4</v>
      </c>
      <c r="W201" s="38">
        <v>50.0</v>
      </c>
      <c r="X201" s="38" t="s">
        <v>468</v>
      </c>
      <c r="Y201" s="38" t="s">
        <v>202</v>
      </c>
      <c r="Z201" s="38">
        <v>166.8</v>
      </c>
      <c r="AA201" s="39">
        <v>202.0</v>
      </c>
    </row>
    <row r="202">
      <c r="A202" s="36">
        <v>198.0</v>
      </c>
      <c r="B202" s="58" t="s">
        <v>407</v>
      </c>
      <c r="C202" s="38" t="str">
        <f>VLOOKUP(B202,Positions!$A$2:$B$688,2,FALSE)</f>
        <v>G</v>
      </c>
      <c r="D202" s="38">
        <f>IF(C202="C",VLOOKUP(B202,'C'!$A$3:$C$96,3,FALSE),IF(C202="C/LW",VLOOKUP(B202,'C'!$A$3:$C$96,3,FALSE),IF(C202="C/RW",VLOOKUP(B202,'C'!$A$3:$C$96,3,FALSE),IF(C202="LW",VLOOKUP(B202,LW!$A$3:$C$91,3,FALSE),IF(C202="LW/RW",VLOOKUP(B202,LW!$A$3:$C$91,3,FALSE),IF(C202="RW",VLOOKUP(B202,RW!$A$3:$C$100,3,FALSE),IF(C202="D",VLOOKUP(B202,D!$A$3:$C$98,3,FALSE),IF(C202="G",VLOOKUP(B202,G!$A$3:$C$99,3,FALSE)))))))))</f>
        <v>25</v>
      </c>
      <c r="E202" s="38" t="str">
        <f t="shared" si="1"/>
        <v>G25</v>
      </c>
      <c r="F202" s="38" t="str">
        <f>VLOOKUP(B202,ADP!$A$2:$E$696,5,FALSE)</f>
        <v>LAK</v>
      </c>
      <c r="G202" s="38">
        <f>IF(Settings!$B$2="Yahoo",VLOOKUP(B202,ADP!$A$2:$D$696,2,FALSE),IF(Settings!$B$2="ESPN",VLOOKUP(B202,ADP!$A$2:$D$696,3,FALSE),IF(Settings!$B$2="Average",VLOOKUP(B202,ADP!$A$2:$D$696,4,FALSE),"NA")))</f>
        <v>94.9</v>
      </c>
      <c r="H202" s="39">
        <f t="shared" si="2"/>
        <v>183</v>
      </c>
      <c r="K202" s="36">
        <v>199.0</v>
      </c>
      <c r="L202" s="37" t="s">
        <v>444</v>
      </c>
      <c r="M202" s="38" t="str">
        <f>VLOOKUP(L202,Positions!$A$2:$B$688,2,FALSE)</f>
        <v>D</v>
      </c>
      <c r="N202" s="38">
        <f>IF(M202="C",VLOOKUP(L202,'C'!$G$3:$J$96,3,FALSE),IF(M202="C/LW",VLOOKUP(L202,'C'!$G$3:$J$96,3,FALSE),IF(M202="C/RW",VLOOKUP(L202,'C'!$G$3:$J$96,3,FALSE),IF(M202="LW",VLOOKUP(L202,LW!$G$3:$J$85,3,FALSE),IF(M202="LW/RW",VLOOKUP(L202,LW!$G$3:$J$85,3,FALSE),IF(M202="RW",VLOOKUP(L202,RW!$G$3:$J$100,3,FALSE),IF(M202="D",VLOOKUP(L202,D!$G$3:$J$96,3,FALSE),IF(M202="G",VLOOKUP(L202,G!$G$3:$J$100,3,FALSE)))))))))</f>
        <v>41</v>
      </c>
      <c r="O202" s="38" t="str">
        <f t="shared" si="3"/>
        <v>D41</v>
      </c>
      <c r="P202" s="38" t="str">
        <f>VLOOKUP(L202,ADP!$A$2:$E$696,5,FALSE)</f>
        <v>CAR</v>
      </c>
      <c r="Q202" s="38">
        <f>IF(Settings!$B$2="Yahoo",VLOOKUP(L203,ADP!$A$2:$D$696,2,FALSE),IF(Settings!$B$2="ESPN",VLOOKUP(L203,ADP!$A$2:$D$696,3,FALSE),IF(Settings!$B$2="Average",VLOOKUP(L203,ADP!$A$2:$D$696,4,FALSE),"NA")))</f>
        <v>118.8</v>
      </c>
      <c r="R202" s="39">
        <f t="shared" si="6"/>
        <v>192.5</v>
      </c>
      <c r="T202" s="40">
        <v>199.0</v>
      </c>
      <c r="U202" s="43" t="s">
        <v>457</v>
      </c>
      <c r="V202" s="42" t="s">
        <v>98</v>
      </c>
      <c r="W202" s="43">
        <v>59.0</v>
      </c>
      <c r="X202" s="43" t="s">
        <v>469</v>
      </c>
      <c r="Y202" s="43" t="s">
        <v>140</v>
      </c>
      <c r="Z202" s="43">
        <v>171.9</v>
      </c>
      <c r="AA202" s="44">
        <v>205.0</v>
      </c>
    </row>
    <row r="203">
      <c r="A203" s="45">
        <v>199.0</v>
      </c>
      <c r="B203" s="59" t="s">
        <v>76</v>
      </c>
      <c r="C203" s="47" t="str">
        <f>VLOOKUP(B203,Positions!$A$2:$B$688,2,FALSE)</f>
        <v>G</v>
      </c>
      <c r="D203" s="47">
        <f>IF(C203="C",VLOOKUP(B203,'C'!$A$3:$C$96,3,FALSE),IF(C203="C/LW",VLOOKUP(B203,'C'!$A$3:$C$96,3,FALSE),IF(C203="C/RW",VLOOKUP(B203,'C'!$A$3:$C$96,3,FALSE),IF(C203="LW",VLOOKUP(B203,LW!$A$3:$C$91,3,FALSE),IF(C203="LW/RW",VLOOKUP(B203,LW!$A$3:$C$91,3,FALSE),IF(C203="RW",VLOOKUP(B203,RW!$A$3:$C$100,3,FALSE),IF(C203="D",VLOOKUP(B203,D!$A$3:$C$98,3,FALSE),IF(C203="G",VLOOKUP(B203,G!$A$3:$C$99,3,FALSE)))))))))</f>
        <v>26</v>
      </c>
      <c r="E203" s="47" t="str">
        <f t="shared" si="1"/>
        <v>G26</v>
      </c>
      <c r="F203" s="47" t="str">
        <f>VLOOKUP(B203,ADP!$A$2:$E$696,5,FALSE)</f>
        <v>COL</v>
      </c>
      <c r="G203" s="47">
        <f>IF(Settings!$B$2="Yahoo",VLOOKUP(B203,ADP!$A$2:$D$696,2,FALSE),IF(Settings!$B$2="ESPN",VLOOKUP(B203,ADP!$A$2:$D$696,3,FALSE),IF(Settings!$B$2="Average",VLOOKUP(B203,ADP!$A$2:$D$696,4,FALSE),"NA")))</f>
        <v>103.5</v>
      </c>
      <c r="H203" s="48">
        <f t="shared" si="2"/>
        <v>188</v>
      </c>
      <c r="K203" s="49">
        <v>200.0</v>
      </c>
      <c r="L203" s="50" t="s">
        <v>387</v>
      </c>
      <c r="M203" s="43" t="str">
        <f>VLOOKUP(L203,Positions!$A$2:$B$688,2,FALSE)</f>
        <v>G</v>
      </c>
      <c r="N203" s="43">
        <f>IF(M203="C",VLOOKUP(L203,'C'!$G$3:$J$96,3,FALSE),IF(M203="C/LW",VLOOKUP(L203,'C'!$G$3:$J$96,3,FALSE),IF(M203="C/RW",VLOOKUP(L203,'C'!$G$3:$J$96,3,FALSE),IF(M203="LW",VLOOKUP(L203,LW!$G$3:$J$85,3,FALSE),IF(M203="LW/RW",VLOOKUP(L203,LW!$G$3:$J$85,3,FALSE),IF(M203="RW",VLOOKUP(L203,RW!$G$3:$J$100,3,FALSE),IF(M203="D",VLOOKUP(L203,D!$G$3:$J$96,3,FALSE),IF(M203="G",VLOOKUP(L203,G!$G$3:$J$100,3,FALSE)))))))))</f>
        <v>27</v>
      </c>
      <c r="O203" s="43" t="str">
        <f t="shared" si="3"/>
        <v>G27</v>
      </c>
      <c r="P203" s="43" t="str">
        <f>VLOOKUP(L203,ADP!$A$2:$E$696,5,FALSE)</f>
        <v>VGK</v>
      </c>
      <c r="Q203" s="43">
        <f>IF(Settings!$B$2="Yahoo",VLOOKUP(L204,ADP!$A$2:$D$696,2,FALSE),IF(Settings!$B$2="ESPN",VLOOKUP(L204,ADP!$A$2:$D$696,3,FALSE),IF(Settings!$B$2="Average",VLOOKUP(L204,ADP!$A$2:$D$696,4,FALSE),"NA")))</f>
        <v>74.9</v>
      </c>
      <c r="R203" s="44">
        <f t="shared" si="6"/>
        <v>179</v>
      </c>
      <c r="T203" s="51">
        <v>200.0</v>
      </c>
      <c r="U203" s="38" t="s">
        <v>402</v>
      </c>
      <c r="V203" s="53" t="s">
        <v>88</v>
      </c>
      <c r="W203" s="38">
        <v>54.0</v>
      </c>
      <c r="X203" s="38" t="s">
        <v>470</v>
      </c>
      <c r="Y203" s="38" t="s">
        <v>355</v>
      </c>
      <c r="Z203" s="38" t="s">
        <v>356</v>
      </c>
      <c r="AA203" s="39">
        <v>205.5</v>
      </c>
    </row>
    <row r="204">
      <c r="A204" s="36">
        <v>200.0</v>
      </c>
      <c r="B204" s="58" t="s">
        <v>471</v>
      </c>
      <c r="C204" s="38" t="str">
        <f>VLOOKUP(B204,Positions!$A$2:$B$688,2,FALSE)</f>
        <v>G</v>
      </c>
      <c r="D204" s="38">
        <f>IF(C204="C",VLOOKUP(B204,'C'!$A$3:$C$96,3,FALSE),IF(C204="C/LW",VLOOKUP(B204,'C'!$A$3:$C$96,3,FALSE),IF(C204="C/RW",VLOOKUP(B204,'C'!$A$3:$C$96,3,FALSE),IF(C204="LW",VLOOKUP(B204,LW!$A$3:$C$91,3,FALSE),IF(C204="LW/RW",VLOOKUP(B204,LW!$A$3:$C$91,3,FALSE),IF(C204="RW",VLOOKUP(B204,RW!$A$3:$C$100,3,FALSE),IF(C204="D",VLOOKUP(B204,D!$A$3:$C$98,3,FALSE),IF(C204="G",VLOOKUP(B204,G!$A$3:$C$99,3,FALSE)))))))))</f>
        <v>27</v>
      </c>
      <c r="E204" s="38" t="str">
        <f t="shared" si="1"/>
        <v>G27</v>
      </c>
      <c r="F204" s="38" t="str">
        <f>VLOOKUP(B204,ADP!$A$2:$E$696,5,FALSE)</f>
        <v>PHI</v>
      </c>
      <c r="G204" s="38">
        <f>IF(Settings!$B$2="Yahoo",VLOOKUP(B204,ADP!$A$2:$D$696,2,FALSE),IF(Settings!$B$2="ESPN",VLOOKUP(B204,ADP!$A$2:$D$696,3,FALSE),IF(Settings!$B$2="Average",VLOOKUP(B204,ADP!$A$2:$D$696,4,FALSE),"NA")))</f>
        <v>170</v>
      </c>
      <c r="H204" s="39">
        <f t="shared" si="2"/>
        <v>208</v>
      </c>
      <c r="K204" s="36">
        <v>201.0</v>
      </c>
      <c r="L204" s="37" t="s">
        <v>472</v>
      </c>
      <c r="M204" s="38" t="str">
        <f>VLOOKUP(L204,Positions!$A$2:$B$688,2,FALSE)</f>
        <v>G</v>
      </c>
      <c r="N204" s="38">
        <f>IF(M204="C",VLOOKUP(L204,'C'!$G$3:$J$96,3,FALSE),IF(M204="C/LW",VLOOKUP(L204,'C'!$G$3:$J$96,3,FALSE),IF(M204="C/RW",VLOOKUP(L204,'C'!$G$3:$J$96,3,FALSE),IF(M204="LW",VLOOKUP(L204,LW!$G$3:$J$85,3,FALSE),IF(M204="LW/RW",VLOOKUP(L204,LW!$G$3:$J$85,3,FALSE),IF(M204="RW",VLOOKUP(L204,RW!$G$3:$J$100,3,FALSE),IF(M204="D",VLOOKUP(L204,D!$G$3:$J$96,3,FALSE),IF(M204="G",VLOOKUP(L204,G!$G$3:$J$100,3,FALSE)))))))))</f>
        <v>28</v>
      </c>
      <c r="O204" s="38" t="str">
        <f t="shared" si="3"/>
        <v>G28</v>
      </c>
      <c r="P204" s="38" t="str">
        <f>VLOOKUP(L204,ADP!$A$2:$E$696,5,FALSE)</f>
        <v>FLA</v>
      </c>
      <c r="Q204" s="38">
        <f>IF(Settings!$B$2="Yahoo",VLOOKUP(L205,ADP!$A$2:$D$696,2,FALSE),IF(Settings!$B$2="ESPN",VLOOKUP(L205,ADP!$A$2:$D$696,3,FALSE),IF(Settings!$B$2="Average",VLOOKUP(L205,ADP!$A$2:$D$696,4,FALSE),"NA")))</f>
        <v>176.3</v>
      </c>
      <c r="R204" s="39">
        <f t="shared" si="6"/>
        <v>213.5</v>
      </c>
      <c r="T204" s="40">
        <v>201.0</v>
      </c>
      <c r="U204" s="41" t="s">
        <v>473</v>
      </c>
      <c r="V204" s="42" t="s">
        <v>88</v>
      </c>
      <c r="W204" s="43">
        <v>64.0</v>
      </c>
      <c r="X204" s="43" t="s">
        <v>474</v>
      </c>
      <c r="Y204" s="43" t="s">
        <v>182</v>
      </c>
      <c r="Z204" s="43">
        <v>176.3</v>
      </c>
      <c r="AA204" s="44">
        <v>205.5</v>
      </c>
    </row>
    <row r="205">
      <c r="A205" s="45">
        <v>201.0</v>
      </c>
      <c r="B205" s="56" t="s">
        <v>396</v>
      </c>
      <c r="C205" s="47" t="str">
        <f>VLOOKUP(B205,Positions!$A$2:$B$688,2,FALSE)</f>
        <v>D</v>
      </c>
      <c r="D205" s="47">
        <f>IF(C205="C",VLOOKUP(B205,'C'!$A$3:$C$96,3,FALSE),IF(C205="C/LW",VLOOKUP(B205,'C'!$A$3:$C$96,3,FALSE),IF(C205="C/RW",VLOOKUP(B205,'C'!$A$3:$C$96,3,FALSE),IF(C205="LW",VLOOKUP(B205,LW!$A$3:$C$91,3,FALSE),IF(C205="LW/RW",VLOOKUP(B205,LW!$A$3:$C$91,3,FALSE),IF(C205="RW",VLOOKUP(B205,RW!$A$3:$C$100,3,FALSE),IF(C205="D",VLOOKUP(B205,D!$A$3:$C$98,3,FALSE),IF(C205="G",VLOOKUP(B205,G!$A$3:$C$99,3,FALSE)))))))))</f>
        <v>42</v>
      </c>
      <c r="E205" s="47" t="str">
        <f t="shared" si="1"/>
        <v>D42</v>
      </c>
      <c r="F205" s="47" t="str">
        <f>VLOOKUP(B205,ADP!$A$2:$E$696,5,FALSE)</f>
        <v>WPG</v>
      </c>
      <c r="G205" s="47">
        <f>IF(Settings!$B$2="Yahoo",VLOOKUP(B205,ADP!$A$2:$D$696,2,FALSE),IF(Settings!$B$2="ESPN",VLOOKUP(B205,ADP!$A$2:$D$696,3,FALSE),IF(Settings!$B$2="Average",VLOOKUP(B205,ADP!$A$2:$D$696,4,FALSE),"NA")))</f>
        <v>152.2</v>
      </c>
      <c r="H205" s="48">
        <f t="shared" si="2"/>
        <v>182</v>
      </c>
      <c r="K205" s="49">
        <v>202.0</v>
      </c>
      <c r="L205" s="50" t="s">
        <v>473</v>
      </c>
      <c r="M205" s="43" t="str">
        <f>VLOOKUP(L205,Positions!$A$2:$B$688,2,FALSE)</f>
        <v>C/LW</v>
      </c>
      <c r="N205" s="43">
        <f>IF(M205="C",VLOOKUP(L205,'C'!$G$3:$J$96,3,FALSE),IF(M205="C/LW",VLOOKUP(L205,'C'!$G$3:$J$96,3,FALSE),IF(M205="C/RW",VLOOKUP(L205,'C'!$G$3:$J$96,3,FALSE),IF(M205="LW",VLOOKUP(L205,LW!$G$3:$J$85,3,FALSE),IF(M205="LW/RW",VLOOKUP(L205,LW!$G$3:$J$85,3,FALSE),IF(M205="RW",VLOOKUP(L205,RW!$G$3:$J$100,3,FALSE),IF(M205="D",VLOOKUP(L205,D!$G$3:$J$96,3,FALSE),IF(M205="G",VLOOKUP(L205,G!$G$3:$J$100,3,FALSE)))))))))</f>
        <v>64</v>
      </c>
      <c r="O205" s="43" t="str">
        <f t="shared" si="3"/>
        <v>C/LW64</v>
      </c>
      <c r="P205" s="43" t="str">
        <f>VLOOKUP(L205,ADP!$A$2:$E$696,5,FALSE)</f>
        <v>STL</v>
      </c>
      <c r="Q205" s="43">
        <f>IF(Settings!$B$2="Yahoo",VLOOKUP(L206,ADP!$A$2:$D$696,2,FALSE),IF(Settings!$B$2="ESPN",VLOOKUP(L206,ADP!$A$2:$D$696,3,FALSE),IF(Settings!$B$2="Average",VLOOKUP(L206,ADP!$A$2:$D$696,4,FALSE),"NA")))</f>
        <v>139</v>
      </c>
      <c r="R205" s="44">
        <f t="shared" si="6"/>
        <v>205.5</v>
      </c>
      <c r="T205" s="51">
        <v>202.0</v>
      </c>
      <c r="U205" s="38" t="s">
        <v>375</v>
      </c>
      <c r="V205" s="53" t="s">
        <v>83</v>
      </c>
      <c r="W205" s="38">
        <v>52.0</v>
      </c>
      <c r="X205" s="38" t="s">
        <v>475</v>
      </c>
      <c r="Y205" s="38" t="s">
        <v>101</v>
      </c>
      <c r="Z205" s="38">
        <v>143.3</v>
      </c>
      <c r="AA205" s="39">
        <v>207.0</v>
      </c>
    </row>
    <row r="206">
      <c r="A206" s="36">
        <v>202.0</v>
      </c>
      <c r="B206" s="55" t="s">
        <v>413</v>
      </c>
      <c r="C206" s="38" t="str">
        <f>VLOOKUP(B206,Positions!$A$2:$B$688,2,FALSE)</f>
        <v>D</v>
      </c>
      <c r="D206" s="38">
        <f>IF(C206="C",VLOOKUP(B206,'C'!$A$3:$C$96,3,FALSE),IF(C206="C/LW",VLOOKUP(B206,'C'!$A$3:$C$96,3,FALSE),IF(C206="C/RW",VLOOKUP(B206,'C'!$A$3:$C$96,3,FALSE),IF(C206="LW",VLOOKUP(B206,LW!$A$3:$C$91,3,FALSE),IF(C206="LW/RW",VLOOKUP(B206,LW!$A$3:$C$91,3,FALSE),IF(C206="RW",VLOOKUP(B206,RW!$A$3:$C$100,3,FALSE),IF(C206="D",VLOOKUP(B206,D!$A$3:$C$98,3,FALSE),IF(C206="G",VLOOKUP(B206,G!$A$3:$C$99,3,FALSE)))))))))</f>
        <v>43</v>
      </c>
      <c r="E206" s="38" t="str">
        <f t="shared" si="1"/>
        <v>D43</v>
      </c>
      <c r="F206" s="38" t="str">
        <f>VLOOKUP(B206,ADP!$A$2:$E$696,5,FALSE)</f>
        <v>ANA</v>
      </c>
      <c r="G206" s="38">
        <f>IF(Settings!$B$2="Yahoo",VLOOKUP(B206,ADP!$A$2:$D$696,2,FALSE),IF(Settings!$B$2="ESPN",VLOOKUP(B206,ADP!$A$2:$D$696,3,FALSE),IF(Settings!$B$2="Average",VLOOKUP(B206,ADP!$A$2:$D$696,4,FALSE),"NA")))</f>
        <v>169.1</v>
      </c>
      <c r="H206" s="39">
        <f t="shared" si="2"/>
        <v>186.5</v>
      </c>
      <c r="K206" s="36">
        <v>203.0</v>
      </c>
      <c r="L206" s="37" t="s">
        <v>476</v>
      </c>
      <c r="M206" s="38" t="str">
        <f>VLOOKUP(L206,Positions!$A$2:$B$688,2,FALSE)</f>
        <v>D</v>
      </c>
      <c r="N206" s="38">
        <f>IF(M206="C",VLOOKUP(L206,'C'!$G$3:$J$96,3,FALSE),IF(M206="C/LW",VLOOKUP(L206,'C'!$G$3:$J$96,3,FALSE),IF(M206="C/RW",VLOOKUP(L206,'C'!$G$3:$J$96,3,FALSE),IF(M206="LW",VLOOKUP(L206,LW!$G$3:$J$85,3,FALSE),IF(M206="LW/RW",VLOOKUP(L206,LW!$G$3:$J$85,3,FALSE),IF(M206="RW",VLOOKUP(L206,RW!$G$3:$J$100,3,FALSE),IF(M206="D",VLOOKUP(L206,D!$G$3:$J$96,3,FALSE),IF(M206="G",VLOOKUP(L206,G!$G$3:$J$100,3,FALSE)))))))))</f>
        <v>42</v>
      </c>
      <c r="O206" s="38" t="str">
        <f t="shared" si="3"/>
        <v>D42</v>
      </c>
      <c r="P206" s="38" t="str">
        <f>VLOOKUP(L206,ADP!$A$2:$E$696,5,FALSE)</f>
        <v>TBL</v>
      </c>
      <c r="Q206" s="38" t="str">
        <f>IF(Settings!$B$2="Yahoo",VLOOKUP(L207,ADP!$A$2:$D$696,2,FALSE),IF(Settings!$B$2="ESPN",VLOOKUP(L207,ADP!$A$2:$D$696,3,FALSE),IF(Settings!$B$2="Average",VLOOKUP(L207,ADP!$A$2:$D$696,4,FALSE),"NA")))</f>
        <v>–</v>
      </c>
      <c r="R206" s="39">
        <f t="shared" si="6"/>
        <v>211.5</v>
      </c>
      <c r="T206" s="40">
        <v>203.0</v>
      </c>
      <c r="U206" s="41" t="s">
        <v>477</v>
      </c>
      <c r="V206" s="42" t="s">
        <v>88</v>
      </c>
      <c r="W206" s="43">
        <v>65.0</v>
      </c>
      <c r="X206" s="43" t="s">
        <v>478</v>
      </c>
      <c r="Y206" s="43" t="s">
        <v>97</v>
      </c>
      <c r="Z206" s="43" t="s">
        <v>356</v>
      </c>
      <c r="AA206" s="44">
        <v>207.0</v>
      </c>
    </row>
    <row r="207">
      <c r="A207" s="45">
        <v>203.0</v>
      </c>
      <c r="B207" s="59" t="s">
        <v>378</v>
      </c>
      <c r="C207" s="47" t="str">
        <f>VLOOKUP(B207,Positions!$A$2:$B$688,2,FALSE)</f>
        <v>C/RW</v>
      </c>
      <c r="D207" s="47">
        <f>IF(C207="C",VLOOKUP(B207,'C'!$A$3:$C$96,3,FALSE),IF(C207="C/LW",VLOOKUP(B207,'C'!$A$3:$C$96,3,FALSE),IF(C207="C/RW",VLOOKUP(B207,'C'!$A$3:$C$96,3,FALSE),IF(C207="LW",VLOOKUP(B207,LW!$A$3:$C$91,3,FALSE),IF(C207="LW/RW",VLOOKUP(B207,LW!$A$3:$C$91,3,FALSE),IF(C207="RW",VLOOKUP(B207,RW!$A$3:$C$100,3,FALSE),IF(C207="D",VLOOKUP(B207,D!$A$3:$C$98,3,FALSE),IF(C207="G",VLOOKUP(B207,G!$A$3:$C$99,3,FALSE)))))))))</f>
        <v>61</v>
      </c>
      <c r="E207" s="47" t="str">
        <f t="shared" si="1"/>
        <v>C/RW61</v>
      </c>
      <c r="F207" s="47" t="str">
        <f>VLOOKUP(B207,ADP!$A$2:$E$696,5,FALSE)</f>
        <v>WSH</v>
      </c>
      <c r="G207" s="47">
        <f>IF(Settings!$B$2="Yahoo",VLOOKUP(B207,ADP!$A$2:$D$696,2,FALSE),IF(Settings!$B$2="ESPN",VLOOKUP(B207,ADP!$A$2:$D$696,3,FALSE),IF(Settings!$B$2="Average",VLOOKUP(B207,ADP!$A$2:$D$696,4,FALSE),"NA")))</f>
        <v>162.8</v>
      </c>
      <c r="H207" s="48">
        <f t="shared" si="2"/>
        <v>179.5</v>
      </c>
      <c r="K207" s="49">
        <v>204.0</v>
      </c>
      <c r="L207" s="50" t="s">
        <v>477</v>
      </c>
      <c r="M207" s="43" t="str">
        <f>VLOOKUP(L207,Positions!$A$2:$B$688,2,FALSE)</f>
        <v>C/LW</v>
      </c>
      <c r="N207" s="43">
        <f>IF(M207="C",VLOOKUP(L207,'C'!$G$3:$J$96,3,FALSE),IF(M207="C/LW",VLOOKUP(L207,'C'!$G$3:$J$96,3,FALSE),IF(M207="C/RW",VLOOKUP(L207,'C'!$G$3:$J$96,3,FALSE),IF(M207="LW",VLOOKUP(L207,LW!$G$3:$J$85,3,FALSE),IF(M207="LW/RW",VLOOKUP(L207,LW!$G$3:$J$85,3,FALSE),IF(M207="RW",VLOOKUP(L207,RW!$G$3:$J$100,3,FALSE),IF(M207="D",VLOOKUP(L207,D!$G$3:$J$96,3,FALSE),IF(M207="G",VLOOKUP(L207,G!$G$3:$J$100,3,FALSE)))))))))</f>
        <v>65</v>
      </c>
      <c r="O207" s="43" t="str">
        <f t="shared" si="3"/>
        <v>C/LW65</v>
      </c>
      <c r="P207" s="43" t="str">
        <f>VLOOKUP(L207,ADP!$A$2:$E$696,5,FALSE)</f>
        <v>TBL</v>
      </c>
      <c r="Q207" s="43" t="str">
        <f>IF(Settings!$B$2="Yahoo",VLOOKUP(L208,ADP!$A$2:$D$696,2,FALSE),IF(Settings!$B$2="ESPN",VLOOKUP(L208,ADP!$A$2:$D$696,3,FALSE),IF(Settings!$B$2="Average",VLOOKUP(L208,ADP!$A$2:$D$696,4,FALSE),"NA")))</f>
        <v>–</v>
      </c>
      <c r="R207" s="44">
        <f t="shared" si="6"/>
        <v>207</v>
      </c>
      <c r="T207" s="51">
        <v>204.0</v>
      </c>
      <c r="U207" s="38" t="s">
        <v>465</v>
      </c>
      <c r="V207" s="53" t="s">
        <v>90</v>
      </c>
      <c r="W207" s="38">
        <v>39.0</v>
      </c>
      <c r="X207" s="38" t="s">
        <v>479</v>
      </c>
      <c r="Y207" s="38" t="s">
        <v>106</v>
      </c>
      <c r="Z207" s="38">
        <v>126.3</v>
      </c>
      <c r="AA207" s="39">
        <v>208.0</v>
      </c>
    </row>
    <row r="208">
      <c r="A208" s="36">
        <v>204.0</v>
      </c>
      <c r="B208" s="58" t="s">
        <v>480</v>
      </c>
      <c r="C208" s="38" t="str">
        <f>VLOOKUP(B208,Positions!$A$2:$B$688,2,FALSE)</f>
        <v>LW/RW</v>
      </c>
      <c r="D208" s="38">
        <f>IF(C208="C",VLOOKUP(B208,'C'!$A$3:$C$96,3,FALSE),IF(C208="C/LW",VLOOKUP(B208,'C'!$A$3:$C$96,3,FALSE),IF(C208="C/RW",VLOOKUP(B208,'C'!$A$3:$C$96,3,FALSE),IF(C208="LW",VLOOKUP(B208,LW!$A$3:$C$91,3,FALSE),IF(C208="LW/RW",VLOOKUP(B208,LW!$A$3:$C$91,3,FALSE),IF(C208="RW",VLOOKUP(B208,RW!$A$3:$C$100,3,FALSE),IF(C208="D",VLOOKUP(B208,D!$A$3:$C$98,3,FALSE),IF(C208="G",VLOOKUP(B208,G!$A$3:$C$99,3,FALSE)))))))))</f>
        <v>51</v>
      </c>
      <c r="E208" s="38" t="str">
        <f t="shared" si="1"/>
        <v>LW/RW51</v>
      </c>
      <c r="F208" s="38" t="str">
        <f>VLOOKUP(B208,ADP!$A$2:$E$696,5,FALSE)</f>
        <v>WSH</v>
      </c>
      <c r="G208" s="38" t="str">
        <f>IF(Settings!$B$2="Yahoo",VLOOKUP(B208,ADP!$A$2:$D$696,2,FALSE),IF(Settings!$B$2="ESPN",VLOOKUP(B208,ADP!$A$2:$D$696,3,FALSE),IF(Settings!$B$2="Average",VLOOKUP(B208,ADP!$A$2:$D$696,4,FALSE),"NA")))</f>
        <v>–</v>
      </c>
      <c r="H208" s="39">
        <f t="shared" si="2"/>
        <v>208.5</v>
      </c>
      <c r="K208" s="36">
        <v>205.0</v>
      </c>
      <c r="L208" s="37" t="s">
        <v>481</v>
      </c>
      <c r="M208" s="38" t="str">
        <f>VLOOKUP(L208,Positions!$A$2:$B$688,2,FALSE)</f>
        <v>C</v>
      </c>
      <c r="N208" s="38">
        <f>IF(M208="C",VLOOKUP(L208,'C'!$G$3:$J$96,3,FALSE),IF(M208="C/LW",VLOOKUP(L208,'C'!$G$3:$J$96,3,FALSE),IF(M208="C/RW",VLOOKUP(L208,'C'!$G$3:$J$96,3,FALSE),IF(M208="LW",VLOOKUP(L208,LW!$G$3:$J$85,3,FALSE),IF(M208="LW/RW",VLOOKUP(L208,LW!$G$3:$J$85,3,FALSE),IF(M208="RW",VLOOKUP(L208,RW!$G$3:$J$100,3,FALSE),IF(M208="D",VLOOKUP(L208,D!$G$3:$J$96,3,FALSE),IF(M208="G",VLOOKUP(L208,G!$G$3:$J$100,3,FALSE)))))))))</f>
        <v>66</v>
      </c>
      <c r="O208" s="38" t="str">
        <f t="shared" si="3"/>
        <v>C66</v>
      </c>
      <c r="P208" s="38" t="str">
        <f>VLOOKUP(L208,ADP!$A$2:$E$696,5,FALSE)</f>
        <v>PHI</v>
      </c>
      <c r="Q208" s="38">
        <f>IF(Settings!$B$2="Yahoo",VLOOKUP(L209,ADP!$A$2:$D$696,2,FALSE),IF(Settings!$B$2="ESPN",VLOOKUP(L209,ADP!$A$2:$D$696,3,FALSE),IF(Settings!$B$2="Average",VLOOKUP(L209,ADP!$A$2:$D$696,4,FALSE),"NA")))</f>
        <v>169.9</v>
      </c>
      <c r="R208" s="39">
        <f t="shared" si="6"/>
        <v>208</v>
      </c>
      <c r="T208" s="40">
        <v>205.0</v>
      </c>
      <c r="U208" s="43" t="s">
        <v>471</v>
      </c>
      <c r="V208" s="42" t="s">
        <v>141</v>
      </c>
      <c r="W208" s="43">
        <v>27.0</v>
      </c>
      <c r="X208" s="43" t="s">
        <v>482</v>
      </c>
      <c r="Y208" s="43" t="s">
        <v>355</v>
      </c>
      <c r="Z208" s="43">
        <v>170.0</v>
      </c>
      <c r="AA208" s="44">
        <v>208.0</v>
      </c>
    </row>
    <row r="209">
      <c r="A209" s="45">
        <v>205.0</v>
      </c>
      <c r="B209" s="59" t="s">
        <v>385</v>
      </c>
      <c r="C209" s="47" t="str">
        <f>VLOOKUP(B209,Positions!$A$2:$B$688,2,FALSE)</f>
        <v>C</v>
      </c>
      <c r="D209" s="47">
        <f>IF(C209="C",VLOOKUP(B209,'C'!$A$3:$C$96,3,FALSE),IF(C209="C/LW",VLOOKUP(B209,'C'!$A$3:$C$96,3,FALSE),IF(C209="C/RW",VLOOKUP(B209,'C'!$A$3:$C$96,3,FALSE),IF(C209="LW",VLOOKUP(B209,LW!$A$3:$C$91,3,FALSE),IF(C209="LW/RW",VLOOKUP(B209,LW!$A$3:$C$91,3,FALSE),IF(C209="RW",VLOOKUP(B209,RW!$A$3:$C$100,3,FALSE),IF(C209="D",VLOOKUP(B209,D!$A$3:$C$98,3,FALSE),IF(C209="G",VLOOKUP(B209,G!$A$3:$C$99,3,FALSE)))))))))</f>
        <v>62</v>
      </c>
      <c r="E209" s="47" t="str">
        <f t="shared" si="1"/>
        <v>C62</v>
      </c>
      <c r="F209" s="47" t="str">
        <f>VLOOKUP(B209,ADP!$A$2:$E$696,5,FALSE)</f>
        <v>NSH</v>
      </c>
      <c r="G209" s="47">
        <f>IF(Settings!$B$2="Yahoo",VLOOKUP(B209,ADP!$A$2:$D$696,2,FALSE),IF(Settings!$B$2="ESPN",VLOOKUP(B209,ADP!$A$2:$D$696,3,FALSE),IF(Settings!$B$2="Average",VLOOKUP(B209,ADP!$A$2:$D$696,4,FALSE),"NA")))</f>
        <v>170.3</v>
      </c>
      <c r="H209" s="48">
        <f t="shared" si="2"/>
        <v>181.5</v>
      </c>
      <c r="K209" s="49">
        <v>206.0</v>
      </c>
      <c r="L209" s="50" t="s">
        <v>421</v>
      </c>
      <c r="M209" s="43" t="str">
        <f>VLOOKUP(L209,Positions!$A$2:$B$688,2,FALSE)</f>
        <v>LW/RW</v>
      </c>
      <c r="N209" s="43">
        <f>IF(M209="C",VLOOKUP(L209,'C'!$G$3:$J$96,3,FALSE),IF(M209="C/LW",VLOOKUP(L209,'C'!$G$3:$J$96,3,FALSE),IF(M209="C/RW",VLOOKUP(L209,'C'!$G$3:$J$96,3,FALSE),IF(M209="LW",VLOOKUP(L209,LW!$G$3:$J$85,3,FALSE),IF(M209="LW/RW",VLOOKUP(L209,LW!$G$3:$J$85,3,FALSE),IF(M209="RW",VLOOKUP(L209,RW!$G$3:$J$100,3,FALSE),IF(M209="D",VLOOKUP(L209,D!$G$3:$J$96,3,FALSE),IF(M209="G",VLOOKUP(L209,G!$G$3:$J$100,3,FALSE)))))))))</f>
        <v>47</v>
      </c>
      <c r="O209" s="43" t="str">
        <f t="shared" si="3"/>
        <v>LW/RW47</v>
      </c>
      <c r="P209" s="43" t="str">
        <f>VLOOKUP(L209,ADP!$A$2:$E$696,5,FALSE)</f>
        <v>CAR</v>
      </c>
      <c r="Q209" s="43">
        <f>IF(Settings!$B$2="Yahoo",VLOOKUP(L210,ADP!$A$2:$D$696,2,FALSE),IF(Settings!$B$2="ESPN",VLOOKUP(L210,ADP!$A$2:$D$696,3,FALSE),IF(Settings!$B$2="Average",VLOOKUP(L210,ADP!$A$2:$D$696,4,FALSE),"NA")))</f>
        <v>116.2</v>
      </c>
      <c r="R209" s="44">
        <f t="shared" si="6"/>
        <v>190</v>
      </c>
      <c r="T209" s="51">
        <v>206.0</v>
      </c>
      <c r="U209" s="52" t="s">
        <v>481</v>
      </c>
      <c r="V209" s="53" t="s">
        <v>83</v>
      </c>
      <c r="W209" s="38">
        <v>66.0</v>
      </c>
      <c r="X209" s="38" t="s">
        <v>483</v>
      </c>
      <c r="Y209" s="38" t="s">
        <v>355</v>
      </c>
      <c r="Z209" s="38" t="s">
        <v>356</v>
      </c>
      <c r="AA209" s="39">
        <v>208.0</v>
      </c>
    </row>
    <row r="210">
      <c r="A210" s="36">
        <v>206.0</v>
      </c>
      <c r="B210" s="58" t="s">
        <v>409</v>
      </c>
      <c r="C210" s="38" t="str">
        <f>VLOOKUP(B210,Positions!$A$2:$B$688,2,FALSE)</f>
        <v>RW</v>
      </c>
      <c r="D210" s="38">
        <f>IF(C210="C",VLOOKUP(B210,'C'!$A$3:$C$96,3,FALSE),IF(C210="C/LW",VLOOKUP(B210,'C'!$A$3:$C$96,3,FALSE),IF(C210="C/RW",VLOOKUP(B210,'C'!$A$3:$C$96,3,FALSE),IF(C210="LW",VLOOKUP(B210,LW!$A$3:$C$91,3,FALSE),IF(C210="LW/RW",VLOOKUP(B210,LW!$A$3:$C$91,3,FALSE),IF(C210="RW",VLOOKUP(B210,RW!$A$3:$C$100,3,FALSE),IF(C210="D",VLOOKUP(B210,D!$A$3:$C$98,3,FALSE),IF(C210="G",VLOOKUP(B210,G!$A$3:$C$99,3,FALSE)))))))))</f>
        <v>24</v>
      </c>
      <c r="E210" s="38" t="str">
        <f t="shared" si="1"/>
        <v>RW24</v>
      </c>
      <c r="F210" s="38" t="str">
        <f>VLOOKUP(B210,ADP!$A$2:$E$696,5,FALSE)</f>
        <v>VGK</v>
      </c>
      <c r="G210" s="38" t="str">
        <f>IF(Settings!$B$2="Yahoo",VLOOKUP(B210,ADP!$A$2:$D$696,2,FALSE),IF(Settings!$B$2="ESPN",VLOOKUP(B210,ADP!$A$2:$D$696,3,FALSE),IF(Settings!$B$2="Average",VLOOKUP(B210,ADP!$A$2:$D$696,4,FALSE),"NA")))</f>
        <v>–</v>
      </c>
      <c r="H210" s="39">
        <f t="shared" si="2"/>
        <v>187.5</v>
      </c>
      <c r="K210" s="36">
        <v>207.0</v>
      </c>
      <c r="L210" s="37" t="s">
        <v>484</v>
      </c>
      <c r="M210" s="38" t="str">
        <f>VLOOKUP(L210,Positions!$A$2:$B$688,2,FALSE)</f>
        <v>G</v>
      </c>
      <c r="N210" s="38">
        <f>IF(M210="C",VLOOKUP(L210,'C'!$G$3:$J$96,3,FALSE),IF(M210="C/LW",VLOOKUP(L210,'C'!$G$3:$J$96,3,FALSE),IF(M210="C/RW",VLOOKUP(L210,'C'!$G$3:$J$96,3,FALSE),IF(M210="LW",VLOOKUP(L210,LW!$G$3:$J$85,3,FALSE),IF(M210="LW/RW",VLOOKUP(L210,LW!$G$3:$J$85,3,FALSE),IF(M210="RW",VLOOKUP(L210,RW!$G$3:$J$100,3,FALSE),IF(M210="D",VLOOKUP(L210,D!$G$3:$J$96,3,FALSE),IF(M210="G",VLOOKUP(L210,G!$G$3:$J$100,3,FALSE)))))))))</f>
        <v>29</v>
      </c>
      <c r="O210" s="38" t="str">
        <f t="shared" si="3"/>
        <v>G29</v>
      </c>
      <c r="P210" s="38" t="str">
        <f>VLOOKUP(L210,ADP!$A$2:$E$696,5,FALSE)</f>
        <v>TOR</v>
      </c>
      <c r="Q210" s="38">
        <f>IF(Settings!$B$2="Yahoo",VLOOKUP(L211,ADP!$A$2:$D$696,2,FALSE),IF(Settings!$B$2="ESPN",VLOOKUP(L211,ADP!$A$2:$D$696,3,FALSE),IF(Settings!$B$2="Average",VLOOKUP(L211,ADP!$A$2:$D$696,4,FALSE),"NA")))</f>
        <v>161</v>
      </c>
      <c r="R210" s="39">
        <f t="shared" si="6"/>
        <v>222.5</v>
      </c>
      <c r="T210" s="40">
        <v>207.0</v>
      </c>
      <c r="U210" s="43" t="s">
        <v>480</v>
      </c>
      <c r="V210" s="42" t="s">
        <v>149</v>
      </c>
      <c r="W210" s="43">
        <v>51.0</v>
      </c>
      <c r="X210" s="43" t="s">
        <v>485</v>
      </c>
      <c r="Y210" s="43" t="s">
        <v>108</v>
      </c>
      <c r="Z210" s="43" t="s">
        <v>356</v>
      </c>
      <c r="AA210" s="44">
        <v>208.5</v>
      </c>
    </row>
    <row r="211">
      <c r="A211" s="45">
        <v>207.0</v>
      </c>
      <c r="B211" s="59" t="s">
        <v>486</v>
      </c>
      <c r="C211" s="47" t="str">
        <f>VLOOKUP(B211,Positions!$A$2:$B$688,2,FALSE)</f>
        <v>C</v>
      </c>
      <c r="D211" s="47">
        <f>IF(C211="C",VLOOKUP(B211,'C'!$A$3:$C$96,3,FALSE),IF(C211="C/LW",VLOOKUP(B211,'C'!$A$3:$C$96,3,FALSE),IF(C211="C/RW",VLOOKUP(B211,'C'!$A$3:$C$96,3,FALSE),IF(C211="LW",VLOOKUP(B211,LW!$A$3:$C$91,3,FALSE),IF(C211="LW/RW",VLOOKUP(B211,LW!$A$3:$C$91,3,FALSE),IF(C211="RW",VLOOKUP(B211,RW!$A$3:$C$100,3,FALSE),IF(C211="D",VLOOKUP(B211,D!$A$3:$C$98,3,FALSE),IF(C211="G",VLOOKUP(B211,G!$A$3:$C$99,3,FALSE)))))))))</f>
        <v>63</v>
      </c>
      <c r="E211" s="47" t="str">
        <f t="shared" si="1"/>
        <v>C63</v>
      </c>
      <c r="F211" s="47" t="str">
        <f>VLOOKUP(B211,ADP!$A$2:$E$696,5,FALSE)</f>
        <v>BUF</v>
      </c>
      <c r="G211" s="47" t="str">
        <f>IF(Settings!$B$2="Yahoo",VLOOKUP(B211,ADP!$A$2:$D$696,2,FALSE),IF(Settings!$B$2="ESPN",VLOOKUP(B211,ADP!$A$2:$D$696,3,FALSE),IF(Settings!$B$2="Average",VLOOKUP(B211,ADP!$A$2:$D$696,4,FALSE),"NA")))</f>
        <v>–</v>
      </c>
      <c r="H211" s="48">
        <f t="shared" si="2"/>
        <v>234</v>
      </c>
      <c r="K211" s="49">
        <v>208.0</v>
      </c>
      <c r="L211" s="50" t="s">
        <v>487</v>
      </c>
      <c r="M211" s="43" t="str">
        <f>VLOOKUP(L211,Positions!$A$2:$B$688,2,FALSE)</f>
        <v>D</v>
      </c>
      <c r="N211" s="43">
        <f>IF(M211="C",VLOOKUP(L211,'C'!$G$3:$J$96,3,FALSE),IF(M211="C/LW",VLOOKUP(L211,'C'!$G$3:$J$96,3,FALSE),IF(M211="C/RW",VLOOKUP(L211,'C'!$G$3:$J$96,3,FALSE),IF(M211="LW",VLOOKUP(L211,LW!$G$3:$J$85,3,FALSE),IF(M211="LW/RW",VLOOKUP(L211,LW!$G$3:$J$85,3,FALSE),IF(M211="RW",VLOOKUP(L211,RW!$G$3:$J$100,3,FALSE),IF(M211="D",VLOOKUP(L211,D!$G$3:$J$96,3,FALSE),IF(M211="G",VLOOKUP(L211,G!$G$3:$J$100,3,FALSE)))))))))</f>
        <v>43</v>
      </c>
      <c r="O211" s="43" t="str">
        <f t="shared" si="3"/>
        <v>D43</v>
      </c>
      <c r="P211" s="43" t="str">
        <f>VLOOKUP(L211,ADP!$A$2:$E$696,5,FALSE)</f>
        <v>FLA</v>
      </c>
      <c r="Q211" s="43">
        <f>IF(Settings!$B$2="Yahoo",VLOOKUP(L212,ADP!$A$2:$D$696,2,FALSE),IF(Settings!$B$2="ESPN",VLOOKUP(L212,ADP!$A$2:$D$696,3,FALSE),IF(Settings!$B$2="Average",VLOOKUP(L212,ADP!$A$2:$D$696,4,FALSE),"NA")))</f>
        <v>107.1</v>
      </c>
      <c r="R211" s="44">
        <f t="shared" si="6"/>
        <v>234.5</v>
      </c>
      <c r="T211" s="51">
        <v>208.0</v>
      </c>
      <c r="U211" s="52" t="s">
        <v>450</v>
      </c>
      <c r="V211" s="53" t="s">
        <v>4</v>
      </c>
      <c r="W211" s="38">
        <v>55.0</v>
      </c>
      <c r="X211" s="38" t="s">
        <v>488</v>
      </c>
      <c r="Y211" s="38" t="s">
        <v>254</v>
      </c>
      <c r="Z211" s="38" t="s">
        <v>356</v>
      </c>
      <c r="AA211" s="39">
        <v>210.5</v>
      </c>
    </row>
    <row r="212">
      <c r="A212" s="36">
        <v>208.0</v>
      </c>
      <c r="B212" s="57" t="s">
        <v>473</v>
      </c>
      <c r="C212" s="38" t="str">
        <f>VLOOKUP(B212,Positions!$A$2:$B$688,2,FALSE)</f>
        <v>C/LW</v>
      </c>
      <c r="D212" s="38">
        <f>IF(C212="C",VLOOKUP(B212,'C'!$A$3:$C$96,3,FALSE),IF(C212="C/LW",VLOOKUP(B212,'C'!$A$3:$C$96,3,FALSE),IF(C212="C/RW",VLOOKUP(B212,'C'!$A$3:$C$96,3,FALSE),IF(C212="LW",VLOOKUP(B212,LW!$A$3:$C$91,3,FALSE),IF(C212="LW/RW",VLOOKUP(B212,LW!$A$3:$C$91,3,FALSE),IF(C212="RW",VLOOKUP(B212,RW!$A$3:$C$100,3,FALSE),IF(C212="D",VLOOKUP(B212,D!$A$3:$C$98,3,FALSE),IF(C212="G",VLOOKUP(B212,G!$A$3:$C$99,3,FALSE)))))))))</f>
        <v>64</v>
      </c>
      <c r="E212" s="38" t="str">
        <f t="shared" si="1"/>
        <v>C/LW64</v>
      </c>
      <c r="F212" s="38" t="str">
        <f>VLOOKUP(B212,ADP!$A$2:$E$696,5,FALSE)</f>
        <v>STL</v>
      </c>
      <c r="G212" s="38">
        <f>IF(Settings!$B$2="Yahoo",VLOOKUP(B212,ADP!$A$2:$D$696,2,FALSE),IF(Settings!$B$2="ESPN",VLOOKUP(B212,ADP!$A$2:$D$696,3,FALSE),IF(Settings!$B$2="Average",VLOOKUP(B212,ADP!$A$2:$D$696,4,FALSE),"NA")))</f>
        <v>176.3</v>
      </c>
      <c r="H212" s="39">
        <f t="shared" si="2"/>
        <v>205.5</v>
      </c>
      <c r="K212" s="36">
        <v>209.0</v>
      </c>
      <c r="L212" s="37" t="s">
        <v>489</v>
      </c>
      <c r="M212" s="38" t="str">
        <f>VLOOKUP(L212,Positions!$A$2:$B$688,2,FALSE)</f>
        <v>D</v>
      </c>
      <c r="N212" s="38">
        <f>IF(M212="C",VLOOKUP(L212,'C'!$G$3:$J$96,3,FALSE),IF(M212="C/LW",VLOOKUP(L212,'C'!$G$3:$J$96,3,FALSE),IF(M212="C/RW",VLOOKUP(L212,'C'!$G$3:$J$96,3,FALSE),IF(M212="LW",VLOOKUP(L212,LW!$G$3:$J$85,3,FALSE),IF(M212="LW/RW",VLOOKUP(L212,LW!$G$3:$J$85,3,FALSE),IF(M212="RW",VLOOKUP(L212,RW!$G$3:$J$100,3,FALSE),IF(M212="D",VLOOKUP(L212,D!$G$3:$J$96,3,FALSE),IF(M212="G",VLOOKUP(L212,G!$G$3:$J$100,3,FALSE)))))))))</f>
        <v>44</v>
      </c>
      <c r="O212" s="38" t="str">
        <f t="shared" si="3"/>
        <v>D44</v>
      </c>
      <c r="P212" s="38" t="str">
        <f>VLOOKUP(L212,ADP!$A$2:$E$696,5,FALSE)</f>
        <v>NYR</v>
      </c>
      <c r="Q212" s="38" t="str">
        <f>IF(Settings!$B$2="Yahoo",VLOOKUP(L213,ADP!$A$2:$D$696,2,FALSE),IF(Settings!$B$2="ESPN",VLOOKUP(L213,ADP!$A$2:$D$696,3,FALSE),IF(Settings!$B$2="Average",VLOOKUP(L213,ADP!$A$2:$D$696,4,FALSE),"NA")))</f>
        <v>–</v>
      </c>
      <c r="R212" s="39">
        <f t="shared" si="6"/>
        <v>211</v>
      </c>
      <c r="T212" s="40">
        <v>209.0</v>
      </c>
      <c r="U212" s="41" t="s">
        <v>489</v>
      </c>
      <c r="V212" s="42" t="s">
        <v>90</v>
      </c>
      <c r="W212" s="43">
        <v>44.0</v>
      </c>
      <c r="X212" s="43" t="s">
        <v>490</v>
      </c>
      <c r="Y212" s="43" t="s">
        <v>113</v>
      </c>
      <c r="Z212" s="43">
        <v>107.1</v>
      </c>
      <c r="AA212" s="44">
        <v>211.0</v>
      </c>
    </row>
    <row r="213">
      <c r="A213" s="45">
        <v>209.0</v>
      </c>
      <c r="B213" s="54" t="s">
        <v>477</v>
      </c>
      <c r="C213" s="47" t="str">
        <f>VLOOKUP(B213,Positions!$A$2:$B$688,2,FALSE)</f>
        <v>C/LW</v>
      </c>
      <c r="D213" s="47">
        <f>IF(C213="C",VLOOKUP(B213,'C'!$A$3:$C$96,3,FALSE),IF(C213="C/LW",VLOOKUP(B213,'C'!$A$3:$C$96,3,FALSE),IF(C213="C/RW",VLOOKUP(B213,'C'!$A$3:$C$96,3,FALSE),IF(C213="LW",VLOOKUP(B213,LW!$A$3:$C$91,3,FALSE),IF(C213="LW/RW",VLOOKUP(B213,LW!$A$3:$C$91,3,FALSE),IF(C213="RW",VLOOKUP(B213,RW!$A$3:$C$100,3,FALSE),IF(C213="D",VLOOKUP(B213,D!$A$3:$C$98,3,FALSE),IF(C213="G",VLOOKUP(B213,G!$A$3:$C$99,3,FALSE)))))))))</f>
        <v>65</v>
      </c>
      <c r="E213" s="47" t="str">
        <f t="shared" si="1"/>
        <v>C/LW65</v>
      </c>
      <c r="F213" s="47" t="str">
        <f>VLOOKUP(B213,ADP!$A$2:$E$696,5,FALSE)</f>
        <v>TBL</v>
      </c>
      <c r="G213" s="47" t="str">
        <f>IF(Settings!$B$2="Yahoo",VLOOKUP(B213,ADP!$A$2:$D$696,2,FALSE),IF(Settings!$B$2="ESPN",VLOOKUP(B213,ADP!$A$2:$D$696,3,FALSE),IF(Settings!$B$2="Average",VLOOKUP(B213,ADP!$A$2:$D$696,4,FALSE),"NA")))</f>
        <v>–</v>
      </c>
      <c r="H213" s="48">
        <f t="shared" si="2"/>
        <v>207</v>
      </c>
      <c r="K213" s="49">
        <v>210.0</v>
      </c>
      <c r="L213" s="50" t="s">
        <v>491</v>
      </c>
      <c r="M213" s="43" t="str">
        <f>VLOOKUP(L213,Positions!$A$2:$B$688,2,FALSE)</f>
        <v>LW</v>
      </c>
      <c r="N213" s="43">
        <f>IF(M213="C",VLOOKUP(L213,'C'!$G$3:$J$96,3,FALSE),IF(M213="C/LW",VLOOKUP(L213,'C'!$G$3:$J$96,3,FALSE),IF(M213="C/RW",VLOOKUP(L213,'C'!$G$3:$J$96,3,FALSE),IF(M213="LW",VLOOKUP(L213,LW!$G$3:$J$85,3,FALSE),IF(M213="LW/RW",VLOOKUP(L213,LW!$G$3:$J$85,3,FALSE),IF(M213="RW",VLOOKUP(L213,RW!$G$3:$J$100,3,FALSE),IF(M213="D",VLOOKUP(L213,D!$G$3:$J$96,3,FALSE),IF(M213="G",VLOOKUP(L213,G!$G$3:$J$100,3,FALSE)))))))))</f>
        <v>48</v>
      </c>
      <c r="O213" s="43" t="str">
        <f t="shared" si="3"/>
        <v>LW48</v>
      </c>
      <c r="P213" s="43" t="str">
        <f>VLOOKUP(L213,ADP!$A$2:$E$696,5,FALSE)</f>
        <v>STL</v>
      </c>
      <c r="Q213" s="43">
        <f>IF(Settings!$B$2="Yahoo",VLOOKUP(L214,ADP!$A$2:$D$696,2,FALSE),IF(Settings!$B$2="ESPN",VLOOKUP(L214,ADP!$A$2:$D$696,3,FALSE),IF(Settings!$B$2="Average",VLOOKUP(L214,ADP!$A$2:$D$696,4,FALSE),"NA")))</f>
        <v>166.8</v>
      </c>
      <c r="R213" s="44">
        <f t="shared" si="6"/>
        <v>213.5</v>
      </c>
      <c r="T213" s="51">
        <v>210.0</v>
      </c>
      <c r="U213" s="38" t="s">
        <v>423</v>
      </c>
      <c r="V213" s="53" t="s">
        <v>149</v>
      </c>
      <c r="W213" s="38">
        <v>42.0</v>
      </c>
      <c r="X213" s="38" t="s">
        <v>492</v>
      </c>
      <c r="Y213" s="38" t="s">
        <v>110</v>
      </c>
      <c r="Z213" s="38">
        <v>166.0</v>
      </c>
      <c r="AA213" s="39">
        <v>211.5</v>
      </c>
    </row>
    <row r="214">
      <c r="A214" s="36">
        <v>210.0</v>
      </c>
      <c r="B214" s="57" t="s">
        <v>481</v>
      </c>
      <c r="C214" s="38" t="str">
        <f>VLOOKUP(B214,Positions!$A$2:$B$688,2,FALSE)</f>
        <v>C</v>
      </c>
      <c r="D214" s="38">
        <f>IF(C214="C",VLOOKUP(B214,'C'!$A$3:$C$96,3,FALSE),IF(C214="C/LW",VLOOKUP(B214,'C'!$A$3:$C$96,3,FALSE),IF(C214="C/RW",VLOOKUP(B214,'C'!$A$3:$C$96,3,FALSE),IF(C214="LW",VLOOKUP(B214,LW!$A$3:$C$91,3,FALSE),IF(C214="LW/RW",VLOOKUP(B214,LW!$A$3:$C$91,3,FALSE),IF(C214="RW",VLOOKUP(B214,RW!$A$3:$C$100,3,FALSE),IF(C214="D",VLOOKUP(B214,D!$A$3:$C$98,3,FALSE),IF(C214="G",VLOOKUP(B214,G!$A$3:$C$99,3,FALSE)))))))))</f>
        <v>66</v>
      </c>
      <c r="E214" s="38" t="str">
        <f t="shared" si="1"/>
        <v>C66</v>
      </c>
      <c r="F214" s="38" t="str">
        <f>VLOOKUP(B214,ADP!$A$2:$E$696,5,FALSE)</f>
        <v>PHI</v>
      </c>
      <c r="G214" s="38" t="str">
        <f>IF(Settings!$B$2="Yahoo",VLOOKUP(B214,ADP!$A$2:$D$696,2,FALSE),IF(Settings!$B$2="ESPN",VLOOKUP(B214,ADP!$A$2:$D$696,3,FALSE),IF(Settings!$B$2="Average",VLOOKUP(B214,ADP!$A$2:$D$696,4,FALSE),"NA")))</f>
        <v>–</v>
      </c>
      <c r="H214" s="39">
        <f t="shared" si="2"/>
        <v>208</v>
      </c>
      <c r="K214" s="36">
        <v>211.0</v>
      </c>
      <c r="L214" s="37" t="s">
        <v>459</v>
      </c>
      <c r="M214" s="38" t="str">
        <f>VLOOKUP(L214,Positions!$A$2:$B$688,2,FALSE)</f>
        <v>LW</v>
      </c>
      <c r="N214" s="38">
        <f>IF(M214="C",VLOOKUP(L214,'C'!$G$3:$J$96,3,FALSE),IF(M214="C/LW",VLOOKUP(L214,'C'!$G$3:$J$96,3,FALSE),IF(M214="C/RW",VLOOKUP(L214,'C'!$G$3:$J$96,3,FALSE),IF(M214="LW",VLOOKUP(L214,LW!$G$3:$J$85,3,FALSE),IF(M214="LW/RW",VLOOKUP(L214,LW!$G$3:$J$85,3,FALSE),IF(M214="RW",VLOOKUP(L214,RW!$G$3:$J$100,3,FALSE),IF(M214="D",VLOOKUP(L214,D!$G$3:$J$96,3,FALSE),IF(M214="G",VLOOKUP(L214,G!$G$3:$J$100,3,FALSE)))))))))</f>
        <v>49</v>
      </c>
      <c r="O214" s="38" t="str">
        <f t="shared" si="3"/>
        <v>LW49</v>
      </c>
      <c r="P214" s="38" t="str">
        <f>VLOOKUP(L214,ADP!$A$2:$E$696,5,FALSE)</f>
        <v>DET</v>
      </c>
      <c r="Q214" s="38" t="str">
        <f>IF(Settings!$B$2="Yahoo",VLOOKUP(L215,ADP!$A$2:$D$696,2,FALSE),IF(Settings!$B$2="ESPN",VLOOKUP(L215,ADP!$A$2:$D$696,3,FALSE),IF(Settings!$B$2="Average",VLOOKUP(L215,ADP!$A$2:$D$696,4,FALSE),"NA")))</f>
        <v>–</v>
      </c>
      <c r="R214" s="39">
        <f t="shared" si="6"/>
        <v>202</v>
      </c>
      <c r="T214" s="40">
        <v>211.0</v>
      </c>
      <c r="U214" s="43" t="s">
        <v>476</v>
      </c>
      <c r="V214" s="42" t="s">
        <v>90</v>
      </c>
      <c r="W214" s="43">
        <v>46.0</v>
      </c>
      <c r="X214" s="43" t="s">
        <v>493</v>
      </c>
      <c r="Y214" s="43" t="s">
        <v>97</v>
      </c>
      <c r="Z214" s="43">
        <v>139.0</v>
      </c>
      <c r="AA214" s="44">
        <v>211.5</v>
      </c>
    </row>
    <row r="215">
      <c r="A215" s="45">
        <v>211.0</v>
      </c>
      <c r="B215" s="59" t="s">
        <v>494</v>
      </c>
      <c r="C215" s="47" t="str">
        <f>VLOOKUP(B215,Positions!$A$2:$B$688,2,FALSE)</f>
        <v>C</v>
      </c>
      <c r="D215" s="47">
        <f>IF(C215="C",VLOOKUP(B215,'C'!$A$3:$C$96,3,FALSE),IF(C215="C/LW",VLOOKUP(B215,'C'!$A$3:$C$96,3,FALSE),IF(C215="C/RW",VLOOKUP(B215,'C'!$A$3:$C$96,3,FALSE),IF(C215="LW",VLOOKUP(B215,LW!$A$3:$C$91,3,FALSE),IF(C215="LW/RW",VLOOKUP(B215,LW!$A$3:$C$91,3,FALSE),IF(C215="RW",VLOOKUP(B215,RW!$A$3:$C$100,3,FALSE),IF(C215="D",VLOOKUP(B215,D!$A$3:$C$98,3,FALSE),IF(C215="G",VLOOKUP(B215,G!$A$3:$C$99,3,FALSE)))))))))</f>
        <v>67</v>
      </c>
      <c r="E215" s="47" t="str">
        <f t="shared" si="1"/>
        <v>C67</v>
      </c>
      <c r="F215" s="47" t="str">
        <f>VLOOKUP(B215,ADP!$A$2:$E$696,5,FALSE)</f>
        <v>CBJ</v>
      </c>
      <c r="G215" s="47" t="str">
        <f>IF(Settings!$B$2="Yahoo",VLOOKUP(B215,ADP!$A$2:$D$696,2,FALSE),IF(Settings!$B$2="ESPN",VLOOKUP(B215,ADP!$A$2:$D$696,3,FALSE),IF(Settings!$B$2="Average",VLOOKUP(B215,ADP!$A$2:$D$696,4,FALSE),"NA")))</f>
        <v>–</v>
      </c>
      <c r="H215" s="48">
        <f t="shared" si="2"/>
        <v>236</v>
      </c>
      <c r="K215" s="49">
        <v>212.0</v>
      </c>
      <c r="L215" s="50" t="s">
        <v>480</v>
      </c>
      <c r="M215" s="43" t="str">
        <f>VLOOKUP(L215,Positions!$A$2:$B$688,2,FALSE)</f>
        <v>LW/RW</v>
      </c>
      <c r="N215" s="43">
        <f>IF(M215="C",VLOOKUP(L215,'C'!$G$3:$J$96,3,FALSE),IF(M215="C/LW",VLOOKUP(L215,'C'!$G$3:$J$96,3,FALSE),IF(M215="C/RW",VLOOKUP(L215,'C'!$G$3:$J$96,3,FALSE),IF(M215="LW",VLOOKUP(L215,LW!$G$3:$J$85,3,FALSE),IF(M215="LW/RW",VLOOKUP(L215,LW!$G$3:$J$85,3,FALSE),IF(M215="RW",VLOOKUP(L215,RW!$G$3:$J$100,3,FALSE),IF(M215="D",VLOOKUP(L215,D!$G$3:$J$96,3,FALSE),IF(M215="G",VLOOKUP(L215,G!$G$3:$J$100,3,FALSE)))))))))</f>
        <v>50</v>
      </c>
      <c r="O215" s="43" t="str">
        <f t="shared" si="3"/>
        <v>LW/RW50</v>
      </c>
      <c r="P215" s="43" t="str">
        <f>VLOOKUP(L215,ADP!$A$2:$E$696,5,FALSE)</f>
        <v>WSH</v>
      </c>
      <c r="Q215" s="43">
        <f>IF(Settings!$B$2="Yahoo",VLOOKUP(L216,ADP!$A$2:$D$696,2,FALSE),IF(Settings!$B$2="ESPN",VLOOKUP(L216,ADP!$A$2:$D$696,3,FALSE),IF(Settings!$B$2="Average",VLOOKUP(L216,ADP!$A$2:$D$696,4,FALSE),"NA")))</f>
        <v>163.1</v>
      </c>
      <c r="R215" s="44">
        <f t="shared" si="6"/>
        <v>208.5</v>
      </c>
      <c r="T215" s="51">
        <v>212.0</v>
      </c>
      <c r="U215" s="38" t="s">
        <v>463</v>
      </c>
      <c r="V215" s="53" t="s">
        <v>98</v>
      </c>
      <c r="W215" s="38">
        <v>71.0</v>
      </c>
      <c r="X215" s="38" t="s">
        <v>495</v>
      </c>
      <c r="Y215" s="38" t="s">
        <v>231</v>
      </c>
      <c r="Z215" s="38">
        <v>176.0</v>
      </c>
      <c r="AA215" s="39">
        <v>211.5</v>
      </c>
    </row>
    <row r="216">
      <c r="A216" s="36">
        <v>212.0</v>
      </c>
      <c r="B216" s="57" t="s">
        <v>489</v>
      </c>
      <c r="C216" s="38" t="str">
        <f>VLOOKUP(B216,Positions!$A$2:$B$688,2,FALSE)</f>
        <v>D</v>
      </c>
      <c r="D216" s="38">
        <f>IF(C216="C",VLOOKUP(B216,'C'!$A$3:$C$96,3,FALSE),IF(C216="C/LW",VLOOKUP(B216,'C'!$A$3:$C$96,3,FALSE),IF(C216="C/RW",VLOOKUP(B216,'C'!$A$3:$C$96,3,FALSE),IF(C216="LW",VLOOKUP(B216,LW!$A$3:$C$91,3,FALSE),IF(C216="LW/RW",VLOOKUP(B216,LW!$A$3:$C$91,3,FALSE),IF(C216="RW",VLOOKUP(B216,RW!$A$3:$C$100,3,FALSE),IF(C216="D",VLOOKUP(B216,D!$A$3:$C$98,3,FALSE),IF(C216="G",VLOOKUP(B216,G!$A$3:$C$99,3,FALSE)))))))))</f>
        <v>44</v>
      </c>
      <c r="E216" s="38" t="str">
        <f t="shared" si="1"/>
        <v>D44</v>
      </c>
      <c r="F216" s="38" t="str">
        <f>VLOOKUP(B216,ADP!$A$2:$E$696,5,FALSE)</f>
        <v>NYR</v>
      </c>
      <c r="G216" s="38">
        <f>IF(Settings!$B$2="Yahoo",VLOOKUP(B216,ADP!$A$2:$D$696,2,FALSE),IF(Settings!$B$2="ESPN",VLOOKUP(B216,ADP!$A$2:$D$696,3,FALSE),IF(Settings!$B$2="Average",VLOOKUP(B216,ADP!$A$2:$D$696,4,FALSE),"NA")))</f>
        <v>107.1</v>
      </c>
      <c r="H216" s="39">
        <f t="shared" si="2"/>
        <v>211</v>
      </c>
      <c r="K216" s="36">
        <v>213.0</v>
      </c>
      <c r="L216" s="62" t="s">
        <v>437</v>
      </c>
      <c r="M216" s="38" t="str">
        <f>VLOOKUP(L216,Positions!$A$2:$B$688,2,FALSE)</f>
        <v>LW/RW</v>
      </c>
      <c r="N216" s="38">
        <f>IF(M216="C",VLOOKUP(L216,'C'!$G$3:$J$96,3,FALSE),IF(M216="C/LW",VLOOKUP(L216,'C'!$G$3:$J$96,3,FALSE),IF(M216="C/RW",VLOOKUP(L216,'C'!$G$3:$J$96,3,FALSE),IF(M216="LW",VLOOKUP(L216,LW!$G$3:$J$85,3,FALSE),IF(M216="LW/RW",VLOOKUP(L216,LW!$G$3:$J$85,3,FALSE),IF(M216="RW",VLOOKUP(L216,RW!$G$3:$J$100,3,FALSE),IF(M216="D",VLOOKUP(L216,D!$G$3:$J$96,3,FALSE),IF(M216="G",VLOOKUP(L216,G!$G$3:$J$100,3,FALSE)))))))))</f>
        <v>51</v>
      </c>
      <c r="O216" s="38" t="str">
        <f t="shared" si="3"/>
        <v>LW/RW51</v>
      </c>
      <c r="P216" s="38" t="str">
        <f>VLOOKUP(L216,ADP!$A$2:$E$696,5,FALSE)</f>
        <v>NYR</v>
      </c>
      <c r="Q216" s="38">
        <f>IF(Settings!$B$2="Yahoo",VLOOKUP(L217,ADP!$A$2:$D$696,2,FALSE),IF(Settings!$B$2="ESPN",VLOOKUP(L217,ADP!$A$2:$D$696,3,FALSE),IF(Settings!$B$2="Average",VLOOKUP(L217,ADP!$A$2:$D$696,4,FALSE),"NA")))</f>
        <v>165.4</v>
      </c>
      <c r="R216" s="39">
        <f t="shared" si="6"/>
        <v>198</v>
      </c>
      <c r="T216" s="40">
        <v>213.0</v>
      </c>
      <c r="U216" s="41" t="s">
        <v>430</v>
      </c>
      <c r="V216" s="43" t="s">
        <v>149</v>
      </c>
      <c r="W216" s="43">
        <v>60.0</v>
      </c>
      <c r="X216" s="43" t="s">
        <v>496</v>
      </c>
      <c r="Y216" s="43" t="s">
        <v>128</v>
      </c>
      <c r="Z216" s="43" t="s">
        <v>356</v>
      </c>
      <c r="AA216" s="44">
        <v>213.0</v>
      </c>
    </row>
    <row r="217">
      <c r="A217" s="45">
        <v>213.0</v>
      </c>
      <c r="B217" s="54" t="s">
        <v>358</v>
      </c>
      <c r="C217" s="47" t="str">
        <f>VLOOKUP(B217,Positions!$A$2:$B$688,2,FALSE)</f>
        <v>C/RW</v>
      </c>
      <c r="D217" s="47">
        <f>IF(C217="C",VLOOKUP(B217,'C'!$A$3:$C$96,3,FALSE),IF(C217="C/LW",VLOOKUP(B217,'C'!$A$3:$C$96,3,FALSE),IF(C217="C/RW",VLOOKUP(B217,'C'!$A$3:$C$96,3,FALSE),IF(C217="LW",VLOOKUP(B217,LW!$A$3:$C$91,3,FALSE),IF(C217="LW/RW",VLOOKUP(B217,LW!$A$3:$C$91,3,FALSE),IF(C217="RW",VLOOKUP(B217,RW!$A$3:$C$100,3,FALSE),IF(C217="D",VLOOKUP(B217,D!$A$3:$C$98,3,FALSE),IF(C217="G",VLOOKUP(B217,G!$A$3:$C$99,3,FALSE)))))))))</f>
        <v>68</v>
      </c>
      <c r="E217" s="47" t="str">
        <f t="shared" si="1"/>
        <v>C/RW68</v>
      </c>
      <c r="F217" s="47" t="str">
        <f>VLOOKUP(B217,ADP!$A$2:$E$696,5,FALSE)</f>
        <v>DAL</v>
      </c>
      <c r="G217" s="47">
        <f>IF(Settings!$B$2="Yahoo",VLOOKUP(B217,ADP!$A$2:$D$696,2,FALSE),IF(Settings!$B$2="ESPN",VLOOKUP(B217,ADP!$A$2:$D$696,3,FALSE),IF(Settings!$B$2="Average",VLOOKUP(B217,ADP!$A$2:$D$696,4,FALSE),"NA")))</f>
        <v>164.6</v>
      </c>
      <c r="H217" s="48">
        <f t="shared" si="2"/>
        <v>179</v>
      </c>
      <c r="K217" s="49">
        <v>214.0</v>
      </c>
      <c r="L217" s="50" t="s">
        <v>497</v>
      </c>
      <c r="M217" s="43" t="str">
        <f>VLOOKUP(L217,Positions!$A$2:$B$688,2,FALSE)</f>
        <v>G</v>
      </c>
      <c r="N217" s="43">
        <f>IF(M217="C",VLOOKUP(L217,'C'!$G$3:$J$96,3,FALSE),IF(M217="C/LW",VLOOKUP(L217,'C'!$G$3:$J$96,3,FALSE),IF(M217="C/RW",VLOOKUP(L217,'C'!$G$3:$J$96,3,FALSE),IF(M217="LW",VLOOKUP(L217,LW!$G$3:$J$85,3,FALSE),IF(M217="LW/RW",VLOOKUP(L217,LW!$G$3:$J$85,3,FALSE),IF(M217="RW",VLOOKUP(L217,RW!$G$3:$J$100,3,FALSE),IF(M217="D",VLOOKUP(L217,D!$G$3:$J$96,3,FALSE),IF(M217="G",VLOOKUP(L217,G!$G$3:$J$100,3,FALSE)))))))))</f>
        <v>30</v>
      </c>
      <c r="O217" s="43" t="str">
        <f t="shared" si="3"/>
        <v>G30</v>
      </c>
      <c r="P217" s="43" t="str">
        <f>VLOOKUP(L217,ADP!$A$2:$E$696,5,FALSE)</f>
        <v>SEA</v>
      </c>
      <c r="Q217" s="43">
        <f>IF(Settings!$B$2="Yahoo",VLOOKUP(L218,ADP!$A$2:$D$696,2,FALSE),IF(Settings!$B$2="ESPN",VLOOKUP(L218,ADP!$A$2:$D$696,3,FALSE),IF(Settings!$B$2="Average",VLOOKUP(L218,ADP!$A$2:$D$696,4,FALSE),"NA")))</f>
        <v>170</v>
      </c>
      <c r="R217" s="44">
        <f t="shared" si="6"/>
        <v>218.5</v>
      </c>
      <c r="T217" s="51">
        <v>214.0</v>
      </c>
      <c r="U217" s="52" t="s">
        <v>491</v>
      </c>
      <c r="V217" s="53" t="s">
        <v>4</v>
      </c>
      <c r="W217" s="38">
        <v>53.0</v>
      </c>
      <c r="X217" s="38" t="s">
        <v>498</v>
      </c>
      <c r="Y217" s="38" t="s">
        <v>182</v>
      </c>
      <c r="Z217" s="38" t="s">
        <v>356</v>
      </c>
      <c r="AA217" s="39">
        <v>213.5</v>
      </c>
    </row>
    <row r="218">
      <c r="A218" s="36">
        <v>214.0</v>
      </c>
      <c r="B218" s="58" t="s">
        <v>499</v>
      </c>
      <c r="C218" s="38" t="str">
        <f>VLOOKUP(B218,Positions!$A$2:$B$688,2,FALSE)</f>
        <v>LW/RW</v>
      </c>
      <c r="D218" s="38">
        <f>IF(C218="C",VLOOKUP(B218,'C'!$A$3:$C$96,3,FALSE),IF(C218="C/LW",VLOOKUP(B218,'C'!$A$3:$C$96,3,FALSE),IF(C218="C/RW",VLOOKUP(B218,'C'!$A$3:$C$96,3,FALSE),IF(C218="LW",VLOOKUP(B218,LW!$A$3:$C$91,3,FALSE),IF(C218="LW/RW",VLOOKUP(B218,LW!$A$3:$C$91,3,FALSE),IF(C218="RW",VLOOKUP(B218,RW!$A$3:$C$100,3,FALSE),IF(C218="D",VLOOKUP(B218,D!$A$3:$C$98,3,FALSE),IF(C218="G",VLOOKUP(B218,G!$A$3:$C$99,3,FALSE)))))))))</f>
        <v>52</v>
      </c>
      <c r="E218" s="38" t="str">
        <f t="shared" si="1"/>
        <v>LW/RW52</v>
      </c>
      <c r="F218" s="38" t="str">
        <f>VLOOKUP(B218,ADP!$A$2:$E$696,5,FALSE)</f>
        <v>DAL</v>
      </c>
      <c r="G218" s="38">
        <f>IF(Settings!$B$2="Yahoo",VLOOKUP(B218,ADP!$A$2:$D$696,2,FALSE),IF(Settings!$B$2="ESPN",VLOOKUP(B218,ADP!$A$2:$D$696,3,FALSE),IF(Settings!$B$2="Average",VLOOKUP(B218,ADP!$A$2:$D$696,4,FALSE),"NA")))</f>
        <v>169.8</v>
      </c>
      <c r="H218" s="39">
        <f t="shared" si="2"/>
        <v>220.5</v>
      </c>
      <c r="K218" s="36">
        <v>215.0</v>
      </c>
      <c r="L218" s="37" t="s">
        <v>471</v>
      </c>
      <c r="M218" s="38" t="str">
        <f>VLOOKUP(L218,Positions!$A$2:$B$688,2,FALSE)</f>
        <v>G</v>
      </c>
      <c r="N218" s="38">
        <f>IF(M218="C",VLOOKUP(L218,'C'!$G$3:$J$96,3,FALSE),IF(M218="C/LW",VLOOKUP(L218,'C'!$G$3:$J$96,3,FALSE),IF(M218="C/RW",VLOOKUP(L218,'C'!$G$3:$J$96,3,FALSE),IF(M218="LW",VLOOKUP(L218,LW!$G$3:$J$85,3,FALSE),IF(M218="LW/RW",VLOOKUP(L218,LW!$G$3:$J$85,3,FALSE),IF(M218="RW",VLOOKUP(L218,RW!$G$3:$J$100,3,FALSE),IF(M218="D",VLOOKUP(L218,D!$G$3:$J$96,3,FALSE),IF(M218="G",VLOOKUP(L218,G!$G$3:$J$100,3,FALSE)))))))))</f>
        <v>31</v>
      </c>
      <c r="O218" s="38" t="str">
        <f t="shared" si="3"/>
        <v>G31</v>
      </c>
      <c r="P218" s="38" t="str">
        <f>VLOOKUP(L218,ADP!$A$2:$E$696,5,FALSE)</f>
        <v>PHI</v>
      </c>
      <c r="Q218" s="38">
        <f>IF(Settings!$B$2="Yahoo",VLOOKUP(L219,ADP!$A$2:$D$696,2,FALSE),IF(Settings!$B$2="ESPN",VLOOKUP(L219,ADP!$A$2:$D$696,3,FALSE),IF(Settings!$B$2="Average",VLOOKUP(L219,ADP!$A$2:$D$696,4,FALSE),"NA")))</f>
        <v>159.5</v>
      </c>
      <c r="R218" s="39">
        <f t="shared" si="6"/>
        <v>208</v>
      </c>
      <c r="T218" s="40">
        <v>215.0</v>
      </c>
      <c r="U218" s="41" t="s">
        <v>472</v>
      </c>
      <c r="V218" s="42" t="s">
        <v>141</v>
      </c>
      <c r="W218" s="43">
        <v>31.0</v>
      </c>
      <c r="X218" s="43" t="s">
        <v>500</v>
      </c>
      <c r="Y218" s="43" t="s">
        <v>101</v>
      </c>
      <c r="Z218" s="43">
        <v>74.9</v>
      </c>
      <c r="AA218" s="44">
        <v>213.5</v>
      </c>
    </row>
    <row r="219">
      <c r="A219" s="45">
        <v>215.0</v>
      </c>
      <c r="B219" s="54" t="s">
        <v>501</v>
      </c>
      <c r="C219" s="47" t="str">
        <f>VLOOKUP(B219,Positions!$A$2:$B$688,2,FALSE)</f>
        <v>C/LW</v>
      </c>
      <c r="D219" s="47">
        <f>IF(C219="C",VLOOKUP(B219,'C'!$A$3:$C$96,3,FALSE),IF(C219="C/LW",VLOOKUP(B219,'C'!$A$3:$C$96,3,FALSE),IF(C219="C/RW",VLOOKUP(B219,'C'!$A$3:$C$96,3,FALSE),IF(C219="LW",VLOOKUP(B219,LW!$A$3:$C$91,3,FALSE),IF(C219="LW/RW",VLOOKUP(B219,LW!$A$3:$C$91,3,FALSE),IF(C219="RW",VLOOKUP(B219,RW!$A$3:$C$100,3,FALSE),IF(C219="D",VLOOKUP(B219,D!$A$3:$C$98,3,FALSE),IF(C219="G",VLOOKUP(B219,G!$A$3:$C$99,3,FALSE)))))))))</f>
        <v>69</v>
      </c>
      <c r="E219" s="47" t="str">
        <f t="shared" si="1"/>
        <v>C/LW69</v>
      </c>
      <c r="F219" s="47" t="str">
        <f>VLOOKUP(B219,ADP!$A$2:$E$696,5,FALSE)</f>
        <v>BOS</v>
      </c>
      <c r="G219" s="47" t="str">
        <f>IF(Settings!$B$2="Yahoo",VLOOKUP(B219,ADP!$A$2:$D$696,2,FALSE),IF(Settings!$B$2="ESPN",VLOOKUP(B219,ADP!$A$2:$D$696,3,FALSE),IF(Settings!$B$2="Average",VLOOKUP(B219,ADP!$A$2:$D$696,4,FALSE),"NA")))</f>
        <v>–</v>
      </c>
      <c r="H219" s="48">
        <f t="shared" si="2"/>
        <v>231.5</v>
      </c>
      <c r="K219" s="49">
        <v>216.0</v>
      </c>
      <c r="L219" s="50" t="s">
        <v>502</v>
      </c>
      <c r="M219" s="43" t="str">
        <f>VLOOKUP(L219,Positions!$A$2:$B$688,2,FALSE)</f>
        <v>D</v>
      </c>
      <c r="N219" s="43">
        <f>IF(M219="C",VLOOKUP(L219,'C'!$G$3:$J$96,3,FALSE),IF(M219="C/LW",VLOOKUP(L219,'C'!$G$3:$J$96,3,FALSE),IF(M219="C/RW",VLOOKUP(L219,'C'!$G$3:$J$96,3,FALSE),IF(M219="LW",VLOOKUP(L219,LW!$G$3:$J$85,3,FALSE),IF(M219="LW/RW",VLOOKUP(L219,LW!$G$3:$J$85,3,FALSE),IF(M219="RW",VLOOKUP(L219,RW!$G$3:$J$100,3,FALSE),IF(M219="D",VLOOKUP(L219,D!$G$3:$J$96,3,FALSE),IF(M219="G",VLOOKUP(L219,G!$G$3:$J$100,3,FALSE)))))))))</f>
        <v>45</v>
      </c>
      <c r="O219" s="43" t="str">
        <f t="shared" si="3"/>
        <v>D45</v>
      </c>
      <c r="P219" s="43" t="str">
        <f>VLOOKUP(L219,ADP!$A$2:$E$696,5,FALSE)</f>
        <v>NJD</v>
      </c>
      <c r="Q219" s="43">
        <f>IF(Settings!$B$2="Yahoo",VLOOKUP(L220,ADP!$A$2:$D$696,2,FALSE),IF(Settings!$B$2="ESPN",VLOOKUP(L220,ADP!$A$2:$D$696,3,FALSE),IF(Settings!$B$2="Average",VLOOKUP(L220,ADP!$A$2:$D$696,4,FALSE),"NA")))</f>
        <v>166.2</v>
      </c>
      <c r="R219" s="44">
        <f t="shared" si="6"/>
        <v>221.5</v>
      </c>
      <c r="T219" s="51">
        <v>216.0</v>
      </c>
      <c r="U219" s="38" t="s">
        <v>455</v>
      </c>
      <c r="V219" s="38" t="s">
        <v>141</v>
      </c>
      <c r="W219" s="38">
        <v>32.0</v>
      </c>
      <c r="X219" s="38" t="s">
        <v>503</v>
      </c>
      <c r="Y219" s="38" t="s">
        <v>103</v>
      </c>
      <c r="Z219" s="38">
        <v>141.6</v>
      </c>
      <c r="AA219" s="39">
        <v>213.5</v>
      </c>
    </row>
    <row r="220">
      <c r="A220" s="36">
        <v>216.0</v>
      </c>
      <c r="B220" s="57" t="s">
        <v>491</v>
      </c>
      <c r="C220" s="38" t="str">
        <f>VLOOKUP(B220,Positions!$A$2:$B$688,2,FALSE)</f>
        <v>LW</v>
      </c>
      <c r="D220" s="38">
        <f>IF(C220="C",VLOOKUP(B220,'C'!$A$3:$C$96,3,FALSE),IF(C220="C/LW",VLOOKUP(B220,'C'!$A$3:$C$96,3,FALSE),IF(C220="C/RW",VLOOKUP(B220,'C'!$A$3:$C$96,3,FALSE),IF(C220="LW",VLOOKUP(B220,LW!$A$3:$C$91,3,FALSE),IF(C220="LW/RW",VLOOKUP(B220,LW!$A$3:$C$91,3,FALSE),IF(C220="RW",VLOOKUP(B220,RW!$A$3:$C$100,3,FALSE),IF(C220="D",VLOOKUP(B220,D!$A$3:$C$98,3,FALSE),IF(C220="G",VLOOKUP(B220,G!$A$3:$C$99,3,FALSE)))))))))</f>
        <v>53</v>
      </c>
      <c r="E220" s="38" t="str">
        <f t="shared" si="1"/>
        <v>LW53</v>
      </c>
      <c r="F220" s="38" t="str">
        <f>VLOOKUP(B220,ADP!$A$2:$E$696,5,FALSE)</f>
        <v>STL</v>
      </c>
      <c r="G220" s="38" t="str">
        <f>IF(Settings!$B$2="Yahoo",VLOOKUP(B220,ADP!$A$2:$D$696,2,FALSE),IF(Settings!$B$2="ESPN",VLOOKUP(B220,ADP!$A$2:$D$696,3,FALSE),IF(Settings!$B$2="Average",VLOOKUP(B220,ADP!$A$2:$D$696,4,FALSE),"NA")))</f>
        <v>–</v>
      </c>
      <c r="H220" s="39">
        <f t="shared" si="2"/>
        <v>213.5</v>
      </c>
      <c r="K220" s="36">
        <v>217.0</v>
      </c>
      <c r="L220" s="37" t="s">
        <v>412</v>
      </c>
      <c r="M220" s="38" t="str">
        <f>VLOOKUP(L220,Positions!$A$2:$B$688,2,FALSE)</f>
        <v>D</v>
      </c>
      <c r="N220" s="38">
        <f>IF(M220="C",VLOOKUP(L220,'C'!$G$3:$J$96,3,FALSE),IF(M220="C/LW",VLOOKUP(L220,'C'!$G$3:$J$96,3,FALSE),IF(M220="C/RW",VLOOKUP(L220,'C'!$G$3:$J$96,3,FALSE),IF(M220="LW",VLOOKUP(L220,LW!$G$3:$J$85,3,FALSE),IF(M220="LW/RW",VLOOKUP(L220,LW!$G$3:$J$85,3,FALSE),IF(M220="RW",VLOOKUP(L220,RW!$G$3:$J$100,3,FALSE),IF(M220="D",VLOOKUP(L220,D!$G$3:$J$96,3,FALSE),IF(M220="G",VLOOKUP(L220,G!$G$3:$J$100,3,FALSE)))))))))</f>
        <v>46</v>
      </c>
      <c r="O220" s="38" t="str">
        <f t="shared" si="3"/>
        <v>D46</v>
      </c>
      <c r="P220" s="38" t="str">
        <f>VLOOKUP(L220,ADP!$A$2:$E$696,5,FALSE)</f>
        <v>WPG</v>
      </c>
      <c r="Q220" s="38">
        <f>IF(Settings!$B$2="Yahoo",VLOOKUP(L221,ADP!$A$2:$D$696,2,FALSE),IF(Settings!$B$2="ESPN",VLOOKUP(L221,ADP!$A$2:$D$696,3,FALSE),IF(Settings!$B$2="Average",VLOOKUP(L221,ADP!$A$2:$D$696,4,FALSE),"NA")))</f>
        <v>171.9</v>
      </c>
      <c r="R220" s="39">
        <f t="shared" si="6"/>
        <v>193.5</v>
      </c>
      <c r="T220" s="40">
        <v>217.0</v>
      </c>
      <c r="U220" s="41" t="s">
        <v>415</v>
      </c>
      <c r="V220" s="43" t="s">
        <v>141</v>
      </c>
      <c r="W220" s="43">
        <v>41.0</v>
      </c>
      <c r="X220" s="43" t="s">
        <v>504</v>
      </c>
      <c r="Y220" s="43" t="s">
        <v>146</v>
      </c>
      <c r="Z220" s="43" t="s">
        <v>356</v>
      </c>
      <c r="AA220" s="44">
        <v>217.5</v>
      </c>
    </row>
    <row r="221">
      <c r="A221" s="45">
        <v>217.0</v>
      </c>
      <c r="B221" s="54" t="s">
        <v>505</v>
      </c>
      <c r="C221" s="47" t="str">
        <f>VLOOKUP(B221,Positions!$A$2:$B$688,2,FALSE)</f>
        <v>C</v>
      </c>
      <c r="D221" s="47">
        <f>IF(C221="C",VLOOKUP(B221,'C'!$A$3:$C$96,3,FALSE),IF(C221="C/LW",VLOOKUP(B221,'C'!$A$3:$C$96,3,FALSE),IF(C221="C/RW",VLOOKUP(B221,'C'!$A$3:$C$96,3,FALSE),IF(C221="LW",VLOOKUP(B221,LW!$A$3:$C$91,3,FALSE),IF(C221="LW/RW",VLOOKUP(B221,LW!$A$3:$C$91,3,FALSE),IF(C221="RW",VLOOKUP(B221,RW!$A$3:$C$100,3,FALSE),IF(C221="D",VLOOKUP(B221,D!$A$3:$C$98,3,FALSE),IF(C221="G",VLOOKUP(B221,G!$A$3:$C$99,3,FALSE)))))))))</f>
        <v>70</v>
      </c>
      <c r="E221" s="47" t="str">
        <f t="shared" si="1"/>
        <v>C70</v>
      </c>
      <c r="F221" s="47" t="str">
        <f>VLOOKUP(B221,ADP!$A$2:$E$696,5,FALSE)</f>
        <v>PHI</v>
      </c>
      <c r="G221" s="47">
        <f>IF(Settings!$B$2="Yahoo",VLOOKUP(B221,ADP!$A$2:$D$696,2,FALSE),IF(Settings!$B$2="ESPN",VLOOKUP(B221,ADP!$A$2:$D$696,3,FALSE),IF(Settings!$B$2="Average",VLOOKUP(B221,ADP!$A$2:$D$696,4,FALSE),"NA")))</f>
        <v>160.3</v>
      </c>
      <c r="H221" s="48">
        <f t="shared" si="2"/>
        <v>239</v>
      </c>
      <c r="K221" s="49">
        <v>218.0</v>
      </c>
      <c r="L221" s="50" t="s">
        <v>457</v>
      </c>
      <c r="M221" s="43" t="str">
        <f>VLOOKUP(L221,Positions!$A$2:$B$688,2,FALSE)</f>
        <v>C/RW</v>
      </c>
      <c r="N221" s="43">
        <f>IF(M221="C",VLOOKUP(L221,'C'!$G$3:$J$96,3,FALSE),IF(M221="C/LW",VLOOKUP(L221,'C'!$G$3:$J$96,3,FALSE),IF(M221="C/RW",VLOOKUP(L221,'C'!$G$3:$J$96,3,FALSE),IF(M221="LW",VLOOKUP(L221,LW!$G$3:$J$85,3,FALSE),IF(M221="LW/RW",VLOOKUP(L221,LW!$G$3:$J$85,3,FALSE),IF(M221="RW",VLOOKUP(L221,RW!$G$3:$J$100,3,FALSE),IF(M221="D",VLOOKUP(L221,D!$G$3:$J$96,3,FALSE),IF(M221="G",VLOOKUP(L221,G!$G$3:$J$100,3,FALSE)))))))))</f>
        <v>67</v>
      </c>
      <c r="O221" s="43" t="str">
        <f t="shared" si="3"/>
        <v>C/RW67</v>
      </c>
      <c r="P221" s="43" t="str">
        <f>VLOOKUP(L221,ADP!$A$2:$E$696,5,FALSE)</f>
        <v>VGK</v>
      </c>
      <c r="Q221" s="43">
        <f>IF(Settings!$B$2="Yahoo",VLOOKUP(L222,ADP!$A$2:$D$696,2,FALSE),IF(Settings!$B$2="ESPN",VLOOKUP(L222,ADP!$A$2:$D$696,3,FALSE),IF(Settings!$B$2="Average",VLOOKUP(L222,ADP!$A$2:$D$696,4,FALSE),"NA")))</f>
        <v>104.3</v>
      </c>
      <c r="R221" s="44">
        <f t="shared" si="6"/>
        <v>205</v>
      </c>
      <c r="T221" s="51">
        <v>218.0</v>
      </c>
      <c r="U221" s="52" t="s">
        <v>497</v>
      </c>
      <c r="V221" s="53" t="s">
        <v>141</v>
      </c>
      <c r="W221" s="38">
        <v>28.0</v>
      </c>
      <c r="X221" s="38" t="s">
        <v>506</v>
      </c>
      <c r="Y221" s="38" t="s">
        <v>297</v>
      </c>
      <c r="Z221" s="38">
        <v>165.4</v>
      </c>
      <c r="AA221" s="39">
        <v>218.5</v>
      </c>
    </row>
    <row r="222">
      <c r="A222" s="36">
        <v>218.0</v>
      </c>
      <c r="B222" s="58" t="s">
        <v>507</v>
      </c>
      <c r="C222" s="38" t="str">
        <f>VLOOKUP(B222,Positions!$A$2:$B$688,2,FALSE)</f>
        <v>D</v>
      </c>
      <c r="D222" s="38">
        <f>IF(C222="C",VLOOKUP(B222,'C'!$A$3:$C$96,3,FALSE),IF(C222="C/LW",VLOOKUP(B222,'C'!$A$3:$C$96,3,FALSE),IF(C222="C/RW",VLOOKUP(B222,'C'!$A$3:$C$96,3,FALSE),IF(C222="LW",VLOOKUP(B222,LW!$A$3:$C$91,3,FALSE),IF(C222="LW/RW",VLOOKUP(B222,LW!$A$3:$C$91,3,FALSE),IF(C222="RW",VLOOKUP(B222,RW!$A$3:$C$100,3,FALSE),IF(C222="D",VLOOKUP(B222,D!$A$3:$C$98,3,FALSE),IF(C222="G",VLOOKUP(B222,G!$A$3:$C$99,3,FALSE)))))))))</f>
        <v>45</v>
      </c>
      <c r="E222" s="38" t="str">
        <f t="shared" si="1"/>
        <v>D45</v>
      </c>
      <c r="F222" s="38" t="str">
        <f>VLOOKUP(B222,ADP!$A$2:$E$696,5,FALSE)</f>
        <v>MTL</v>
      </c>
      <c r="G222" s="38" t="str">
        <f>IF(Settings!$B$2="Yahoo",VLOOKUP(B222,ADP!$A$2:$D$696,2,FALSE),IF(Settings!$B$2="ESPN",VLOOKUP(B222,ADP!$A$2:$D$696,3,FALSE),IF(Settings!$B$2="Average",VLOOKUP(B222,ADP!$A$2:$D$696,4,FALSE),"NA")))</f>
        <v>–</v>
      </c>
      <c r="H222" s="39">
        <f t="shared" si="2"/>
        <v>224.5</v>
      </c>
      <c r="K222" s="36">
        <v>219.0</v>
      </c>
      <c r="L222" s="37" t="s">
        <v>508</v>
      </c>
      <c r="M222" s="38" t="str">
        <f>VLOOKUP(L222,Positions!$A$2:$B$688,2,FALSE)</f>
        <v>G</v>
      </c>
      <c r="N222" s="38">
        <f>IF(M222="C",VLOOKUP(L222,'C'!$G$3:$J$96,3,FALSE),IF(M222="C/LW",VLOOKUP(L222,'C'!$G$3:$J$96,3,FALSE),IF(M222="C/RW",VLOOKUP(L222,'C'!$G$3:$J$96,3,FALSE),IF(M222="LW",VLOOKUP(L222,LW!$G$3:$J$85,3,FALSE),IF(M222="LW/RW",VLOOKUP(L222,LW!$G$3:$J$85,3,FALSE),IF(M222="RW",VLOOKUP(L222,RW!$G$3:$J$100,3,FALSE),IF(M222="D",VLOOKUP(L222,D!$G$3:$J$96,3,FALSE),IF(M222="G",VLOOKUP(L222,G!$G$3:$J$100,3,FALSE)))))))))</f>
        <v>32</v>
      </c>
      <c r="O222" s="38" t="str">
        <f t="shared" si="3"/>
        <v>G32</v>
      </c>
      <c r="P222" s="38" t="str">
        <f>VLOOKUP(L222,ADP!$A$2:$E$696,5,FALSE)</f>
        <v>OTT</v>
      </c>
      <c r="Q222" s="38">
        <f>IF(Settings!$B$2="Yahoo",VLOOKUP(L223,ADP!$A$2:$D$696,2,FALSE),IF(Settings!$B$2="ESPN",VLOOKUP(L223,ADP!$A$2:$D$696,3,FALSE),IF(Settings!$B$2="Average",VLOOKUP(L223,ADP!$A$2:$D$696,4,FALSE),"NA")))</f>
        <v>126.3</v>
      </c>
      <c r="R222" s="39">
        <f t="shared" si="6"/>
        <v>238.5</v>
      </c>
      <c r="T222" s="40">
        <v>219.0</v>
      </c>
      <c r="U222" s="43" t="s">
        <v>428</v>
      </c>
      <c r="V222" s="42" t="s">
        <v>141</v>
      </c>
      <c r="W222" s="43">
        <v>24.0</v>
      </c>
      <c r="X222" s="43" t="s">
        <v>509</v>
      </c>
      <c r="Y222" s="43" t="s">
        <v>146</v>
      </c>
      <c r="Z222" s="43">
        <v>170.3</v>
      </c>
      <c r="AA222" s="44">
        <v>219.0</v>
      </c>
    </row>
    <row r="223">
      <c r="A223" s="45">
        <v>219.0</v>
      </c>
      <c r="B223" s="56" t="s">
        <v>476</v>
      </c>
      <c r="C223" s="47" t="str">
        <f>VLOOKUP(B223,Positions!$A$2:$B$688,2,FALSE)</f>
        <v>D</v>
      </c>
      <c r="D223" s="47">
        <f>IF(C223="C",VLOOKUP(B223,'C'!$A$3:$C$96,3,FALSE),IF(C223="C/LW",VLOOKUP(B223,'C'!$A$3:$C$96,3,FALSE),IF(C223="C/RW",VLOOKUP(B223,'C'!$A$3:$C$96,3,FALSE),IF(C223="LW",VLOOKUP(B223,LW!$A$3:$C$91,3,FALSE),IF(C223="LW/RW",VLOOKUP(B223,LW!$A$3:$C$91,3,FALSE),IF(C223="RW",VLOOKUP(B223,RW!$A$3:$C$100,3,FALSE),IF(C223="D",VLOOKUP(B223,D!$A$3:$C$98,3,FALSE),IF(C223="G",VLOOKUP(B223,G!$A$3:$C$99,3,FALSE)))))))))</f>
        <v>46</v>
      </c>
      <c r="E223" s="47" t="str">
        <f t="shared" si="1"/>
        <v>D46</v>
      </c>
      <c r="F223" s="47" t="str">
        <f>VLOOKUP(B223,ADP!$A$2:$E$696,5,FALSE)</f>
        <v>TBL</v>
      </c>
      <c r="G223" s="47">
        <f>IF(Settings!$B$2="Yahoo",VLOOKUP(B223,ADP!$A$2:$D$696,2,FALSE),IF(Settings!$B$2="ESPN",VLOOKUP(B223,ADP!$A$2:$D$696,3,FALSE),IF(Settings!$B$2="Average",VLOOKUP(B223,ADP!$A$2:$D$696,4,FALSE),"NA")))</f>
        <v>139</v>
      </c>
      <c r="H223" s="48">
        <f t="shared" si="2"/>
        <v>211.5</v>
      </c>
      <c r="K223" s="49">
        <v>220.0</v>
      </c>
      <c r="L223" s="50" t="s">
        <v>465</v>
      </c>
      <c r="M223" s="43" t="str">
        <f>VLOOKUP(L223,Positions!$A$2:$B$688,2,FALSE)</f>
        <v>D</v>
      </c>
      <c r="N223" s="43">
        <f>IF(M223="C",VLOOKUP(L223,'C'!$G$3:$J$96,3,FALSE),IF(M223="C/LW",VLOOKUP(L223,'C'!$G$3:$J$96,3,FALSE),IF(M223="C/RW",VLOOKUP(L223,'C'!$G$3:$J$96,3,FALSE),IF(M223="LW",VLOOKUP(L223,LW!$G$3:$J$85,3,FALSE),IF(M223="LW/RW",VLOOKUP(L223,LW!$G$3:$J$85,3,FALSE),IF(M223="RW",VLOOKUP(L223,RW!$G$3:$J$100,3,FALSE),IF(M223="D",VLOOKUP(L223,D!$G$3:$J$96,3,FALSE),IF(M223="G",VLOOKUP(L223,G!$G$3:$J$100,3,FALSE)))))))))</f>
        <v>47</v>
      </c>
      <c r="O223" s="43" t="str">
        <f t="shared" si="3"/>
        <v>D47</v>
      </c>
      <c r="P223" s="43" t="str">
        <f>VLOOKUP(L223,ADP!$A$2:$E$696,5,FALSE)</f>
        <v>CGY</v>
      </c>
      <c r="Q223" s="43">
        <f>IF(Settings!$B$2="Yahoo",VLOOKUP(L224,ADP!$A$2:$D$696,2,FALSE),IF(Settings!$B$2="ESPN",VLOOKUP(L224,ADP!$A$2:$D$696,3,FALSE),IF(Settings!$B$2="Average",VLOOKUP(L224,ADP!$A$2:$D$696,4,FALSE),"NA")))</f>
        <v>161.5</v>
      </c>
      <c r="R223" s="44">
        <f t="shared" si="6"/>
        <v>208</v>
      </c>
      <c r="T223" s="51">
        <v>220.0</v>
      </c>
      <c r="U223" s="38" t="s">
        <v>499</v>
      </c>
      <c r="V223" s="58" t="s">
        <v>149</v>
      </c>
      <c r="W223" s="38">
        <v>52.0</v>
      </c>
      <c r="X223" s="38" t="s">
        <v>510</v>
      </c>
      <c r="Y223" s="38" t="s">
        <v>136</v>
      </c>
      <c r="Z223" s="38">
        <v>169.8</v>
      </c>
      <c r="AA223" s="39">
        <v>220.5</v>
      </c>
    </row>
    <row r="224">
      <c r="A224" s="36">
        <v>220.0</v>
      </c>
      <c r="B224" s="37" t="s">
        <v>511</v>
      </c>
      <c r="C224" s="38" t="str">
        <f>VLOOKUP(B224,Positions!$A$2:$B$688,2,FALSE)</f>
        <v>D</v>
      </c>
      <c r="D224" s="38">
        <f>IF(C224="C",VLOOKUP(B224,'C'!$A$3:$C$96,3,FALSE),IF(C224="C/LW",VLOOKUP(B224,'C'!$A$3:$C$96,3,FALSE),IF(C224="C/RW",VLOOKUP(B224,'C'!$A$3:$C$96,3,FALSE),IF(C224="LW",VLOOKUP(B224,LW!$A$3:$C$91,3,FALSE),IF(C224="LW/RW",VLOOKUP(B224,LW!$A$3:$C$91,3,FALSE),IF(C224="RW",VLOOKUP(B224,RW!$A$3:$C$100,3,FALSE),IF(C224="D",VLOOKUP(B224,D!$A$3:$C$98,3,FALSE),IF(C224="G",VLOOKUP(B224,G!$A$3:$C$99,3,FALSE)))))))))</f>
        <v>47</v>
      </c>
      <c r="E224" s="38" t="str">
        <f t="shared" si="1"/>
        <v>D47</v>
      </c>
      <c r="F224" s="38" t="str">
        <f>VLOOKUP(B224,ADP!$A$2:$E$696,5,FALSE)</f>
        <v>LAK</v>
      </c>
      <c r="G224" s="38">
        <f>IF(Settings!$B$2="Yahoo",VLOOKUP(B224,ADP!$A$2:$D$696,2,FALSE),IF(Settings!$B$2="ESPN",VLOOKUP(B224,ADP!$A$2:$D$696,3,FALSE),IF(Settings!$B$2="Average",VLOOKUP(B224,ADP!$A$2:$D$696,4,FALSE),"NA")))</f>
        <v>169.7</v>
      </c>
      <c r="H224" s="39">
        <f t="shared" si="2"/>
        <v>232</v>
      </c>
      <c r="K224" s="36">
        <v>221.0</v>
      </c>
      <c r="L224" s="37" t="s">
        <v>512</v>
      </c>
      <c r="M224" s="38" t="str">
        <f>VLOOKUP(L224,Positions!$A$2:$B$688,2,FALSE)</f>
        <v>D</v>
      </c>
      <c r="N224" s="38">
        <f>IF(M224="C",VLOOKUP(L224,'C'!$G$3:$J$96,3,FALSE),IF(M224="C/LW",VLOOKUP(L224,'C'!$G$3:$J$96,3,FALSE),IF(M224="C/RW",VLOOKUP(L224,'C'!$G$3:$J$96,3,FALSE),IF(M224="LW",VLOOKUP(L224,LW!$G$3:$J$85,3,FALSE),IF(M224="LW/RW",VLOOKUP(L224,LW!$G$3:$J$85,3,FALSE),IF(M224="RW",VLOOKUP(L224,RW!$G$3:$J$100,3,FALSE),IF(M224="D",VLOOKUP(L224,D!$G$3:$J$96,3,FALSE),IF(M224="G",VLOOKUP(L224,G!$G$3:$J$100,3,FALSE)))))))))</f>
        <v>48</v>
      </c>
      <c r="O224" s="38" t="str">
        <f t="shared" si="3"/>
        <v>D48</v>
      </c>
      <c r="P224" s="38" t="str">
        <f>VLOOKUP(L224,ADP!$A$2:$E$696,5,FALSE)</f>
        <v>MIN</v>
      </c>
      <c r="Q224" s="38">
        <f>IF(Settings!$B$2="Yahoo",VLOOKUP(L225,ADP!$A$2:$D$696,2,FALSE),IF(Settings!$B$2="ESPN",VLOOKUP(L225,ADP!$A$2:$D$696,3,FALSE),IF(Settings!$B$2="Average",VLOOKUP(L225,ADP!$A$2:$D$696,4,FALSE),"NA")))</f>
        <v>186.1</v>
      </c>
      <c r="R224" s="39">
        <f t="shared" si="6"/>
        <v>246.5</v>
      </c>
      <c r="T224" s="40">
        <v>221.0</v>
      </c>
      <c r="U224" s="41" t="s">
        <v>460</v>
      </c>
      <c r="V224" s="42" t="s">
        <v>88</v>
      </c>
      <c r="W224" s="43">
        <v>73.0</v>
      </c>
      <c r="X224" s="43" t="s">
        <v>513</v>
      </c>
      <c r="Y224" s="43" t="s">
        <v>136</v>
      </c>
      <c r="Z224" s="43">
        <v>173.6</v>
      </c>
      <c r="AA224" s="44">
        <v>220.5</v>
      </c>
    </row>
    <row r="225">
      <c r="A225" s="45">
        <v>221.0</v>
      </c>
      <c r="B225" s="46" t="s">
        <v>514</v>
      </c>
      <c r="C225" s="46" t="s">
        <v>90</v>
      </c>
      <c r="D225" s="47">
        <f>IF(C225="C",VLOOKUP(B225,'C'!$A$3:$C$96,3,FALSE),IF(C225="C/LW",VLOOKUP(B225,'C'!$A$3:$C$96,3,FALSE),IF(C225="C/RW",VLOOKUP(B225,'C'!$A$3:$C$96,3,FALSE),IF(C225="LW",VLOOKUP(B225,LW!$A$3:$C$91,3,FALSE),IF(C225="LW/RW",VLOOKUP(B225,LW!$A$3:$C$91,3,FALSE),IF(C225="RW",VLOOKUP(B225,RW!$A$3:$C$100,3,FALSE),IF(C225="D",VLOOKUP(B225,D!$A$3:$C$98,3,FALSE),IF(C225="G",VLOOKUP(B225,G!$A$3:$C$99,3,FALSE)))))))))</f>
        <v>48</v>
      </c>
      <c r="E225" s="47" t="str">
        <f t="shared" si="1"/>
        <v>D48</v>
      </c>
      <c r="F225" s="46" t="s">
        <v>95</v>
      </c>
      <c r="G225" s="47" t="s">
        <v>356</v>
      </c>
      <c r="H225" s="48">
        <f t="shared" si="2"/>
        <v>241</v>
      </c>
      <c r="K225" s="49">
        <v>222.0</v>
      </c>
      <c r="L225" s="50" t="s">
        <v>515</v>
      </c>
      <c r="M225" s="43" t="str">
        <f>VLOOKUP(L225,Positions!$A$2:$B$688,2,FALSE)</f>
        <v>C/RW</v>
      </c>
      <c r="N225" s="43">
        <f>IF(M225="C",VLOOKUP(L225,'C'!$G$3:$J$96,3,FALSE),IF(M225="C/LW",VLOOKUP(L225,'C'!$G$3:$J$96,3,FALSE),IF(M225="C/RW",VLOOKUP(L225,'C'!$G$3:$J$96,3,FALSE),IF(M225="LW",VLOOKUP(L225,LW!$G$3:$J$85,3,FALSE),IF(M225="LW/RW",VLOOKUP(L225,LW!$G$3:$J$85,3,FALSE),IF(M225="RW",VLOOKUP(L225,RW!$G$3:$J$100,3,FALSE),IF(M225="D",VLOOKUP(L225,D!$G$3:$J$96,3,FALSE),IF(M225="G",VLOOKUP(L225,G!$G$3:$J$100,3,FALSE)))))))))</f>
        <v>68</v>
      </c>
      <c r="O225" s="43" t="str">
        <f t="shared" si="3"/>
        <v>C/RW68</v>
      </c>
      <c r="P225" s="43" t="str">
        <f>VLOOKUP(L225,ADP!$A$2:$E$696,5,FALSE)</f>
        <v>NJD</v>
      </c>
      <c r="Q225" s="43">
        <f>IF(Settings!$B$2="Yahoo",VLOOKUP(L226,ADP!$A$2:$D$696,2,FALSE),IF(Settings!$B$2="ESPN",VLOOKUP(L226,ADP!$A$2:$D$696,3,FALSE),IF(Settings!$B$2="Average",VLOOKUP(L226,ADP!$A$2:$D$696,4,FALSE),"NA")))</f>
        <v>166.6</v>
      </c>
      <c r="R225" s="44">
        <f t="shared" si="6"/>
        <v>247.5</v>
      </c>
      <c r="T225" s="51">
        <v>222.0</v>
      </c>
      <c r="U225" s="52" t="s">
        <v>502</v>
      </c>
      <c r="V225" s="53" t="s">
        <v>90</v>
      </c>
      <c r="W225" s="38">
        <v>49.0</v>
      </c>
      <c r="X225" s="38" t="s">
        <v>516</v>
      </c>
      <c r="Y225" s="38" t="s">
        <v>146</v>
      </c>
      <c r="Z225" s="38">
        <v>159.5</v>
      </c>
      <c r="AA225" s="39">
        <v>221.5</v>
      </c>
    </row>
    <row r="226">
      <c r="A226" s="36">
        <v>222.0</v>
      </c>
      <c r="B226" s="57" t="s">
        <v>497</v>
      </c>
      <c r="C226" s="38" t="str">
        <f>VLOOKUP(B226,Positions!$A$2:$B$688,2,FALSE)</f>
        <v>G</v>
      </c>
      <c r="D226" s="38">
        <f>IF(C226="C",VLOOKUP(B226,'C'!$A$3:$C$96,3,FALSE),IF(C226="C/LW",VLOOKUP(B226,'C'!$A$3:$C$96,3,FALSE),IF(C226="C/RW",VLOOKUP(B226,'C'!$A$3:$C$96,3,FALSE),IF(C226="LW",VLOOKUP(B226,LW!$A$3:$C$91,3,FALSE),IF(C226="LW/RW",VLOOKUP(B226,LW!$A$3:$C$91,3,FALSE),IF(C226="RW",VLOOKUP(B226,RW!$A$3:$C$100,3,FALSE),IF(C226="D",VLOOKUP(B226,D!$A$3:$C$98,3,FALSE),IF(C226="G",VLOOKUP(B226,G!$A$3:$C$99,3,FALSE)))))))))</f>
        <v>28</v>
      </c>
      <c r="E226" s="38" t="str">
        <f t="shared" si="1"/>
        <v>G28</v>
      </c>
      <c r="F226" s="38" t="str">
        <f>VLOOKUP(B226,ADP!$A$2:$E$696,5,FALSE)</f>
        <v>SEA</v>
      </c>
      <c r="G226" s="38">
        <f>IF(Settings!$B$2="Yahoo",VLOOKUP(B226,ADP!$A$2:$D$696,2,FALSE),IF(Settings!$B$2="ESPN",VLOOKUP(B226,ADP!$A$2:$D$696,3,FALSE),IF(Settings!$B$2="Average",VLOOKUP(B226,ADP!$A$2:$D$696,4,FALSE),"NA")))</f>
        <v>165.4</v>
      </c>
      <c r="H226" s="39">
        <f t="shared" si="2"/>
        <v>218.5</v>
      </c>
      <c r="K226" s="36">
        <v>223.0</v>
      </c>
      <c r="L226" s="37" t="s">
        <v>432</v>
      </c>
      <c r="M226" s="38" t="str">
        <f>VLOOKUP(L226,Positions!$A$2:$B$688,2,FALSE)</f>
        <v>RW</v>
      </c>
      <c r="N226" s="38">
        <f>IF(M226="C",VLOOKUP(L226,'C'!$G$3:$J$96,3,FALSE),IF(M226="C/LW",VLOOKUP(L226,'C'!$G$3:$J$96,3,FALSE),IF(M226="C/RW",VLOOKUP(L226,'C'!$G$3:$J$96,3,FALSE),IF(M226="LW",VLOOKUP(L226,LW!$G$3:$J$85,3,FALSE),IF(M226="LW/RW",VLOOKUP(L226,LW!$G$3:$J$85,3,FALSE),IF(M226="RW",VLOOKUP(L226,RW!$G$3:$J$100,3,FALSE),IF(M226="D",VLOOKUP(L226,D!$G$3:$J$96,3,FALSE),IF(M226="G",VLOOKUP(L226,G!$G$3:$J$100,3,FALSE)))))))))</f>
        <v>24</v>
      </c>
      <c r="O226" s="38" t="str">
        <f t="shared" si="3"/>
        <v>RW24</v>
      </c>
      <c r="P226" s="38" t="str">
        <f>VLOOKUP(L226,ADP!$A$2:$E$696,5,FALSE)</f>
        <v>WSH</v>
      </c>
      <c r="Q226" s="38">
        <f>IF(Settings!$B$2="Yahoo",VLOOKUP(L227,ADP!$A$2:$D$696,2,FALSE),IF(Settings!$B$2="ESPN",VLOOKUP(L227,ADP!$A$2:$D$696,3,FALSE),IF(Settings!$B$2="Average",VLOOKUP(L227,ADP!$A$2:$D$696,4,FALSE),"NA")))</f>
        <v>163.6</v>
      </c>
      <c r="R226" s="39">
        <f t="shared" si="6"/>
        <v>201.5</v>
      </c>
      <c r="T226" s="40">
        <v>223.0</v>
      </c>
      <c r="U226" s="43" t="s">
        <v>439</v>
      </c>
      <c r="V226" s="42" t="s">
        <v>4</v>
      </c>
      <c r="W226" s="43">
        <v>47.0</v>
      </c>
      <c r="X226" s="43" t="s">
        <v>517</v>
      </c>
      <c r="Y226" s="43" t="s">
        <v>126</v>
      </c>
      <c r="Z226" s="43">
        <v>172.7</v>
      </c>
      <c r="AA226" s="44">
        <v>222.0</v>
      </c>
    </row>
    <row r="227">
      <c r="A227" s="45">
        <v>223.0</v>
      </c>
      <c r="B227" s="59" t="s">
        <v>518</v>
      </c>
      <c r="C227" s="47" t="str">
        <f>VLOOKUP(B227,Positions!$A$2:$B$688,2,FALSE)</f>
        <v>G</v>
      </c>
      <c r="D227" s="47">
        <f>IF(C227="C",VLOOKUP(B227,'C'!$A$3:$C$96,3,FALSE),IF(C227="C/LW",VLOOKUP(B227,'C'!$A$3:$C$96,3,FALSE),IF(C227="C/RW",VLOOKUP(B227,'C'!$A$3:$C$96,3,FALSE),IF(C227="LW",VLOOKUP(B227,LW!$A$3:$C$91,3,FALSE),IF(C227="LW/RW",VLOOKUP(B227,LW!$A$3:$C$91,3,FALSE),IF(C227="RW",VLOOKUP(B227,RW!$A$3:$C$100,3,FALSE),IF(C227="D",VLOOKUP(B227,D!$A$3:$C$98,3,FALSE),IF(C227="G",VLOOKUP(B227,G!$A$3:$C$99,3,FALSE)))))))))</f>
        <v>29</v>
      </c>
      <c r="E227" s="47" t="str">
        <f t="shared" si="1"/>
        <v>G29</v>
      </c>
      <c r="F227" s="47" t="str">
        <f>VLOOKUP(B227,ADP!$A$2:$E$696,5,FALSE)</f>
        <v>OTT</v>
      </c>
      <c r="G227" s="47">
        <f>IF(Settings!$B$2="Yahoo",VLOOKUP(B227,ADP!$A$2:$D$696,2,FALSE),IF(Settings!$B$2="ESPN",VLOOKUP(B227,ADP!$A$2:$D$696,3,FALSE),IF(Settings!$B$2="Average",VLOOKUP(B227,ADP!$A$2:$D$696,4,FALSE),"NA")))</f>
        <v>129.1</v>
      </c>
      <c r="H227" s="48">
        <f t="shared" si="2"/>
        <v>224.5</v>
      </c>
      <c r="K227" s="49">
        <v>224.0</v>
      </c>
      <c r="L227" s="50" t="s">
        <v>519</v>
      </c>
      <c r="M227" s="43" t="str">
        <f>VLOOKUP(L227,Positions!$A$2:$B$688,2,FALSE)</f>
        <v>D</v>
      </c>
      <c r="N227" s="43">
        <f>IF(M227="C",VLOOKUP(L227,'C'!$G$3:$J$96,3,FALSE),IF(M227="C/LW",VLOOKUP(L227,'C'!$G$3:$J$96,3,FALSE),IF(M227="C/RW",VLOOKUP(L227,'C'!$G$3:$J$96,3,FALSE),IF(M227="LW",VLOOKUP(L227,LW!$G$3:$J$85,3,FALSE),IF(M227="LW/RW",VLOOKUP(L227,LW!$G$3:$J$85,3,FALSE),IF(M227="RW",VLOOKUP(L227,RW!$G$3:$J$100,3,FALSE),IF(M227="D",VLOOKUP(L227,D!$G$3:$J$96,3,FALSE),IF(M227="G",VLOOKUP(L227,G!$G$3:$J$100,3,FALSE)))))))))</f>
        <v>49</v>
      </c>
      <c r="O227" s="43" t="str">
        <f t="shared" si="3"/>
        <v>D49</v>
      </c>
      <c r="P227" s="43" t="str">
        <f>VLOOKUP(L227,ADP!$A$2:$E$696,5,FALSE)</f>
        <v>PHI</v>
      </c>
      <c r="Q227" s="43">
        <f>IF(Settings!$B$2="Yahoo",VLOOKUP(L228,ADP!$A$2:$D$696,2,FALSE),IF(Settings!$B$2="ESPN",VLOOKUP(L228,ADP!$A$2:$D$696,3,FALSE),IF(Settings!$B$2="Average",VLOOKUP(L228,ADP!$A$2:$D$696,4,FALSE),"NA")))</f>
        <v>129.1</v>
      </c>
      <c r="R227" s="44">
        <f t="shared" si="6"/>
        <v>238</v>
      </c>
      <c r="T227" s="51">
        <v>224.0</v>
      </c>
      <c r="U227" s="38" t="s">
        <v>484</v>
      </c>
      <c r="V227" s="53" t="s">
        <v>141</v>
      </c>
      <c r="W227" s="38">
        <v>34.0</v>
      </c>
      <c r="X227" s="38" t="s">
        <v>520</v>
      </c>
      <c r="Y227" s="38" t="s">
        <v>87</v>
      </c>
      <c r="Z227" s="38">
        <v>116.2</v>
      </c>
      <c r="AA227" s="39">
        <v>222.5</v>
      </c>
    </row>
    <row r="228">
      <c r="A228" s="36">
        <v>224.0</v>
      </c>
      <c r="B228" s="58" t="s">
        <v>521</v>
      </c>
      <c r="C228" s="38" t="str">
        <f>VLOOKUP(B228,Positions!$A$2:$B$688,2,FALSE)</f>
        <v>G</v>
      </c>
      <c r="D228" s="38">
        <f>IF(C228="C",VLOOKUP(B228,'C'!$A$3:$C$96,3,FALSE),IF(C228="C/LW",VLOOKUP(B228,'C'!$A$3:$C$96,3,FALSE),IF(C228="C/RW",VLOOKUP(B228,'C'!$A$3:$C$96,3,FALSE),IF(C228="LW",VLOOKUP(B228,LW!$A$3:$C$91,3,FALSE),IF(C228="LW/RW",VLOOKUP(B228,LW!$A$3:$C$91,3,FALSE),IF(C228="RW",VLOOKUP(B228,RW!$A$3:$C$100,3,FALSE),IF(C228="D",VLOOKUP(B228,D!$A$3:$C$98,3,FALSE),IF(C228="G",VLOOKUP(B228,G!$A$3:$C$99,3,FALSE)))))))))</f>
        <v>30</v>
      </c>
      <c r="E228" s="38" t="str">
        <f t="shared" si="1"/>
        <v>G30</v>
      </c>
      <c r="F228" s="38" t="str">
        <f>VLOOKUP(B228,ADP!$A$2:$E$696,5,FALSE)</f>
        <v>CHI</v>
      </c>
      <c r="G228" s="38" t="str">
        <f>IF(Settings!$B$2="Yahoo",VLOOKUP(B228,ADP!$A$2:$D$696,2,FALSE),IF(Settings!$B$2="ESPN",VLOOKUP(B228,ADP!$A$2:$D$696,3,FALSE),IF(Settings!$B$2="Average",VLOOKUP(B228,ADP!$A$2:$D$696,4,FALSE),"NA")))</f>
        <v>–</v>
      </c>
      <c r="H228" s="39">
        <f t="shared" si="2"/>
        <v>234.5</v>
      </c>
      <c r="K228" s="36">
        <v>225.0</v>
      </c>
      <c r="L228" s="37" t="s">
        <v>518</v>
      </c>
      <c r="M228" s="38" t="str">
        <f>VLOOKUP(L228,Positions!$A$2:$B$688,2,FALSE)</f>
        <v>G</v>
      </c>
      <c r="N228" s="38">
        <f>IF(M228="C",VLOOKUP(L228,'C'!$G$3:$J$96,3,FALSE),IF(M228="C/LW",VLOOKUP(L228,'C'!$G$3:$J$96,3,FALSE),IF(M228="C/RW",VLOOKUP(L228,'C'!$G$3:$J$96,3,FALSE),IF(M228="LW",VLOOKUP(L228,LW!$G$3:$J$85,3,FALSE),IF(M228="LW/RW",VLOOKUP(L228,LW!$G$3:$J$85,3,FALSE),IF(M228="RW",VLOOKUP(L228,RW!$G$3:$J$100,3,FALSE),IF(M228="D",VLOOKUP(L228,D!$G$3:$J$96,3,FALSE),IF(M228="G",VLOOKUP(L228,G!$G$3:$J$100,3,FALSE)))))))))</f>
        <v>33</v>
      </c>
      <c r="O228" s="38" t="str">
        <f t="shared" si="3"/>
        <v>G33</v>
      </c>
      <c r="P228" s="38" t="str">
        <f>VLOOKUP(L228,ADP!$A$2:$E$696,5,FALSE)</f>
        <v>OTT</v>
      </c>
      <c r="Q228" s="38">
        <f>IF(Settings!$B$2="Yahoo",VLOOKUP(L229,ADP!$A$2:$D$696,2,FALSE),IF(Settings!$B$2="ESPN",VLOOKUP(L229,ADP!$A$2:$D$696,3,FALSE),IF(Settings!$B$2="Average",VLOOKUP(L229,ADP!$A$2:$D$696,4,FALSE),"NA")))</f>
        <v>169.8</v>
      </c>
      <c r="R228" s="39">
        <f t="shared" si="6"/>
        <v>224.5</v>
      </c>
      <c r="T228" s="40">
        <v>225.0</v>
      </c>
      <c r="U228" s="43" t="s">
        <v>507</v>
      </c>
      <c r="V228" s="42" t="s">
        <v>90</v>
      </c>
      <c r="W228" s="43">
        <v>45.0</v>
      </c>
      <c r="X228" s="43" t="s">
        <v>522</v>
      </c>
      <c r="Y228" s="43" t="s">
        <v>231</v>
      </c>
      <c r="Z228" s="43" t="s">
        <v>356</v>
      </c>
      <c r="AA228" s="44">
        <v>224.5</v>
      </c>
    </row>
    <row r="229">
      <c r="A229" s="45">
        <v>225.0</v>
      </c>
      <c r="B229" s="54" t="s">
        <v>472</v>
      </c>
      <c r="C229" s="47" t="str">
        <f>VLOOKUP(B229,Positions!$A$2:$B$688,2,FALSE)</f>
        <v>G</v>
      </c>
      <c r="D229" s="47">
        <f>IF(C229="C",VLOOKUP(B229,'C'!$A$3:$C$96,3,FALSE),IF(C229="C/LW",VLOOKUP(B229,'C'!$A$3:$C$96,3,FALSE),IF(C229="C/RW",VLOOKUP(B229,'C'!$A$3:$C$96,3,FALSE),IF(C229="LW",VLOOKUP(B229,LW!$A$3:$C$91,3,FALSE),IF(C229="LW/RW",VLOOKUP(B229,LW!$A$3:$C$91,3,FALSE),IF(C229="RW",VLOOKUP(B229,RW!$A$3:$C$100,3,FALSE),IF(C229="D",VLOOKUP(B229,D!$A$3:$C$98,3,FALSE),IF(C229="G",VLOOKUP(B229,G!$A$3:$C$99,3,FALSE)))))))))</f>
        <v>31</v>
      </c>
      <c r="E229" s="47" t="str">
        <f t="shared" si="1"/>
        <v>G31</v>
      </c>
      <c r="F229" s="47" t="str">
        <f>VLOOKUP(B229,ADP!$A$2:$E$696,5,FALSE)</f>
        <v>FLA</v>
      </c>
      <c r="G229" s="47">
        <f>IF(Settings!$B$2="Yahoo",VLOOKUP(B229,ADP!$A$2:$D$696,2,FALSE),IF(Settings!$B$2="ESPN",VLOOKUP(B229,ADP!$A$2:$D$696,3,FALSE),IF(Settings!$B$2="Average",VLOOKUP(B229,ADP!$A$2:$D$696,4,FALSE),"NA")))</f>
        <v>74.9</v>
      </c>
      <c r="H229" s="48">
        <f t="shared" si="2"/>
        <v>213.5</v>
      </c>
      <c r="K229" s="49">
        <v>226.0</v>
      </c>
      <c r="L229" s="50" t="s">
        <v>499</v>
      </c>
      <c r="M229" s="43" t="str">
        <f>VLOOKUP(L229,Positions!$A$2:$B$688,2,FALSE)</f>
        <v>LW/RW</v>
      </c>
      <c r="N229" s="43">
        <f>IF(M229="C",VLOOKUP(L229,'C'!$G$3:$J$96,3,FALSE),IF(M229="C/LW",VLOOKUP(L229,'C'!$G$3:$J$96,3,FALSE),IF(M229="C/RW",VLOOKUP(L229,'C'!$G$3:$J$96,3,FALSE),IF(M229="LW",VLOOKUP(L229,LW!$G$3:$J$85,3,FALSE),IF(M229="LW/RW",VLOOKUP(L229,LW!$G$3:$J$85,3,FALSE),IF(M229="RW",VLOOKUP(L229,RW!$G$3:$J$100,3,FALSE),IF(M229="D",VLOOKUP(L229,D!$G$3:$J$96,3,FALSE),IF(M229="G",VLOOKUP(L229,G!$G$3:$J$100,3,FALSE)))))))))</f>
        <v>52</v>
      </c>
      <c r="O229" s="43" t="str">
        <f t="shared" si="3"/>
        <v>LW/RW52</v>
      </c>
      <c r="P229" s="43" t="str">
        <f>VLOOKUP(L229,ADP!$A$2:$E$696,5,FALSE)</f>
        <v>DAL</v>
      </c>
      <c r="Q229" s="43">
        <f>IF(Settings!$B$2="Yahoo",VLOOKUP(L230,ADP!$A$2:$D$696,2,FALSE),IF(Settings!$B$2="ESPN",VLOOKUP(L230,ADP!$A$2:$D$696,3,FALSE),IF(Settings!$B$2="Average",VLOOKUP(L230,ADP!$A$2:$D$696,4,FALSE),"NA")))</f>
        <v>171</v>
      </c>
      <c r="R229" s="44">
        <f t="shared" si="6"/>
        <v>220.5</v>
      </c>
      <c r="T229" s="51">
        <v>226.0</v>
      </c>
      <c r="U229" s="38" t="s">
        <v>518</v>
      </c>
      <c r="V229" s="53" t="s">
        <v>141</v>
      </c>
      <c r="W229" s="38">
        <v>29.0</v>
      </c>
      <c r="X229" s="38" t="s">
        <v>523</v>
      </c>
      <c r="Y229" s="38" t="s">
        <v>130</v>
      </c>
      <c r="Z229" s="38">
        <v>129.1</v>
      </c>
      <c r="AA229" s="39">
        <v>224.5</v>
      </c>
    </row>
    <row r="230">
      <c r="A230" s="36">
        <v>226.0</v>
      </c>
      <c r="B230" s="37" t="s">
        <v>502</v>
      </c>
      <c r="C230" s="38" t="str">
        <f>VLOOKUP(B230,Positions!$A$2:$B$688,2,FALSE)</f>
        <v>D</v>
      </c>
      <c r="D230" s="38">
        <f>IF(C230="C",VLOOKUP(B230,'C'!$A$3:$C$96,3,FALSE),IF(C230="C/LW",VLOOKUP(B230,'C'!$A$3:$C$96,3,FALSE),IF(C230="C/RW",VLOOKUP(B230,'C'!$A$3:$C$96,3,FALSE),IF(C230="LW",VLOOKUP(B230,LW!$A$3:$C$91,3,FALSE),IF(C230="LW/RW",VLOOKUP(B230,LW!$A$3:$C$91,3,FALSE),IF(C230="RW",VLOOKUP(B230,RW!$A$3:$C$100,3,FALSE),IF(C230="D",VLOOKUP(B230,D!$A$3:$C$98,3,FALSE),IF(C230="G",VLOOKUP(B230,G!$A$3:$C$99,3,FALSE)))))))))</f>
        <v>49</v>
      </c>
      <c r="E230" s="38" t="str">
        <f t="shared" si="1"/>
        <v>D49</v>
      </c>
      <c r="F230" s="38" t="str">
        <f>VLOOKUP(B230,ADP!$A$2:$E$696,5,FALSE)</f>
        <v>NJD</v>
      </c>
      <c r="G230" s="38">
        <f>IF(Settings!$B$2="Yahoo",VLOOKUP(B230,ADP!$A$2:$D$696,2,FALSE),IF(Settings!$B$2="ESPN",VLOOKUP(B230,ADP!$A$2:$D$696,3,FALSE),IF(Settings!$B$2="Average",VLOOKUP(B230,ADP!$A$2:$D$696,4,FALSE),"NA")))</f>
        <v>159.5</v>
      </c>
      <c r="H230" s="39">
        <f t="shared" si="2"/>
        <v>221.5</v>
      </c>
      <c r="K230" s="36">
        <v>227.0</v>
      </c>
      <c r="L230" s="37" t="s">
        <v>524</v>
      </c>
      <c r="M230" s="38" t="str">
        <f>VLOOKUP(L230,Positions!$A$2:$B$688,2,FALSE)</f>
        <v>G</v>
      </c>
      <c r="N230" s="38">
        <f>IF(M230="C",VLOOKUP(L230,'C'!$G$3:$J$96,3,FALSE),IF(M230="C/LW",VLOOKUP(L230,'C'!$G$3:$J$96,3,FALSE),IF(M230="C/RW",VLOOKUP(L230,'C'!$G$3:$J$96,3,FALSE),IF(M230="LW",VLOOKUP(L230,LW!$G$3:$J$85,3,FALSE),IF(M230="LW/RW",VLOOKUP(L230,LW!$G$3:$J$85,3,FALSE),IF(M230="RW",VLOOKUP(L230,RW!$G$3:$J$100,3,FALSE),IF(M230="D",VLOOKUP(L230,D!$G$3:$J$96,3,FALSE),IF(M230="G",VLOOKUP(L230,G!$G$3:$J$100,3,FALSE)))))))))</f>
        <v>34</v>
      </c>
      <c r="O230" s="38" t="str">
        <f t="shared" si="3"/>
        <v>G34</v>
      </c>
      <c r="P230" s="38" t="str">
        <f>VLOOKUP(L230,ADP!$A$2:$E$696,5,FALSE)</f>
        <v>LAK</v>
      </c>
      <c r="Q230" s="38">
        <f>IF(Settings!$B$2="Yahoo",VLOOKUP(L231,ADP!$A$2:$D$696,2,FALSE),IF(Settings!$B$2="ESPN",VLOOKUP(L231,ADP!$A$2:$D$696,3,FALSE),IF(Settings!$B$2="Average",VLOOKUP(L231,ADP!$A$2:$D$696,4,FALSE),"NA")))</f>
        <v>182.3</v>
      </c>
      <c r="R230" s="39">
        <f t="shared" si="6"/>
        <v>238.5</v>
      </c>
      <c r="T230" s="40">
        <v>227.0</v>
      </c>
      <c r="U230" s="43" t="s">
        <v>452</v>
      </c>
      <c r="V230" s="42" t="s">
        <v>4</v>
      </c>
      <c r="W230" s="43">
        <v>49.0</v>
      </c>
      <c r="X230" s="43" t="s">
        <v>525</v>
      </c>
      <c r="Y230" s="43" t="s">
        <v>239</v>
      </c>
      <c r="Z230" s="43">
        <v>163.5</v>
      </c>
      <c r="AA230" s="44">
        <v>225.0</v>
      </c>
    </row>
    <row r="231">
      <c r="A231" s="45">
        <v>227.0</v>
      </c>
      <c r="B231" s="59" t="s">
        <v>463</v>
      </c>
      <c r="C231" s="47" t="str">
        <f>VLOOKUP(B231,Positions!$A$2:$B$688,2,FALSE)</f>
        <v>C/RW</v>
      </c>
      <c r="D231" s="47">
        <f>IF(C231="C",VLOOKUP(B231,'C'!$A$3:$C$96,3,FALSE),IF(C231="C/LW",VLOOKUP(B231,'C'!$A$3:$C$96,3,FALSE),IF(C231="C/RW",VLOOKUP(B231,'C'!$A$3:$C$96,3,FALSE),IF(C231="LW",VLOOKUP(B231,LW!$A$3:$C$91,3,FALSE),IF(C231="LW/RW",VLOOKUP(B231,LW!$A$3:$C$91,3,FALSE),IF(C231="RW",VLOOKUP(B231,RW!$A$3:$C$100,3,FALSE),IF(C231="D",VLOOKUP(B231,D!$A$3:$C$98,3,FALSE),IF(C231="G",VLOOKUP(B231,G!$A$3:$C$99,3,FALSE)))))))))</f>
        <v>71</v>
      </c>
      <c r="E231" s="47" t="str">
        <f t="shared" si="1"/>
        <v>C/RW71</v>
      </c>
      <c r="F231" s="47" t="str">
        <f>VLOOKUP(B231,ADP!$A$2:$E$696,5,FALSE)</f>
        <v>MTL</v>
      </c>
      <c r="G231" s="47">
        <f>IF(Settings!$B$2="Yahoo",VLOOKUP(B231,ADP!$A$2:$D$696,2,FALSE),IF(Settings!$B$2="ESPN",VLOOKUP(B231,ADP!$A$2:$D$696,3,FALSE),IF(Settings!$B$2="Average",VLOOKUP(B231,ADP!$A$2:$D$696,4,FALSE),"NA")))</f>
        <v>176</v>
      </c>
      <c r="H231" s="48">
        <f t="shared" si="2"/>
        <v>211.5</v>
      </c>
      <c r="K231" s="49">
        <v>228.0</v>
      </c>
      <c r="L231" s="63" t="s">
        <v>526</v>
      </c>
      <c r="M231" s="43" t="str">
        <f>VLOOKUP(L231,Positions!$A$2:$B$688,2,FALSE)</f>
        <v>G</v>
      </c>
      <c r="N231" s="43">
        <f>IF(M231="C",VLOOKUP(L231,'C'!$G$3:$J$96,3,FALSE),IF(M231="C/LW",VLOOKUP(L231,'C'!$G$3:$J$96,3,FALSE),IF(M231="C/RW",VLOOKUP(L231,'C'!$G$3:$J$96,3,FALSE),IF(M231="LW",VLOOKUP(L231,LW!$G$3:$J$85,3,FALSE),IF(M231="LW/RW",VLOOKUP(L231,LW!$G$3:$J$85,3,FALSE),IF(M231="RW",VLOOKUP(L231,RW!$G$3:$J$100,3,FALSE),IF(M231="D",VLOOKUP(L231,D!$G$3:$J$96,3,FALSE),IF(M231="G",VLOOKUP(L231,G!$G$3:$J$100,3,FALSE)))))))))</f>
        <v>35</v>
      </c>
      <c r="O231" s="43" t="str">
        <f t="shared" si="3"/>
        <v>G35</v>
      </c>
      <c r="P231" s="43" t="str">
        <f>VLOOKUP(L231,ADP!$A$2:$E$696,5,FALSE)</f>
        <v>DET</v>
      </c>
      <c r="Q231" s="43">
        <f>IF(Settings!$B$2="Yahoo",VLOOKUP(L232,ADP!$A$2:$D$696,2,FALSE),IF(Settings!$B$2="ESPN",VLOOKUP(L232,ADP!$A$2:$D$696,3,FALSE),IF(Settings!$B$2="Average",VLOOKUP(L232,ADP!$A$2:$D$696,4,FALSE),"NA")))</f>
        <v>169.4</v>
      </c>
      <c r="R231" s="44">
        <f t="shared" si="6"/>
        <v>239.5</v>
      </c>
      <c r="T231" s="51">
        <v>228.0</v>
      </c>
      <c r="U231" s="38" t="s">
        <v>447</v>
      </c>
      <c r="V231" s="38" t="s">
        <v>98</v>
      </c>
      <c r="W231" s="38">
        <v>76.0</v>
      </c>
      <c r="X231" s="38" t="s">
        <v>527</v>
      </c>
      <c r="Y231" s="38" t="s">
        <v>202</v>
      </c>
      <c r="Z231" s="38">
        <v>171.3</v>
      </c>
      <c r="AA231" s="39">
        <v>227.5</v>
      </c>
    </row>
    <row r="232">
      <c r="A232" s="36">
        <v>228.0</v>
      </c>
      <c r="B232" s="58" t="s">
        <v>528</v>
      </c>
      <c r="C232" s="38" t="str">
        <f>VLOOKUP(B232,Positions!$A$2:$B$688,2,FALSE)</f>
        <v>RW</v>
      </c>
      <c r="D232" s="38">
        <f>IF(C232="C",VLOOKUP(B232,'C'!$A$3:$C$96,3,FALSE),IF(C232="C/LW",VLOOKUP(B232,'C'!$A$3:$C$96,3,FALSE),IF(C232="C/RW",VLOOKUP(B232,'C'!$A$3:$C$96,3,FALSE),IF(C232="LW",VLOOKUP(B232,LW!$A$3:$C$91,3,FALSE),IF(C232="LW/RW",VLOOKUP(B232,LW!$A$3:$C$91,3,FALSE),IF(C232="RW",VLOOKUP(B232,RW!$A$3:$C$100,3,FALSE),IF(C232="D",VLOOKUP(B232,D!$A$3:$C$98,3,FALSE),IF(C232="G",VLOOKUP(B232,G!$A$3:$C$99,3,FALSE)))))))))</f>
        <v>25</v>
      </c>
      <c r="E232" s="38" t="str">
        <f t="shared" si="1"/>
        <v>RW25</v>
      </c>
      <c r="F232" s="38" t="str">
        <f>VLOOKUP(B232,ADP!$A$2:$E$696,5,FALSE)</f>
        <v>EDM</v>
      </c>
      <c r="G232" s="38" t="str">
        <f>IF(Settings!$B$2="Yahoo",VLOOKUP(B232,ADP!$A$2:$D$696,2,FALSE),IF(Settings!$B$2="ESPN",VLOOKUP(B232,ADP!$A$2:$D$696,3,FALSE),IF(Settings!$B$2="Average",VLOOKUP(B232,ADP!$A$2:$D$696,4,FALSE),"NA")))</f>
        <v>–</v>
      </c>
      <c r="H232" s="39">
        <f t="shared" si="2"/>
        <v>244.5</v>
      </c>
      <c r="K232" s="36">
        <v>229.0</v>
      </c>
      <c r="L232" s="37" t="s">
        <v>529</v>
      </c>
      <c r="M232" s="38" t="str">
        <f>VLOOKUP(L232,Positions!$A$2:$B$688,2,FALSE)</f>
        <v>D</v>
      </c>
      <c r="N232" s="38">
        <f>IF(M232="C",VLOOKUP(L232,'C'!$G$3:$J$96,3,FALSE),IF(M232="C/LW",VLOOKUP(L232,'C'!$G$3:$J$96,3,FALSE),IF(M232="C/RW",VLOOKUP(L232,'C'!$G$3:$J$96,3,FALSE),IF(M232="LW",VLOOKUP(L232,LW!$G$3:$J$85,3,FALSE),IF(M232="LW/RW",VLOOKUP(L232,LW!$G$3:$J$85,3,FALSE),IF(M232="RW",VLOOKUP(L232,RW!$G$3:$J$100,3,FALSE),IF(M232="D",VLOOKUP(L232,D!$G$3:$J$96,3,FALSE),IF(M232="G",VLOOKUP(L232,G!$G$3:$J$100,3,FALSE)))))))))</f>
        <v>50</v>
      </c>
      <c r="O232" s="38" t="str">
        <f t="shared" si="3"/>
        <v>D50</v>
      </c>
      <c r="P232" s="38" t="str">
        <f>VLOOKUP(L232,ADP!$A$2:$E$696,5,FALSE)</f>
        <v>VAN</v>
      </c>
      <c r="Q232" s="38" t="str">
        <f>IF(Settings!$B$2="Yahoo",VLOOKUP(L233,ADP!$A$2:$D$696,2,FALSE),IF(Settings!$B$2="ESPN",VLOOKUP(L233,ADP!$A$2:$D$696,3,FALSE),IF(Settings!$B$2="Average",VLOOKUP(L233,ADP!$A$2:$D$696,4,FALSE),"NA")))</f>
        <v>–</v>
      </c>
      <c r="R232" s="39">
        <f t="shared" si="6"/>
        <v>251.5</v>
      </c>
      <c r="T232" s="40">
        <v>229.0</v>
      </c>
      <c r="U232" s="41" t="s">
        <v>501</v>
      </c>
      <c r="V232" s="42" t="s">
        <v>88</v>
      </c>
      <c r="W232" s="43">
        <v>69.0</v>
      </c>
      <c r="X232" s="43" t="s">
        <v>530</v>
      </c>
      <c r="Y232" s="43" t="s">
        <v>103</v>
      </c>
      <c r="Z232" s="43" t="s">
        <v>356</v>
      </c>
      <c r="AA232" s="44">
        <v>231.5</v>
      </c>
    </row>
    <row r="233">
      <c r="A233" s="45">
        <v>229.0</v>
      </c>
      <c r="B233" s="56" t="s">
        <v>531</v>
      </c>
      <c r="C233" s="47" t="str">
        <f>VLOOKUP(B233,Positions!$A$2:$B$688,2,FALSE)</f>
        <v>RW</v>
      </c>
      <c r="D233" s="47">
        <f>IF(C233="C",VLOOKUP(B233,'C'!$A$3:$C$96,3,FALSE),IF(C233="C/LW",VLOOKUP(B233,'C'!$A$3:$C$96,3,FALSE),IF(C233="C/RW",VLOOKUP(B233,'C'!$A$3:$C$96,3,FALSE),IF(C233="LW",VLOOKUP(B233,LW!$A$3:$C$91,3,FALSE),IF(C233="LW/RW",VLOOKUP(B233,LW!$A$3:$C$91,3,FALSE),IF(C233="RW",VLOOKUP(B233,RW!$A$3:$C$100,3,FALSE),IF(C233="D",VLOOKUP(B233,D!$A$3:$C$98,3,FALSE),IF(C233="G",VLOOKUP(B233,G!$A$3:$C$99,3,FALSE)))))))))</f>
        <v>26</v>
      </c>
      <c r="E233" s="47" t="str">
        <f t="shared" si="1"/>
        <v>RW26</v>
      </c>
      <c r="F233" s="47" t="str">
        <f>VLOOKUP(B233,ADP!$A$2:$E$696,5,FALSE)</f>
        <v>EDM</v>
      </c>
      <c r="G233" s="47" t="str">
        <f>IF(Settings!$B$2="Yahoo",VLOOKUP(B233,ADP!$A$2:$D$696,2,FALSE),IF(Settings!$B$2="ESPN",VLOOKUP(B233,ADP!$A$2:$D$696,3,FALSE),IF(Settings!$B$2="Average",VLOOKUP(B233,ADP!$A$2:$D$696,4,FALSE),"NA")))</f>
        <v>–</v>
      </c>
      <c r="H233" s="48">
        <f t="shared" si="2"/>
        <v>245</v>
      </c>
      <c r="K233" s="49">
        <v>230.0</v>
      </c>
      <c r="L233" s="50" t="s">
        <v>507</v>
      </c>
      <c r="M233" s="43" t="str">
        <f>VLOOKUP(L233,Positions!$A$2:$B$688,2,FALSE)</f>
        <v>D</v>
      </c>
      <c r="N233" s="43">
        <f>IF(M233="C",VLOOKUP(L233,'C'!$G$3:$J$96,3,FALSE),IF(M233="C/LW",VLOOKUP(L233,'C'!$G$3:$J$96,3,FALSE),IF(M233="C/RW",VLOOKUP(L233,'C'!$G$3:$J$96,3,FALSE),IF(M233="LW",VLOOKUP(L233,LW!$G$3:$J$85,3,FALSE),IF(M233="LW/RW",VLOOKUP(L233,LW!$G$3:$J$85,3,FALSE),IF(M233="RW",VLOOKUP(L233,RW!$G$3:$J$100,3,FALSE),IF(M233="D",VLOOKUP(L233,D!$G$3:$J$96,3,FALSE),IF(M233="G",VLOOKUP(L233,G!$G$3:$J$100,3,FALSE)))))))))</f>
        <v>51</v>
      </c>
      <c r="O233" s="43" t="str">
        <f t="shared" si="3"/>
        <v>D51</v>
      </c>
      <c r="P233" s="43" t="str">
        <f>VLOOKUP(L233,ADP!$A$2:$E$696,5,FALSE)</f>
        <v>MTL</v>
      </c>
      <c r="Q233" s="43">
        <f>IF(Settings!$B$2="Yahoo",VLOOKUP(L234,ADP!$A$2:$D$696,2,FALSE),IF(Settings!$B$2="ESPN",VLOOKUP(L234,ADP!$A$2:$D$696,3,FALSE),IF(Settings!$B$2="Average",VLOOKUP(L234,ADP!$A$2:$D$696,4,FALSE),"NA")))</f>
        <v>145.6</v>
      </c>
      <c r="R233" s="44">
        <f t="shared" si="6"/>
        <v>224.5</v>
      </c>
      <c r="T233" s="51">
        <v>230.0</v>
      </c>
      <c r="U233" s="52" t="s">
        <v>511</v>
      </c>
      <c r="V233" s="53" t="s">
        <v>90</v>
      </c>
      <c r="W233" s="38">
        <v>47.0</v>
      </c>
      <c r="X233" s="38" t="s">
        <v>532</v>
      </c>
      <c r="Y233" s="38" t="s">
        <v>154</v>
      </c>
      <c r="Z233" s="38">
        <v>169.7</v>
      </c>
      <c r="AA233" s="39">
        <v>232.0</v>
      </c>
    </row>
    <row r="234">
      <c r="A234" s="36">
        <v>230.0</v>
      </c>
      <c r="B234" s="55" t="s">
        <v>533</v>
      </c>
      <c r="C234" s="38" t="str">
        <f>VLOOKUP(B234,Positions!$A$2:$B$688,2,FALSE)</f>
        <v>LW</v>
      </c>
      <c r="D234" s="38">
        <f>IF(C234="C",VLOOKUP(B234,'C'!$A$3:$C$96,3,FALSE),IF(C234="C/LW",VLOOKUP(B234,'C'!$A$3:$C$96,3,FALSE),IF(C234="C/RW",VLOOKUP(B234,'C'!$A$3:$C$96,3,FALSE),IF(C234="LW",VLOOKUP(B234,LW!$A$3:$C$91,3,FALSE),IF(C234="LW/RW",VLOOKUP(B234,LW!$A$3:$C$91,3,FALSE),IF(C234="RW",VLOOKUP(B234,RW!$A$3:$C$100,3,FALSE),IF(C234="D",VLOOKUP(B234,D!$A$3:$C$98,3,FALSE),IF(C234="G",VLOOKUP(B234,G!$A$3:$C$99,3,FALSE)))))))))</f>
        <v>54</v>
      </c>
      <c r="E234" s="38" t="str">
        <f t="shared" si="1"/>
        <v>LW54</v>
      </c>
      <c r="F234" s="38" t="str">
        <f>VLOOKUP(B234,ADP!$A$2:$E$696,5,FALSE)</f>
        <v>CAR</v>
      </c>
      <c r="G234" s="38">
        <f>IF(Settings!$B$2="Yahoo",VLOOKUP(B234,ADP!$A$2:$D$696,2,FALSE),IF(Settings!$B$2="ESPN",VLOOKUP(B234,ADP!$A$2:$D$696,3,FALSE),IF(Settings!$B$2="Average",VLOOKUP(B234,ADP!$A$2:$D$696,4,FALSE),"NA")))</f>
        <v>55.2</v>
      </c>
      <c r="H234" s="39">
        <f t="shared" si="2"/>
        <v>245.5</v>
      </c>
      <c r="K234" s="36">
        <v>231.0</v>
      </c>
      <c r="L234" s="37" t="s">
        <v>534</v>
      </c>
      <c r="M234" s="38" t="str">
        <f>VLOOKUP(L234,Positions!$A$2:$B$688,2,FALSE)</f>
        <v>D</v>
      </c>
      <c r="N234" s="38">
        <f>IF(M234="C",VLOOKUP(L234,'C'!$G$3:$J$96,3,FALSE),IF(M234="C/LW",VLOOKUP(L234,'C'!$G$3:$J$96,3,FALSE),IF(M234="C/RW",VLOOKUP(L234,'C'!$G$3:$J$96,3,FALSE),IF(M234="LW",VLOOKUP(L234,LW!$G$3:$J$85,3,FALSE),IF(M234="LW/RW",VLOOKUP(L234,LW!$G$3:$J$85,3,FALSE),IF(M234="RW",VLOOKUP(L234,RW!$G$3:$J$100,3,FALSE),IF(M234="D",VLOOKUP(L234,D!$G$3:$J$96,3,FALSE),IF(M234="G",VLOOKUP(L234,G!$G$3:$J$100,3,FALSE)))))))))</f>
        <v>52</v>
      </c>
      <c r="O234" s="38" t="str">
        <f t="shared" si="3"/>
        <v>D52</v>
      </c>
      <c r="P234" s="38" t="str">
        <f>VLOOKUP(L234,ADP!$A$2:$E$696,5,FALSE)</f>
        <v>PIT</v>
      </c>
      <c r="Q234" s="38">
        <f>IF(Settings!$B$2="Yahoo",VLOOKUP(L235,ADP!$A$2:$D$696,2,FALSE),IF(Settings!$B$2="ESPN",VLOOKUP(L235,ADP!$A$2:$D$696,3,FALSE),IF(Settings!$B$2="Average",VLOOKUP(L235,ADP!$A$2:$D$696,4,FALSE),"NA")))</f>
        <v>171</v>
      </c>
      <c r="R234" s="39">
        <f t="shared" si="6"/>
        <v>253</v>
      </c>
      <c r="T234" s="40">
        <v>231.0</v>
      </c>
      <c r="U234" s="43" t="s">
        <v>486</v>
      </c>
      <c r="V234" s="42" t="s">
        <v>83</v>
      </c>
      <c r="W234" s="43">
        <v>63.0</v>
      </c>
      <c r="X234" s="43" t="s">
        <v>535</v>
      </c>
      <c r="Y234" s="43" t="s">
        <v>225</v>
      </c>
      <c r="Z234" s="43" t="s">
        <v>356</v>
      </c>
      <c r="AA234" s="44">
        <v>234.0</v>
      </c>
    </row>
    <row r="235">
      <c r="A235" s="45">
        <v>231.0</v>
      </c>
      <c r="B235" s="60" t="s">
        <v>450</v>
      </c>
      <c r="C235" s="47" t="str">
        <f>VLOOKUP(B235,Positions!$A$2:$B$688,2,FALSE)</f>
        <v>LW</v>
      </c>
      <c r="D235" s="47">
        <f>IF(C235="C",VLOOKUP(B235,'C'!$A$3:$C$96,3,FALSE),IF(C235="C/LW",VLOOKUP(B235,'C'!$A$3:$C$96,3,FALSE),IF(C235="C/RW",VLOOKUP(B235,'C'!$A$3:$C$96,3,FALSE),IF(C235="LW",VLOOKUP(B235,LW!$A$3:$C$91,3,FALSE),IF(C235="LW/RW",VLOOKUP(B235,LW!$A$3:$C$91,3,FALSE),IF(C235="RW",VLOOKUP(B235,RW!$A$3:$C$100,3,FALSE),IF(C235="D",VLOOKUP(B235,D!$A$3:$C$98,3,FALSE),IF(C235="G",VLOOKUP(B235,G!$A$3:$C$99,3,FALSE)))))))))</f>
        <v>55</v>
      </c>
      <c r="E235" s="47" t="str">
        <f t="shared" si="1"/>
        <v>LW55</v>
      </c>
      <c r="F235" s="47" t="str">
        <f>VLOOKUP(B235,ADP!$A$2:$E$696,5,FALSE)</f>
        <v>ANA</v>
      </c>
      <c r="G235" s="47" t="str">
        <f>IF(Settings!$B$2="Yahoo",VLOOKUP(B235,ADP!$A$2:$D$696,2,FALSE),IF(Settings!$B$2="ESPN",VLOOKUP(B235,ADP!$A$2:$D$696,3,FALSE),IF(Settings!$B$2="Average",VLOOKUP(B235,ADP!$A$2:$D$696,4,FALSE),"NA")))</f>
        <v>–</v>
      </c>
      <c r="H235" s="48">
        <f t="shared" si="2"/>
        <v>210.5</v>
      </c>
      <c r="K235" s="49">
        <v>232.0</v>
      </c>
      <c r="L235" s="50" t="s">
        <v>536</v>
      </c>
      <c r="M235" s="43" t="str">
        <f>VLOOKUP(L235,Positions!$A$2:$B$688,2,FALSE)</f>
        <v>C/RW</v>
      </c>
      <c r="N235" s="43">
        <f>IF(M235="C",VLOOKUP(L235,'C'!$G$3:$J$96,3,FALSE),IF(M235="C/LW",VLOOKUP(L235,'C'!$G$3:$J$96,3,FALSE),IF(M235="C/RW",VLOOKUP(L235,'C'!$G$3:$J$96,3,FALSE),IF(M235="LW",VLOOKUP(L235,LW!$G$3:$J$85,3,FALSE),IF(M235="LW/RW",VLOOKUP(L235,LW!$G$3:$J$85,3,FALSE),IF(M235="RW",VLOOKUP(L235,RW!$G$3:$J$100,3,FALSE),IF(M235="D",VLOOKUP(L235,D!$G$3:$J$96,3,FALSE),IF(M235="G",VLOOKUP(L235,G!$G$3:$J$100,3,FALSE)))))))))</f>
        <v>69</v>
      </c>
      <c r="O235" s="43" t="str">
        <f t="shared" si="3"/>
        <v>C/RW69</v>
      </c>
      <c r="P235" s="43" t="str">
        <f>VLOOKUP(L235,ADP!$A$2:$E$696,5,FALSE)</f>
        <v>WSH</v>
      </c>
      <c r="Q235" s="43" t="str">
        <f>IF(Settings!$B$2="Yahoo",VLOOKUP(L236,ADP!$A$2:$D$696,2,FALSE),IF(Settings!$B$2="ESPN",VLOOKUP(L236,ADP!$A$2:$D$696,3,FALSE),IF(Settings!$B$2="Average",VLOOKUP(L236,ADP!$A$2:$D$696,4,FALSE),"NA")))</f>
        <v>–</v>
      </c>
      <c r="R235" s="44">
        <f t="shared" si="6"/>
        <v>254</v>
      </c>
      <c r="T235" s="51">
        <v>232.0</v>
      </c>
      <c r="U235" s="38" t="s">
        <v>521</v>
      </c>
      <c r="V235" s="53" t="s">
        <v>141</v>
      </c>
      <c r="W235" s="38">
        <v>30.0</v>
      </c>
      <c r="X235" s="38" t="s">
        <v>537</v>
      </c>
      <c r="Y235" s="38" t="s">
        <v>121</v>
      </c>
      <c r="Z235" s="38" t="s">
        <v>356</v>
      </c>
      <c r="AA235" s="39">
        <v>234.5</v>
      </c>
    </row>
    <row r="236">
      <c r="A236" s="36">
        <v>232.0</v>
      </c>
      <c r="B236" s="58" t="s">
        <v>538</v>
      </c>
      <c r="C236" s="38" t="str">
        <f>VLOOKUP(B236,Positions!$A$2:$B$688,2,FALSE)</f>
        <v>LW</v>
      </c>
      <c r="D236" s="38">
        <f>IF(C236="C",VLOOKUP(B236,'C'!$A$3:$C$96,3,FALSE),IF(C236="C/LW",VLOOKUP(B236,'C'!$A$3:$C$96,3,FALSE),IF(C236="C/RW",VLOOKUP(B236,'C'!$A$3:$C$96,3,FALSE),IF(C236="LW",VLOOKUP(B236,LW!$A$3:$C$91,3,FALSE),IF(C236="LW/RW",VLOOKUP(B236,LW!$A$3:$C$91,3,FALSE),IF(C236="RW",VLOOKUP(B236,RW!$A$3:$C$100,3,FALSE),IF(C236="D",VLOOKUP(B236,D!$A$3:$C$98,3,FALSE),IF(C236="G",VLOOKUP(B236,G!$A$3:$C$99,3,FALSE)))))))))</f>
        <v>56</v>
      </c>
      <c r="E236" s="38" t="str">
        <f t="shared" si="1"/>
        <v>LW56</v>
      </c>
      <c r="F236" s="38" t="str">
        <f>VLOOKUP(B236,ADP!$A$2:$E$696,5,FALSE)</f>
        <v>MTL</v>
      </c>
      <c r="G236" s="38">
        <f>IF(Settings!$B$2="Yahoo",VLOOKUP(B236,ADP!$A$2:$D$696,2,FALSE),IF(Settings!$B$2="ESPN",VLOOKUP(B236,ADP!$A$2:$D$696,3,FALSE),IF(Settings!$B$2="Average",VLOOKUP(B236,ADP!$A$2:$D$696,4,FALSE),"NA")))</f>
        <v>173</v>
      </c>
      <c r="H236" s="39">
        <f t="shared" si="2"/>
        <v>246.5</v>
      </c>
      <c r="K236" s="36">
        <v>233.0</v>
      </c>
      <c r="L236" s="37" t="s">
        <v>539</v>
      </c>
      <c r="M236" s="38" t="str">
        <f>VLOOKUP(L236,Positions!$A$2:$B$688,2,FALSE)</f>
        <v>G</v>
      </c>
      <c r="N236" s="38">
        <f>IF(M236="C",VLOOKUP(L236,'C'!$G$3:$J$96,3,FALSE),IF(M236="C/LW",VLOOKUP(L236,'C'!$G$3:$J$96,3,FALSE),IF(M236="C/RW",VLOOKUP(L236,'C'!$G$3:$J$96,3,FALSE),IF(M236="LW",VLOOKUP(L236,LW!$G$3:$J$85,3,FALSE),IF(M236="LW/RW",VLOOKUP(L236,LW!$G$3:$J$85,3,FALSE),IF(M236="RW",VLOOKUP(L236,RW!$G$3:$J$100,3,FALSE),IF(M236="D",VLOOKUP(L236,D!$G$3:$J$96,3,FALSE),IF(M236="G",VLOOKUP(L236,G!$G$3:$J$100,3,FALSE)))))))))</f>
        <v>36</v>
      </c>
      <c r="O236" s="38" t="str">
        <f t="shared" si="3"/>
        <v>G36</v>
      </c>
      <c r="P236" s="38" t="str">
        <f>VLOOKUP(L236,ADP!$A$2:$E$696,5,FALSE)</f>
        <v>MTL</v>
      </c>
      <c r="Q236" s="38">
        <f>IF(Settings!$B$2="Yahoo",VLOOKUP(L237,ADP!$A$2:$D$696,2,FALSE),IF(Settings!$B$2="ESPN",VLOOKUP(L237,ADP!$A$2:$D$696,3,FALSE),IF(Settings!$B$2="Average",VLOOKUP(L237,ADP!$A$2:$D$696,4,FALSE),"NA")))</f>
        <v>166.3</v>
      </c>
      <c r="R236" s="39">
        <f t="shared" si="6"/>
        <v>235</v>
      </c>
      <c r="T236" s="40">
        <v>233.0</v>
      </c>
      <c r="U236" s="43" t="s">
        <v>487</v>
      </c>
      <c r="V236" s="42" t="s">
        <v>90</v>
      </c>
      <c r="W236" s="43">
        <v>62.0</v>
      </c>
      <c r="X236" s="43" t="s">
        <v>540</v>
      </c>
      <c r="Y236" s="43" t="s">
        <v>101</v>
      </c>
      <c r="Z236" s="43">
        <v>161.0</v>
      </c>
      <c r="AA236" s="44">
        <v>234.5</v>
      </c>
    </row>
    <row r="237">
      <c r="A237" s="45">
        <v>233.0</v>
      </c>
      <c r="B237" s="59" t="s">
        <v>541</v>
      </c>
      <c r="C237" s="47" t="str">
        <f>VLOOKUP(B237,Positions!$A$2:$B$688,2,FALSE)</f>
        <v>D</v>
      </c>
      <c r="D237" s="47">
        <f>IF(C237="C",VLOOKUP(B237,'C'!$A$3:$C$96,3,FALSE),IF(C237="C/LW",VLOOKUP(B237,'C'!$A$3:$C$96,3,FALSE),IF(C237="C/RW",VLOOKUP(B237,'C'!$A$3:$C$96,3,FALSE),IF(C237="LW",VLOOKUP(B237,LW!$A$3:$C$91,3,FALSE),IF(C237="LW/RW",VLOOKUP(B237,LW!$A$3:$C$91,3,FALSE),IF(C237="RW",VLOOKUP(B237,RW!$A$3:$C$100,3,FALSE),IF(C237="D",VLOOKUP(B237,D!$A$3:$C$98,3,FALSE),IF(C237="G",VLOOKUP(B237,G!$A$3:$C$99,3,FALSE)))))))))</f>
        <v>50</v>
      </c>
      <c r="E237" s="47" t="str">
        <f t="shared" si="1"/>
        <v>D50</v>
      </c>
      <c r="F237" s="47" t="str">
        <f>VLOOKUP(B237,ADP!$A$2:$E$696,5,FALSE)</f>
        <v>CGY</v>
      </c>
      <c r="G237" s="47">
        <f>IF(Settings!$B$2="Yahoo",VLOOKUP(B237,ADP!$A$2:$D$696,2,FALSE),IF(Settings!$B$2="ESPN",VLOOKUP(B237,ADP!$A$2:$D$696,3,FALSE),IF(Settings!$B$2="Average",VLOOKUP(B237,ADP!$A$2:$D$696,4,FALSE),"NA")))</f>
        <v>125.4</v>
      </c>
      <c r="H237" s="48">
        <f t="shared" si="2"/>
        <v>237</v>
      </c>
      <c r="K237" s="49">
        <v>234.0</v>
      </c>
      <c r="L237" s="50" t="s">
        <v>542</v>
      </c>
      <c r="M237" s="43" t="str">
        <f>VLOOKUP(L237,Positions!$A$2:$B$688,2,FALSE)</f>
        <v>D</v>
      </c>
      <c r="N237" s="43">
        <f>IF(M237="C",VLOOKUP(L237,'C'!$G$3:$J$96,3,FALSE),IF(M237="C/LW",VLOOKUP(L237,'C'!$G$3:$J$96,3,FALSE),IF(M237="C/RW",VLOOKUP(L237,'C'!$G$3:$J$96,3,FALSE),IF(M237="LW",VLOOKUP(L237,LW!$G$3:$J$85,3,FALSE),IF(M237="LW/RW",VLOOKUP(L237,LW!$G$3:$J$85,3,FALSE),IF(M237="RW",VLOOKUP(L237,RW!$G$3:$J$100,3,FALSE),IF(M237="D",VLOOKUP(L237,D!$G$3:$J$96,3,FALSE),IF(M237="G",VLOOKUP(L237,G!$G$3:$J$100,3,FALSE)))))))))</f>
        <v>53</v>
      </c>
      <c r="O237" s="43" t="str">
        <f t="shared" si="3"/>
        <v>D53</v>
      </c>
      <c r="P237" s="43" t="str">
        <f>VLOOKUP(L237,ADP!$A$2:$E$696,5,FALSE)</f>
        <v>VGK</v>
      </c>
      <c r="Q237" s="43">
        <f>IF(Settings!$B$2="Yahoo",VLOOKUP(L238,ADP!$A$2:$D$696,2,FALSE),IF(Settings!$B$2="ESPN",VLOOKUP(L238,ADP!$A$2:$D$696,3,FALSE),IF(Settings!$B$2="Average",VLOOKUP(L238,ADP!$A$2:$D$696,4,FALSE),"NA")))</f>
        <v>169.2</v>
      </c>
      <c r="R237" s="44">
        <f t="shared" si="6"/>
        <v>255.5</v>
      </c>
      <c r="T237" s="51">
        <v>234.0</v>
      </c>
      <c r="U237" s="52" t="s">
        <v>539</v>
      </c>
      <c r="V237" s="53" t="s">
        <v>141</v>
      </c>
      <c r="W237" s="38">
        <v>33.0</v>
      </c>
      <c r="X237" s="38" t="s">
        <v>543</v>
      </c>
      <c r="Y237" s="38" t="s">
        <v>231</v>
      </c>
      <c r="Z237" s="38" t="s">
        <v>356</v>
      </c>
      <c r="AA237" s="39">
        <v>235.0</v>
      </c>
    </row>
    <row r="238">
      <c r="A238" s="36">
        <v>234.0</v>
      </c>
      <c r="B238" s="58" t="s">
        <v>544</v>
      </c>
      <c r="C238" s="38" t="str">
        <f>VLOOKUP(B238,Positions!$A$2:$B$688,2,FALSE)</f>
        <v>D</v>
      </c>
      <c r="D238" s="38">
        <f>IF(C238="C",VLOOKUP(B238,'C'!$A$3:$C$96,3,FALSE),IF(C238="C/LW",VLOOKUP(B238,'C'!$A$3:$C$96,3,FALSE),IF(C238="C/RW",VLOOKUP(B238,'C'!$A$3:$C$96,3,FALSE),IF(C238="LW",VLOOKUP(B238,LW!$A$3:$C$91,3,FALSE),IF(C238="LW/RW",VLOOKUP(B238,LW!$A$3:$C$91,3,FALSE),IF(C238="RW",VLOOKUP(B238,RW!$A$3:$C$100,3,FALSE),IF(C238="D",VLOOKUP(B238,D!$A$3:$C$98,3,FALSE),IF(C238="G",VLOOKUP(B238,G!$A$3:$C$99,3,FALSE)))))))))</f>
        <v>51</v>
      </c>
      <c r="E238" s="38" t="str">
        <f t="shared" si="1"/>
        <v>D51</v>
      </c>
      <c r="F238" s="38" t="str">
        <f>VLOOKUP(B238,ADP!$A$2:$E$696,5,FALSE)</f>
        <v>NYI</v>
      </c>
      <c r="G238" s="38">
        <f>IF(Settings!$B$2="Yahoo",VLOOKUP(B238,ADP!$A$2:$D$696,2,FALSE),IF(Settings!$B$2="ESPN",VLOOKUP(B238,ADP!$A$2:$D$696,3,FALSE),IF(Settings!$B$2="Average",VLOOKUP(B238,ADP!$A$2:$D$696,4,FALSE),"NA")))</f>
        <v>177.8</v>
      </c>
      <c r="H238" s="39">
        <f t="shared" si="2"/>
        <v>235.5</v>
      </c>
      <c r="K238" s="36">
        <v>235.0</v>
      </c>
      <c r="L238" s="37" t="s">
        <v>545</v>
      </c>
      <c r="M238" s="38" t="str">
        <f>VLOOKUP(L238,Positions!$A$2:$B$688,2,FALSE)</f>
        <v>D</v>
      </c>
      <c r="N238" s="38">
        <f>IF(M238="C",VLOOKUP(L238,'C'!$G$3:$J$96,3,FALSE),IF(M238="C/LW",VLOOKUP(L238,'C'!$G$3:$J$96,3,FALSE),IF(M238="C/RW",VLOOKUP(L238,'C'!$G$3:$J$96,3,FALSE),IF(M238="LW",VLOOKUP(L238,LW!$G$3:$J$85,3,FALSE),IF(M238="LW/RW",VLOOKUP(L238,LW!$G$3:$J$85,3,FALSE),IF(M238="RW",VLOOKUP(L238,RW!$G$3:$J$100,3,FALSE),IF(M238="D",VLOOKUP(L238,D!$G$3:$J$96,3,FALSE),IF(M238="G",VLOOKUP(L238,G!$G$3:$J$100,3,FALSE)))))))))</f>
        <v>54</v>
      </c>
      <c r="O238" s="38" t="str">
        <f t="shared" si="3"/>
        <v>D54</v>
      </c>
      <c r="P238" s="38" t="str">
        <f>VLOOKUP(L238,ADP!$A$2:$E$696,5,FALSE)</f>
        <v>TOR</v>
      </c>
      <c r="Q238" s="38">
        <f>IF(Settings!$B$2="Yahoo",VLOOKUP(L239,ADP!$A$2:$D$696,2,FALSE),IF(Settings!$B$2="ESPN",VLOOKUP(L239,ADP!$A$2:$D$696,3,FALSE),IF(Settings!$B$2="Average",VLOOKUP(L239,ADP!$A$2:$D$696,4,FALSE),"NA")))</f>
        <v>177.8</v>
      </c>
      <c r="R238" s="39">
        <f t="shared" si="6"/>
        <v>245.5</v>
      </c>
      <c r="T238" s="40">
        <v>235.0</v>
      </c>
      <c r="U238" s="43" t="s">
        <v>544</v>
      </c>
      <c r="V238" s="42" t="s">
        <v>90</v>
      </c>
      <c r="W238" s="43">
        <v>51.0</v>
      </c>
      <c r="X238" s="43" t="s">
        <v>546</v>
      </c>
      <c r="Y238" s="43" t="s">
        <v>239</v>
      </c>
      <c r="Z238" s="43">
        <v>177.8</v>
      </c>
      <c r="AA238" s="44">
        <v>235.5</v>
      </c>
    </row>
    <row r="239">
      <c r="A239" s="45">
        <v>235.0</v>
      </c>
      <c r="B239" s="59" t="s">
        <v>455</v>
      </c>
      <c r="C239" s="47" t="str">
        <f>VLOOKUP(B239,Positions!$A$2:$B$688,2,FALSE)</f>
        <v>G</v>
      </c>
      <c r="D239" s="47">
        <f>IF(C239="C",VLOOKUP(B239,'C'!$A$3:$C$96,3,FALSE),IF(C239="C/LW",VLOOKUP(B239,'C'!$A$3:$C$96,3,FALSE),IF(C239="C/RW",VLOOKUP(B239,'C'!$A$3:$C$96,3,FALSE),IF(C239="LW",VLOOKUP(B239,LW!$A$3:$C$91,3,FALSE),IF(C239="LW/RW",VLOOKUP(B239,LW!$A$3:$C$91,3,FALSE),IF(C239="RW",VLOOKUP(B239,RW!$A$3:$C$100,3,FALSE),IF(C239="D",VLOOKUP(B239,D!$A$3:$C$98,3,FALSE),IF(C239="G",VLOOKUP(B239,G!$A$3:$C$99,3,FALSE)))))))))</f>
        <v>32</v>
      </c>
      <c r="E239" s="47" t="str">
        <f t="shared" si="1"/>
        <v>G32</v>
      </c>
      <c r="F239" s="47" t="str">
        <f>VLOOKUP(B239,ADP!$A$2:$E$696,5,FALSE)</f>
        <v>BOS</v>
      </c>
      <c r="G239" s="47">
        <f>IF(Settings!$B$2="Yahoo",VLOOKUP(B239,ADP!$A$2:$D$696,2,FALSE),IF(Settings!$B$2="ESPN",VLOOKUP(B239,ADP!$A$2:$D$696,3,FALSE),IF(Settings!$B$2="Average",VLOOKUP(B239,ADP!$A$2:$D$696,4,FALSE),"NA")))</f>
        <v>141.6</v>
      </c>
      <c r="H239" s="48">
        <f t="shared" si="2"/>
        <v>213.5</v>
      </c>
      <c r="K239" s="49">
        <v>236.0</v>
      </c>
      <c r="L239" s="50" t="s">
        <v>544</v>
      </c>
      <c r="M239" s="43" t="str">
        <f>VLOOKUP(L239,Positions!$A$2:$B$688,2,FALSE)</f>
        <v>D</v>
      </c>
      <c r="N239" s="43">
        <f>IF(M239="C",VLOOKUP(L239,'C'!$G$3:$J$96,3,FALSE),IF(M239="C/LW",VLOOKUP(L239,'C'!$G$3:$J$96,3,FALSE),IF(M239="C/RW",VLOOKUP(L239,'C'!$G$3:$J$96,3,FALSE),IF(M239="LW",VLOOKUP(L239,LW!$G$3:$J$85,3,FALSE),IF(M239="LW/RW",VLOOKUP(L239,LW!$G$3:$J$85,3,FALSE),IF(M239="RW",VLOOKUP(L239,RW!$G$3:$J$100,3,FALSE),IF(M239="D",VLOOKUP(L239,D!$G$3:$J$96,3,FALSE),IF(M239="G",VLOOKUP(L239,G!$G$3:$J$100,3,FALSE)))))))))</f>
        <v>55</v>
      </c>
      <c r="O239" s="43" t="str">
        <f t="shared" si="3"/>
        <v>D55</v>
      </c>
      <c r="P239" s="43" t="str">
        <f>VLOOKUP(L239,ADP!$A$2:$E$696,5,FALSE)</f>
        <v>NYI</v>
      </c>
      <c r="Q239" s="43" t="str">
        <f>IF(Settings!$B$2="Yahoo",VLOOKUP(L240,ADP!$A$2:$D$696,2,FALSE),IF(Settings!$B$2="ESPN",VLOOKUP(L240,ADP!$A$2:$D$696,3,FALSE),IF(Settings!$B$2="Average",VLOOKUP(L240,ADP!$A$2:$D$696,4,FALSE),"NA")))</f>
        <v>–</v>
      </c>
      <c r="R239" s="44">
        <f t="shared" si="6"/>
        <v>235.5</v>
      </c>
      <c r="T239" s="51">
        <v>236.0</v>
      </c>
      <c r="U239" s="38" t="s">
        <v>494</v>
      </c>
      <c r="V239" s="53" t="s">
        <v>83</v>
      </c>
      <c r="W239" s="38">
        <v>67.0</v>
      </c>
      <c r="X239" s="38" t="s">
        <v>547</v>
      </c>
      <c r="Y239" s="38" t="s">
        <v>110</v>
      </c>
      <c r="Z239" s="38" t="s">
        <v>356</v>
      </c>
      <c r="AA239" s="39">
        <v>236.0</v>
      </c>
    </row>
    <row r="240">
      <c r="A240" s="36">
        <v>236.0</v>
      </c>
      <c r="B240" s="57" t="s">
        <v>539</v>
      </c>
      <c r="C240" s="38" t="str">
        <f>VLOOKUP(B240,Positions!$A$2:$B$688,2,FALSE)</f>
        <v>G</v>
      </c>
      <c r="D240" s="38">
        <f>IF(C240="C",VLOOKUP(B240,'C'!$A$3:$C$96,3,FALSE),IF(C240="C/LW",VLOOKUP(B240,'C'!$A$3:$C$96,3,FALSE),IF(C240="C/RW",VLOOKUP(B240,'C'!$A$3:$C$96,3,FALSE),IF(C240="LW",VLOOKUP(B240,LW!$A$3:$C$91,3,FALSE),IF(C240="LW/RW",VLOOKUP(B240,LW!$A$3:$C$91,3,FALSE),IF(C240="RW",VLOOKUP(B240,RW!$A$3:$C$100,3,FALSE),IF(C240="D",VLOOKUP(B240,D!$A$3:$C$98,3,FALSE),IF(C240="G",VLOOKUP(B240,G!$A$3:$C$99,3,FALSE)))))))))</f>
        <v>33</v>
      </c>
      <c r="E240" s="38" t="str">
        <f t="shared" si="1"/>
        <v>G33</v>
      </c>
      <c r="F240" s="38" t="str">
        <f>VLOOKUP(B240,ADP!$A$2:$E$696,5,FALSE)</f>
        <v>MTL</v>
      </c>
      <c r="G240" s="38" t="str">
        <f>IF(Settings!$B$2="Yahoo",VLOOKUP(B240,ADP!$A$2:$D$696,2,FALSE),IF(Settings!$B$2="ESPN",VLOOKUP(B240,ADP!$A$2:$D$696,3,FALSE),IF(Settings!$B$2="Average",VLOOKUP(B240,ADP!$A$2:$D$696,4,FALSE),"NA")))</f>
        <v>–</v>
      </c>
      <c r="H240" s="39">
        <f t="shared" si="2"/>
        <v>235</v>
      </c>
      <c r="K240" s="36">
        <v>237.0</v>
      </c>
      <c r="L240" s="37" t="s">
        <v>548</v>
      </c>
      <c r="M240" s="38" t="str">
        <f>VLOOKUP(L240,Positions!$A$2:$B$688,2,FALSE)</f>
        <v>G</v>
      </c>
      <c r="N240" s="38">
        <f>IF(M240="C",VLOOKUP(L240,'C'!$G$3:$J$96,3,FALSE),IF(M240="C/LW",VLOOKUP(L240,'C'!$G$3:$J$96,3,FALSE),IF(M240="C/RW",VLOOKUP(L240,'C'!$G$3:$J$96,3,FALSE),IF(M240="LW",VLOOKUP(L240,LW!$G$3:$J$85,3,FALSE),IF(M240="LW/RW",VLOOKUP(L240,LW!$G$3:$J$85,3,FALSE),IF(M240="RW",VLOOKUP(L240,RW!$G$3:$J$100,3,FALSE),IF(M240="D",VLOOKUP(L240,D!$G$3:$J$96,3,FALSE),IF(M240="G",VLOOKUP(L240,G!$G$3:$J$100,3,FALSE)))))))))</f>
        <v>37</v>
      </c>
      <c r="O240" s="38" t="str">
        <f t="shared" si="3"/>
        <v>G37</v>
      </c>
      <c r="P240" s="38" t="str">
        <f>VLOOKUP(L240,ADP!$A$2:$E$696,5,FALSE)</f>
        <v>ARI</v>
      </c>
      <c r="Q240" s="38">
        <f>IF(Settings!$B$2="Yahoo",VLOOKUP(L241,ADP!$A$2:$D$696,2,FALSE),IF(Settings!$B$2="ESPN",VLOOKUP(L241,ADP!$A$2:$D$696,3,FALSE),IF(Settings!$B$2="Average",VLOOKUP(L241,ADP!$A$2:$D$696,4,FALSE),"NA")))</f>
        <v>171.2</v>
      </c>
      <c r="R240" s="39">
        <f t="shared" si="6"/>
        <v>248.5</v>
      </c>
      <c r="T240" s="40">
        <v>237.0</v>
      </c>
      <c r="U240" s="43" t="s">
        <v>541</v>
      </c>
      <c r="V240" s="42" t="s">
        <v>90</v>
      </c>
      <c r="W240" s="43">
        <v>50.0</v>
      </c>
      <c r="X240" s="43" t="s">
        <v>549</v>
      </c>
      <c r="Y240" s="43" t="s">
        <v>106</v>
      </c>
      <c r="Z240" s="43">
        <v>125.4</v>
      </c>
      <c r="AA240" s="44">
        <v>237.0</v>
      </c>
    </row>
    <row r="241">
      <c r="A241" s="45">
        <v>237.0</v>
      </c>
      <c r="B241" s="56" t="s">
        <v>484</v>
      </c>
      <c r="C241" s="47" t="str">
        <f>VLOOKUP(B241,Positions!$A$2:$B$688,2,FALSE)</f>
        <v>G</v>
      </c>
      <c r="D241" s="47">
        <f>IF(C241="C",VLOOKUP(B241,'C'!$A$3:$C$96,3,FALSE),IF(C241="C/LW",VLOOKUP(B241,'C'!$A$3:$C$96,3,FALSE),IF(C241="C/RW",VLOOKUP(B241,'C'!$A$3:$C$96,3,FALSE),IF(C241="LW",VLOOKUP(B241,LW!$A$3:$C$91,3,FALSE),IF(C241="LW/RW",VLOOKUP(B241,LW!$A$3:$C$91,3,FALSE),IF(C241="RW",VLOOKUP(B241,RW!$A$3:$C$100,3,FALSE),IF(C241="D",VLOOKUP(B241,D!$A$3:$C$98,3,FALSE),IF(C241="G",VLOOKUP(B241,G!$A$3:$C$99,3,FALSE)))))))))</f>
        <v>34</v>
      </c>
      <c r="E241" s="47" t="str">
        <f t="shared" si="1"/>
        <v>G34</v>
      </c>
      <c r="F241" s="47" t="str">
        <f>VLOOKUP(B241,ADP!$A$2:$E$696,5,FALSE)</f>
        <v>TOR</v>
      </c>
      <c r="G241" s="47">
        <f>IF(Settings!$B$2="Yahoo",VLOOKUP(B241,ADP!$A$2:$D$696,2,FALSE),IF(Settings!$B$2="ESPN",VLOOKUP(B241,ADP!$A$2:$D$696,3,FALSE),IF(Settings!$B$2="Average",VLOOKUP(B241,ADP!$A$2:$D$696,4,FALSE),"NA")))</f>
        <v>116.2</v>
      </c>
      <c r="H241" s="48">
        <f t="shared" si="2"/>
        <v>222.5</v>
      </c>
      <c r="K241" s="49">
        <v>238.0</v>
      </c>
      <c r="L241" s="50" t="s">
        <v>550</v>
      </c>
      <c r="M241" s="43" t="str">
        <f>VLOOKUP(L241,Positions!$A$2:$B$688,2,FALSE)</f>
        <v>G</v>
      </c>
      <c r="N241" s="43">
        <f>IF(M241="C",VLOOKUP(L241,'C'!$G$3:$J$96,3,FALSE),IF(M241="C/LW",VLOOKUP(L241,'C'!$G$3:$J$96,3,FALSE),IF(M241="C/RW",VLOOKUP(L241,'C'!$G$3:$J$96,3,FALSE),IF(M241="LW",VLOOKUP(L241,LW!$G$3:$J$85,3,FALSE),IF(M241="LW/RW",VLOOKUP(L241,LW!$G$3:$J$85,3,FALSE),IF(M241="RW",VLOOKUP(L241,RW!$G$3:$J$100,3,FALSE),IF(M241="D",VLOOKUP(L241,D!$G$3:$J$96,3,FALSE),IF(M241="G",VLOOKUP(L241,G!$G$3:$J$100,3,FALSE)))))))))</f>
        <v>38</v>
      </c>
      <c r="O241" s="43" t="str">
        <f t="shared" si="3"/>
        <v>G38</v>
      </c>
      <c r="P241" s="43" t="str">
        <f>VLOOKUP(L241,ADP!$A$2:$E$696,5,FALSE)</f>
        <v>SJS</v>
      </c>
      <c r="Q241" s="43">
        <f>IF(Settings!$B$2="Yahoo",VLOOKUP(L242,ADP!$A$2:$D$696,2,FALSE),IF(Settings!$B$2="ESPN",VLOOKUP(L242,ADP!$A$2:$D$696,3,FALSE),IF(Settings!$B$2="Average",VLOOKUP(L242,ADP!$A$2:$D$696,4,FALSE),"NA")))</f>
        <v>183.2</v>
      </c>
      <c r="R241" s="44">
        <f t="shared" si="6"/>
        <v>258</v>
      </c>
      <c r="T241" s="51">
        <v>238.0</v>
      </c>
      <c r="U241" s="38" t="s">
        <v>519</v>
      </c>
      <c r="V241" s="53" t="s">
        <v>90</v>
      </c>
      <c r="W241" s="38">
        <v>56.0</v>
      </c>
      <c r="X241" s="38" t="s">
        <v>551</v>
      </c>
      <c r="Y241" s="38" t="s">
        <v>355</v>
      </c>
      <c r="Z241" s="38">
        <v>163.6</v>
      </c>
      <c r="AA241" s="39">
        <v>238.0</v>
      </c>
    </row>
    <row r="242">
      <c r="A242" s="36">
        <v>238.0</v>
      </c>
      <c r="B242" s="55" t="s">
        <v>552</v>
      </c>
      <c r="C242" s="38" t="str">
        <f>VLOOKUP(B242,Positions!$A$2:$B$688,2,FALSE)</f>
        <v>LW/RW</v>
      </c>
      <c r="D242" s="38">
        <f>IF(C242="C",VLOOKUP(B242,'C'!$A$3:$C$96,3,FALSE),IF(C242="C/LW",VLOOKUP(B242,'C'!$A$3:$C$96,3,FALSE),IF(C242="C/RW",VLOOKUP(B242,'C'!$A$3:$C$96,3,FALSE),IF(C242="LW",VLOOKUP(B242,LW!$A$3:$C$91,3,FALSE),IF(C242="LW/RW",VLOOKUP(B242,LW!$A$3:$C$91,3,FALSE),IF(C242="RW",VLOOKUP(B242,RW!$A$3:$C$100,3,FALSE),IF(C242="D",VLOOKUP(B242,D!$A$3:$C$98,3,FALSE),IF(C242="G",VLOOKUP(B242,G!$A$3:$C$99,3,FALSE)))))))))</f>
        <v>57</v>
      </c>
      <c r="E242" s="38" t="str">
        <f t="shared" si="1"/>
        <v>LW/RW57</v>
      </c>
      <c r="F242" s="38" t="str">
        <f>VLOOKUP(B242,ADP!$A$2:$E$696,5,FALSE)</f>
        <v>NYI</v>
      </c>
      <c r="G242" s="38" t="str">
        <f>IF(Settings!$B$2="Yahoo",VLOOKUP(B242,ADP!$A$2:$D$696,2,FALSE),IF(Settings!$B$2="ESPN",VLOOKUP(B242,ADP!$A$2:$D$696,3,FALSE),IF(Settings!$B$2="Average",VLOOKUP(B242,ADP!$A$2:$D$696,4,FALSE),"NA")))</f>
        <v>–</v>
      </c>
      <c r="H242" s="39">
        <f t="shared" si="2"/>
        <v>249.5</v>
      </c>
      <c r="K242" s="36">
        <v>239.0</v>
      </c>
      <c r="L242" s="37" t="s">
        <v>553</v>
      </c>
      <c r="M242" s="38" t="str">
        <f>VLOOKUP(L242,Positions!$A$2:$B$688,2,FALSE)</f>
        <v>G</v>
      </c>
      <c r="N242" s="38">
        <f>IF(M242="C",VLOOKUP(L242,'C'!$G$3:$J$96,3,FALSE),IF(M242="C/LW",VLOOKUP(L242,'C'!$G$3:$J$96,3,FALSE),IF(M242="C/RW",VLOOKUP(L242,'C'!$G$3:$J$96,3,FALSE),IF(M242="LW",VLOOKUP(L242,LW!$G$3:$J$85,3,FALSE),IF(M242="LW/RW",VLOOKUP(L242,LW!$G$3:$J$85,3,FALSE),IF(M242="RW",VLOOKUP(L242,RW!$G$3:$J$100,3,FALSE),IF(M242="D",VLOOKUP(L242,D!$G$3:$J$96,3,FALSE),IF(M242="G",VLOOKUP(L242,G!$G$3:$J$100,3,FALSE)))))))))</f>
        <v>39</v>
      </c>
      <c r="O242" s="38" t="str">
        <f t="shared" si="3"/>
        <v>G39</v>
      </c>
      <c r="P242" s="38" t="str">
        <f>VLOOKUP(L242,ADP!$A$2:$E$696,5,FALSE)</f>
        <v>SJS</v>
      </c>
      <c r="Q242" s="38">
        <f>IF(Settings!$B$2="Yahoo",VLOOKUP(L243,ADP!$A$2:$D$696,2,FALSE),IF(Settings!$B$2="ESPN",VLOOKUP(L243,ADP!$A$2:$D$696,3,FALSE),IF(Settings!$B$2="Average",VLOOKUP(L243,ADP!$A$2:$D$696,4,FALSE),"NA")))</f>
        <v>125.4</v>
      </c>
      <c r="R242" s="39">
        <f t="shared" si="6"/>
        <v>249</v>
      </c>
      <c r="T242" s="40">
        <v>239.0</v>
      </c>
      <c r="U242" s="43" t="s">
        <v>524</v>
      </c>
      <c r="V242" s="43" t="s">
        <v>141</v>
      </c>
      <c r="W242" s="43">
        <v>36.0</v>
      </c>
      <c r="X242" s="43" t="s">
        <v>554</v>
      </c>
      <c r="Y242" s="43" t="s">
        <v>154</v>
      </c>
      <c r="Z242" s="43">
        <v>171.0</v>
      </c>
      <c r="AA242" s="44">
        <v>238.5</v>
      </c>
    </row>
    <row r="243">
      <c r="A243" s="45">
        <v>239.0</v>
      </c>
      <c r="B243" s="59" t="s">
        <v>555</v>
      </c>
      <c r="C243" s="47" t="str">
        <f>VLOOKUP(B243,Positions!$A$2:$B$688,2,FALSE)</f>
        <v>LW/RW</v>
      </c>
      <c r="D243" s="47">
        <f>IF(C243="C",VLOOKUP(B243,'C'!$A$3:$C$96,3,FALSE),IF(C243="C/LW",VLOOKUP(B243,'C'!$A$3:$C$96,3,FALSE),IF(C243="C/RW",VLOOKUP(B243,'C'!$A$3:$C$96,3,FALSE),IF(C243="LW",VLOOKUP(B243,LW!$A$3:$C$91,3,FALSE),IF(C243="LW/RW",VLOOKUP(B243,LW!$A$3:$C$91,3,FALSE),IF(C243="RW",VLOOKUP(B243,RW!$A$3:$C$100,3,FALSE),IF(C243="D",VLOOKUP(B243,D!$A$3:$C$98,3,FALSE),IF(C243="G",VLOOKUP(B243,G!$A$3:$C$99,3,FALSE)))))))))</f>
        <v>58</v>
      </c>
      <c r="E243" s="47" t="str">
        <f t="shared" si="1"/>
        <v>LW/RW58</v>
      </c>
      <c r="F243" s="47" t="str">
        <f>VLOOKUP(B243,ADP!$A$2:$E$696,5,FALSE)</f>
        <v>CHI</v>
      </c>
      <c r="G243" s="47" t="str">
        <f>IF(Settings!$B$2="Yahoo",VLOOKUP(B243,ADP!$A$2:$D$696,2,FALSE),IF(Settings!$B$2="ESPN",VLOOKUP(B243,ADP!$A$2:$D$696,3,FALSE),IF(Settings!$B$2="Average",VLOOKUP(B243,ADP!$A$2:$D$696,4,FALSE),"NA")))</f>
        <v>–</v>
      </c>
      <c r="H243" s="48">
        <f t="shared" si="2"/>
        <v>250</v>
      </c>
      <c r="K243" s="49">
        <v>240.0</v>
      </c>
      <c r="L243" s="50" t="s">
        <v>541</v>
      </c>
      <c r="M243" s="43" t="str">
        <f>VLOOKUP(L243,Positions!$A$2:$B$688,2,FALSE)</f>
        <v>D</v>
      </c>
      <c r="N243" s="43">
        <f>IF(M243="C",VLOOKUP(L243,'C'!$G$3:$J$96,3,FALSE),IF(M243="C/LW",VLOOKUP(L243,'C'!$G$3:$J$96,3,FALSE),IF(M243="C/RW",VLOOKUP(L243,'C'!$G$3:$J$96,3,FALSE),IF(M243="LW",VLOOKUP(L243,LW!$G$3:$J$85,3,FALSE),IF(M243="LW/RW",VLOOKUP(L243,LW!$G$3:$J$85,3,FALSE),IF(M243="RW",VLOOKUP(L243,RW!$G$3:$J$100,3,FALSE),IF(M243="D",VLOOKUP(L243,D!$G$3:$J$96,3,FALSE),IF(M243="G",VLOOKUP(L243,G!$G$3:$J$100,3,FALSE)))))))))</f>
        <v>56</v>
      </c>
      <c r="O243" s="43" t="str">
        <f t="shared" si="3"/>
        <v>D56</v>
      </c>
      <c r="P243" s="43" t="str">
        <f>VLOOKUP(L243,ADP!$A$2:$E$696,5,FALSE)</f>
        <v>CGY</v>
      </c>
      <c r="Q243" s="43">
        <f>IF(Settings!$B$2="Yahoo",VLOOKUP(L244,ADP!$A$2:$D$696,2,FALSE),IF(Settings!$B$2="ESPN",VLOOKUP(L244,ADP!$A$2:$D$696,3,FALSE),IF(Settings!$B$2="Average",VLOOKUP(L244,ADP!$A$2:$D$696,4,FALSE),"NA")))</f>
        <v>173</v>
      </c>
      <c r="R243" s="44">
        <f t="shared" si="6"/>
        <v>237</v>
      </c>
      <c r="T243" s="51">
        <v>240.0</v>
      </c>
      <c r="U243" s="38" t="s">
        <v>508</v>
      </c>
      <c r="V243" s="53" t="s">
        <v>141</v>
      </c>
      <c r="W243" s="38">
        <v>38.0</v>
      </c>
      <c r="X243" s="38" t="s">
        <v>556</v>
      </c>
      <c r="Y243" s="38" t="s">
        <v>130</v>
      </c>
      <c r="Z243" s="38">
        <v>104.3</v>
      </c>
      <c r="AA243" s="39">
        <v>238.5</v>
      </c>
    </row>
    <row r="244">
      <c r="A244" s="36">
        <v>240.0</v>
      </c>
      <c r="B244" s="62" t="s">
        <v>557</v>
      </c>
      <c r="C244" s="38" t="str">
        <f>VLOOKUP(B244,Positions!$A$2:$B$688,2,FALSE)</f>
        <v>LW/RW</v>
      </c>
      <c r="D244" s="38">
        <f>IF(C244="C",VLOOKUP(B244,'C'!$A$3:$C$96,3,FALSE),IF(C244="C/LW",VLOOKUP(B244,'C'!$A$3:$C$96,3,FALSE),IF(C244="C/RW",VLOOKUP(B244,'C'!$A$3:$C$96,3,FALSE),IF(C244="LW",VLOOKUP(B244,LW!$A$3:$C$91,3,FALSE),IF(C244="LW/RW",VLOOKUP(B244,LW!$A$3:$C$91,3,FALSE),IF(C244="RW",VLOOKUP(B244,RW!$A$3:$C$100,3,FALSE),IF(C244="D",VLOOKUP(B244,D!$A$3:$C$98,3,FALSE),IF(C244="G",VLOOKUP(B244,G!$A$3:$C$99,3,FALSE)))))))))</f>
        <v>59</v>
      </c>
      <c r="E244" s="38" t="str">
        <f t="shared" si="1"/>
        <v>LW/RW59</v>
      </c>
      <c r="F244" s="38" t="str">
        <f>VLOOKUP(B244,ADP!$A$2:$E$696,5,FALSE)</f>
        <v>SJS</v>
      </c>
      <c r="G244" s="38" t="str">
        <f>IF(Settings!$B$2="Yahoo",VLOOKUP(B244,ADP!$A$2:$D$696,2,FALSE),IF(Settings!$B$2="ESPN",VLOOKUP(B244,ADP!$A$2:$D$696,3,FALSE),IF(Settings!$B$2="Average",VLOOKUP(B244,ADP!$A$2:$D$696,4,FALSE),"NA")))</f>
        <v>–</v>
      </c>
      <c r="H244" s="39">
        <f t="shared" si="2"/>
        <v>250.5</v>
      </c>
      <c r="K244" s="36">
        <v>241.0</v>
      </c>
      <c r="L244" s="37" t="s">
        <v>558</v>
      </c>
      <c r="M244" s="38" t="str">
        <f>VLOOKUP(L244,Positions!$A$2:$B$688,2,FALSE)</f>
        <v>D</v>
      </c>
      <c r="N244" s="38">
        <f>IF(M244="C",VLOOKUP(L244,'C'!$G$3:$J$96,3,FALSE),IF(M244="C/LW",VLOOKUP(L244,'C'!$G$3:$J$96,3,FALSE),IF(M244="C/RW",VLOOKUP(L244,'C'!$G$3:$J$96,3,FALSE),IF(M244="LW",VLOOKUP(L244,LW!$G$3:$J$85,3,FALSE),IF(M244="LW/RW",VLOOKUP(L244,LW!$G$3:$J$85,3,FALSE),IF(M244="RW",VLOOKUP(L244,RW!$G$3:$J$100,3,FALSE),IF(M244="D",VLOOKUP(L244,D!$G$3:$J$96,3,FALSE),IF(M244="G",VLOOKUP(L244,G!$G$3:$J$100,3,FALSE)))))))))</f>
        <v>57</v>
      </c>
      <c r="O244" s="38" t="str">
        <f t="shared" si="3"/>
        <v>D57</v>
      </c>
      <c r="P244" s="38" t="str">
        <f>VLOOKUP(L244,ADP!$A$2:$E$696,5,FALSE)</f>
        <v>CAR</v>
      </c>
      <c r="Q244" s="38" t="str">
        <f>IF(Settings!$B$2="Yahoo",VLOOKUP(L245,ADP!$A$2:$D$696,2,FALSE),IF(Settings!$B$2="ESPN",VLOOKUP(L245,ADP!$A$2:$D$696,3,FALSE),IF(Settings!$B$2="Average",VLOOKUP(L245,ADP!$A$2:$D$696,4,FALSE),"NA")))</f>
        <v>–</v>
      </c>
      <c r="R244" s="39">
        <f t="shared" si="6"/>
        <v>251.5</v>
      </c>
      <c r="T244" s="40">
        <v>241.0</v>
      </c>
      <c r="U244" s="41" t="s">
        <v>505</v>
      </c>
      <c r="V244" s="42" t="s">
        <v>83</v>
      </c>
      <c r="W244" s="43">
        <v>70.0</v>
      </c>
      <c r="X244" s="43" t="s">
        <v>559</v>
      </c>
      <c r="Y244" s="43" t="s">
        <v>355</v>
      </c>
      <c r="Z244" s="43">
        <v>160.3</v>
      </c>
      <c r="AA244" s="44">
        <v>239.0</v>
      </c>
    </row>
    <row r="245">
      <c r="A245" s="45">
        <v>241.0</v>
      </c>
      <c r="B245" s="59" t="s">
        <v>560</v>
      </c>
      <c r="C245" s="47" t="str">
        <f>VLOOKUP(B245,Positions!$A$2:$B$688,2,FALSE)</f>
        <v>D</v>
      </c>
      <c r="D245" s="47">
        <f>IF(C245="C",VLOOKUP(B245,'C'!$A$3:$C$96,3,FALSE),IF(C245="C/LW",VLOOKUP(B245,'C'!$A$3:$C$96,3,FALSE),IF(C245="C/RW",VLOOKUP(B245,'C'!$A$3:$C$96,3,FALSE),IF(C245="LW",VLOOKUP(B245,LW!$A$3:$C$91,3,FALSE),IF(C245="LW/RW",VLOOKUP(B245,LW!$A$3:$C$91,3,FALSE),IF(C245="RW",VLOOKUP(B245,RW!$A$3:$C$100,3,FALSE),IF(C245="D",VLOOKUP(B245,D!$A$3:$C$98,3,FALSE),IF(C245="G",VLOOKUP(B245,G!$A$3:$C$99,3,FALSE)))))))))</f>
        <v>52</v>
      </c>
      <c r="E245" s="47" t="str">
        <f t="shared" si="1"/>
        <v>D52</v>
      </c>
      <c r="F245" s="47" t="str">
        <f>VLOOKUP(B245,ADP!$A$2:$E$696,5,FALSE)</f>
        <v>DAL</v>
      </c>
      <c r="G245" s="47" t="str">
        <f>IF(Settings!$B$2="Yahoo",VLOOKUP(B245,ADP!$A$2:$D$696,2,FALSE),IF(Settings!$B$2="ESPN",VLOOKUP(B245,ADP!$A$2:$D$696,3,FALSE),IF(Settings!$B$2="Average",VLOOKUP(B245,ADP!$A$2:$D$696,4,FALSE),"NA")))</f>
        <v>–</v>
      </c>
      <c r="H245" s="48">
        <f t="shared" si="2"/>
        <v>251</v>
      </c>
      <c r="K245" s="49">
        <v>242.0</v>
      </c>
      <c r="L245" s="66" t="s">
        <v>561</v>
      </c>
      <c r="M245" s="43" t="str">
        <f>VLOOKUP(L245,Positions!$A$2:$B$688,2,FALSE)</f>
        <v>RW</v>
      </c>
      <c r="N245" s="43">
        <f>IF(M245="C",VLOOKUP(L245,'C'!$G$3:$J$96,3,FALSE),IF(M245="C/LW",VLOOKUP(L245,'C'!$G$3:$J$96,3,FALSE),IF(M245="C/RW",VLOOKUP(L245,'C'!$G$3:$J$96,3,FALSE),IF(M245="LW",VLOOKUP(L245,LW!$G$3:$J$85,3,FALSE),IF(M245="LW/RW",VLOOKUP(L245,LW!$G$3:$J$85,3,FALSE),IF(M245="RW",VLOOKUP(L245,RW!$G$3:$J$100,3,FALSE),IF(M245="D",VLOOKUP(L245,D!$G$3:$J$96,3,FALSE),IF(M245="G",VLOOKUP(L245,G!$G$3:$J$100,3,FALSE)))))))))</f>
        <v>25</v>
      </c>
      <c r="O245" s="43" t="str">
        <f t="shared" si="3"/>
        <v>RW25</v>
      </c>
      <c r="P245" s="43" t="str">
        <f>VLOOKUP(L245,ADP!$A$2:$E$696,5,FALSE)</f>
        <v>NYR</v>
      </c>
      <c r="Q245" s="43">
        <f>IF(Settings!$B$2="Yahoo",VLOOKUP(L246,ADP!$A$2:$D$696,2,FALSE),IF(Settings!$B$2="ESPN",VLOOKUP(L246,ADP!$A$2:$D$696,3,FALSE),IF(Settings!$B$2="Average",VLOOKUP(L246,ADP!$A$2:$D$696,4,FALSE),"NA")))</f>
        <v>169.7</v>
      </c>
      <c r="R245" s="44">
        <f t="shared" si="6"/>
        <v>260.5</v>
      </c>
      <c r="T245" s="51">
        <v>242.0</v>
      </c>
      <c r="U245" s="38" t="s">
        <v>526</v>
      </c>
      <c r="V245" s="38" t="s">
        <v>141</v>
      </c>
      <c r="W245" s="38">
        <v>37.0</v>
      </c>
      <c r="X245" s="38" t="s">
        <v>562</v>
      </c>
      <c r="Y245" s="38" t="s">
        <v>202</v>
      </c>
      <c r="Z245" s="38">
        <v>182.3</v>
      </c>
      <c r="AA245" s="39">
        <v>239.5</v>
      </c>
    </row>
    <row r="246">
      <c r="A246" s="36">
        <v>242.0</v>
      </c>
      <c r="B246" s="58" t="s">
        <v>563</v>
      </c>
      <c r="C246" s="38" t="str">
        <f>VLOOKUP(B246,Positions!$A$2:$B$688,2,FALSE)</f>
        <v>D</v>
      </c>
      <c r="D246" s="38">
        <f>IF(C246="C",VLOOKUP(B246,'C'!$A$3:$C$96,3,FALSE),IF(C246="C/LW",VLOOKUP(B246,'C'!$A$3:$C$96,3,FALSE),IF(C246="C/RW",VLOOKUP(B246,'C'!$A$3:$C$96,3,FALSE),IF(C246="LW",VLOOKUP(B246,LW!$A$3:$C$91,3,FALSE),IF(C246="LW/RW",VLOOKUP(B246,LW!$A$3:$C$91,3,FALSE),IF(C246="RW",VLOOKUP(B246,RW!$A$3:$C$100,3,FALSE),IF(C246="D",VLOOKUP(B246,D!$A$3:$C$98,3,FALSE),IF(C246="G",VLOOKUP(B246,G!$A$3:$C$99,3,FALSE)))))))))</f>
        <v>53</v>
      </c>
      <c r="E246" s="38" t="str">
        <f t="shared" si="1"/>
        <v>D53</v>
      </c>
      <c r="F246" s="38" t="str">
        <f>VLOOKUP(B246,ADP!$A$2:$E$696,5,FALSE)</f>
        <v>ANA</v>
      </c>
      <c r="G246" s="38" t="str">
        <f>IF(Settings!$B$2="Yahoo",VLOOKUP(B246,ADP!$A$2:$D$696,2,FALSE),IF(Settings!$B$2="ESPN",VLOOKUP(B246,ADP!$A$2:$D$696,3,FALSE),IF(Settings!$B$2="Average",VLOOKUP(B246,ADP!$A$2:$D$696,4,FALSE),"NA")))</f>
        <v>–</v>
      </c>
      <c r="H246" s="39">
        <f t="shared" si="2"/>
        <v>251.5</v>
      </c>
      <c r="K246" s="36">
        <v>243.0</v>
      </c>
      <c r="L246" s="37" t="s">
        <v>511</v>
      </c>
      <c r="M246" s="38" t="str">
        <f>VLOOKUP(L246,Positions!$A$2:$B$688,2,FALSE)</f>
        <v>D</v>
      </c>
      <c r="N246" s="38">
        <f>IF(M246="C",VLOOKUP(L246,'C'!$G$3:$J$96,3,FALSE),IF(M246="C/LW",VLOOKUP(L246,'C'!$G$3:$J$96,3,FALSE),IF(M246="C/RW",VLOOKUP(L246,'C'!$G$3:$J$96,3,FALSE),IF(M246="LW",VLOOKUP(L246,LW!$G$3:$J$85,3,FALSE),IF(M246="LW/RW",VLOOKUP(L246,LW!$G$3:$J$85,3,FALSE),IF(M246="RW",VLOOKUP(L246,RW!$G$3:$J$100,3,FALSE),IF(M246="D",VLOOKUP(L246,D!$G$3:$J$96,3,FALSE),IF(M246="G",VLOOKUP(L246,G!$G$3:$J$100,3,FALSE)))))))))</f>
        <v>58</v>
      </c>
      <c r="O246" s="38" t="str">
        <f t="shared" si="3"/>
        <v>D58</v>
      </c>
      <c r="P246" s="38" t="str">
        <f>VLOOKUP(L246,ADP!$A$2:$E$696,5,FALSE)</f>
        <v>LAK</v>
      </c>
      <c r="Q246" s="38" t="str">
        <f>IF(Settings!$B$2="Yahoo",VLOOKUP(L247,ADP!$A$2:$D$696,2,FALSE),IF(Settings!$B$2="ESPN",VLOOKUP(L247,ADP!$A$2:$D$696,3,FALSE),IF(Settings!$B$2="Average",VLOOKUP(L247,ADP!$A$2:$D$696,4,FALSE),"NA")))</f>
        <v>–</v>
      </c>
      <c r="R246" s="39">
        <f t="shared" si="6"/>
        <v>232</v>
      </c>
      <c r="T246" s="40">
        <v>243.0</v>
      </c>
      <c r="U246" s="41" t="s">
        <v>514</v>
      </c>
      <c r="V246" s="50" t="s">
        <v>90</v>
      </c>
      <c r="W246" s="43">
        <v>48.0</v>
      </c>
      <c r="X246" s="43" t="s">
        <v>564</v>
      </c>
      <c r="Y246" s="41" t="s">
        <v>95</v>
      </c>
      <c r="Z246" s="43" t="s">
        <v>356</v>
      </c>
      <c r="AA246" s="44">
        <v>241.0</v>
      </c>
    </row>
    <row r="247">
      <c r="A247" s="45">
        <v>243.0</v>
      </c>
      <c r="B247" s="59" t="s">
        <v>565</v>
      </c>
      <c r="C247" s="47" t="str">
        <f>VLOOKUP(B247,Positions!$A$2:$B$688,2,FALSE)</f>
        <v>D</v>
      </c>
      <c r="D247" s="47">
        <f>IF(C247="C",VLOOKUP(B247,'C'!$A$3:$C$96,3,FALSE),IF(C247="C/LW",VLOOKUP(B247,'C'!$A$3:$C$96,3,FALSE),IF(C247="C/RW",VLOOKUP(B247,'C'!$A$3:$C$96,3,FALSE),IF(C247="LW",VLOOKUP(B247,LW!$A$3:$C$91,3,FALSE),IF(C247="LW/RW",VLOOKUP(B247,LW!$A$3:$C$91,3,FALSE),IF(C247="RW",VLOOKUP(B247,RW!$A$3:$C$100,3,FALSE),IF(C247="D",VLOOKUP(B247,D!$A$3:$C$98,3,FALSE),IF(C247="G",VLOOKUP(B247,G!$A$3:$C$99,3,FALSE)))))))))</f>
        <v>54</v>
      </c>
      <c r="E247" s="47" t="str">
        <f t="shared" si="1"/>
        <v>D54</v>
      </c>
      <c r="F247" s="47" t="str">
        <f>VLOOKUP(B247,ADP!$A$2:$E$696,5,FALSE)</f>
        <v>BOS</v>
      </c>
      <c r="G247" s="47" t="str">
        <f>IF(Settings!$B$2="Yahoo",VLOOKUP(B247,ADP!$A$2:$D$696,2,FALSE),IF(Settings!$B$2="ESPN",VLOOKUP(B247,ADP!$A$2:$D$696,3,FALSE),IF(Settings!$B$2="Average",VLOOKUP(B247,ADP!$A$2:$D$696,4,FALSE),"NA")))</f>
        <v>–</v>
      </c>
      <c r="H247" s="48">
        <f t="shared" si="2"/>
        <v>252</v>
      </c>
      <c r="K247" s="49">
        <v>244.0</v>
      </c>
      <c r="L247" s="50" t="s">
        <v>521</v>
      </c>
      <c r="M247" s="43" t="str">
        <f>VLOOKUP(L247,Positions!$A$2:$B$688,2,FALSE)</f>
        <v>G</v>
      </c>
      <c r="N247" s="43">
        <f>IF(M247="C",VLOOKUP(L247,'C'!$G$3:$J$96,3,FALSE),IF(M247="C/LW",VLOOKUP(L247,'C'!$G$3:$J$96,3,FALSE),IF(M247="C/RW",VLOOKUP(L247,'C'!$G$3:$J$96,3,FALSE),IF(M247="LW",VLOOKUP(L247,LW!$G$3:$J$85,3,FALSE),IF(M247="LW/RW",VLOOKUP(L247,LW!$G$3:$J$85,3,FALSE),IF(M247="RW",VLOOKUP(L247,RW!$G$3:$J$100,3,FALSE),IF(M247="D",VLOOKUP(L247,D!$G$3:$J$96,3,FALSE),IF(M247="G",VLOOKUP(L247,G!$G$3:$J$100,3,FALSE)))))))))</f>
        <v>40</v>
      </c>
      <c r="O247" s="43" t="str">
        <f t="shared" si="3"/>
        <v>G40</v>
      </c>
      <c r="P247" s="43" t="str">
        <f>VLOOKUP(L247,ADP!$A$2:$E$696,5,FALSE)</f>
        <v>CHI</v>
      </c>
      <c r="Q247" s="43">
        <f>IF(Settings!$B$2="Yahoo",VLOOKUP(L248,ADP!$A$2:$D$696,2,FALSE),IF(Settings!$B$2="ESPN",VLOOKUP(L248,ADP!$A$2:$D$696,3,FALSE),IF(Settings!$B$2="Average",VLOOKUP(L248,ADP!$A$2:$D$696,4,FALSE),"NA")))</f>
        <v>168.9</v>
      </c>
      <c r="R247" s="44">
        <f t="shared" si="6"/>
        <v>234.5</v>
      </c>
      <c r="T247" s="51">
        <v>244.0</v>
      </c>
      <c r="U247" s="38" t="s">
        <v>528</v>
      </c>
      <c r="V247" s="53" t="s">
        <v>5</v>
      </c>
      <c r="W247" s="38">
        <v>25.0</v>
      </c>
      <c r="X247" s="38" t="s">
        <v>566</v>
      </c>
      <c r="Y247" s="38" t="s">
        <v>85</v>
      </c>
      <c r="Z247" s="38" t="s">
        <v>356</v>
      </c>
      <c r="AA247" s="39">
        <v>244.5</v>
      </c>
    </row>
    <row r="248">
      <c r="A248" s="36">
        <v>244.0</v>
      </c>
      <c r="B248" s="55" t="s">
        <v>567</v>
      </c>
      <c r="C248" s="38" t="str">
        <f>VLOOKUP(B248,Positions!$A$2:$B$688,2,FALSE)</f>
        <v>D</v>
      </c>
      <c r="D248" s="38">
        <f>IF(C248="C",VLOOKUP(B248,'C'!$A$3:$C$96,3,FALSE),IF(C248="C/LW",VLOOKUP(B248,'C'!$A$3:$C$96,3,FALSE),IF(C248="C/RW",VLOOKUP(B248,'C'!$A$3:$C$96,3,FALSE),IF(C248="LW",VLOOKUP(B248,LW!$A$3:$C$91,3,FALSE),IF(C248="LW/RW",VLOOKUP(B248,LW!$A$3:$C$91,3,FALSE),IF(C248="RW",VLOOKUP(B248,RW!$A$3:$C$100,3,FALSE),IF(C248="D",VLOOKUP(B248,D!$A$3:$C$98,3,FALSE),IF(C248="G",VLOOKUP(B248,G!$A$3:$C$99,3,FALSE)))))))))</f>
        <v>55</v>
      </c>
      <c r="E248" s="38" t="str">
        <f t="shared" si="1"/>
        <v>D55</v>
      </c>
      <c r="F248" s="38" t="str">
        <f>VLOOKUP(B248,ADP!$A$2:$E$696,5,FALSE)</f>
        <v>STL</v>
      </c>
      <c r="G248" s="38">
        <f>IF(Settings!$B$2="Yahoo",VLOOKUP(B248,ADP!$A$2:$D$696,2,FALSE),IF(Settings!$B$2="ESPN",VLOOKUP(B248,ADP!$A$2:$D$696,3,FALSE),IF(Settings!$B$2="Average",VLOOKUP(B248,ADP!$A$2:$D$696,4,FALSE),"NA")))</f>
        <v>159.4</v>
      </c>
      <c r="H248" s="39">
        <f t="shared" si="2"/>
        <v>252.5</v>
      </c>
      <c r="K248" s="36">
        <v>245.0</v>
      </c>
      <c r="L248" s="37" t="s">
        <v>568</v>
      </c>
      <c r="M248" s="38" t="str">
        <f>VLOOKUP(L248,Positions!$A$2:$B$688,2,FALSE)</f>
        <v>D</v>
      </c>
      <c r="N248" s="38">
        <f>IF(M248="C",VLOOKUP(L248,'C'!$G$3:$J$96,3,FALSE),IF(M248="C/LW",VLOOKUP(L248,'C'!$G$3:$J$96,3,FALSE),IF(M248="C/RW",VLOOKUP(L248,'C'!$G$3:$J$96,3,FALSE),IF(M248="LW",VLOOKUP(L248,LW!$G$3:$J$85,3,FALSE),IF(M248="LW/RW",VLOOKUP(L248,LW!$G$3:$J$85,3,FALSE),IF(M248="RW",VLOOKUP(L248,RW!$G$3:$J$100,3,FALSE),IF(M248="D",VLOOKUP(L248,D!$G$3:$J$96,3,FALSE),IF(M248="G",VLOOKUP(L248,G!$G$3:$J$100,3,FALSE)))))))))</f>
        <v>59</v>
      </c>
      <c r="O248" s="38" t="str">
        <f t="shared" si="3"/>
        <v>D59</v>
      </c>
      <c r="P248" s="38" t="str">
        <f>VLOOKUP(L248,ADP!$A$2:$E$696,5,FALSE)</f>
        <v>WSH</v>
      </c>
      <c r="Q248" s="38" t="str">
        <f>IF(Settings!$B$2="Yahoo",VLOOKUP(L249,ADP!$A$2:$D$696,2,FALSE),IF(Settings!$B$2="ESPN",VLOOKUP(L249,ADP!$A$2:$D$696,3,FALSE),IF(Settings!$B$2="Average",VLOOKUP(L249,ADP!$A$2:$D$696,4,FALSE),"NA")))</f>
        <v>–</v>
      </c>
      <c r="R248" s="39">
        <f t="shared" si="6"/>
        <v>254</v>
      </c>
      <c r="T248" s="40">
        <v>245.0</v>
      </c>
      <c r="U248" s="43" t="s">
        <v>531</v>
      </c>
      <c r="V248" s="42" t="s">
        <v>5</v>
      </c>
      <c r="W248" s="43">
        <v>26.0</v>
      </c>
      <c r="X248" s="43" t="s">
        <v>569</v>
      </c>
      <c r="Y248" s="43" t="s">
        <v>85</v>
      </c>
      <c r="Z248" s="43" t="s">
        <v>356</v>
      </c>
      <c r="AA248" s="44">
        <v>245.0</v>
      </c>
    </row>
    <row r="249">
      <c r="A249" s="45">
        <v>245.0</v>
      </c>
      <c r="B249" s="54" t="s">
        <v>570</v>
      </c>
      <c r="C249" s="47" t="str">
        <f>VLOOKUP(B249,Positions!$A$2:$B$688,2,FALSE)</f>
        <v>C</v>
      </c>
      <c r="D249" s="47">
        <f>IF(C249="C",VLOOKUP(B249,'C'!$A$3:$C$96,3,FALSE),IF(C249="C/LW",VLOOKUP(B249,'C'!$A$3:$C$96,3,FALSE),IF(C249="C/RW",VLOOKUP(B249,'C'!$A$3:$C$96,3,FALSE),IF(C249="LW",VLOOKUP(B249,LW!$A$3:$C$91,3,FALSE),IF(C249="LW/RW",VLOOKUP(B249,LW!$A$3:$C$91,3,FALSE),IF(C249="RW",VLOOKUP(B249,RW!$A$3:$C$100,3,FALSE),IF(C249="D",VLOOKUP(B249,D!$A$3:$C$98,3,FALSE),IF(C249="G",VLOOKUP(B249,G!$A$3:$C$99,3,FALSE)))))))))</f>
        <v>72</v>
      </c>
      <c r="E249" s="47" t="str">
        <f t="shared" si="1"/>
        <v>C72</v>
      </c>
      <c r="F249" s="47" t="str">
        <f>VLOOKUP(B249,ADP!$A$2:$E$696,5,FALSE)</f>
        <v>BOS</v>
      </c>
      <c r="G249" s="47">
        <f>IF(Settings!$B$2="Yahoo",VLOOKUP(B249,ADP!$A$2:$D$696,2,FALSE),IF(Settings!$B$2="ESPN",VLOOKUP(B249,ADP!$A$2:$D$696,3,FALSE),IF(Settings!$B$2="Average",VLOOKUP(B249,ADP!$A$2:$D$696,4,FALSE),"NA")))</f>
        <v>167.4</v>
      </c>
      <c r="H249" s="48">
        <f t="shared" si="2"/>
        <v>253</v>
      </c>
      <c r="K249" s="49">
        <v>246.0</v>
      </c>
      <c r="L249" s="50" t="s">
        <v>402</v>
      </c>
      <c r="M249" s="43" t="str">
        <f>VLOOKUP(L249,Positions!$A$2:$B$688,2,FALSE)</f>
        <v>C/LW</v>
      </c>
      <c r="N249" s="43">
        <f>IF(M249="C",VLOOKUP(L249,'C'!$G$3:$J$96,3,FALSE),IF(M249="C/LW",VLOOKUP(L249,'C'!$G$3:$J$96,3,FALSE),IF(M249="C/RW",VLOOKUP(L249,'C'!$G$3:$J$96,3,FALSE),IF(M249="LW",VLOOKUP(L249,LW!$G$3:$J$85,3,FALSE),IF(M249="LW/RW",VLOOKUP(L249,LW!$G$3:$J$85,3,FALSE),IF(M249="RW",VLOOKUP(L249,RW!$G$3:$J$100,3,FALSE),IF(M249="D",VLOOKUP(L249,D!$G$3:$J$96,3,FALSE),IF(M249="G",VLOOKUP(L249,G!$G$3:$J$100,3,FALSE)))))))))</f>
        <v>70</v>
      </c>
      <c r="O249" s="43" t="str">
        <f t="shared" si="3"/>
        <v>C/LW70</v>
      </c>
      <c r="P249" s="43" t="str">
        <f>VLOOKUP(L249,ADP!$A$2:$E$696,5,FALSE)</f>
        <v>PHI</v>
      </c>
      <c r="Q249" s="43" t="str">
        <f>IF(Settings!$B$2="Yahoo",VLOOKUP(L250,ADP!$A$2:$D$696,2,FALSE),IF(Settings!$B$2="ESPN",VLOOKUP(L250,ADP!$A$2:$D$696,3,FALSE),IF(Settings!$B$2="Average",VLOOKUP(L250,ADP!$A$2:$D$696,4,FALSE),"NA")))</f>
        <v>–</v>
      </c>
      <c r="R249" s="44">
        <f t="shared" si="6"/>
        <v>205.5</v>
      </c>
      <c r="T249" s="51">
        <v>246.0</v>
      </c>
      <c r="U249" s="38" t="s">
        <v>533</v>
      </c>
      <c r="V249" s="53" t="s">
        <v>4</v>
      </c>
      <c r="W249" s="38">
        <v>54.0</v>
      </c>
      <c r="X249" s="38" t="s">
        <v>571</v>
      </c>
      <c r="Y249" s="38" t="s">
        <v>123</v>
      </c>
      <c r="Z249" s="38">
        <v>55.2</v>
      </c>
      <c r="AA249" s="39">
        <v>245.5</v>
      </c>
    </row>
    <row r="250">
      <c r="A250" s="36">
        <v>246.0</v>
      </c>
      <c r="B250" s="57" t="s">
        <v>430</v>
      </c>
      <c r="C250" s="38" t="str">
        <f>VLOOKUP(B250,Positions!$A$2:$B$688,2,FALSE)</f>
        <v>LW/RW</v>
      </c>
      <c r="D250" s="38">
        <f>IF(C250="C",VLOOKUP(B250,'C'!$A$3:$C$96,3,FALSE),IF(C250="C/LW",VLOOKUP(B250,'C'!$A$3:$C$96,3,FALSE),IF(C250="C/RW",VLOOKUP(B250,'C'!$A$3:$C$96,3,FALSE),IF(C250="LW",VLOOKUP(B250,LW!$A$3:$C$91,3,FALSE),IF(C250="LW/RW",VLOOKUP(B250,LW!$A$3:$C$91,3,FALSE),IF(C250="RW",VLOOKUP(B250,RW!$A$3:$C$100,3,FALSE),IF(C250="D",VLOOKUP(B250,D!$A$3:$C$98,3,FALSE),IF(C250="G",VLOOKUP(B250,G!$A$3:$C$99,3,FALSE)))))))))</f>
        <v>60</v>
      </c>
      <c r="E250" s="38" t="str">
        <f t="shared" si="1"/>
        <v>LW/RW60</v>
      </c>
      <c r="F250" s="38" t="str">
        <f>VLOOKUP(B250,ADP!$A$2:$E$696,5,FALSE)</f>
        <v>VAN</v>
      </c>
      <c r="G250" s="38" t="str">
        <f>IF(Settings!$B$2="Yahoo",VLOOKUP(B250,ADP!$A$2:$D$696,2,FALSE),IF(Settings!$B$2="ESPN",VLOOKUP(B250,ADP!$A$2:$D$696,3,FALSE),IF(Settings!$B$2="Average",VLOOKUP(B250,ADP!$A$2:$D$696,4,FALSE),"NA")))</f>
        <v>–</v>
      </c>
      <c r="H250" s="39">
        <f t="shared" si="2"/>
        <v>213</v>
      </c>
      <c r="K250" s="36">
        <v>247.0</v>
      </c>
      <c r="L250" s="37" t="s">
        <v>501</v>
      </c>
      <c r="M250" s="38" t="str">
        <f>VLOOKUP(L250,Positions!$A$2:$B$688,2,FALSE)</f>
        <v>C/LW</v>
      </c>
      <c r="N250" s="38">
        <f>IF(M250="C",VLOOKUP(L250,'C'!$G$3:$J$96,3,FALSE),IF(M250="C/LW",VLOOKUP(L250,'C'!$G$3:$J$96,3,FALSE),IF(M250="C/RW",VLOOKUP(L250,'C'!$G$3:$J$96,3,FALSE),IF(M250="LW",VLOOKUP(L250,LW!$G$3:$J$85,3,FALSE),IF(M250="LW/RW",VLOOKUP(L250,LW!$G$3:$J$85,3,FALSE),IF(M250="RW",VLOOKUP(L250,RW!$G$3:$J$100,3,FALSE),IF(M250="D",VLOOKUP(L250,D!$G$3:$J$96,3,FALSE),IF(M250="G",VLOOKUP(L250,G!$G$3:$J$100,3,FALSE)))))))))</f>
        <v>71</v>
      </c>
      <c r="O250" s="38" t="str">
        <f t="shared" si="3"/>
        <v>C/LW71</v>
      </c>
      <c r="P250" s="38" t="str">
        <f>VLOOKUP(L250,ADP!$A$2:$E$696,5,FALSE)</f>
        <v>BOS</v>
      </c>
      <c r="Q250" s="38">
        <f>IF(Settings!$B$2="Yahoo",VLOOKUP(L251,ADP!$A$2:$D$696,2,FALSE),IF(Settings!$B$2="ESPN",VLOOKUP(L251,ADP!$A$2:$D$696,3,FALSE),IF(Settings!$B$2="Average",VLOOKUP(L251,ADP!$A$2:$D$696,4,FALSE),"NA")))</f>
        <v>166</v>
      </c>
      <c r="R250" s="39">
        <f t="shared" si="6"/>
        <v>231.5</v>
      </c>
      <c r="T250" s="40">
        <v>247.0</v>
      </c>
      <c r="U250" s="43" t="s">
        <v>545</v>
      </c>
      <c r="V250" s="42" t="s">
        <v>90</v>
      </c>
      <c r="W250" s="43">
        <v>60.0</v>
      </c>
      <c r="X250" s="43" t="s">
        <v>572</v>
      </c>
      <c r="Y250" s="43" t="s">
        <v>87</v>
      </c>
      <c r="Z250" s="43">
        <v>169.2</v>
      </c>
      <c r="AA250" s="44">
        <v>245.5</v>
      </c>
    </row>
    <row r="251">
      <c r="A251" s="45">
        <v>247.0</v>
      </c>
      <c r="B251" s="54" t="s">
        <v>460</v>
      </c>
      <c r="C251" s="47" t="str">
        <f>VLOOKUP(B251,Positions!$A$2:$B$688,2,FALSE)</f>
        <v>C/LW</v>
      </c>
      <c r="D251" s="47">
        <f>IF(C251="C",VLOOKUP(B251,'C'!$A$3:$C$96,3,FALSE),IF(C251="C/LW",VLOOKUP(B251,'C'!$A$3:$C$96,3,FALSE),IF(C251="C/RW",VLOOKUP(B251,'C'!$A$3:$C$96,3,FALSE),IF(C251="LW",VLOOKUP(B251,LW!$A$3:$C$91,3,FALSE),IF(C251="LW/RW",VLOOKUP(B251,LW!$A$3:$C$91,3,FALSE),IF(C251="RW",VLOOKUP(B251,RW!$A$3:$C$100,3,FALSE),IF(C251="D",VLOOKUP(B251,D!$A$3:$C$98,3,FALSE),IF(C251="G",VLOOKUP(B251,G!$A$3:$C$99,3,FALSE)))))))))</f>
        <v>73</v>
      </c>
      <c r="E251" s="47" t="str">
        <f t="shared" si="1"/>
        <v>C/LW73</v>
      </c>
      <c r="F251" s="47" t="str">
        <f>VLOOKUP(B251,ADP!$A$2:$E$696,5,FALSE)</f>
        <v>DAL</v>
      </c>
      <c r="G251" s="47">
        <f>IF(Settings!$B$2="Yahoo",VLOOKUP(B251,ADP!$A$2:$D$696,2,FALSE),IF(Settings!$B$2="ESPN",VLOOKUP(B251,ADP!$A$2:$D$696,3,FALSE),IF(Settings!$B$2="Average",VLOOKUP(B251,ADP!$A$2:$D$696,4,FALSE),"NA")))</f>
        <v>173.6</v>
      </c>
      <c r="H251" s="48">
        <f t="shared" si="2"/>
        <v>220.5</v>
      </c>
      <c r="K251" s="49">
        <v>248.0</v>
      </c>
      <c r="L251" s="63" t="s">
        <v>423</v>
      </c>
      <c r="M251" s="43" t="str">
        <f>VLOOKUP(L251,Positions!$A$2:$B$688,2,FALSE)</f>
        <v>LW/RW</v>
      </c>
      <c r="N251" s="43">
        <f>IF(M251="C",VLOOKUP(L251,'C'!$G$3:$J$96,3,FALSE),IF(M251="C/LW",VLOOKUP(L251,'C'!$G$3:$J$96,3,FALSE),IF(M251="C/RW",VLOOKUP(L251,'C'!$G$3:$J$96,3,FALSE),IF(M251="LW",VLOOKUP(L251,LW!$G$3:$J$85,3,FALSE),IF(M251="LW/RW",VLOOKUP(L251,LW!$G$3:$J$85,3,FALSE),IF(M251="RW",VLOOKUP(L251,RW!$G$3:$J$100,3,FALSE),IF(M251="D",VLOOKUP(L251,D!$G$3:$J$96,3,FALSE),IF(M251="G",VLOOKUP(L251,G!$G$3:$J$100,3,FALSE)))))))))</f>
        <v>53</v>
      </c>
      <c r="O251" s="43" t="str">
        <f t="shared" si="3"/>
        <v>LW/RW53</v>
      </c>
      <c r="P251" s="43" t="str">
        <f>VLOOKUP(L251,ADP!$A$2:$E$696,5,FALSE)</f>
        <v>CBJ</v>
      </c>
      <c r="Q251" s="43" t="str">
        <f>IF(Settings!$B$2="Yahoo",VLOOKUP(L252,ADP!$A$2:$D$696,2,FALSE),IF(Settings!$B$2="ESPN",VLOOKUP(L252,ADP!$A$2:$D$696,3,FALSE),IF(Settings!$B$2="Average",VLOOKUP(L252,ADP!$A$2:$D$696,4,FALSE),"NA")))</f>
        <v>–</v>
      </c>
      <c r="R251" s="44">
        <f t="shared" si="6"/>
        <v>211.5</v>
      </c>
      <c r="T251" s="51">
        <v>248.0</v>
      </c>
      <c r="U251" s="38" t="s">
        <v>538</v>
      </c>
      <c r="V251" s="53" t="s">
        <v>4</v>
      </c>
      <c r="W251" s="38">
        <v>56.0</v>
      </c>
      <c r="X251" s="38" t="s">
        <v>573</v>
      </c>
      <c r="Y251" s="38" t="s">
        <v>231</v>
      </c>
      <c r="Z251" s="38">
        <v>173.0</v>
      </c>
      <c r="AA251" s="39">
        <v>246.5</v>
      </c>
    </row>
    <row r="252">
      <c r="A252" s="36">
        <v>248.0</v>
      </c>
      <c r="B252" s="58" t="s">
        <v>574</v>
      </c>
      <c r="C252" s="38" t="str">
        <f>VLOOKUP(B252,Positions!$A$2:$B$688,2,FALSE)</f>
        <v>G</v>
      </c>
      <c r="D252" s="38">
        <f>IF(C252="C",VLOOKUP(B252,'C'!$A$3:$C$96,3,FALSE),IF(C252="C/LW",VLOOKUP(B252,'C'!$A$3:$C$96,3,FALSE),IF(C252="C/RW",VLOOKUP(B252,'C'!$A$3:$C$96,3,FALSE),IF(C252="LW",VLOOKUP(B252,LW!$A$3:$C$91,3,FALSE),IF(C252="LW/RW",VLOOKUP(B252,LW!$A$3:$C$91,3,FALSE),IF(C252="RW",VLOOKUP(B252,RW!$A$3:$C$100,3,FALSE),IF(C252="D",VLOOKUP(B252,D!$A$3:$C$98,3,FALSE),IF(C252="G",VLOOKUP(B252,G!$A$3:$C$99,3,FALSE)))))))))</f>
        <v>35</v>
      </c>
      <c r="E252" s="38" t="str">
        <f t="shared" si="1"/>
        <v>G35</v>
      </c>
      <c r="F252" s="38" t="str">
        <f>VLOOKUP(B252,ADP!$A$2:$E$696,5,FALSE)</f>
        <v>BUF</v>
      </c>
      <c r="G252" s="38">
        <f>IF(Settings!$B$2="Yahoo",VLOOKUP(B252,ADP!$A$2:$D$696,2,FALSE),IF(Settings!$B$2="ESPN",VLOOKUP(B252,ADP!$A$2:$D$696,3,FALSE),IF(Settings!$B$2="Average",VLOOKUP(B252,ADP!$A$2:$D$696,4,FALSE),"NA")))</f>
        <v>165.8</v>
      </c>
      <c r="H252" s="39">
        <f t="shared" si="2"/>
        <v>254.5</v>
      </c>
      <c r="K252" s="36">
        <v>249.0</v>
      </c>
      <c r="L252" s="37" t="s">
        <v>575</v>
      </c>
      <c r="M252" s="38" t="str">
        <f>VLOOKUP(L252,Positions!$A$2:$B$688,2,FALSE)</f>
        <v>RW</v>
      </c>
      <c r="N252" s="38">
        <f>IF(M252="C",VLOOKUP(L252,'C'!$G$3:$J$96,3,FALSE),IF(M252="C/LW",VLOOKUP(L252,'C'!$G$3:$J$96,3,FALSE),IF(M252="C/RW",VLOOKUP(L252,'C'!$G$3:$J$96,3,FALSE),IF(M252="LW",VLOOKUP(L252,LW!$G$3:$J$85,3,FALSE),IF(M252="LW/RW",VLOOKUP(L252,LW!$G$3:$J$85,3,FALSE),IF(M252="RW",VLOOKUP(L252,RW!$G$3:$J$100,3,FALSE),IF(M252="D",VLOOKUP(L252,D!$G$3:$J$96,3,FALSE),IF(M252="G",VLOOKUP(L252,G!$G$3:$J$100,3,FALSE)))))))))</f>
        <v>26</v>
      </c>
      <c r="O252" s="38" t="str">
        <f t="shared" si="3"/>
        <v>RW26</v>
      </c>
      <c r="P252" s="38" t="str">
        <f>VLOOKUP(L252,ADP!$A$2:$E$696,5,FALSE)</f>
        <v>WSH</v>
      </c>
      <c r="Q252" s="38">
        <f>IF(Settings!$B$2="Yahoo",VLOOKUP(L253,ADP!$A$2:$D$696,2,FALSE),IF(Settings!$B$2="ESPN",VLOOKUP(L253,ADP!$A$2:$D$696,3,FALSE),IF(Settings!$B$2="Average",VLOOKUP(L253,ADP!$A$2:$D$696,4,FALSE),"NA")))</f>
        <v>177.3</v>
      </c>
      <c r="R252" s="39">
        <f t="shared" si="6"/>
        <v>257.5</v>
      </c>
      <c r="T252" s="40">
        <v>249.0</v>
      </c>
      <c r="U252" s="43" t="s">
        <v>512</v>
      </c>
      <c r="V252" s="43" t="s">
        <v>90</v>
      </c>
      <c r="W252" s="43">
        <v>66.0</v>
      </c>
      <c r="X252" s="43" t="s">
        <v>576</v>
      </c>
      <c r="Y252" s="43" t="s">
        <v>95</v>
      </c>
      <c r="Z252" s="43">
        <v>161.5</v>
      </c>
      <c r="AA252" s="44">
        <v>246.5</v>
      </c>
    </row>
    <row r="253">
      <c r="A253" s="45">
        <v>249.0</v>
      </c>
      <c r="B253" s="59" t="s">
        <v>524</v>
      </c>
      <c r="C253" s="47" t="str">
        <f>VLOOKUP(B253,Positions!$A$2:$B$688,2,FALSE)</f>
        <v>G</v>
      </c>
      <c r="D253" s="47">
        <f>IF(C253="C",VLOOKUP(B253,'C'!$A$3:$C$96,3,FALSE),IF(C253="C/LW",VLOOKUP(B253,'C'!$A$3:$C$96,3,FALSE),IF(C253="C/RW",VLOOKUP(B253,'C'!$A$3:$C$96,3,FALSE),IF(C253="LW",VLOOKUP(B253,LW!$A$3:$C$91,3,FALSE),IF(C253="LW/RW",VLOOKUP(B253,LW!$A$3:$C$91,3,FALSE),IF(C253="RW",VLOOKUP(B253,RW!$A$3:$C$100,3,FALSE),IF(C253="D",VLOOKUP(B253,D!$A$3:$C$98,3,FALSE),IF(C253="G",VLOOKUP(B253,G!$A$3:$C$99,3,FALSE)))))))))</f>
        <v>36</v>
      </c>
      <c r="E253" s="47" t="str">
        <f t="shared" si="1"/>
        <v>G36</v>
      </c>
      <c r="F253" s="47" t="str">
        <f>VLOOKUP(B253,ADP!$A$2:$E$696,5,FALSE)</f>
        <v>LAK</v>
      </c>
      <c r="G253" s="47">
        <f>IF(Settings!$B$2="Yahoo",VLOOKUP(B253,ADP!$A$2:$D$696,2,FALSE),IF(Settings!$B$2="ESPN",VLOOKUP(B253,ADP!$A$2:$D$696,3,FALSE),IF(Settings!$B$2="Average",VLOOKUP(B253,ADP!$A$2:$D$696,4,FALSE),"NA")))</f>
        <v>171</v>
      </c>
      <c r="H253" s="48">
        <f t="shared" si="2"/>
        <v>238.5</v>
      </c>
      <c r="K253" s="49">
        <v>250.0</v>
      </c>
      <c r="L253" s="50" t="s">
        <v>577</v>
      </c>
      <c r="M253" s="43" t="str">
        <f>VLOOKUP(L253,Positions!$A$2:$B$688,2,FALSE)</f>
        <v>C/RW</v>
      </c>
      <c r="N253" s="43">
        <f>IF(M253="C",VLOOKUP(L253,'C'!$G$3:$J$96,3,FALSE),IF(M253="C/LW",VLOOKUP(L253,'C'!$G$3:$J$96,3,FALSE),IF(M253="C/RW",VLOOKUP(L253,'C'!$G$3:$J$96,3,FALSE),IF(M253="LW",VLOOKUP(L253,LW!$G$3:$J$85,3,FALSE),IF(M253="LW/RW",VLOOKUP(L253,LW!$G$3:$J$85,3,FALSE),IF(M253="RW",VLOOKUP(L253,RW!$G$3:$J$100,3,FALSE),IF(M253="D",VLOOKUP(L253,D!$G$3:$J$96,3,FALSE),IF(M253="G",VLOOKUP(L253,G!$G$3:$J$100,3,FALSE)))))))))</f>
        <v>72</v>
      </c>
      <c r="O253" s="43" t="str">
        <f t="shared" si="3"/>
        <v>C/RW72</v>
      </c>
      <c r="P253" s="43" t="str">
        <f>VLOOKUP(L253,ADP!$A$2:$E$696,5,FALSE)</f>
        <v>WPG</v>
      </c>
      <c r="Q253" s="43">
        <f>IF(Settings!$B$2="Yahoo",VLOOKUP(L254,ADP!$A$2:$D$696,2,FALSE),IF(Settings!$B$2="ESPN",VLOOKUP(L254,ADP!$A$2:$D$696,3,FALSE),IF(Settings!$B$2="Average",VLOOKUP(L254,ADP!$A$2:$D$696,4,FALSE),"NA")))</f>
        <v>181.4</v>
      </c>
      <c r="R253" s="44">
        <f t="shared" si="6"/>
        <v>258.5</v>
      </c>
      <c r="T253" s="51">
        <v>250.0</v>
      </c>
      <c r="U253" s="38" t="s">
        <v>515</v>
      </c>
      <c r="V253" s="38" t="s">
        <v>98</v>
      </c>
      <c r="W253" s="38">
        <v>77.0</v>
      </c>
      <c r="X253" s="38" t="s">
        <v>578</v>
      </c>
      <c r="Y253" s="38" t="s">
        <v>146</v>
      </c>
      <c r="Z253" s="38">
        <v>186.1</v>
      </c>
      <c r="AA253" s="39">
        <v>247.5</v>
      </c>
    </row>
    <row r="254">
      <c r="A254" s="36">
        <v>250.0</v>
      </c>
      <c r="B254" s="58" t="s">
        <v>526</v>
      </c>
      <c r="C254" s="38" t="str">
        <f>VLOOKUP(B254,Positions!$A$2:$B$688,2,FALSE)</f>
        <v>G</v>
      </c>
      <c r="D254" s="38">
        <f>IF(C254="C",VLOOKUP(B254,'C'!$A$3:$C$96,3,FALSE),IF(C254="C/LW",VLOOKUP(B254,'C'!$A$3:$C$96,3,FALSE),IF(C254="C/RW",VLOOKUP(B254,'C'!$A$3:$C$96,3,FALSE),IF(C254="LW",VLOOKUP(B254,LW!$A$3:$C$91,3,FALSE),IF(C254="LW/RW",VLOOKUP(B254,LW!$A$3:$C$91,3,FALSE),IF(C254="RW",VLOOKUP(B254,RW!$A$3:$C$100,3,FALSE),IF(C254="D",VLOOKUP(B254,D!$A$3:$C$98,3,FALSE),IF(C254="G",VLOOKUP(B254,G!$A$3:$C$99,3,FALSE)))))))))</f>
        <v>37</v>
      </c>
      <c r="E254" s="38" t="str">
        <f t="shared" si="1"/>
        <v>G37</v>
      </c>
      <c r="F254" s="38" t="str">
        <f>VLOOKUP(B254,ADP!$A$2:$E$696,5,FALSE)</f>
        <v>DET</v>
      </c>
      <c r="G254" s="38">
        <f>IF(Settings!$B$2="Yahoo",VLOOKUP(B254,ADP!$A$2:$D$696,2,FALSE),IF(Settings!$B$2="ESPN",VLOOKUP(B254,ADP!$A$2:$D$696,3,FALSE),IF(Settings!$B$2="Average",VLOOKUP(B254,ADP!$A$2:$D$696,4,FALSE),"NA")))</f>
        <v>182.3</v>
      </c>
      <c r="H254" s="39">
        <f t="shared" si="2"/>
        <v>239.5</v>
      </c>
      <c r="K254" s="67">
        <v>251.0</v>
      </c>
      <c r="L254" s="68" t="s">
        <v>579</v>
      </c>
      <c r="M254" s="69" t="str">
        <f>VLOOKUP(L254,Positions!$A$2:$B$688,2,FALSE)</f>
        <v>LW</v>
      </c>
      <c r="N254" s="69">
        <f>IF(M254="C",VLOOKUP(L254,'C'!$G$3:$J$96,3,FALSE),IF(M254="C/LW",VLOOKUP(L254,'C'!$G$3:$J$96,3,FALSE),IF(M254="C/RW",VLOOKUP(L254,'C'!$G$3:$J$96,3,FALSE),IF(M254="LW",VLOOKUP(L254,LW!$G$3:$J$85,3,FALSE),IF(M254="LW/RW",VLOOKUP(L254,LW!$G$3:$J$85,3,FALSE),IF(M254="RW",VLOOKUP(L254,RW!$G$3:$J$100,3,FALSE),IF(M254="D",VLOOKUP(L254,D!$G$3:$J$96,3,FALSE),IF(M254="G",VLOOKUP(L254,G!$G$3:$J$100,3,FALSE)))))))))</f>
        <v>54</v>
      </c>
      <c r="O254" s="70" t="str">
        <f t="shared" si="3"/>
        <v>LW54</v>
      </c>
      <c r="P254" s="70" t="str">
        <f>VLOOKUP(L254,ADP!$A$2:$E$696,5,FALSE)</f>
        <v>VAN</v>
      </c>
      <c r="Q254" s="70">
        <f>IF(Settings!$B$2="Yahoo",VLOOKUP(L254,ADP!$A$2:$D$696,2,FALSE),IF(Settings!$B$2="ESPN",VLOOKUP(L254,ADP!$A$2:$D$696,3,FALSE),IF(Settings!$B$2="Average",VLOOKUP(L254,ADP!$A$2:$D$696,4,FALSE),"NA")))</f>
        <v>181.4</v>
      </c>
      <c r="R254" s="71">
        <f t="shared" si="6"/>
        <v>260</v>
      </c>
      <c r="T254" s="40">
        <v>251.0</v>
      </c>
      <c r="U254" s="43" t="s">
        <v>548</v>
      </c>
      <c r="V254" s="43" t="s">
        <v>141</v>
      </c>
      <c r="W254" s="43">
        <v>40.0</v>
      </c>
      <c r="X254" s="43" t="s">
        <v>580</v>
      </c>
      <c r="Y254" s="43" t="s">
        <v>266</v>
      </c>
      <c r="Z254" s="43" t="s">
        <v>356</v>
      </c>
      <c r="AA254" s="44">
        <v>248.5</v>
      </c>
    </row>
    <row r="255">
      <c r="A255" s="45">
        <v>251.0</v>
      </c>
      <c r="B255" s="59" t="s">
        <v>519</v>
      </c>
      <c r="C255" s="47" t="str">
        <f>VLOOKUP(B255,Positions!$A$2:$B$688,2,FALSE)</f>
        <v>D</v>
      </c>
      <c r="D255" s="47">
        <f>IF(C255="C",VLOOKUP(B255,'C'!$A$3:$C$96,3,FALSE),IF(C255="C/LW",VLOOKUP(B255,'C'!$A$3:$C$96,3,FALSE),IF(C255="C/RW",VLOOKUP(B255,'C'!$A$3:$C$96,3,FALSE),IF(C255="LW",VLOOKUP(B255,LW!$A$3:$C$91,3,FALSE),IF(C255="LW/RW",VLOOKUP(B255,LW!$A$3:$C$91,3,FALSE),IF(C255="RW",VLOOKUP(B255,RW!$A$3:$C$100,3,FALSE),IF(C255="D",VLOOKUP(B255,D!$A$3:$C$98,3,FALSE),IF(C255="G",VLOOKUP(B255,G!$A$3:$C$99,3,FALSE)))))))))</f>
        <v>56</v>
      </c>
      <c r="E255" s="47" t="str">
        <f t="shared" si="1"/>
        <v>D56</v>
      </c>
      <c r="F255" s="47" t="str">
        <f>VLOOKUP(B255,ADP!$A$2:$E$696,5,FALSE)</f>
        <v>PHI</v>
      </c>
      <c r="G255" s="47">
        <f>IF(Settings!$B$2="Yahoo",VLOOKUP(B255,ADP!$A$2:$D$696,2,FALSE),IF(Settings!$B$2="ESPN",VLOOKUP(B255,ADP!$A$2:$D$696,3,FALSE),IF(Settings!$B$2="Average",VLOOKUP(B255,ADP!$A$2:$D$696,4,FALSE),"NA")))</f>
        <v>163.6</v>
      </c>
      <c r="H255" s="48">
        <f t="shared" si="2"/>
        <v>238</v>
      </c>
      <c r="T255" s="51">
        <v>252.0</v>
      </c>
      <c r="U255" s="38" t="s">
        <v>553</v>
      </c>
      <c r="V255" s="53" t="s">
        <v>141</v>
      </c>
      <c r="W255" s="38">
        <v>39.0</v>
      </c>
      <c r="X255" s="38" t="s">
        <v>581</v>
      </c>
      <c r="Y255" s="38" t="s">
        <v>151</v>
      </c>
      <c r="Z255" s="38">
        <v>183.2</v>
      </c>
      <c r="AA255" s="39">
        <v>249.0</v>
      </c>
    </row>
    <row r="256">
      <c r="A256" s="36">
        <v>252.0</v>
      </c>
      <c r="B256" s="55" t="s">
        <v>582</v>
      </c>
      <c r="C256" s="37" t="s">
        <v>90</v>
      </c>
      <c r="D256" s="38">
        <f>IF(C256="C",VLOOKUP(B256,'C'!$A$3:$C$96,3,FALSE),IF(C256="C/LW",VLOOKUP(B256,'C'!$A$3:$C$96,3,FALSE),IF(C256="C/RW",VLOOKUP(B256,'C'!$A$3:$C$96,3,FALSE),IF(C256="LW",VLOOKUP(B256,LW!$A$3:$C$91,3,FALSE),IF(C256="LW/RW",VLOOKUP(B256,LW!$A$3:$C$91,3,FALSE),IF(C256="RW",VLOOKUP(B256,RW!$A$3:$C$100,3,FALSE),IF(C256="D",VLOOKUP(B256,D!$A$3:$C$98,3,FALSE),IF(C256="G",VLOOKUP(B256,G!$A$3:$C$99,3,FALSE)))))))))</f>
        <v>57</v>
      </c>
      <c r="E256" s="38" t="str">
        <f t="shared" si="1"/>
        <v>D57</v>
      </c>
      <c r="F256" s="38" t="str">
        <f>VLOOKUP(B256,ADP!$A$2:$E$696,5,FALSE)</f>
        <v>DET</v>
      </c>
      <c r="G256" s="38" t="str">
        <f>IF(Settings!$B$2="Yahoo",VLOOKUP(B256,ADP!$A$2:$D$696,2,FALSE),IF(Settings!$B$2="ESPN",VLOOKUP(B256,ADP!$A$2:$D$696,3,FALSE),IF(Settings!$B$2="Average",VLOOKUP(B256,ADP!$A$2:$D$696,4,FALSE),"NA")))</f>
        <v>–</v>
      </c>
      <c r="H256" s="39">
        <f t="shared" si="2"/>
        <v>256.5</v>
      </c>
      <c r="T256" s="40">
        <v>253.0</v>
      </c>
      <c r="U256" s="43" t="s">
        <v>552</v>
      </c>
      <c r="V256" s="43" t="s">
        <v>149</v>
      </c>
      <c r="W256" s="43">
        <v>57.0</v>
      </c>
      <c r="X256" s="43" t="s">
        <v>583</v>
      </c>
      <c r="Y256" s="43" t="s">
        <v>239</v>
      </c>
      <c r="Z256" s="43" t="s">
        <v>356</v>
      </c>
      <c r="AA256" s="44">
        <v>249.5</v>
      </c>
    </row>
    <row r="257">
      <c r="A257" s="45">
        <v>253.0</v>
      </c>
      <c r="B257" s="56" t="s">
        <v>584</v>
      </c>
      <c r="C257" s="47" t="str">
        <f>VLOOKUP(B257,Positions!$A$2:$B$688,2,FALSE)</f>
        <v>D</v>
      </c>
      <c r="D257" s="47">
        <f>IF(C257="C",VLOOKUP(B257,'C'!$A$3:$C$96,3,FALSE),IF(C257="C/LW",VLOOKUP(B257,'C'!$A$3:$C$96,3,FALSE),IF(C257="C/RW",VLOOKUP(B257,'C'!$A$3:$C$96,3,FALSE),IF(C257="LW",VLOOKUP(B257,LW!$A$3:$C$91,3,FALSE),IF(C257="LW/RW",VLOOKUP(B257,LW!$A$3:$C$91,3,FALSE),IF(C257="RW",VLOOKUP(B257,RW!$A$3:$C$100,3,FALSE),IF(C257="D",VLOOKUP(B257,D!$A$3:$C$98,3,FALSE),IF(C257="G",VLOOKUP(B257,G!$A$3:$C$99,3,FALSE)))))))))</f>
        <v>58</v>
      </c>
      <c r="E257" s="47" t="str">
        <f t="shared" si="1"/>
        <v>D58</v>
      </c>
      <c r="F257" s="47" t="str">
        <f>VLOOKUP(B257,ADP!$A$2:$E$696,5,FALSE)</f>
        <v>ANA</v>
      </c>
      <c r="G257" s="47">
        <f>IF(Settings!$B$2="Yahoo",VLOOKUP(B257,ADP!$A$2:$D$696,2,FALSE),IF(Settings!$B$2="ESPN",VLOOKUP(B257,ADP!$A$2:$D$696,3,FALSE),IF(Settings!$B$2="Average",VLOOKUP(B257,ADP!$A$2:$D$696,4,FALSE),"NA")))</f>
        <v>171</v>
      </c>
      <c r="H257" s="48">
        <f t="shared" si="2"/>
        <v>257</v>
      </c>
      <c r="T257" s="51">
        <v>254.0</v>
      </c>
      <c r="U257" s="38" t="s">
        <v>555</v>
      </c>
      <c r="V257" s="72" t="s">
        <v>149</v>
      </c>
      <c r="W257" s="38">
        <v>58.0</v>
      </c>
      <c r="X257" s="38" t="s">
        <v>585</v>
      </c>
      <c r="Y257" s="38" t="s">
        <v>121</v>
      </c>
      <c r="Z257" s="38" t="s">
        <v>356</v>
      </c>
      <c r="AA257" s="39">
        <v>250.0</v>
      </c>
    </row>
    <row r="258">
      <c r="A258" s="36">
        <v>254.0</v>
      </c>
      <c r="B258" s="58" t="s">
        <v>586</v>
      </c>
      <c r="C258" s="38" t="str">
        <f>VLOOKUP(B258,Positions!$A$2:$B$688,2,FALSE)</f>
        <v>D</v>
      </c>
      <c r="D258" s="38">
        <f>IF(C258="C",VLOOKUP(B258,'C'!$A$3:$C$96,3,FALSE),IF(C258="C/LW",VLOOKUP(B258,'C'!$A$3:$C$96,3,FALSE),IF(C258="C/RW",VLOOKUP(B258,'C'!$A$3:$C$96,3,FALSE),IF(C258="LW",VLOOKUP(B258,LW!$A$3:$C$91,3,FALSE),IF(C258="LW/RW",VLOOKUP(B258,LW!$A$3:$C$91,3,FALSE),IF(C258="RW",VLOOKUP(B258,RW!$A$3:$C$100,3,FALSE),IF(C258="D",VLOOKUP(B258,D!$A$3:$C$98,3,FALSE),IF(C258="G",VLOOKUP(B258,G!$A$3:$C$99,3,FALSE)))))))))</f>
        <v>59</v>
      </c>
      <c r="E258" s="38" t="str">
        <f t="shared" si="1"/>
        <v>D59</v>
      </c>
      <c r="F258" s="38" t="str">
        <f>VLOOKUP(B258,ADP!$A$2:$E$696,5,FALSE)</f>
        <v>FLA</v>
      </c>
      <c r="G258" s="38">
        <f>IF(Settings!$B$2="Yahoo",VLOOKUP(B258,ADP!$A$2:$D$696,2,FALSE),IF(Settings!$B$2="ESPN",VLOOKUP(B258,ADP!$A$2:$D$696,3,FALSE),IF(Settings!$B$2="Average",VLOOKUP(B258,ADP!$A$2:$D$696,4,FALSE),"NA")))</f>
        <v>169.7</v>
      </c>
      <c r="H258" s="39">
        <f t="shared" si="2"/>
        <v>257.5</v>
      </c>
      <c r="T258" s="40">
        <v>255.0</v>
      </c>
      <c r="U258" s="41" t="s">
        <v>557</v>
      </c>
      <c r="V258" s="43" t="s">
        <v>149</v>
      </c>
      <c r="W258" s="43">
        <v>59.0</v>
      </c>
      <c r="X258" s="43" t="s">
        <v>587</v>
      </c>
      <c r="Y258" s="43" t="s">
        <v>151</v>
      </c>
      <c r="Z258" s="43" t="s">
        <v>356</v>
      </c>
      <c r="AA258" s="44">
        <v>250.5</v>
      </c>
    </row>
    <row r="259">
      <c r="A259" s="45">
        <v>255.0</v>
      </c>
      <c r="B259" s="59" t="s">
        <v>545</v>
      </c>
      <c r="C259" s="47" t="str">
        <f>VLOOKUP(B259,Positions!$A$2:$B$688,2,FALSE)</f>
        <v>D</v>
      </c>
      <c r="D259" s="47">
        <f>IF(C259="C",VLOOKUP(B259,'C'!$A$3:$C$96,3,FALSE),IF(C259="C/LW",VLOOKUP(B259,'C'!$A$3:$C$96,3,FALSE),IF(C259="C/RW",VLOOKUP(B259,'C'!$A$3:$C$96,3,FALSE),IF(C259="LW",VLOOKUP(B259,LW!$A$3:$C$91,3,FALSE),IF(C259="LW/RW",VLOOKUP(B259,LW!$A$3:$C$91,3,FALSE),IF(C259="RW",VLOOKUP(B259,RW!$A$3:$C$100,3,FALSE),IF(C259="D",VLOOKUP(B259,D!$A$3:$C$98,3,FALSE),IF(C259="G",VLOOKUP(B259,G!$A$3:$C$99,3,FALSE)))))))))</f>
        <v>60</v>
      </c>
      <c r="E259" s="47" t="str">
        <f t="shared" si="1"/>
        <v>D60</v>
      </c>
      <c r="F259" s="47" t="str">
        <f>VLOOKUP(B259,ADP!$A$2:$E$696,5,FALSE)</f>
        <v>TOR</v>
      </c>
      <c r="G259" s="47">
        <f>IF(Settings!$B$2="Yahoo",VLOOKUP(B259,ADP!$A$2:$D$696,2,FALSE),IF(Settings!$B$2="ESPN",VLOOKUP(B259,ADP!$A$2:$D$696,3,FALSE),IF(Settings!$B$2="Average",VLOOKUP(B259,ADP!$A$2:$D$696,4,FALSE),"NA")))</f>
        <v>169.2</v>
      </c>
      <c r="H259" s="48">
        <f t="shared" si="2"/>
        <v>245.5</v>
      </c>
      <c r="T259" s="51">
        <v>256.0</v>
      </c>
      <c r="U259" s="38" t="s">
        <v>560</v>
      </c>
      <c r="V259" s="53" t="s">
        <v>90</v>
      </c>
      <c r="W259" s="38">
        <v>52.0</v>
      </c>
      <c r="X259" s="38" t="s">
        <v>588</v>
      </c>
      <c r="Y259" s="38" t="s">
        <v>136</v>
      </c>
      <c r="Z259" s="38" t="s">
        <v>356</v>
      </c>
      <c r="AA259" s="39">
        <v>251.0</v>
      </c>
    </row>
    <row r="260">
      <c r="A260" s="36">
        <v>256.0</v>
      </c>
      <c r="B260" s="58" t="s">
        <v>589</v>
      </c>
      <c r="C260" s="38" t="str">
        <f>VLOOKUP(B260,Positions!$A$2:$B$688,2,FALSE)</f>
        <v>D</v>
      </c>
      <c r="D260" s="38">
        <f>IF(C260="C",VLOOKUP(B260,'C'!$A$3:$C$96,3,FALSE),IF(C260="C/LW",VLOOKUP(B260,'C'!$A$3:$C$96,3,FALSE),IF(C260="C/RW",VLOOKUP(B260,'C'!$A$3:$C$96,3,FALSE),IF(C260="LW",VLOOKUP(B260,LW!$A$3:$C$91,3,FALSE),IF(C260="LW/RW",VLOOKUP(B260,LW!$A$3:$C$91,3,FALSE),IF(C260="RW",VLOOKUP(B260,RW!$A$3:$C$100,3,FALSE),IF(C260="D",VLOOKUP(B260,D!$A$3:$C$98,3,FALSE),IF(C260="G",VLOOKUP(B260,G!$A$3:$C$99,3,FALSE)))))))))</f>
        <v>61</v>
      </c>
      <c r="E260" s="38" t="str">
        <f t="shared" si="1"/>
        <v>D61</v>
      </c>
      <c r="F260" s="38" t="str">
        <f>VLOOKUP(B260,ADP!$A$2:$E$696,5,FALSE)</f>
        <v>PHI</v>
      </c>
      <c r="G260" s="38" t="str">
        <f>IF(Settings!$B$2="Yahoo",VLOOKUP(B260,ADP!$A$2:$D$696,2,FALSE),IF(Settings!$B$2="ESPN",VLOOKUP(B260,ADP!$A$2:$D$696,3,FALSE),IF(Settings!$B$2="Average",VLOOKUP(B260,ADP!$A$2:$D$696,4,FALSE),"NA")))</f>
        <v>–</v>
      </c>
      <c r="H260" s="39">
        <f t="shared" si="2"/>
        <v>258.5</v>
      </c>
      <c r="T260" s="40">
        <v>257.0</v>
      </c>
      <c r="U260" s="43" t="s">
        <v>563</v>
      </c>
      <c r="V260" s="42" t="s">
        <v>90</v>
      </c>
      <c r="W260" s="43">
        <v>53.0</v>
      </c>
      <c r="X260" s="43" t="s">
        <v>590</v>
      </c>
      <c r="Y260" s="43" t="s">
        <v>254</v>
      </c>
      <c r="Z260" s="43" t="s">
        <v>356</v>
      </c>
      <c r="AA260" s="44">
        <v>251.5</v>
      </c>
    </row>
    <row r="261">
      <c r="A261" s="45">
        <v>257.0</v>
      </c>
      <c r="B261" s="59" t="s">
        <v>508</v>
      </c>
      <c r="C261" s="47" t="str">
        <f>VLOOKUP(B261,Positions!$A$2:$B$688,2,FALSE)</f>
        <v>G</v>
      </c>
      <c r="D261" s="47">
        <f>IF(C261="C",VLOOKUP(B261,'C'!$A$3:$C$96,3,FALSE),IF(C261="C/LW",VLOOKUP(B261,'C'!$A$3:$C$96,3,FALSE),IF(C261="C/RW",VLOOKUP(B261,'C'!$A$3:$C$96,3,FALSE),IF(C261="LW",VLOOKUP(B261,LW!$A$3:$C$91,3,FALSE),IF(C261="LW/RW",VLOOKUP(B261,LW!$A$3:$C$91,3,FALSE),IF(C261="RW",VLOOKUP(B261,RW!$A$3:$C$100,3,FALSE),IF(C261="D",VLOOKUP(B261,D!$A$3:$C$98,3,FALSE),IF(C261="G",VLOOKUP(B261,G!$A$3:$C$99,3,FALSE)))))))))</f>
        <v>38</v>
      </c>
      <c r="E261" s="47" t="str">
        <f t="shared" si="1"/>
        <v>G38</v>
      </c>
      <c r="F261" s="47" t="str">
        <f>VLOOKUP(B261,ADP!$A$2:$E$696,5,FALSE)</f>
        <v>OTT</v>
      </c>
      <c r="G261" s="47">
        <f>IF(Settings!$B$2="Yahoo",VLOOKUP(B261,ADP!$A$2:$D$696,2,FALSE),IF(Settings!$B$2="ESPN",VLOOKUP(B261,ADP!$A$2:$D$696,3,FALSE),IF(Settings!$B$2="Average",VLOOKUP(B261,ADP!$A$2:$D$696,4,FALSE),"NA")))</f>
        <v>104.3</v>
      </c>
      <c r="H261" s="48">
        <f t="shared" si="2"/>
        <v>238.5</v>
      </c>
      <c r="T261" s="51">
        <v>258.0</v>
      </c>
      <c r="U261" s="38" t="s">
        <v>558</v>
      </c>
      <c r="V261" s="38" t="s">
        <v>90</v>
      </c>
      <c r="W261" s="38">
        <v>63.0</v>
      </c>
      <c r="X261" s="38" t="s">
        <v>591</v>
      </c>
      <c r="Y261" s="38" t="s">
        <v>123</v>
      </c>
      <c r="Z261" s="38">
        <v>173.0</v>
      </c>
      <c r="AA261" s="39">
        <v>251.5</v>
      </c>
    </row>
    <row r="262">
      <c r="A262" s="36">
        <v>258.0</v>
      </c>
      <c r="B262" s="58" t="s">
        <v>553</v>
      </c>
      <c r="C262" s="38" t="str">
        <f>VLOOKUP(B262,Positions!$A$2:$B$688,2,FALSE)</f>
        <v>G</v>
      </c>
      <c r="D262" s="38">
        <f>IF(C262="C",VLOOKUP(B262,'C'!$A$3:$C$96,3,FALSE),IF(C262="C/LW",VLOOKUP(B262,'C'!$A$3:$C$96,3,FALSE),IF(C262="C/RW",VLOOKUP(B262,'C'!$A$3:$C$96,3,FALSE),IF(C262="LW",VLOOKUP(B262,LW!$A$3:$C$91,3,FALSE),IF(C262="LW/RW",VLOOKUP(B262,LW!$A$3:$C$91,3,FALSE),IF(C262="RW",VLOOKUP(B262,RW!$A$3:$C$100,3,FALSE),IF(C262="D",VLOOKUP(B262,D!$A$3:$C$98,3,FALSE),IF(C262="G",VLOOKUP(B262,G!$A$3:$C$99,3,FALSE)))))))))</f>
        <v>39</v>
      </c>
      <c r="E262" s="38" t="str">
        <f t="shared" si="1"/>
        <v>G39</v>
      </c>
      <c r="F262" s="38" t="str">
        <f>VLOOKUP(B262,ADP!$A$2:$E$696,5,FALSE)</f>
        <v>SJS</v>
      </c>
      <c r="G262" s="38">
        <f>IF(Settings!$B$2="Yahoo",VLOOKUP(B262,ADP!$A$2:$D$696,2,FALSE),IF(Settings!$B$2="ESPN",VLOOKUP(B262,ADP!$A$2:$D$696,3,FALSE),IF(Settings!$B$2="Average",VLOOKUP(B262,ADP!$A$2:$D$696,4,FALSE),"NA")))</f>
        <v>183.2</v>
      </c>
      <c r="H262" s="39">
        <f t="shared" si="2"/>
        <v>249</v>
      </c>
      <c r="T262" s="40">
        <v>259.0</v>
      </c>
      <c r="U262" s="43" t="s">
        <v>529</v>
      </c>
      <c r="V262" s="43" t="s">
        <v>90</v>
      </c>
      <c r="W262" s="43">
        <v>67.0</v>
      </c>
      <c r="X262" s="43" t="s">
        <v>592</v>
      </c>
      <c r="Y262" s="43" t="s">
        <v>128</v>
      </c>
      <c r="Z262" s="43">
        <v>169.4</v>
      </c>
      <c r="AA262" s="44">
        <v>251.5</v>
      </c>
    </row>
    <row r="263">
      <c r="A263" s="45">
        <v>259.0</v>
      </c>
      <c r="B263" s="56" t="s">
        <v>548</v>
      </c>
      <c r="C263" s="47" t="str">
        <f>VLOOKUP(B263,Positions!$A$2:$B$688,2,FALSE)</f>
        <v>G</v>
      </c>
      <c r="D263" s="47">
        <f>IF(C263="C",VLOOKUP(B263,'C'!$A$3:$C$96,3,FALSE),IF(C263="C/LW",VLOOKUP(B263,'C'!$A$3:$C$96,3,FALSE),IF(C263="C/RW",VLOOKUP(B263,'C'!$A$3:$C$96,3,FALSE),IF(C263="LW",VLOOKUP(B263,LW!$A$3:$C$91,3,FALSE),IF(C263="LW/RW",VLOOKUP(B263,LW!$A$3:$C$91,3,FALSE),IF(C263="RW",VLOOKUP(B263,RW!$A$3:$C$100,3,FALSE),IF(C263="D",VLOOKUP(B263,D!$A$3:$C$98,3,FALSE),IF(C263="G",VLOOKUP(B263,G!$A$3:$C$99,3,FALSE)))))))))</f>
        <v>40</v>
      </c>
      <c r="E263" s="47" t="str">
        <f t="shared" si="1"/>
        <v>G40</v>
      </c>
      <c r="F263" s="47" t="str">
        <f>VLOOKUP(B263,ADP!$A$2:$E$696,5,FALSE)</f>
        <v>ARI</v>
      </c>
      <c r="G263" s="47" t="str">
        <f>IF(Settings!$B$2="Yahoo",VLOOKUP(B263,ADP!$A$2:$D$696,2,FALSE),IF(Settings!$B$2="ESPN",VLOOKUP(B263,ADP!$A$2:$D$696,3,FALSE),IF(Settings!$B$2="Average",VLOOKUP(B263,ADP!$A$2:$D$696,4,FALSE),"NA")))</f>
        <v>–</v>
      </c>
      <c r="H263" s="48">
        <f t="shared" si="2"/>
        <v>248.5</v>
      </c>
      <c r="T263" s="51">
        <v>260.0</v>
      </c>
      <c r="U263" s="38" t="s">
        <v>565</v>
      </c>
      <c r="V263" s="53" t="s">
        <v>90</v>
      </c>
      <c r="W263" s="38">
        <v>54.0</v>
      </c>
      <c r="X263" s="38" t="s">
        <v>593</v>
      </c>
      <c r="Y263" s="38" t="s">
        <v>103</v>
      </c>
      <c r="Z263" s="38" t="s">
        <v>356</v>
      </c>
      <c r="AA263" s="39">
        <v>252.0</v>
      </c>
    </row>
    <row r="264">
      <c r="A264" s="36">
        <v>260.0</v>
      </c>
      <c r="B264" s="55" t="s">
        <v>487</v>
      </c>
      <c r="C264" s="38" t="str">
        <f>VLOOKUP(B264,Positions!$A$2:$B$688,2,FALSE)</f>
        <v>D</v>
      </c>
      <c r="D264" s="38">
        <f>IF(C264="C",VLOOKUP(B264,'C'!$A$3:$C$96,3,FALSE),IF(C264="C/LW",VLOOKUP(B264,'C'!$A$3:$C$96,3,FALSE),IF(C264="C/RW",VLOOKUP(B264,'C'!$A$3:$C$96,3,FALSE),IF(C264="LW",VLOOKUP(B264,LW!$A$3:$C$91,3,FALSE),IF(C264="LW/RW",VLOOKUP(B264,LW!$A$3:$C$91,3,FALSE),IF(C264="RW",VLOOKUP(B264,RW!$A$3:$C$100,3,FALSE),IF(C264="D",VLOOKUP(B264,D!$A$3:$C$98,3,FALSE),IF(C264="G",VLOOKUP(B264,G!$A$3:$C$99,3,FALSE)))))))))</f>
        <v>62</v>
      </c>
      <c r="E264" s="38" t="str">
        <f t="shared" si="1"/>
        <v>D62</v>
      </c>
      <c r="F264" s="38" t="str">
        <f>VLOOKUP(B264,ADP!$A$2:$E$696,5,FALSE)</f>
        <v>FLA</v>
      </c>
      <c r="G264" s="38">
        <f>IF(Settings!$B$2="Yahoo",VLOOKUP(B264,ADP!$A$2:$D$696,2,FALSE),IF(Settings!$B$2="ESPN",VLOOKUP(B264,ADP!$A$2:$D$696,3,FALSE),IF(Settings!$B$2="Average",VLOOKUP(B264,ADP!$A$2:$D$696,4,FALSE),"NA")))</f>
        <v>161</v>
      </c>
      <c r="H264" s="39">
        <f t="shared" si="2"/>
        <v>234.5</v>
      </c>
      <c r="T264" s="40">
        <v>261.0</v>
      </c>
      <c r="U264" s="43" t="s">
        <v>567</v>
      </c>
      <c r="V264" s="43" t="s">
        <v>90</v>
      </c>
      <c r="W264" s="43">
        <v>55.0</v>
      </c>
      <c r="X264" s="43" t="s">
        <v>594</v>
      </c>
      <c r="Y264" s="43" t="s">
        <v>182</v>
      </c>
      <c r="Z264" s="43">
        <v>159.4</v>
      </c>
      <c r="AA264" s="44">
        <v>252.5</v>
      </c>
    </row>
    <row r="265">
      <c r="A265" s="45">
        <v>261.0</v>
      </c>
      <c r="B265" s="59" t="s">
        <v>558</v>
      </c>
      <c r="C265" s="47" t="str">
        <f>VLOOKUP(B265,Positions!$A$2:$B$688,2,FALSE)</f>
        <v>D</v>
      </c>
      <c r="D265" s="47">
        <f>IF(C265="C",VLOOKUP(B265,'C'!$A$3:$C$96,3,FALSE),IF(C265="C/LW",VLOOKUP(B265,'C'!$A$3:$C$96,3,FALSE),IF(C265="C/RW",VLOOKUP(B265,'C'!$A$3:$C$96,3,FALSE),IF(C265="LW",VLOOKUP(B265,LW!$A$3:$C$91,3,FALSE),IF(C265="LW/RW",VLOOKUP(B265,LW!$A$3:$C$91,3,FALSE),IF(C265="RW",VLOOKUP(B265,RW!$A$3:$C$100,3,FALSE),IF(C265="D",VLOOKUP(B265,D!$A$3:$C$98,3,FALSE),IF(C265="G",VLOOKUP(B265,G!$A$3:$C$99,3,FALSE)))))))))</f>
        <v>63</v>
      </c>
      <c r="E265" s="47" t="str">
        <f t="shared" si="1"/>
        <v>D63</v>
      </c>
      <c r="F265" s="47" t="str">
        <f>VLOOKUP(B265,ADP!$A$2:$E$696,5,FALSE)</f>
        <v>CAR</v>
      </c>
      <c r="G265" s="47">
        <f>IF(Settings!$B$2="Yahoo",VLOOKUP(B265,ADP!$A$2:$D$696,2,FALSE),IF(Settings!$B$2="ESPN",VLOOKUP(B265,ADP!$A$2:$D$696,3,FALSE),IF(Settings!$B$2="Average",VLOOKUP(B265,ADP!$A$2:$D$696,4,FALSE),"NA")))</f>
        <v>173</v>
      </c>
      <c r="H265" s="48">
        <f t="shared" si="2"/>
        <v>251.5</v>
      </c>
      <c r="T265" s="51">
        <v>262.0</v>
      </c>
      <c r="U265" s="52" t="s">
        <v>570</v>
      </c>
      <c r="V265" s="38" t="s">
        <v>83</v>
      </c>
      <c r="W265" s="38">
        <v>72.0</v>
      </c>
      <c r="X265" s="38" t="s">
        <v>595</v>
      </c>
      <c r="Y265" s="38" t="s">
        <v>103</v>
      </c>
      <c r="Z265" s="38">
        <v>167.4</v>
      </c>
      <c r="AA265" s="39">
        <v>253.0</v>
      </c>
    </row>
    <row r="266">
      <c r="A266" s="36">
        <v>262.0</v>
      </c>
      <c r="B266" s="58" t="s">
        <v>568</v>
      </c>
      <c r="C266" s="38" t="str">
        <f>VLOOKUP(B266,Positions!$A$2:$B$688,2,FALSE)</f>
        <v>D</v>
      </c>
      <c r="D266" s="38">
        <f>IF(C266="C",VLOOKUP(B266,'C'!$A$3:$C$96,3,FALSE),IF(C266="C/LW",VLOOKUP(B266,'C'!$A$3:$C$96,3,FALSE),IF(C266="C/RW",VLOOKUP(B266,'C'!$A$3:$C$96,3,FALSE),IF(C266="LW",VLOOKUP(B266,LW!$A$3:$C$91,3,FALSE),IF(C266="LW/RW",VLOOKUP(B266,LW!$A$3:$C$91,3,FALSE),IF(C266="RW",VLOOKUP(B266,RW!$A$3:$C$100,3,FALSE),IF(C266="D",VLOOKUP(B266,D!$A$3:$C$98,3,FALSE),IF(C266="G",VLOOKUP(B266,G!$A$3:$C$99,3,FALSE)))))))))</f>
        <v>64</v>
      </c>
      <c r="E266" s="38" t="str">
        <f t="shared" si="1"/>
        <v>D64</v>
      </c>
      <c r="F266" s="38" t="str">
        <f>VLOOKUP(B266,ADP!$A$2:$E$696,5,FALSE)</f>
        <v>WSH</v>
      </c>
      <c r="G266" s="38">
        <f>IF(Settings!$B$2="Yahoo",VLOOKUP(B266,ADP!$A$2:$D$696,2,FALSE),IF(Settings!$B$2="ESPN",VLOOKUP(B266,ADP!$A$2:$D$696,3,FALSE),IF(Settings!$B$2="Average",VLOOKUP(B266,ADP!$A$2:$D$696,4,FALSE),"NA")))</f>
        <v>168.9</v>
      </c>
      <c r="H266" s="39">
        <f t="shared" si="2"/>
        <v>254</v>
      </c>
      <c r="T266" s="40">
        <v>263.0</v>
      </c>
      <c r="U266" s="43" t="s">
        <v>534</v>
      </c>
      <c r="V266" s="43" t="s">
        <v>90</v>
      </c>
      <c r="W266" s="43">
        <v>68.0</v>
      </c>
      <c r="X266" s="43" t="s">
        <v>596</v>
      </c>
      <c r="Y266" s="43" t="s">
        <v>116</v>
      </c>
      <c r="Z266" s="43">
        <v>145.6</v>
      </c>
      <c r="AA266" s="44">
        <v>253.0</v>
      </c>
    </row>
    <row r="267">
      <c r="A267" s="45">
        <v>263.0</v>
      </c>
      <c r="B267" s="54" t="s">
        <v>415</v>
      </c>
      <c r="C267" s="47" t="str">
        <f>VLOOKUP(B267,Positions!$A$2:$B$688,2,FALSE)</f>
        <v>G</v>
      </c>
      <c r="D267" s="47">
        <f>IF(C267="C",VLOOKUP(B267,'C'!$A$3:$C$96,3,FALSE),IF(C267="C/LW",VLOOKUP(B267,'C'!$A$3:$C$96,3,FALSE),IF(C267="C/RW",VLOOKUP(B267,'C'!$A$3:$C$96,3,FALSE),IF(C267="LW",VLOOKUP(B267,LW!$A$3:$C$91,3,FALSE),IF(C267="LW/RW",VLOOKUP(B267,LW!$A$3:$C$91,3,FALSE),IF(C267="RW",VLOOKUP(B267,RW!$A$3:$C$100,3,FALSE),IF(C267="D",VLOOKUP(B267,D!$A$3:$C$98,3,FALSE),IF(C267="G",VLOOKUP(B267,G!$A$3:$C$99,3,FALSE)))))))))</f>
        <v>41</v>
      </c>
      <c r="E267" s="47" t="str">
        <f t="shared" si="1"/>
        <v>G41</v>
      </c>
      <c r="F267" s="47" t="str">
        <f>VLOOKUP(B267,ADP!$A$2:$E$696,5,FALSE)</f>
        <v>NJD</v>
      </c>
      <c r="G267" s="47" t="str">
        <f>IF(Settings!$B$2="Yahoo",VLOOKUP(B267,ADP!$A$2:$D$696,2,FALSE),IF(Settings!$B$2="ESPN",VLOOKUP(B267,ADP!$A$2:$D$696,3,FALSE),IF(Settings!$B$2="Average",VLOOKUP(B267,ADP!$A$2:$D$696,4,FALSE),"NA")))</f>
        <v>–</v>
      </c>
      <c r="H267" s="48">
        <f t="shared" si="2"/>
        <v>217.5</v>
      </c>
      <c r="T267" s="51">
        <v>264.0</v>
      </c>
      <c r="U267" s="38" t="s">
        <v>568</v>
      </c>
      <c r="V267" s="38" t="s">
        <v>90</v>
      </c>
      <c r="W267" s="38">
        <v>64.0</v>
      </c>
      <c r="X267" s="38" t="s">
        <v>597</v>
      </c>
      <c r="Y267" s="38" t="s">
        <v>108</v>
      </c>
      <c r="Z267" s="38">
        <v>168.9</v>
      </c>
      <c r="AA267" s="39">
        <v>254.0</v>
      </c>
    </row>
    <row r="268">
      <c r="A268" s="36">
        <v>264.0</v>
      </c>
      <c r="B268" s="58" t="s">
        <v>598</v>
      </c>
      <c r="C268" s="38" t="str">
        <f>VLOOKUP(B268,Positions!$A$2:$B$688,2,FALSE)</f>
        <v>C/LW</v>
      </c>
      <c r="D268" s="38">
        <f>IF(C268="C",VLOOKUP(B268,'C'!$A$3:$C$96,3,FALSE),IF(C268="C/LW",VLOOKUP(B268,'C'!$A$3:$C$96,3,FALSE),IF(C268="C/RW",VLOOKUP(B268,'C'!$A$3:$C$96,3,FALSE),IF(C268="LW",VLOOKUP(B268,LW!$A$3:$C$91,3,FALSE),IF(C268="LW/RW",VLOOKUP(B268,LW!$A$3:$C$91,3,FALSE),IF(C268="RW",VLOOKUP(B268,RW!$A$3:$C$100,3,FALSE),IF(C268="D",VLOOKUP(B268,D!$A$3:$C$98,3,FALSE),IF(C268="G",VLOOKUP(B268,G!$A$3:$C$99,3,FALSE)))))))))</f>
        <v>74</v>
      </c>
      <c r="E268" s="38" t="str">
        <f t="shared" si="1"/>
        <v>C/LW74</v>
      </c>
      <c r="F268" s="38" t="str">
        <f>VLOOKUP(B268,ADP!$A$2:$E$696,5,FALSE)</f>
        <v>VGK</v>
      </c>
      <c r="G268" s="38" t="str">
        <f>IF(Settings!$B$2="Yahoo",VLOOKUP(B268,ADP!$A$2:$D$696,2,FALSE),IF(Settings!$B$2="ESPN",VLOOKUP(B268,ADP!$A$2:$D$696,3,FALSE),IF(Settings!$B$2="Average",VLOOKUP(B268,ADP!$A$2:$D$696,4,FALSE),"NA")))</f>
        <v>–</v>
      </c>
      <c r="H268" s="39">
        <f t="shared" si="2"/>
        <v>262.5</v>
      </c>
      <c r="T268" s="40">
        <v>265.0</v>
      </c>
      <c r="U268" s="43" t="s">
        <v>536</v>
      </c>
      <c r="V268" s="43" t="s">
        <v>98</v>
      </c>
      <c r="W268" s="43">
        <v>78.0</v>
      </c>
      <c r="X268" s="43" t="s">
        <v>599</v>
      </c>
      <c r="Y268" s="43" t="s">
        <v>108</v>
      </c>
      <c r="Z268" s="43">
        <v>171.0</v>
      </c>
      <c r="AA268" s="44">
        <v>254.0</v>
      </c>
    </row>
    <row r="269">
      <c r="A269" s="45">
        <v>265.0</v>
      </c>
      <c r="B269" s="59" t="s">
        <v>575</v>
      </c>
      <c r="C269" s="47" t="str">
        <f>VLOOKUP(B269,Positions!$A$2:$B$688,2,FALSE)</f>
        <v>RW</v>
      </c>
      <c r="D269" s="47">
        <f>IF(C269="C",VLOOKUP(B269,'C'!$A$3:$C$96,3,FALSE),IF(C269="C/LW",VLOOKUP(B269,'C'!$A$3:$C$96,3,FALSE),IF(C269="C/RW",VLOOKUP(B269,'C'!$A$3:$C$96,3,FALSE),IF(C269="LW",VLOOKUP(B269,LW!$A$3:$C$91,3,FALSE),IF(C269="LW/RW",VLOOKUP(B269,LW!$A$3:$C$91,3,FALSE),IF(C269="RW",VLOOKUP(B269,RW!$A$3:$C$100,3,FALSE),IF(C269="D",VLOOKUP(B269,D!$A$3:$C$98,3,FALSE),IF(C269="G",VLOOKUP(B269,G!$A$3:$C$99,3,FALSE)))))))))</f>
        <v>27</v>
      </c>
      <c r="E269" s="47" t="str">
        <f t="shared" si="1"/>
        <v>RW27</v>
      </c>
      <c r="F269" s="47" t="str">
        <f>VLOOKUP(B269,ADP!$A$2:$E$696,5,FALSE)</f>
        <v>WSH</v>
      </c>
      <c r="G269" s="47" t="str">
        <f>IF(Settings!$B$2="Yahoo",VLOOKUP(B269,ADP!$A$2:$D$696,2,FALSE),IF(Settings!$B$2="ESPN",VLOOKUP(B269,ADP!$A$2:$D$696,3,FALSE),IF(Settings!$B$2="Average",VLOOKUP(B269,ADP!$A$2:$D$696,4,FALSE),"NA")))</f>
        <v>–</v>
      </c>
      <c r="H269" s="48">
        <f t="shared" si="2"/>
        <v>257.5</v>
      </c>
      <c r="T269" s="51">
        <v>266.0</v>
      </c>
      <c r="U269" s="38" t="s">
        <v>574</v>
      </c>
      <c r="V269" s="53" t="s">
        <v>141</v>
      </c>
      <c r="W269" s="38">
        <v>35.0</v>
      </c>
      <c r="X269" s="38" t="s">
        <v>600</v>
      </c>
      <c r="Y269" s="38" t="s">
        <v>225</v>
      </c>
      <c r="Z269" s="38">
        <v>165.8</v>
      </c>
      <c r="AA269" s="39">
        <v>254.5</v>
      </c>
    </row>
    <row r="270">
      <c r="A270" s="36">
        <v>266.0</v>
      </c>
      <c r="B270" s="58" t="s">
        <v>577</v>
      </c>
      <c r="C270" s="38" t="str">
        <f>VLOOKUP(B270,Positions!$A$2:$B$688,2,FALSE)</f>
        <v>C/RW</v>
      </c>
      <c r="D270" s="38">
        <f>IF(C270="C",VLOOKUP(B270,'C'!$A$3:$C$96,3,FALSE),IF(C270="C/LW",VLOOKUP(B270,'C'!$A$3:$C$96,3,FALSE),IF(C270="C/RW",VLOOKUP(B270,'C'!$A$3:$C$96,3,FALSE),IF(C270="LW",VLOOKUP(B270,LW!$A$3:$C$91,3,FALSE),IF(C270="LW/RW",VLOOKUP(B270,LW!$A$3:$C$91,3,FALSE),IF(C270="RW",VLOOKUP(B270,RW!$A$3:$C$100,3,FALSE),IF(C270="D",VLOOKUP(B270,D!$A$3:$C$98,3,FALSE),IF(C270="G",VLOOKUP(B270,G!$A$3:$C$99,3,FALSE)))))))))</f>
        <v>75</v>
      </c>
      <c r="E270" s="38" t="str">
        <f t="shared" si="1"/>
        <v>C/RW75</v>
      </c>
      <c r="F270" s="38" t="str">
        <f>VLOOKUP(B270,ADP!$A$2:$E$696,5,FALSE)</f>
        <v>WPG</v>
      </c>
      <c r="G270" s="38">
        <f>IF(Settings!$B$2="Yahoo",VLOOKUP(B270,ADP!$A$2:$D$696,2,FALSE),IF(Settings!$B$2="ESPN",VLOOKUP(B270,ADP!$A$2:$D$696,3,FALSE),IF(Settings!$B$2="Average",VLOOKUP(B270,ADP!$A$2:$D$696,4,FALSE),"NA")))</f>
        <v>177.3</v>
      </c>
      <c r="H270" s="39">
        <f t="shared" si="2"/>
        <v>258.5</v>
      </c>
      <c r="T270" s="40">
        <v>267.0</v>
      </c>
      <c r="U270" s="43" t="s">
        <v>542</v>
      </c>
      <c r="V270" s="43" t="s">
        <v>90</v>
      </c>
      <c r="W270" s="43">
        <v>69.0</v>
      </c>
      <c r="X270" s="43" t="s">
        <v>601</v>
      </c>
      <c r="Y270" s="43" t="s">
        <v>140</v>
      </c>
      <c r="Z270" s="43">
        <v>166.3</v>
      </c>
      <c r="AA270" s="44">
        <v>255.5</v>
      </c>
    </row>
    <row r="271">
      <c r="A271" s="45">
        <v>267.0</v>
      </c>
      <c r="B271" s="59" t="s">
        <v>447</v>
      </c>
      <c r="C271" s="47" t="str">
        <f>VLOOKUP(B271,Positions!$A$2:$B$688,2,FALSE)</f>
        <v>C/RW</v>
      </c>
      <c r="D271" s="47">
        <f>IF(C271="C",VLOOKUP(B271,'C'!$A$3:$C$96,3,FALSE),IF(C271="C/LW",VLOOKUP(B271,'C'!$A$3:$C$96,3,FALSE),IF(C271="C/RW",VLOOKUP(B271,'C'!$A$3:$C$96,3,FALSE),IF(C271="LW",VLOOKUP(B271,LW!$A$3:$C$91,3,FALSE),IF(C271="LW/RW",VLOOKUP(B271,LW!$A$3:$C$91,3,FALSE),IF(C271="RW",VLOOKUP(B271,RW!$A$3:$C$100,3,FALSE),IF(C271="D",VLOOKUP(B271,D!$A$3:$C$98,3,FALSE),IF(C271="G",VLOOKUP(B271,G!$A$3:$C$99,3,FALSE)))))))))</f>
        <v>76</v>
      </c>
      <c r="E271" s="47" t="str">
        <f t="shared" si="1"/>
        <v>C/RW76</v>
      </c>
      <c r="F271" s="47" t="str">
        <f>VLOOKUP(B271,ADP!$A$2:$E$696,5,FALSE)</f>
        <v>DET</v>
      </c>
      <c r="G271" s="47">
        <f>IF(Settings!$B$2="Yahoo",VLOOKUP(B271,ADP!$A$2:$D$696,2,FALSE),IF(Settings!$B$2="ESPN",VLOOKUP(B271,ADP!$A$2:$D$696,3,FALSE),IF(Settings!$B$2="Average",VLOOKUP(B271,ADP!$A$2:$D$696,4,FALSE),"NA")))</f>
        <v>171.3</v>
      </c>
      <c r="H271" s="48">
        <f t="shared" si="2"/>
        <v>227.5</v>
      </c>
      <c r="T271" s="51">
        <v>268.0</v>
      </c>
      <c r="U271" s="38" t="s">
        <v>582</v>
      </c>
      <c r="V271" s="37" t="s">
        <v>90</v>
      </c>
      <c r="W271" s="38">
        <v>57.0</v>
      </c>
      <c r="X271" s="38" t="s">
        <v>602</v>
      </c>
      <c r="Y271" s="38" t="s">
        <v>202</v>
      </c>
      <c r="Z271" s="38" t="s">
        <v>356</v>
      </c>
      <c r="AA271" s="39">
        <v>256.5</v>
      </c>
    </row>
    <row r="272">
      <c r="A272" s="36">
        <v>268.0</v>
      </c>
      <c r="B272" s="58" t="s">
        <v>579</v>
      </c>
      <c r="C272" s="38" t="str">
        <f>VLOOKUP(B272,Positions!$A$2:$B$688,2,FALSE)</f>
        <v>LW</v>
      </c>
      <c r="D272" s="38">
        <f>IF(C272="C",VLOOKUP(B272,'C'!$A$3:$C$96,3,FALSE),IF(C272="C/LW",VLOOKUP(B272,'C'!$A$3:$C$96,3,FALSE),IF(C272="C/RW",VLOOKUP(B272,'C'!$A$3:$C$96,3,FALSE),IF(C272="LW",VLOOKUP(B272,LW!$A$3:$C$91,3,FALSE),IF(C272="LW/RW",VLOOKUP(B272,LW!$A$3:$C$91,3,FALSE),IF(C272="RW",VLOOKUP(B272,RW!$A$3:$C$100,3,FALSE),IF(C272="D",VLOOKUP(B272,D!$A$3:$C$98,3,FALSE),IF(C272="G",VLOOKUP(B272,G!$A$3:$C$99,3,FALSE)))))))))</f>
        <v>61</v>
      </c>
      <c r="E272" s="38" t="str">
        <f t="shared" si="1"/>
        <v>LW61</v>
      </c>
      <c r="F272" s="38" t="str">
        <f>VLOOKUP(B272,ADP!$A$2:$E$696,5,FALSE)</f>
        <v>VAN</v>
      </c>
      <c r="G272" s="38">
        <f>IF(Settings!$B$2="Yahoo",VLOOKUP(B272,ADP!$A$2:$D$696,2,FALSE),IF(Settings!$B$2="ESPN",VLOOKUP(B272,ADP!$A$2:$D$696,3,FALSE),IF(Settings!$B$2="Average",VLOOKUP(B272,ADP!$A$2:$D$696,4,FALSE),"NA")))</f>
        <v>181.4</v>
      </c>
      <c r="H272" s="39">
        <f t="shared" si="2"/>
        <v>260</v>
      </c>
      <c r="T272" s="40">
        <v>269.0</v>
      </c>
      <c r="U272" s="43" t="s">
        <v>584</v>
      </c>
      <c r="V272" s="42" t="s">
        <v>90</v>
      </c>
      <c r="W272" s="43">
        <v>58.0</v>
      </c>
      <c r="X272" s="43" t="s">
        <v>603</v>
      </c>
      <c r="Y272" s="43" t="s">
        <v>254</v>
      </c>
      <c r="Z272" s="43">
        <v>171.0</v>
      </c>
      <c r="AA272" s="44">
        <v>257.0</v>
      </c>
    </row>
    <row r="273">
      <c r="A273" s="45">
        <v>269.0</v>
      </c>
      <c r="B273" s="46" t="s">
        <v>604</v>
      </c>
      <c r="C273" s="47" t="str">
        <f>VLOOKUP(B273,Positions!$A$2:$B$688,2,FALSE)</f>
        <v>RW</v>
      </c>
      <c r="D273" s="47">
        <f>IF(C273="C",VLOOKUP(B273,'C'!$A$3:$C$96,3,FALSE),IF(C273="C/LW",VLOOKUP(B273,'C'!$A$3:$C$96,3,FALSE),IF(C273="C/RW",VLOOKUP(B273,'C'!$A$3:$C$96,3,FALSE),IF(C273="LW",VLOOKUP(B273,LW!$A$3:$C$91,3,FALSE),IF(C273="LW/RW",VLOOKUP(B273,LW!$A$3:$C$91,3,FALSE),IF(C273="RW",VLOOKUP(B273,RW!$A$3:$C$100,3,FALSE),IF(C273="D",VLOOKUP(B273,D!$A$3:$C$98,3,FALSE),IF(C273="G",VLOOKUP(B273,G!$A$3:$C$99,3,FALSE)))))))))</f>
        <v>28</v>
      </c>
      <c r="E273" s="47" t="str">
        <f t="shared" si="1"/>
        <v>RW28</v>
      </c>
      <c r="F273" s="47" t="str">
        <f>VLOOKUP(B273,ADP!$A$2:$E$696,5,FALSE)</f>
        <v>VGK</v>
      </c>
      <c r="G273" s="47" t="str">
        <f>IF(Settings!$B$2="Yahoo",VLOOKUP(B273,ADP!$A$2:$D$696,2,FALSE),IF(Settings!$B$2="ESPN",VLOOKUP(B273,ADP!$A$2:$D$696,3,FALSE),IF(Settings!$B$2="Average",VLOOKUP(B273,ADP!$A$2:$D$696,4,FALSE),"NA")))</f>
        <v>–</v>
      </c>
      <c r="H273" s="48">
        <f t="shared" si="2"/>
        <v>265</v>
      </c>
      <c r="T273" s="51">
        <v>270.0</v>
      </c>
      <c r="U273" s="38" t="s">
        <v>586</v>
      </c>
      <c r="V273" s="53" t="s">
        <v>90</v>
      </c>
      <c r="W273" s="38">
        <v>59.0</v>
      </c>
      <c r="X273" s="38" t="s">
        <v>605</v>
      </c>
      <c r="Y273" s="38" t="s">
        <v>101</v>
      </c>
      <c r="Z273" s="38">
        <v>169.7</v>
      </c>
      <c r="AA273" s="39">
        <v>257.5</v>
      </c>
    </row>
    <row r="274">
      <c r="A274" s="36">
        <v>270.0</v>
      </c>
      <c r="B274" s="62" t="s">
        <v>606</v>
      </c>
      <c r="C274" s="38" t="str">
        <f>VLOOKUP(B274,Positions!$A$2:$B$688,2,FALSE)</f>
        <v>D</v>
      </c>
      <c r="D274" s="38">
        <f>IF(C274="C",VLOOKUP(B274,'C'!$A$3:$C$96,3,FALSE),IF(C274="C/LW",VLOOKUP(B274,'C'!$A$3:$C$96,3,FALSE),IF(C274="C/RW",VLOOKUP(B274,'C'!$A$3:$C$96,3,FALSE),IF(C274="LW",VLOOKUP(B274,LW!$A$3:$C$91,3,FALSE),IF(C274="LW/RW",VLOOKUP(B274,LW!$A$3:$C$91,3,FALSE),IF(C274="RW",VLOOKUP(B274,RW!$A$3:$C$100,3,FALSE),IF(C274="D",VLOOKUP(B274,D!$A$3:$C$98,3,FALSE),IF(C274="G",VLOOKUP(B274,G!$A$3:$C$99,3,FALSE)))))))))</f>
        <v>65</v>
      </c>
      <c r="E274" s="38" t="str">
        <f t="shared" si="1"/>
        <v>D65</v>
      </c>
      <c r="F274" s="38" t="str">
        <f>VLOOKUP(B274,ADP!$A$2:$E$696,5,FALSE)</f>
        <v>MTL</v>
      </c>
      <c r="G274" s="38" t="str">
        <f>IF(Settings!$B$2="Yahoo",VLOOKUP(B274,ADP!$A$2:$D$696,2,FALSE),IF(Settings!$B$2="ESPN",VLOOKUP(B274,ADP!$A$2:$D$696,3,FALSE),IF(Settings!$B$2="Average",VLOOKUP(B274,ADP!$A$2:$D$696,4,FALSE),"NA")))</f>
        <v>–</v>
      </c>
      <c r="H274" s="39">
        <f t="shared" si="2"/>
        <v>265.5</v>
      </c>
      <c r="T274" s="40">
        <v>271.0</v>
      </c>
      <c r="U274" s="43" t="s">
        <v>575</v>
      </c>
      <c r="V274" s="43" t="s">
        <v>5</v>
      </c>
      <c r="W274" s="43">
        <v>27.0</v>
      </c>
      <c r="X274" s="43" t="s">
        <v>607</v>
      </c>
      <c r="Y274" s="43" t="s">
        <v>108</v>
      </c>
      <c r="Z274" s="43" t="s">
        <v>356</v>
      </c>
      <c r="AA274" s="44">
        <v>257.5</v>
      </c>
    </row>
    <row r="275">
      <c r="A275" s="45">
        <v>271.0</v>
      </c>
      <c r="B275" s="56" t="s">
        <v>512</v>
      </c>
      <c r="C275" s="47" t="str">
        <f>VLOOKUP(B275,Positions!$A$2:$B$688,2,FALSE)</f>
        <v>D</v>
      </c>
      <c r="D275" s="47">
        <f>IF(C275="C",VLOOKUP(B275,'C'!$A$3:$C$96,3,FALSE),IF(C275="C/LW",VLOOKUP(B275,'C'!$A$3:$C$96,3,FALSE),IF(C275="C/RW",VLOOKUP(B275,'C'!$A$3:$C$96,3,FALSE),IF(C275="LW",VLOOKUP(B275,LW!$A$3:$C$91,3,FALSE),IF(C275="LW/RW",VLOOKUP(B275,LW!$A$3:$C$91,3,FALSE),IF(C275="RW",VLOOKUP(B275,RW!$A$3:$C$100,3,FALSE),IF(C275="D",VLOOKUP(B275,D!$A$3:$C$98,3,FALSE),IF(C275="G",VLOOKUP(B275,G!$A$3:$C$99,3,FALSE)))))))))</f>
        <v>66</v>
      </c>
      <c r="E275" s="47" t="str">
        <f t="shared" si="1"/>
        <v>D66</v>
      </c>
      <c r="F275" s="47" t="str">
        <f>VLOOKUP(B275,ADP!$A$2:$E$696,5,FALSE)</f>
        <v>MIN</v>
      </c>
      <c r="G275" s="47">
        <f>IF(Settings!$B$2="Yahoo",VLOOKUP(B275,ADP!$A$2:$D$696,2,FALSE),IF(Settings!$B$2="ESPN",VLOOKUP(B275,ADP!$A$2:$D$696,3,FALSE),IF(Settings!$B$2="Average",VLOOKUP(B275,ADP!$A$2:$D$696,4,FALSE),"NA")))</f>
        <v>161.5</v>
      </c>
      <c r="H275" s="48">
        <f t="shared" si="2"/>
        <v>246.5</v>
      </c>
      <c r="T275" s="51">
        <v>272.0</v>
      </c>
      <c r="U275" s="38" t="s">
        <v>550</v>
      </c>
      <c r="V275" s="38" t="s">
        <v>141</v>
      </c>
      <c r="W275" s="38">
        <v>42.0</v>
      </c>
      <c r="X275" s="38" t="s">
        <v>608</v>
      </c>
      <c r="Y275" s="38" t="s">
        <v>151</v>
      </c>
      <c r="Z275" s="38">
        <v>171.2</v>
      </c>
      <c r="AA275" s="39">
        <v>258.0</v>
      </c>
    </row>
    <row r="276">
      <c r="A276" s="36">
        <v>272.0</v>
      </c>
      <c r="B276" s="55" t="s">
        <v>515</v>
      </c>
      <c r="C276" s="38" t="str">
        <f>VLOOKUP(B276,Positions!$A$2:$B$688,2,FALSE)</f>
        <v>C/RW</v>
      </c>
      <c r="D276" s="38">
        <f>IF(C276="C",VLOOKUP(B276,'C'!$A$3:$C$96,3,FALSE),IF(C276="C/LW",VLOOKUP(B276,'C'!$A$3:$C$96,3,FALSE),IF(C276="C/RW",VLOOKUP(B276,'C'!$A$3:$C$96,3,FALSE),IF(C276="LW",VLOOKUP(B276,LW!$A$3:$C$91,3,FALSE),IF(C276="LW/RW",VLOOKUP(B276,LW!$A$3:$C$91,3,FALSE),IF(C276="RW",VLOOKUP(B276,RW!$A$3:$C$100,3,FALSE),IF(C276="D",VLOOKUP(B276,D!$A$3:$C$98,3,FALSE),IF(C276="G",VLOOKUP(B276,G!$A$3:$C$99,3,FALSE)))))))))</f>
        <v>77</v>
      </c>
      <c r="E276" s="38" t="str">
        <f t="shared" si="1"/>
        <v>C/RW77</v>
      </c>
      <c r="F276" s="38" t="str">
        <f>VLOOKUP(B276,ADP!$A$2:$E$696,5,FALSE)</f>
        <v>NJD</v>
      </c>
      <c r="G276" s="38">
        <f>IF(Settings!$B$2="Yahoo",VLOOKUP(B276,ADP!$A$2:$D$696,2,FALSE),IF(Settings!$B$2="ESPN",VLOOKUP(B276,ADP!$A$2:$D$696,3,FALSE),IF(Settings!$B$2="Average",VLOOKUP(B276,ADP!$A$2:$D$696,4,FALSE),"NA")))</f>
        <v>186.1</v>
      </c>
      <c r="H276" s="39">
        <f t="shared" si="2"/>
        <v>247.5</v>
      </c>
      <c r="T276" s="40">
        <v>273.0</v>
      </c>
      <c r="U276" s="43" t="s">
        <v>589</v>
      </c>
      <c r="V276" s="43" t="s">
        <v>90</v>
      </c>
      <c r="W276" s="43">
        <v>61.0</v>
      </c>
      <c r="X276" s="43" t="s">
        <v>609</v>
      </c>
      <c r="Y276" s="43" t="s">
        <v>355</v>
      </c>
      <c r="Z276" s="43" t="s">
        <v>356</v>
      </c>
      <c r="AA276" s="44">
        <v>258.5</v>
      </c>
    </row>
    <row r="277">
      <c r="A277" s="45">
        <v>273.0</v>
      </c>
      <c r="B277" s="56" t="s">
        <v>529</v>
      </c>
      <c r="C277" s="47" t="str">
        <f>VLOOKUP(B277,Positions!$A$2:$B$688,2,FALSE)</f>
        <v>D</v>
      </c>
      <c r="D277" s="47">
        <f>IF(C277="C",VLOOKUP(B277,'C'!$A$3:$C$96,3,FALSE),IF(C277="C/LW",VLOOKUP(B277,'C'!$A$3:$C$96,3,FALSE),IF(C277="C/RW",VLOOKUP(B277,'C'!$A$3:$C$96,3,FALSE),IF(C277="LW",VLOOKUP(B277,LW!$A$3:$C$91,3,FALSE),IF(C277="LW/RW",VLOOKUP(B277,LW!$A$3:$C$91,3,FALSE),IF(C277="RW",VLOOKUP(B277,RW!$A$3:$C$100,3,FALSE),IF(C277="D",VLOOKUP(B277,D!$A$3:$C$98,3,FALSE),IF(C277="G",VLOOKUP(B277,G!$A$3:$C$99,3,FALSE)))))))))</f>
        <v>67</v>
      </c>
      <c r="E277" s="47" t="str">
        <f t="shared" si="1"/>
        <v>D67</v>
      </c>
      <c r="F277" s="47" t="str">
        <f>VLOOKUP(B277,ADP!$A$2:$E$696,5,FALSE)</f>
        <v>VAN</v>
      </c>
      <c r="G277" s="47">
        <f>IF(Settings!$B$2="Yahoo",VLOOKUP(B277,ADP!$A$2:$D$696,2,FALSE),IF(Settings!$B$2="ESPN",VLOOKUP(B277,ADP!$A$2:$D$696,3,FALSE),IF(Settings!$B$2="Average",VLOOKUP(B277,ADP!$A$2:$D$696,4,FALSE),"NA")))</f>
        <v>169.4</v>
      </c>
      <c r="H277" s="48">
        <f t="shared" si="2"/>
        <v>251.5</v>
      </c>
      <c r="T277" s="51">
        <v>274.0</v>
      </c>
      <c r="U277" s="38" t="s">
        <v>577</v>
      </c>
      <c r="V277" s="38" t="s">
        <v>98</v>
      </c>
      <c r="W277" s="38">
        <v>75.0</v>
      </c>
      <c r="X277" s="38" t="s">
        <v>610</v>
      </c>
      <c r="Y277" s="38" t="s">
        <v>119</v>
      </c>
      <c r="Z277" s="38">
        <v>177.3</v>
      </c>
      <c r="AA277" s="39">
        <v>258.5</v>
      </c>
    </row>
    <row r="278">
      <c r="A278" s="36">
        <v>274.0</v>
      </c>
      <c r="B278" s="55" t="s">
        <v>534</v>
      </c>
      <c r="C278" s="38" t="str">
        <f>VLOOKUP(B278,Positions!$A$2:$B$688,2,FALSE)</f>
        <v>D</v>
      </c>
      <c r="D278" s="38">
        <f>IF(C278="C",VLOOKUP(B278,'C'!$A$3:$C$96,3,FALSE),IF(C278="C/LW",VLOOKUP(B278,'C'!$A$3:$C$96,3,FALSE),IF(C278="C/RW",VLOOKUP(B278,'C'!$A$3:$C$96,3,FALSE),IF(C278="LW",VLOOKUP(B278,LW!$A$3:$C$91,3,FALSE),IF(C278="LW/RW",VLOOKUP(B278,LW!$A$3:$C$91,3,FALSE),IF(C278="RW",VLOOKUP(B278,RW!$A$3:$C$100,3,FALSE),IF(C278="D",VLOOKUP(B278,D!$A$3:$C$98,3,FALSE),IF(C278="G",VLOOKUP(B278,G!$A$3:$C$99,3,FALSE)))))))))</f>
        <v>68</v>
      </c>
      <c r="E278" s="38" t="str">
        <f t="shared" si="1"/>
        <v>D68</v>
      </c>
      <c r="F278" s="38" t="str">
        <f>VLOOKUP(B278,ADP!$A$2:$E$696,5,FALSE)</f>
        <v>PIT</v>
      </c>
      <c r="G278" s="38">
        <f>IF(Settings!$B$2="Yahoo",VLOOKUP(B278,ADP!$A$2:$D$696,2,FALSE),IF(Settings!$B$2="ESPN",VLOOKUP(B278,ADP!$A$2:$D$696,3,FALSE),IF(Settings!$B$2="Average",VLOOKUP(B278,ADP!$A$2:$D$696,4,FALSE),"NA")))</f>
        <v>145.6</v>
      </c>
      <c r="H278" s="39">
        <f t="shared" si="2"/>
        <v>253</v>
      </c>
      <c r="T278" s="40">
        <v>275.0</v>
      </c>
      <c r="U278" s="43" t="s">
        <v>579</v>
      </c>
      <c r="V278" s="43" t="s">
        <v>4</v>
      </c>
      <c r="W278" s="43">
        <v>61.0</v>
      </c>
      <c r="X278" s="43" t="s">
        <v>611</v>
      </c>
      <c r="Y278" s="43" t="s">
        <v>128</v>
      </c>
      <c r="Z278" s="43">
        <v>181.4</v>
      </c>
      <c r="AA278" s="44">
        <v>260.0</v>
      </c>
    </row>
    <row r="279">
      <c r="A279" s="45">
        <v>275.0</v>
      </c>
      <c r="B279" s="56" t="s">
        <v>536</v>
      </c>
      <c r="C279" s="47" t="str">
        <f>VLOOKUP(B279,Positions!$A$2:$B$688,2,FALSE)</f>
        <v>C/RW</v>
      </c>
      <c r="D279" s="47">
        <f>IF(C279="C",VLOOKUP(B279,'C'!$A$3:$C$96,3,FALSE),IF(C279="C/LW",VLOOKUP(B279,'C'!$A$3:$C$96,3,FALSE),IF(C279="C/RW",VLOOKUP(B279,'C'!$A$3:$C$96,3,FALSE),IF(C279="LW",VLOOKUP(B279,LW!$A$3:$C$91,3,FALSE),IF(C279="LW/RW",VLOOKUP(B279,LW!$A$3:$C$91,3,FALSE),IF(C279="RW",VLOOKUP(B279,RW!$A$3:$C$100,3,FALSE),IF(C279="D",VLOOKUP(B279,D!$A$3:$C$98,3,FALSE),IF(C279="G",VLOOKUP(B279,G!$A$3:$C$99,3,FALSE)))))))))</f>
        <v>78</v>
      </c>
      <c r="E279" s="47" t="str">
        <f t="shared" si="1"/>
        <v>C/RW78</v>
      </c>
      <c r="F279" s="47" t="str">
        <f>VLOOKUP(B279,ADP!$A$2:$E$696,5,FALSE)</f>
        <v>WSH</v>
      </c>
      <c r="G279" s="47">
        <f>IF(Settings!$B$2="Yahoo",VLOOKUP(B279,ADP!$A$2:$D$696,2,FALSE),IF(Settings!$B$2="ESPN",VLOOKUP(B279,ADP!$A$2:$D$696,3,FALSE),IF(Settings!$B$2="Average",VLOOKUP(B279,ADP!$A$2:$D$696,4,FALSE),"NA")))</f>
        <v>171</v>
      </c>
      <c r="H279" s="48">
        <f t="shared" si="2"/>
        <v>254</v>
      </c>
      <c r="T279" s="51">
        <v>276.0</v>
      </c>
      <c r="U279" s="38" t="s">
        <v>561</v>
      </c>
      <c r="V279" s="38" t="s">
        <v>5</v>
      </c>
      <c r="W279" s="38">
        <v>29.0</v>
      </c>
      <c r="X279" s="38" t="s">
        <v>612</v>
      </c>
      <c r="Y279" s="38" t="s">
        <v>113</v>
      </c>
      <c r="Z279" s="38" t="s">
        <v>356</v>
      </c>
      <c r="AA279" s="39">
        <v>260.5</v>
      </c>
    </row>
    <row r="280">
      <c r="A280" s="36">
        <v>276.0</v>
      </c>
      <c r="B280" s="55" t="s">
        <v>542</v>
      </c>
      <c r="C280" s="38" t="str">
        <f>VLOOKUP(B280,Positions!$A$2:$B$688,2,FALSE)</f>
        <v>D</v>
      </c>
      <c r="D280" s="38">
        <f>IF(C280="C",VLOOKUP(B280,'C'!$A$3:$C$96,3,FALSE),IF(C280="C/LW",VLOOKUP(B280,'C'!$A$3:$C$96,3,FALSE),IF(C280="C/RW",VLOOKUP(B280,'C'!$A$3:$C$96,3,FALSE),IF(C280="LW",VLOOKUP(B280,LW!$A$3:$C$91,3,FALSE),IF(C280="LW/RW",VLOOKUP(B280,LW!$A$3:$C$91,3,FALSE),IF(C280="RW",VLOOKUP(B280,RW!$A$3:$C$100,3,FALSE),IF(C280="D",VLOOKUP(B280,D!$A$3:$C$98,3,FALSE),IF(C280="G",VLOOKUP(B280,G!$A$3:$C$99,3,FALSE)))))))))</f>
        <v>69</v>
      </c>
      <c r="E280" s="38" t="str">
        <f t="shared" si="1"/>
        <v>D69</v>
      </c>
      <c r="F280" s="38" t="str">
        <f>VLOOKUP(B280,ADP!$A$2:$E$696,5,FALSE)</f>
        <v>VGK</v>
      </c>
      <c r="G280" s="38">
        <f>IF(Settings!$B$2="Yahoo",VLOOKUP(B280,ADP!$A$2:$D$696,2,FALSE),IF(Settings!$B$2="ESPN",VLOOKUP(B280,ADP!$A$2:$D$696,3,FALSE),IF(Settings!$B$2="Average",VLOOKUP(B280,ADP!$A$2:$D$696,4,FALSE),"NA")))</f>
        <v>166.3</v>
      </c>
      <c r="H280" s="39">
        <f t="shared" si="2"/>
        <v>255.5</v>
      </c>
      <c r="T280" s="40">
        <v>277.0</v>
      </c>
      <c r="U280" s="43" t="s">
        <v>598</v>
      </c>
      <c r="V280" s="43" t="s">
        <v>88</v>
      </c>
      <c r="W280" s="43">
        <v>74.0</v>
      </c>
      <c r="X280" s="43" t="s">
        <v>613</v>
      </c>
      <c r="Y280" s="43" t="s">
        <v>140</v>
      </c>
      <c r="Z280" s="43" t="s">
        <v>356</v>
      </c>
      <c r="AA280" s="44">
        <v>262.5</v>
      </c>
    </row>
    <row r="281">
      <c r="A281" s="45">
        <v>277.0</v>
      </c>
      <c r="B281" s="56" t="s">
        <v>550</v>
      </c>
      <c r="C281" s="47" t="str">
        <f>VLOOKUP(B281,Positions!$A$2:$B$688,2,FALSE)</f>
        <v>G</v>
      </c>
      <c r="D281" s="47">
        <f>IF(C281="C",VLOOKUP(B281,'C'!$A$3:$C$96,3,FALSE),IF(C281="C/LW",VLOOKUP(B281,'C'!$A$3:$C$96,3,FALSE),IF(C281="C/RW",VLOOKUP(B281,'C'!$A$3:$C$96,3,FALSE),IF(C281="LW",VLOOKUP(B281,LW!$A$3:$C$91,3,FALSE),IF(C281="LW/RW",VLOOKUP(B281,LW!$A$3:$C$91,3,FALSE),IF(C281="RW",VLOOKUP(B281,RW!$A$3:$C$100,3,FALSE),IF(C281="D",VLOOKUP(B281,D!$A$3:$C$98,3,FALSE),IF(C281="G",VLOOKUP(B281,G!$A$3:$C$99,3,FALSE)))))))))</f>
        <v>42</v>
      </c>
      <c r="E281" s="47" t="str">
        <f t="shared" si="1"/>
        <v>G42</v>
      </c>
      <c r="F281" s="47" t="str">
        <f>VLOOKUP(B281,ADP!$A$2:$E$696,5,FALSE)</f>
        <v>SJS</v>
      </c>
      <c r="G281" s="47">
        <f>IF(Settings!$B$2="Yahoo",VLOOKUP(B281,ADP!$A$2:$D$696,2,FALSE),IF(Settings!$B$2="ESPN",VLOOKUP(B281,ADP!$A$2:$D$696,3,FALSE),IF(Settings!$B$2="Average",VLOOKUP(B281,ADP!$A$2:$D$696,4,FALSE),"NA")))</f>
        <v>171.2</v>
      </c>
      <c r="H281" s="48">
        <f t="shared" si="2"/>
        <v>258</v>
      </c>
      <c r="T281" s="51">
        <v>278.0</v>
      </c>
      <c r="U281" s="52" t="s">
        <v>604</v>
      </c>
      <c r="V281" s="38" t="s">
        <v>5</v>
      </c>
      <c r="W281" s="38">
        <v>28.0</v>
      </c>
      <c r="X281" s="38" t="s">
        <v>614</v>
      </c>
      <c r="Y281" s="38" t="s">
        <v>140</v>
      </c>
      <c r="Z281" s="38" t="s">
        <v>356</v>
      </c>
      <c r="AA281" s="39">
        <v>265.0</v>
      </c>
    </row>
    <row r="282">
      <c r="A282" s="73">
        <v>278.0</v>
      </c>
      <c r="B282" s="74" t="s">
        <v>561</v>
      </c>
      <c r="C282" s="75" t="str">
        <f>VLOOKUP(B282,Positions!$A$2:$B$688,2,FALSE)</f>
        <v>RW</v>
      </c>
      <c r="D282" s="75">
        <f>IF(C282="C",VLOOKUP(B282,'C'!$A$3:$C$96,3,FALSE),IF(C282="C/LW",VLOOKUP(B282,'C'!$A$3:$C$96,3,FALSE),IF(C282="C/RW",VLOOKUP(B282,'C'!$A$3:$C$96,3,FALSE),IF(C282="LW",VLOOKUP(B282,LW!$A$3:$C$91,3,FALSE),IF(C282="LW/RW",VLOOKUP(B282,LW!$A$3:$C$91,3,FALSE),IF(C282="RW",VLOOKUP(B282,RW!$A$3:$C$100,3,FALSE),IF(C282="D",VLOOKUP(B282,D!$A$3:$C$98,3,FALSE),IF(C282="G",VLOOKUP(B282,G!$A$3:$C$99,3,FALSE)))))))))</f>
        <v>29</v>
      </c>
      <c r="E282" s="75" t="str">
        <f t="shared" si="1"/>
        <v>RW29</v>
      </c>
      <c r="F282" s="75" t="str">
        <f>VLOOKUP(B282,ADP!$A$2:$E$696,5,FALSE)</f>
        <v>NYR</v>
      </c>
      <c r="G282" s="75" t="str">
        <f>IF(Settings!$B$2="Yahoo",VLOOKUP(B282,ADP!$A$2:$D$696,2,FALSE),IF(Settings!$B$2="ESPN",VLOOKUP(B282,ADP!$A$2:$D$696,3,FALSE),IF(Settings!$B$2="Average",VLOOKUP(B282,ADP!$A$2:$D$696,4,FALSE),"NA")))</f>
        <v>–</v>
      </c>
      <c r="H282" s="76">
        <f t="shared" si="2"/>
        <v>260.5</v>
      </c>
      <c r="T282" s="77">
        <v>279.0</v>
      </c>
      <c r="U282" s="78" t="s">
        <v>606</v>
      </c>
      <c r="V282" s="79" t="s">
        <v>90</v>
      </c>
      <c r="W282" s="79">
        <v>65.0</v>
      </c>
      <c r="X282" s="79" t="s">
        <v>615</v>
      </c>
      <c r="Y282" s="79" t="s">
        <v>231</v>
      </c>
      <c r="Z282" s="79" t="s">
        <v>356</v>
      </c>
      <c r="AA282" s="80">
        <v>265.5</v>
      </c>
    </row>
  </sheetData>
  <autoFilter ref="$T$3:$AA$282">
    <sortState ref="T3:AA282">
      <sortCondition ref="AA3:AA282"/>
    </sortState>
  </autoFilter>
  <mergeCells count="6">
    <mergeCell ref="A2:H2"/>
    <mergeCell ref="K2:R2"/>
    <mergeCell ref="C3:D3"/>
    <mergeCell ref="M3:N3"/>
    <mergeCell ref="W3:X3"/>
    <mergeCell ref="T2:AA2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7.75"/>
    <col customWidth="1" min="3" max="3" width="18.25"/>
    <col customWidth="1" min="4" max="4" width="7.0"/>
    <col customWidth="1" min="5" max="5" width="8.25"/>
    <col customWidth="1" min="6" max="6" width="7.0"/>
    <col customWidth="1" min="7" max="7" width="7.13"/>
    <col customWidth="1" min="10" max="10" width="7.75"/>
    <col customWidth="1" min="11" max="11" width="17.0"/>
    <col customWidth="1" min="12" max="12" width="7.0"/>
    <col customWidth="1" min="13" max="13" width="7.75"/>
    <col customWidth="1" min="14" max="14" width="7.0"/>
    <col customWidth="1" min="15" max="15" width="7.13"/>
    <col customWidth="1" min="18" max="18" width="7.75"/>
    <col customWidth="1" min="19" max="19" width="17.5"/>
    <col customWidth="1" min="20" max="20" width="7.0"/>
    <col customWidth="1" min="21" max="21" width="7.75"/>
    <col customWidth="1" min="22" max="22" width="7.0"/>
    <col customWidth="1" min="23" max="23" width="7.13"/>
    <col customWidth="1" min="27" max="27" width="18.25"/>
    <col customWidth="1" min="28" max="28" width="5.13"/>
  </cols>
  <sheetData>
    <row r="1">
      <c r="X1" s="81"/>
      <c r="Y1" s="81"/>
      <c r="Z1" s="81"/>
      <c r="AA1" s="82"/>
      <c r="AB1" s="82"/>
    </row>
    <row r="2">
      <c r="B2" s="30" t="s">
        <v>8</v>
      </c>
      <c r="C2" s="31" t="s">
        <v>9</v>
      </c>
      <c r="D2" s="31" t="s">
        <v>79</v>
      </c>
      <c r="E2" s="31" t="s">
        <v>616</v>
      </c>
      <c r="F2" s="31" t="s">
        <v>81</v>
      </c>
      <c r="G2" s="34" t="s">
        <v>80</v>
      </c>
      <c r="J2" s="83" t="s">
        <v>8</v>
      </c>
      <c r="K2" s="84" t="s">
        <v>9</v>
      </c>
      <c r="L2" s="84" t="s">
        <v>79</v>
      </c>
      <c r="M2" s="84" t="s">
        <v>10</v>
      </c>
      <c r="N2" s="84" t="s">
        <v>81</v>
      </c>
      <c r="O2" s="85" t="s">
        <v>80</v>
      </c>
      <c r="R2" s="83" t="s">
        <v>8</v>
      </c>
      <c r="S2" s="84" t="s">
        <v>9</v>
      </c>
      <c r="T2" s="84" t="s">
        <v>79</v>
      </c>
      <c r="U2" s="84" t="s">
        <v>10</v>
      </c>
      <c r="V2" s="84" t="s">
        <v>81</v>
      </c>
      <c r="W2" s="85" t="s">
        <v>80</v>
      </c>
      <c r="X2" s="86"/>
      <c r="Y2" s="86"/>
      <c r="Z2" s="86"/>
      <c r="AA2" s="87"/>
      <c r="AB2" s="88"/>
    </row>
    <row r="3">
      <c r="B3" s="36">
        <v>1.0</v>
      </c>
      <c r="C3" s="37" t="s">
        <v>11</v>
      </c>
      <c r="D3" s="38" t="str">
        <f>VLOOKUP(C3,Positions!$A$2:$B$688,2,FALSE)</f>
        <v>C</v>
      </c>
      <c r="E3" s="37" t="str">
        <f>VLOOKUP(C3,ADP!$A$2:$E$696,5,FALSE)</f>
        <v>EDM</v>
      </c>
      <c r="F3" s="38">
        <f>AVERAGE(IFERROR(MATCH(C3,'2023 Top 250'!$B$4:$B$257,False),260),IFERROR(MATCH(C3,'2023 Top 250'!$L$4:$L$254,False),260))</f>
        <v>1</v>
      </c>
      <c r="G3" s="89">
        <f>IF(Settings!$B$2="Yahoo",VLOOKUP(C3,ADP!$A$2:$D$696,2,FALSE),IF(Settings!$B$2="ESPN",VLOOKUP(C3,ADP!$A$2:$D$696,3,FALSE),IF(Settings!$B$2="Average",VLOOKUP(C3,ADP!$A$2:$D$696,4,FALSE),"NA")))</f>
        <v>1.1</v>
      </c>
      <c r="J3" s="90">
        <v>1.0</v>
      </c>
      <c r="K3" s="13" t="s">
        <v>14</v>
      </c>
      <c r="L3" s="69" t="str">
        <f>VLOOKUP(K3,Positions!$A$2:$B$688,2,FALSE)</f>
        <v>D</v>
      </c>
      <c r="M3" s="91" t="str">
        <f>VLOOKUP(K3,ADP!$A$2:$E$696,5,FALSE)</f>
        <v>COL</v>
      </c>
      <c r="N3" s="91">
        <f>AVERAGE(IFERROR(MATCH(K3,'2023 Top 250'!$B$4:$B$257,False),260),IFERROR(MATCH(K3,'2023 Top 250'!$L$4:$L$254,False),260))</f>
        <v>4.5</v>
      </c>
      <c r="O3" s="92">
        <f>IF(Settings!$B$2="Yahoo",VLOOKUP(K3,ADP!$A$2:$D$696,2,FALSE),IF(Settings!$B$2="ESPN",VLOOKUP(K3,ADP!$A$2:$D$696,3,FALSE),IF(Settings!$B$2="Average",VLOOKUP(K3,ADP!$A$2:$D$696,4,FALSE),"NA")))</f>
        <v>5.6</v>
      </c>
      <c r="R3" s="90">
        <v>1.0</v>
      </c>
      <c r="S3" s="93" t="s">
        <v>15</v>
      </c>
      <c r="T3" s="69" t="str">
        <f>VLOOKUP(S3,Positions!$A$2:$B$688,2,FALSE)</f>
        <v>G</v>
      </c>
      <c r="U3" s="91" t="str">
        <f>VLOOKUP(S3,ADP!$A$2:$E$696,5,FALSE)</f>
        <v>NYR</v>
      </c>
      <c r="V3" s="91">
        <f>AVERAGE(IFERROR(MATCH(S3,'2023 Top 250'!$B$4:$B$257,False),260),IFERROR(MATCH(S3,'2023 Top 250'!$L$4:$L$254,False),260))</f>
        <v>33</v>
      </c>
      <c r="W3" s="92">
        <f>IF(Settings!$B$2="Yahoo",VLOOKUP(S3,ADP!$A$2:$D$696,2,FALSE),IF(Settings!$B$2="ESPN",VLOOKUP(S3,ADP!$A$2:$D$696,3,FALSE),IF(Settings!$B$2="Average",VLOOKUP(S3,ADP!$A$2:$D$696,4,FALSE),"NA")))</f>
        <v>8.9</v>
      </c>
      <c r="X3" s="81"/>
      <c r="Y3" s="81"/>
      <c r="Z3" s="81"/>
      <c r="AA3" s="87"/>
      <c r="AB3" s="88"/>
    </row>
    <row r="4">
      <c r="B4" s="49">
        <v>2.0</v>
      </c>
      <c r="C4" s="50" t="s">
        <v>16</v>
      </c>
      <c r="D4" s="43" t="str">
        <f>VLOOKUP(C4,Positions!$A$2:$B$688,2,FALSE)</f>
        <v>C</v>
      </c>
      <c r="E4" s="50" t="str">
        <f>VLOOKUP(C4,ADP!$A$2:$E$696,5,FALSE)</f>
        <v>TOR</v>
      </c>
      <c r="F4" s="43">
        <f>AVERAGE(IFERROR(MATCH(C4,'2023 Top 250'!$B$4:$B$257,False),260),IFERROR(MATCH(C4,'2023 Top 250'!$L$4:$L$254,False),260))</f>
        <v>2</v>
      </c>
      <c r="G4" s="94">
        <f>IF(Settings!$B$2="Yahoo",VLOOKUP(C4,ADP!$A$2:$D$696,2,FALSE),IF(Settings!$B$2="ESPN",VLOOKUP(C4,ADP!$A$2:$D$696,3,FALSE),IF(Settings!$B$2="Average",VLOOKUP(C4,ADP!$A$2:$D$696,4,FALSE),"NA")))</f>
        <v>3.1</v>
      </c>
      <c r="J4" s="90">
        <v>2.0</v>
      </c>
      <c r="K4" s="13" t="s">
        <v>19</v>
      </c>
      <c r="L4" s="69" t="str">
        <f>VLOOKUP(K4,Positions!$A$2:$B$688,2,FALSE)</f>
        <v>D</v>
      </c>
      <c r="M4" s="91" t="str">
        <f>VLOOKUP(K4,ADP!$A$2:$E$696,5,FALSE)</f>
        <v>NSH</v>
      </c>
      <c r="N4" s="91">
        <f>AVERAGE(IFERROR(MATCH(K4,'2023 Top 250'!$B$4:$B$257,False),260),IFERROR(MATCH(K4,'2023 Top 250'!$L$4:$L$254,False),260))</f>
        <v>23.5</v>
      </c>
      <c r="O4" s="92">
        <f>IF(Settings!$B$2="Yahoo",VLOOKUP(K4,ADP!$A$2:$D$696,2,FALSE),IF(Settings!$B$2="ESPN",VLOOKUP(K4,ADP!$A$2:$D$696,3,FALSE),IF(Settings!$B$2="Average",VLOOKUP(K4,ADP!$A$2:$D$696,4,FALSE),"NA")))</f>
        <v>20.6</v>
      </c>
      <c r="R4" s="90">
        <v>2.0</v>
      </c>
      <c r="S4" s="93" t="s">
        <v>20</v>
      </c>
      <c r="T4" s="69" t="str">
        <f>VLOOKUP(S4,Positions!$A$2:$B$688,2,FALSE)</f>
        <v>G</v>
      </c>
      <c r="U4" s="91" t="str">
        <f>VLOOKUP(S4,ADP!$A$2:$E$696,5,FALSE)</f>
        <v>NSH</v>
      </c>
      <c r="V4" s="91">
        <f>AVERAGE(IFERROR(MATCH(S4,'2023 Top 250'!$B$4:$B$257,False),260),IFERROR(MATCH(S4,'2023 Top 250'!$L$4:$L$254,False),260))</f>
        <v>41.5</v>
      </c>
      <c r="W4" s="92">
        <f>IF(Settings!$B$2="Yahoo",VLOOKUP(S4,ADP!$A$2:$D$696,2,FALSE),IF(Settings!$B$2="ESPN",VLOOKUP(S4,ADP!$A$2:$D$696,3,FALSE),IF(Settings!$B$2="Average",VLOOKUP(S4,ADP!$A$2:$D$696,4,FALSE),"NA")))</f>
        <v>41.4</v>
      </c>
      <c r="X4" s="81"/>
      <c r="Y4" s="81"/>
      <c r="Z4" s="81"/>
      <c r="AA4" s="87"/>
      <c r="AB4" s="88"/>
    </row>
    <row r="5">
      <c r="B5" s="36">
        <v>3.0</v>
      </c>
      <c r="C5" s="37" t="s">
        <v>21</v>
      </c>
      <c r="D5" s="38" t="str">
        <f>VLOOKUP(C5,Positions!$A$2:$B$688,2,FALSE)</f>
        <v>C/LW</v>
      </c>
      <c r="E5" s="37" t="str">
        <f>VLOOKUP(C5,ADP!$A$2:$E$696,5,FALSE)</f>
        <v>EDM</v>
      </c>
      <c r="F5" s="38">
        <f>AVERAGE(IFERROR(MATCH(C5,'2023 Top 250'!$B$4:$B$257,False),260),IFERROR(MATCH(C5,'2023 Top 250'!$L$4:$L$254,False),260))</f>
        <v>3</v>
      </c>
      <c r="G5" s="89">
        <f>IF(Settings!$B$2="Yahoo",VLOOKUP(C5,ADP!$A$2:$D$696,2,FALSE),IF(Settings!$B$2="ESPN",VLOOKUP(C5,ADP!$A$2:$D$696,3,FALSE),IF(Settings!$B$2="Average",VLOOKUP(C5,ADP!$A$2:$D$696,4,FALSE),"NA")))</f>
        <v>2.3</v>
      </c>
      <c r="J5" s="90">
        <v>3.0</v>
      </c>
      <c r="K5" s="93" t="s">
        <v>24</v>
      </c>
      <c r="L5" s="69" t="str">
        <f>VLOOKUP(K5,Positions!$A$2:$B$688,2,FALSE)</f>
        <v>D</v>
      </c>
      <c r="M5" s="91" t="str">
        <f>VLOOKUP(K5,ADP!$A$2:$E$696,5,FALSE)</f>
        <v>TBL</v>
      </c>
      <c r="N5" s="91">
        <f>AVERAGE(IFERROR(MATCH(K5,'2023 Top 250'!$B$4:$B$257,False),260),IFERROR(MATCH(K5,'2023 Top 250'!$L$4:$L$254,False),260))</f>
        <v>29.5</v>
      </c>
      <c r="O5" s="92">
        <f>IF(Settings!$B$2="Yahoo",VLOOKUP(K5,ADP!$A$2:$D$696,2,FALSE),IF(Settings!$B$2="ESPN",VLOOKUP(K5,ADP!$A$2:$D$696,3,FALSE),IF(Settings!$B$2="Average",VLOOKUP(K5,ADP!$A$2:$D$696,4,FALSE),"NA")))</f>
        <v>14.6</v>
      </c>
      <c r="R5" s="90">
        <v>3.0</v>
      </c>
      <c r="S5" s="95" t="s">
        <v>30</v>
      </c>
      <c r="T5" s="69" t="str">
        <f>VLOOKUP(S5,Positions!$A$2:$B$688,2,FALSE)</f>
        <v>G</v>
      </c>
      <c r="U5" s="91" t="str">
        <f>VLOOKUP(S5,ADP!$A$2:$E$696,5,FALSE)</f>
        <v>TBL</v>
      </c>
      <c r="V5" s="91">
        <f>AVERAGE(IFERROR(MATCH(S5,'2023 Top 250'!$B$4:$B$257,False),260),IFERROR(MATCH(S5,'2023 Top 250'!$L$4:$L$254,False),260))</f>
        <v>48.5</v>
      </c>
      <c r="W5" s="92">
        <f>IF(Settings!$B$2="Yahoo",VLOOKUP(S5,ADP!$A$2:$D$696,2,FALSE),IF(Settings!$B$2="ESPN",VLOOKUP(S5,ADP!$A$2:$D$696,3,FALSE),IF(Settings!$B$2="Average",VLOOKUP(S5,ADP!$A$2:$D$696,4,FALSE),"NA")))</f>
        <v>8.4</v>
      </c>
      <c r="X5" s="81"/>
      <c r="Y5" s="81"/>
      <c r="Z5" s="81"/>
      <c r="AA5" s="87"/>
      <c r="AB5" s="88"/>
    </row>
    <row r="6">
      <c r="B6" s="49">
        <v>4.0</v>
      </c>
      <c r="C6" s="50" t="s">
        <v>26</v>
      </c>
      <c r="D6" s="43" t="str">
        <f>VLOOKUP(C6,Positions!$A$2:$B$688,2,FALSE)</f>
        <v>C</v>
      </c>
      <c r="E6" s="50" t="str">
        <f>VLOOKUP(C6,ADP!$A$2:$E$696,5,FALSE)</f>
        <v>COL</v>
      </c>
      <c r="F6" s="43">
        <f>AVERAGE(IFERROR(MATCH(C6,'2023 Top 250'!$B$4:$B$257,False),260),IFERROR(MATCH(C6,'2023 Top 250'!$L$4:$L$254,False),260))</f>
        <v>4.5</v>
      </c>
      <c r="G6" s="94">
        <f>IF(Settings!$B$2="Yahoo",VLOOKUP(C6,ADP!$A$2:$D$696,2,FALSE),IF(Settings!$B$2="ESPN",VLOOKUP(C6,ADP!$A$2:$D$696,3,FALSE),IF(Settings!$B$2="Average",VLOOKUP(C6,ADP!$A$2:$D$696,4,FALSE),"NA")))</f>
        <v>4.6</v>
      </c>
      <c r="J6" s="90">
        <v>4.0</v>
      </c>
      <c r="K6" s="13" t="s">
        <v>29</v>
      </c>
      <c r="L6" s="69" t="str">
        <f>VLOOKUP(K6,Positions!$A$2:$B$688,2,FALSE)</f>
        <v>D</v>
      </c>
      <c r="M6" s="91" t="str">
        <f>VLOOKUP(K6,ADP!$A$2:$E$696,5,FALSE)</f>
        <v>NYR</v>
      </c>
      <c r="N6" s="91">
        <f>AVERAGE(IFERROR(MATCH(K6,'2023 Top 250'!$B$4:$B$257,False),260),IFERROR(MATCH(K6,'2023 Top 250'!$L$4:$L$254,False),260))</f>
        <v>31</v>
      </c>
      <c r="O6" s="92">
        <f>IF(Settings!$B$2="Yahoo",VLOOKUP(K6,ADP!$A$2:$D$696,2,FALSE),IF(Settings!$B$2="ESPN",VLOOKUP(K6,ADP!$A$2:$D$696,3,FALSE),IF(Settings!$B$2="Average",VLOOKUP(K6,ADP!$A$2:$D$696,4,FALSE),"NA")))</f>
        <v>17.3</v>
      </c>
      <c r="R6" s="90">
        <v>4.0</v>
      </c>
      <c r="S6" s="95" t="s">
        <v>35</v>
      </c>
      <c r="T6" s="69" t="str">
        <f>VLOOKUP(S6,Positions!$A$2:$B$688,2,FALSE)</f>
        <v>G</v>
      </c>
      <c r="U6" s="91" t="str">
        <f>VLOOKUP(S6,ADP!$A$2:$E$696,5,FALSE)</f>
        <v>CGY</v>
      </c>
      <c r="V6" s="91">
        <f>AVERAGE(IFERROR(MATCH(S6,'2023 Top 250'!$B$4:$B$257,False),260),IFERROR(MATCH(S6,'2023 Top 250'!$L$4:$L$254,False),260))</f>
        <v>59</v>
      </c>
      <c r="W6" s="92">
        <f>IF(Settings!$B$2="Yahoo",VLOOKUP(S6,ADP!$A$2:$D$696,2,FALSE),IF(Settings!$B$2="ESPN",VLOOKUP(S6,ADP!$A$2:$D$696,3,FALSE),IF(Settings!$B$2="Average",VLOOKUP(S6,ADP!$A$2:$D$696,4,FALSE),"NA")))</f>
        <v>30.4</v>
      </c>
      <c r="X6" s="81"/>
      <c r="Y6" s="81"/>
      <c r="Z6" s="81"/>
      <c r="AA6" s="87"/>
      <c r="AB6" s="88"/>
    </row>
    <row r="7">
      <c r="B7" s="36">
        <v>5.0</v>
      </c>
      <c r="C7" s="57" t="s">
        <v>12</v>
      </c>
      <c r="D7" s="38" t="str">
        <f>VLOOKUP(C7,Positions!$A$2:$B$688,2,FALSE)</f>
        <v>LW</v>
      </c>
      <c r="E7" s="37" t="str">
        <f>VLOOKUP(C7,ADP!$A$2:$E$696,5,FALSE)</f>
        <v>MIN</v>
      </c>
      <c r="F7" s="38">
        <f>AVERAGE(IFERROR(MATCH(C7,'2023 Top 250'!$B$4:$B$257,False),260),IFERROR(MATCH(C7,'2023 Top 250'!$L$4:$L$254,False),260))</f>
        <v>6</v>
      </c>
      <c r="G7" s="89">
        <f>IF(Settings!$B$2="Yahoo",VLOOKUP(C7,ADP!$A$2:$D$696,2,FALSE),IF(Settings!$B$2="ESPN",VLOOKUP(C7,ADP!$A$2:$D$696,3,FALSE),IF(Settings!$B$2="Average",VLOOKUP(C7,ADP!$A$2:$D$696,4,FALSE),"NA")))</f>
        <v>7.1</v>
      </c>
      <c r="J7" s="90">
        <v>5.0</v>
      </c>
      <c r="K7" s="95" t="s">
        <v>39</v>
      </c>
      <c r="L7" s="69" t="str">
        <f>VLOOKUP(K7,Positions!$A$2:$B$688,2,FALSE)</f>
        <v>D</v>
      </c>
      <c r="M7" s="91" t="str">
        <f>VLOOKUP(K7,ADP!$A$2:$E$696,5,FALSE)</f>
        <v>FLA</v>
      </c>
      <c r="N7" s="91">
        <f>AVERAGE(IFERROR(MATCH(K7,'2023 Top 250'!$B$4:$B$257,False),260),IFERROR(MATCH(K7,'2023 Top 250'!$L$4:$L$254,False),260))</f>
        <v>45</v>
      </c>
      <c r="O7" s="92">
        <f>IF(Settings!$B$2="Yahoo",VLOOKUP(K7,ADP!$A$2:$D$696,2,FALSE),IF(Settings!$B$2="ESPN",VLOOKUP(K7,ADP!$A$2:$D$696,3,FALSE),IF(Settings!$B$2="Average",VLOOKUP(K7,ADP!$A$2:$D$696,4,FALSE),"NA")))</f>
        <v>34.7</v>
      </c>
      <c r="R7" s="90">
        <v>5.0</v>
      </c>
      <c r="S7" s="95" t="s">
        <v>45</v>
      </c>
      <c r="T7" s="69" t="str">
        <f>VLOOKUP(S7,Positions!$A$2:$B$688,2,FALSE)</f>
        <v>G</v>
      </c>
      <c r="U7" s="91" t="str">
        <f>VLOOKUP(S7,ADP!$A$2:$E$696,5,FALSE)</f>
        <v>VAN</v>
      </c>
      <c r="V7" s="91">
        <f>AVERAGE(IFERROR(MATCH(S7,'2023 Top 250'!$B$4:$B$257,False),260),IFERROR(MATCH(S7,'2023 Top 250'!$L$4:$L$254,False),260))</f>
        <v>65</v>
      </c>
      <c r="W7" s="92">
        <f>IF(Settings!$B$2="Yahoo",VLOOKUP(S7,ADP!$A$2:$D$696,2,FALSE),IF(Settings!$B$2="ESPN",VLOOKUP(S7,ADP!$A$2:$D$696,3,FALSE),IF(Settings!$B$2="Average",VLOOKUP(S7,ADP!$A$2:$D$696,4,FALSE),"NA")))</f>
        <v>58.8</v>
      </c>
      <c r="X7" s="81"/>
      <c r="Y7" s="81"/>
      <c r="Z7" s="81"/>
      <c r="AA7" s="87"/>
      <c r="AB7" s="88"/>
    </row>
    <row r="8">
      <c r="B8" s="49">
        <v>6.0</v>
      </c>
      <c r="C8" s="50" t="s">
        <v>13</v>
      </c>
      <c r="D8" s="43" t="str">
        <f>VLOOKUP(C8,Positions!$A$2:$B$688,2,FALSE)</f>
        <v>RW</v>
      </c>
      <c r="E8" s="50" t="str">
        <f>VLOOKUP(C8,ADP!$A$2:$E$696,5,FALSE)</f>
        <v>TBL</v>
      </c>
      <c r="F8" s="43">
        <f>AVERAGE(IFERROR(MATCH(C8,'2023 Top 250'!$B$4:$B$257,False),260),IFERROR(MATCH(C8,'2023 Top 250'!$L$4:$L$254,False),260))</f>
        <v>7</v>
      </c>
      <c r="G8" s="96">
        <f>IF(Settings!$B$2="Yahoo",VLOOKUP(C8,ADP!$A$2:$D$696,2,FALSE),IF(Settings!$B$2="ESPN",VLOOKUP(C8,ADP!$A$2:$D$696,3,FALSE),IF(Settings!$B$2="Average",VLOOKUP(C8,ADP!$A$2:$D$696,4,FALSE),"NA")))</f>
        <v>9.4</v>
      </c>
      <c r="J8" s="90">
        <v>6.0</v>
      </c>
      <c r="K8" s="97" t="s">
        <v>34</v>
      </c>
      <c r="L8" s="69" t="str">
        <f>VLOOKUP(K8,Positions!$A$2:$B$688,2,FALSE)</f>
        <v>D</v>
      </c>
      <c r="M8" s="91" t="str">
        <f>VLOOKUP(K8,ADP!$A$2:$E$696,5,FALSE)</f>
        <v>WSH</v>
      </c>
      <c r="N8" s="91">
        <f>AVERAGE(IFERROR(MATCH(K8,'2023 Top 250'!$B$4:$B$257,False),260),IFERROR(MATCH(K8,'2023 Top 250'!$L$4:$L$254,False),260))</f>
        <v>46.5</v>
      </c>
      <c r="O8" s="92">
        <f>IF(Settings!$B$2="Yahoo",VLOOKUP(K8,ADP!$A$2:$D$696,2,FALSE),IF(Settings!$B$2="ESPN",VLOOKUP(K8,ADP!$A$2:$D$696,3,FALSE),IF(Settings!$B$2="Average",VLOOKUP(K8,ADP!$A$2:$D$696,4,FALSE),"NA")))</f>
        <v>38.7</v>
      </c>
      <c r="R8" s="90">
        <v>6.0</v>
      </c>
      <c r="S8" s="95" t="s">
        <v>25</v>
      </c>
      <c r="T8" s="69" t="str">
        <f>VLOOKUP(S8,Positions!$A$2:$B$688,2,FALSE)</f>
        <v>G</v>
      </c>
      <c r="U8" s="91" t="str">
        <f>VLOOKUP(S8,ADP!$A$2:$E$696,5,FALSE)</f>
        <v>WPG</v>
      </c>
      <c r="V8" s="91">
        <f>AVERAGE(IFERROR(MATCH(S8,'2023 Top 250'!$B$4:$B$257,False),260),IFERROR(MATCH(S8,'2023 Top 250'!$L$4:$L$254,False),260))</f>
        <v>70</v>
      </c>
      <c r="W8" s="92">
        <f>IF(Settings!$B$2="Yahoo",VLOOKUP(S8,ADP!$A$2:$D$696,2,FALSE),IF(Settings!$B$2="ESPN",VLOOKUP(S8,ADP!$A$2:$D$696,3,FALSE),IF(Settings!$B$2="Average",VLOOKUP(S8,ADP!$A$2:$D$696,4,FALSE),"NA")))</f>
        <v>74.3</v>
      </c>
      <c r="X8" s="81"/>
      <c r="Y8" s="81"/>
      <c r="Z8" s="81"/>
      <c r="AA8" s="87"/>
      <c r="AB8" s="88"/>
    </row>
    <row r="9">
      <c r="B9" s="36">
        <v>7.0</v>
      </c>
      <c r="C9" s="37" t="s">
        <v>36</v>
      </c>
      <c r="D9" s="38" t="str">
        <f>VLOOKUP(C9,Positions!$A$2:$B$688,2,FALSE)</f>
        <v>C/RW</v>
      </c>
      <c r="E9" s="37" t="str">
        <f>VLOOKUP(C9,ADP!$A$2:$E$696,5,FALSE)</f>
        <v>COL</v>
      </c>
      <c r="F9" s="38">
        <f>AVERAGE(IFERROR(MATCH(C9,'2023 Top 250'!$B$4:$B$257,False),260),IFERROR(MATCH(C9,'2023 Top 250'!$L$4:$L$254,False),260))</f>
        <v>8.5</v>
      </c>
      <c r="G9" s="98">
        <f>IF(Settings!$B$2="Yahoo",VLOOKUP(C9,ADP!$A$2:$D$696,2,FALSE),IF(Settings!$B$2="ESPN",VLOOKUP(C9,ADP!$A$2:$D$696,3,FALSE),IF(Settings!$B$2="Average",VLOOKUP(C9,ADP!$A$2:$D$696,4,FALSE),"NA")))</f>
        <v>8.1</v>
      </c>
      <c r="J9" s="90">
        <v>7.0</v>
      </c>
      <c r="K9" s="93" t="s">
        <v>64</v>
      </c>
      <c r="L9" s="69" t="str">
        <f>VLOOKUP(K9,Positions!$A$2:$B$688,2,FALSE)</f>
        <v>D</v>
      </c>
      <c r="M9" s="91" t="str">
        <f>VLOOKUP(K9,ADP!$A$2:$E$696,5,FALSE)</f>
        <v>VAN</v>
      </c>
      <c r="N9" s="91">
        <f>AVERAGE(IFERROR(MATCH(K9,'2023 Top 250'!$B$4:$B$257,False),260),IFERROR(MATCH(K9,'2023 Top 250'!$L$4:$L$254,False),260))</f>
        <v>56.5</v>
      </c>
      <c r="O9" s="92">
        <f>IF(Settings!$B$2="Yahoo",VLOOKUP(K9,ADP!$A$2:$D$696,2,FALSE),IF(Settings!$B$2="ESPN",VLOOKUP(K9,ADP!$A$2:$D$696,3,FALSE),IF(Settings!$B$2="Average",VLOOKUP(K9,ADP!$A$2:$D$696,4,FALSE),"NA")))</f>
        <v>50.3</v>
      </c>
      <c r="R9" s="90">
        <v>7.0</v>
      </c>
      <c r="S9" s="99" t="s">
        <v>40</v>
      </c>
      <c r="T9" s="69" t="str">
        <f>VLOOKUP(S9,Positions!$A$2:$B$688,2,FALSE)</f>
        <v>G</v>
      </c>
      <c r="U9" s="91" t="str">
        <f>VLOOKUP(S9,ADP!$A$2:$E$696,5,FALSE)</f>
        <v>CAR</v>
      </c>
      <c r="V9" s="91">
        <f>AVERAGE(IFERROR(MATCH(S9,'2023 Top 250'!$B$4:$B$257,False),260),IFERROR(MATCH(S9,'2023 Top 250'!$L$4:$L$254,False),260))</f>
        <v>71.5</v>
      </c>
      <c r="W9" s="92">
        <f>IF(Settings!$B$2="Yahoo",VLOOKUP(S9,ADP!$A$2:$D$696,2,FALSE),IF(Settings!$B$2="ESPN",VLOOKUP(S9,ADP!$A$2:$D$696,3,FALSE),IF(Settings!$B$2="Average",VLOOKUP(S9,ADP!$A$2:$D$696,4,FALSE),"NA")))</f>
        <v>52.8</v>
      </c>
      <c r="X9" s="81"/>
      <c r="Y9" s="81"/>
      <c r="Z9" s="81"/>
      <c r="AA9" s="87"/>
      <c r="AB9" s="88"/>
    </row>
    <row r="10">
      <c r="B10" s="49">
        <v>8.0</v>
      </c>
      <c r="C10" s="50" t="s">
        <v>31</v>
      </c>
      <c r="D10" s="43" t="str">
        <f>VLOOKUP(C10,Positions!$A$2:$B$688,2,FALSE)</f>
        <v>C</v>
      </c>
      <c r="E10" s="50" t="str">
        <f>VLOOKUP(C10,ADP!$A$2:$E$696,5,FALSE)</f>
        <v>FLA</v>
      </c>
      <c r="F10" s="43">
        <f>AVERAGE(IFERROR(MATCH(C10,'2023 Top 250'!$B$4:$B$257,False),260),IFERROR(MATCH(C10,'2023 Top 250'!$L$4:$L$254,False),260))</f>
        <v>9</v>
      </c>
      <c r="G10" s="96">
        <f>IF(Settings!$B$2="Yahoo",VLOOKUP(C10,ADP!$A$2:$D$696,2,FALSE),IF(Settings!$B$2="ESPN",VLOOKUP(C10,ADP!$A$2:$D$696,3,FALSE),IF(Settings!$B$2="Average",VLOOKUP(C10,ADP!$A$2:$D$696,4,FALSE),"NA")))</f>
        <v>13.8</v>
      </c>
      <c r="J10" s="90">
        <v>8.0</v>
      </c>
      <c r="K10" s="100" t="s">
        <v>49</v>
      </c>
      <c r="L10" s="69" t="str">
        <f>VLOOKUP(K10,Positions!$A$2:$B$688,2,FALSE)</f>
        <v>D</v>
      </c>
      <c r="M10" s="91" t="str">
        <f>VLOOKUP(K10,ADP!$A$2:$E$696,5,FALSE)</f>
        <v>TOR</v>
      </c>
      <c r="N10" s="91">
        <f>AVERAGE(IFERROR(MATCH(K10,'2023 Top 250'!$B$4:$B$257,False),260),IFERROR(MATCH(K10,'2023 Top 250'!$L$4:$L$254,False),260))</f>
        <v>60</v>
      </c>
      <c r="O10" s="92">
        <f>IF(Settings!$B$2="Yahoo",VLOOKUP(K10,ADP!$A$2:$D$696,2,FALSE),IF(Settings!$B$2="ESPN",VLOOKUP(K10,ADP!$A$2:$D$696,3,FALSE),IF(Settings!$B$2="Average",VLOOKUP(K10,ADP!$A$2:$D$696,4,FALSE),"NA")))</f>
        <v>54.1</v>
      </c>
      <c r="R10" s="90">
        <v>8.0</v>
      </c>
      <c r="S10" s="99" t="s">
        <v>50</v>
      </c>
      <c r="T10" s="69" t="str">
        <f>VLOOKUP(S10,Positions!$A$2:$B$688,2,FALSE)</f>
        <v>G</v>
      </c>
      <c r="U10" s="91" t="str">
        <f>VLOOKUP(S10,ADP!$A$2:$E$696,5,FALSE)</f>
        <v>PIT</v>
      </c>
      <c r="V10" s="91">
        <f>AVERAGE(IFERROR(MATCH(S10,'2023 Top 250'!$B$4:$B$257,False),260),IFERROR(MATCH(S10,'2023 Top 250'!$L$4:$L$254,False),260))</f>
        <v>82</v>
      </c>
      <c r="W10" s="92">
        <f>IF(Settings!$B$2="Yahoo",VLOOKUP(S10,ADP!$A$2:$D$696,2,FALSE),IF(Settings!$B$2="ESPN",VLOOKUP(S10,ADP!$A$2:$D$696,3,FALSE),IF(Settings!$B$2="Average",VLOOKUP(S10,ADP!$A$2:$D$696,4,FALSE),"NA")))</f>
        <v>63.9</v>
      </c>
      <c r="X10" s="81"/>
      <c r="Y10" s="81"/>
      <c r="Z10" s="81"/>
      <c r="AA10" s="87"/>
      <c r="AB10" s="88"/>
    </row>
    <row r="11">
      <c r="B11" s="36">
        <v>9.0</v>
      </c>
      <c r="C11" s="37" t="s">
        <v>18</v>
      </c>
      <c r="D11" s="38" t="str">
        <f>VLOOKUP(C11,Positions!$A$2:$B$688,2,FALSE)</f>
        <v>RW</v>
      </c>
      <c r="E11" s="37" t="str">
        <f>VLOOKUP(C11,ADP!$A$2:$E$696,5,FALSE)</f>
        <v>BOS</v>
      </c>
      <c r="F11" s="38">
        <f>AVERAGE(IFERROR(MATCH(C11,'2023 Top 250'!$B$4:$B$257,False),260),IFERROR(MATCH(C11,'2023 Top 250'!$L$4:$L$254,False),260))</f>
        <v>10.5</v>
      </c>
      <c r="G11" s="98">
        <f>IF(Settings!$B$2="Yahoo",VLOOKUP(C11,ADP!$A$2:$D$696,2,FALSE),IF(Settings!$B$2="ESPN",VLOOKUP(C11,ADP!$A$2:$D$696,3,FALSE),IF(Settings!$B$2="Average",VLOOKUP(C11,ADP!$A$2:$D$696,4,FALSE),"NA")))</f>
        <v>24.3</v>
      </c>
      <c r="J11" s="90">
        <v>9.0</v>
      </c>
      <c r="K11" s="97" t="s">
        <v>44</v>
      </c>
      <c r="L11" s="69" t="str">
        <f>VLOOKUP(K11,Positions!$A$2:$B$688,2,FALSE)</f>
        <v>D</v>
      </c>
      <c r="M11" s="91" t="str">
        <f>VLOOKUP(K11,ADP!$A$2:$E$696,5,FALSE)</f>
        <v>PIT</v>
      </c>
      <c r="N11" s="91">
        <f>AVERAGE(IFERROR(MATCH(K11,'2023 Top 250'!$B$4:$B$257,False),260),IFERROR(MATCH(K11,'2023 Top 250'!$L$4:$L$254,False),260))</f>
        <v>60.5</v>
      </c>
      <c r="O11" s="92">
        <f>IF(Settings!$B$2="Yahoo",VLOOKUP(K11,ADP!$A$2:$D$696,2,FALSE),IF(Settings!$B$2="ESPN",VLOOKUP(K11,ADP!$A$2:$D$696,3,FALSE),IF(Settings!$B$2="Average",VLOOKUP(K11,ADP!$A$2:$D$696,4,FALSE),"NA")))</f>
        <v>59.7</v>
      </c>
      <c r="R11" s="90">
        <v>9.0</v>
      </c>
      <c r="S11" s="99" t="s">
        <v>62</v>
      </c>
      <c r="T11" s="69" t="str">
        <f>VLOOKUP(S11,Positions!$A$2:$B$688,2,FALSE)</f>
        <v>G</v>
      </c>
      <c r="U11" s="91" t="str">
        <f>VLOOKUP(S11,ADP!$A$2:$E$696,5,FALSE)</f>
        <v>NYI</v>
      </c>
      <c r="V11" s="91">
        <f>AVERAGE(IFERROR(MATCH(S11,'2023 Top 250'!$B$4:$B$257,False),260),IFERROR(MATCH(S11,'2023 Top 250'!$L$4:$L$254,False),260))</f>
        <v>85</v>
      </c>
      <c r="W11" s="92">
        <f>IF(Settings!$B$2="Yahoo",VLOOKUP(S11,ADP!$A$2:$D$696,2,FALSE),IF(Settings!$B$2="ESPN",VLOOKUP(S11,ADP!$A$2:$D$696,3,FALSE),IF(Settings!$B$2="Average",VLOOKUP(S11,ADP!$A$2:$D$696,4,FALSE),"NA")))</f>
        <v>28.9</v>
      </c>
      <c r="X11" s="81"/>
      <c r="Y11" s="81"/>
      <c r="Z11" s="81"/>
      <c r="AA11" s="87"/>
      <c r="AB11" s="88"/>
    </row>
    <row r="12">
      <c r="B12" s="49">
        <v>10.0</v>
      </c>
      <c r="C12" s="50" t="s">
        <v>23</v>
      </c>
      <c r="D12" s="43" t="str">
        <f>VLOOKUP(C12,Positions!$A$2:$B$688,2,FALSE)</f>
        <v>RW</v>
      </c>
      <c r="E12" s="50" t="str">
        <f>VLOOKUP(C12,ADP!$A$2:$E$696,5,FALSE)</f>
        <v>TOR</v>
      </c>
      <c r="F12" s="43">
        <f>AVERAGE(IFERROR(MATCH(C12,'2023 Top 250'!$B$4:$B$257,False),260),IFERROR(MATCH(C12,'2023 Top 250'!$L$4:$L$254,False),260))</f>
        <v>10.5</v>
      </c>
      <c r="G12" s="94">
        <f>IF(Settings!$B$2="Yahoo",VLOOKUP(C12,ADP!$A$2:$D$696,2,FALSE),IF(Settings!$B$2="ESPN",VLOOKUP(C12,ADP!$A$2:$D$696,3,FALSE),IF(Settings!$B$2="Average",VLOOKUP(C12,ADP!$A$2:$D$696,4,FALSE),"NA")))</f>
        <v>18.1</v>
      </c>
      <c r="J12" s="90">
        <v>10.0</v>
      </c>
      <c r="K12" s="101" t="s">
        <v>59</v>
      </c>
      <c r="L12" s="69" t="str">
        <f>VLOOKUP(K12,Positions!$A$2:$B$688,2,FALSE)</f>
        <v>D</v>
      </c>
      <c r="M12" s="91" t="str">
        <f>VLOOKUP(K12,ADP!$A$2:$E$696,5,FALSE)</f>
        <v>OTT</v>
      </c>
      <c r="N12" s="91">
        <f>AVERAGE(IFERROR(MATCH(K12,'2023 Top 250'!$B$4:$B$257,False),260),IFERROR(MATCH(K12,'2023 Top 250'!$L$4:$L$254,False),260))</f>
        <v>72</v>
      </c>
      <c r="O12" s="92">
        <f>IF(Settings!$B$2="Yahoo",VLOOKUP(K12,ADP!$A$2:$D$696,2,FALSE),IF(Settings!$B$2="ESPN",VLOOKUP(K12,ADP!$A$2:$D$696,3,FALSE),IF(Settings!$B$2="Average",VLOOKUP(K12,ADP!$A$2:$D$696,4,FALSE),"NA")))</f>
        <v>114.4</v>
      </c>
      <c r="R12" s="90">
        <v>10.0</v>
      </c>
      <c r="S12" s="95" t="s">
        <v>68</v>
      </c>
      <c r="T12" s="69" t="str">
        <f>VLOOKUP(S12,Positions!$A$2:$B$688,2,FALSE)</f>
        <v>G</v>
      </c>
      <c r="U12" s="91" t="str">
        <f>VLOOKUP(S12,ADP!$A$2:$E$696,5,FALSE)</f>
        <v>WSH</v>
      </c>
      <c r="V12" s="91">
        <f>AVERAGE(IFERROR(MATCH(S12,'2023 Top 250'!$B$4:$B$257,False),260),IFERROR(MATCH(S12,'2023 Top 250'!$L$4:$L$254,False),260))</f>
        <v>94.5</v>
      </c>
      <c r="W12" s="92">
        <f>IF(Settings!$B$2="Yahoo",VLOOKUP(S12,ADP!$A$2:$D$696,2,FALSE),IF(Settings!$B$2="ESPN",VLOOKUP(S12,ADP!$A$2:$D$696,3,FALSE),IF(Settings!$B$2="Average",VLOOKUP(S12,ADP!$A$2:$D$696,4,FALSE),"NA")))</f>
        <v>65.6</v>
      </c>
      <c r="X12" s="81"/>
      <c r="Y12" s="81"/>
      <c r="Z12" s="81"/>
      <c r="AA12" s="87"/>
      <c r="AB12" s="88"/>
    </row>
    <row r="13">
      <c r="B13" s="36">
        <v>11.0</v>
      </c>
      <c r="C13" s="102" t="s">
        <v>22</v>
      </c>
      <c r="D13" s="38" t="str">
        <f>VLOOKUP(C13,Positions!$A$2:$B$688,2,FALSE)</f>
        <v>LW</v>
      </c>
      <c r="E13" s="37" t="str">
        <f>VLOOKUP(C13,ADP!$A$2:$E$696,5,FALSE)</f>
        <v>CGY</v>
      </c>
      <c r="F13" s="38">
        <f>AVERAGE(IFERROR(MATCH(C13,'2023 Top 250'!$B$4:$B$257,False),260),IFERROR(MATCH(C13,'2023 Top 250'!$L$4:$L$254,False),260))</f>
        <v>12.5</v>
      </c>
      <c r="G13" s="103">
        <f>IF(Settings!$B$2="Yahoo",VLOOKUP(C13,ADP!$A$2:$D$696,2,FALSE),IF(Settings!$B$2="ESPN",VLOOKUP(C13,ADP!$A$2:$D$696,3,FALSE),IF(Settings!$B$2="Average",VLOOKUP(C13,ADP!$A$2:$D$696,4,FALSE),"NA")))</f>
        <v>12.1</v>
      </c>
      <c r="J13" s="90">
        <v>11.0</v>
      </c>
      <c r="K13" s="99" t="s">
        <v>54</v>
      </c>
      <c r="L13" s="69" t="str">
        <f>VLOOKUP(K13,Positions!$A$2:$B$688,2,FALSE)</f>
        <v>D</v>
      </c>
      <c r="M13" s="91" t="str">
        <f>VLOOKUP(K13,ADP!$A$2:$E$696,5,FALSE)</f>
        <v>CAR</v>
      </c>
      <c r="N13" s="91">
        <f>AVERAGE(IFERROR(MATCH(K13,'2023 Top 250'!$B$4:$B$257,False),260),IFERROR(MATCH(K13,'2023 Top 250'!$L$4:$L$254,False),260))</f>
        <v>74</v>
      </c>
      <c r="O13" s="92">
        <f>IF(Settings!$B$2="Yahoo",VLOOKUP(K13,ADP!$A$2:$D$696,2,FALSE),IF(Settings!$B$2="ESPN",VLOOKUP(K13,ADP!$A$2:$D$696,3,FALSE),IF(Settings!$B$2="Average",VLOOKUP(K13,ADP!$A$2:$D$696,4,FALSE),"NA")))</f>
        <v>100.1</v>
      </c>
      <c r="R13" s="90">
        <v>11.0</v>
      </c>
      <c r="S13" s="95" t="s">
        <v>55</v>
      </c>
      <c r="T13" s="69" t="str">
        <f>VLOOKUP(S13,Positions!$A$2:$B$688,2,FALSE)</f>
        <v>G</v>
      </c>
      <c r="U13" s="91" t="str">
        <f>VLOOKUP(S13,ADP!$A$2:$E$696,5,FALSE)</f>
        <v>DAL</v>
      </c>
      <c r="V13" s="91">
        <f>AVERAGE(IFERROR(MATCH(S13,'2023 Top 250'!$B$4:$B$257,False),260),IFERROR(MATCH(S13,'2023 Top 250'!$L$4:$L$254,False),260))</f>
        <v>103</v>
      </c>
      <c r="W13" s="92">
        <f>IF(Settings!$B$2="Yahoo",VLOOKUP(S13,ADP!$A$2:$D$696,2,FALSE),IF(Settings!$B$2="ESPN",VLOOKUP(S13,ADP!$A$2:$D$696,3,FALSE),IF(Settings!$B$2="Average",VLOOKUP(S13,ADP!$A$2:$D$696,4,FALSE),"NA")))</f>
        <v>46.1</v>
      </c>
      <c r="X13" s="81"/>
      <c r="Y13" s="81"/>
      <c r="Z13" s="81"/>
      <c r="AA13" s="87"/>
      <c r="AB13" s="88"/>
    </row>
    <row r="14">
      <c r="B14" s="49">
        <v>12.0</v>
      </c>
      <c r="C14" s="63" t="s">
        <v>17</v>
      </c>
      <c r="D14" s="43" t="str">
        <f>VLOOKUP(C14,Positions!$A$2:$B$688,2,FALSE)</f>
        <v>LW</v>
      </c>
      <c r="E14" s="50" t="str">
        <f>VLOOKUP(C14,ADP!$A$2:$E$696,5,FALSE)</f>
        <v>WSH</v>
      </c>
      <c r="F14" s="43">
        <f>AVERAGE(IFERROR(MATCH(C14,'2023 Top 250'!$B$4:$B$257,False),260),IFERROR(MATCH(C14,'2023 Top 250'!$L$4:$L$254,False),260))</f>
        <v>13.5</v>
      </c>
      <c r="G14" s="96">
        <f>IF(Settings!$B$2="Yahoo",VLOOKUP(C14,ADP!$A$2:$D$696,2,FALSE),IF(Settings!$B$2="ESPN",VLOOKUP(C14,ADP!$A$2:$D$696,3,FALSE),IF(Settings!$B$2="Average",VLOOKUP(C14,ADP!$A$2:$D$696,4,FALSE),"NA")))</f>
        <v>13.1</v>
      </c>
      <c r="J14" s="90">
        <v>12.0</v>
      </c>
      <c r="K14" s="104" t="s">
        <v>222</v>
      </c>
      <c r="L14" s="69" t="str">
        <f>VLOOKUP(K14,Positions!$A$2:$B$688,2,FALSE)</f>
        <v>D</v>
      </c>
      <c r="M14" s="91" t="str">
        <f>VLOOKUP(K14,ADP!$A$2:$E$696,5,FALSE)</f>
        <v>VGK</v>
      </c>
      <c r="N14" s="91">
        <f>AVERAGE(IFERROR(MATCH(K14,'2023 Top 250'!$B$4:$B$257,False),260),IFERROR(MATCH(K14,'2023 Top 250'!$L$4:$L$254,False),260))</f>
        <v>79</v>
      </c>
      <c r="O14" s="92">
        <f>IF(Settings!$B$2="Yahoo",VLOOKUP(K14,ADP!$A$2:$D$696,2,FALSE),IF(Settings!$B$2="ESPN",VLOOKUP(K14,ADP!$A$2:$D$696,3,FALSE),IF(Settings!$B$2="Average",VLOOKUP(K14,ADP!$A$2:$D$696,4,FALSE),"NA")))</f>
        <v>86</v>
      </c>
      <c r="R14" s="90">
        <v>12.0</v>
      </c>
      <c r="S14" s="99" t="s">
        <v>60</v>
      </c>
      <c r="T14" s="69" t="str">
        <f>VLOOKUP(S14,Positions!$A$2:$B$688,2,FALSE)</f>
        <v>G</v>
      </c>
      <c r="U14" s="91" t="str">
        <f>VLOOKUP(S14,ADP!$A$2:$E$696,5,FALSE)</f>
        <v>EDM</v>
      </c>
      <c r="V14" s="91">
        <f>AVERAGE(IFERROR(MATCH(S14,'2023 Top 250'!$B$4:$B$257,False),260),IFERROR(MATCH(S14,'2023 Top 250'!$L$4:$L$254,False),260))</f>
        <v>108</v>
      </c>
      <c r="W14" s="92">
        <f>IF(Settings!$B$2="Yahoo",VLOOKUP(S14,ADP!$A$2:$D$696,2,FALSE),IF(Settings!$B$2="ESPN",VLOOKUP(S14,ADP!$A$2:$D$696,3,FALSE),IF(Settings!$B$2="Average",VLOOKUP(S14,ADP!$A$2:$D$696,4,FALSE),"NA")))</f>
        <v>77.9</v>
      </c>
      <c r="X14" s="81"/>
      <c r="Y14" s="81"/>
      <c r="Z14" s="81"/>
      <c r="AA14" s="87"/>
      <c r="AB14" s="88"/>
    </row>
    <row r="15">
      <c r="B15" s="36">
        <v>13.0</v>
      </c>
      <c r="C15" s="57" t="s">
        <v>27</v>
      </c>
      <c r="D15" s="38" t="str">
        <f>VLOOKUP(C15,Positions!$A$2:$B$688,2,FALSE)</f>
        <v>LW</v>
      </c>
      <c r="E15" s="37" t="str">
        <f>VLOOKUP(C15,ADP!$A$2:$E$696,5,FALSE)</f>
        <v>CBJ</v>
      </c>
      <c r="F15" s="38">
        <f>AVERAGE(IFERROR(MATCH(C15,'2023 Top 250'!$B$4:$B$257,False),260),IFERROR(MATCH(C15,'2023 Top 250'!$L$4:$L$254,False),260))</f>
        <v>14</v>
      </c>
      <c r="G15" s="89">
        <f>IF(Settings!$B$2="Yahoo",VLOOKUP(C15,ADP!$A$2:$D$696,2,FALSE),IF(Settings!$B$2="ESPN",VLOOKUP(C15,ADP!$A$2:$D$696,3,FALSE),IF(Settings!$B$2="Average",VLOOKUP(C15,ADP!$A$2:$D$696,4,FALSE),"NA")))</f>
        <v>20.3</v>
      </c>
      <c r="J15" s="90">
        <v>13.0</v>
      </c>
      <c r="K15" s="101" t="s">
        <v>228</v>
      </c>
      <c r="L15" s="69" t="str">
        <f>VLOOKUP(K15,Positions!$A$2:$B$688,2,FALSE)</f>
        <v>D</v>
      </c>
      <c r="M15" s="91" t="str">
        <f>VLOOKUP(K15,ADP!$A$2:$E$696,5,FALSE)</f>
        <v>DET</v>
      </c>
      <c r="N15" s="91">
        <f>AVERAGE(IFERROR(MATCH(K15,'2023 Top 250'!$B$4:$B$257,False),260),IFERROR(MATCH(K15,'2023 Top 250'!$L$4:$L$254,False),260))</f>
        <v>88</v>
      </c>
      <c r="O15" s="92">
        <f>IF(Settings!$B$2="Yahoo",VLOOKUP(K15,ADP!$A$2:$D$696,2,FALSE),IF(Settings!$B$2="ESPN",VLOOKUP(K15,ADP!$A$2:$D$696,3,FALSE),IF(Settings!$B$2="Average",VLOOKUP(K15,ADP!$A$2:$D$696,4,FALSE),"NA")))</f>
        <v>44.2</v>
      </c>
      <c r="R15" s="90">
        <v>13.0</v>
      </c>
      <c r="S15" s="95" t="s">
        <v>250</v>
      </c>
      <c r="T15" s="69" t="str">
        <f>VLOOKUP(S15,Positions!$A$2:$B$688,2,FALSE)</f>
        <v>G</v>
      </c>
      <c r="U15" s="91" t="str">
        <f>VLOOKUP(S15,ADP!$A$2:$E$696,5,FALSE)</f>
        <v>MIN</v>
      </c>
      <c r="V15" s="91">
        <f>AVERAGE(IFERROR(MATCH(S15,'2023 Top 250'!$B$4:$B$257,False),260),IFERROR(MATCH(S15,'2023 Top 250'!$L$4:$L$254,False),260))</f>
        <v>108.5</v>
      </c>
      <c r="W15" s="92">
        <f>IF(Settings!$B$2="Yahoo",VLOOKUP(S15,ADP!$A$2:$D$696,2,FALSE),IF(Settings!$B$2="ESPN",VLOOKUP(S15,ADP!$A$2:$D$696,3,FALSE),IF(Settings!$B$2="Average",VLOOKUP(S15,ADP!$A$2:$D$696,4,FALSE),"NA")))</f>
        <v>50.5</v>
      </c>
      <c r="X15" s="81"/>
      <c r="Y15" s="81"/>
      <c r="Z15" s="81"/>
      <c r="AA15" s="87"/>
      <c r="AB15" s="88"/>
    </row>
    <row r="16">
      <c r="B16" s="49">
        <v>14.0</v>
      </c>
      <c r="C16" s="50" t="s">
        <v>41</v>
      </c>
      <c r="D16" s="43" t="str">
        <f>VLOOKUP(C16,Positions!$A$2:$B$688,2,FALSE)</f>
        <v>C/LW</v>
      </c>
      <c r="E16" s="50" t="str">
        <f>VLOOKUP(C16,ADP!$A$2:$E$696,5,FALSE)</f>
        <v>TBL</v>
      </c>
      <c r="F16" s="43">
        <f>AVERAGE(IFERROR(MATCH(C16,'2023 Top 250'!$B$4:$B$257,False),260),IFERROR(MATCH(C16,'2023 Top 250'!$L$4:$L$254,False),260))</f>
        <v>14.5</v>
      </c>
      <c r="G16" s="94">
        <f>IF(Settings!$B$2="Yahoo",VLOOKUP(C16,ADP!$A$2:$D$696,2,FALSE),IF(Settings!$B$2="ESPN",VLOOKUP(C16,ADP!$A$2:$D$696,3,FALSE),IF(Settings!$B$2="Average",VLOOKUP(C16,ADP!$A$2:$D$696,4,FALSE),"NA")))</f>
        <v>20.6</v>
      </c>
      <c r="J16" s="90">
        <v>14.0</v>
      </c>
      <c r="K16" s="95" t="s">
        <v>251</v>
      </c>
      <c r="L16" s="69" t="str">
        <f>VLOOKUP(K16,Positions!$A$2:$B$688,2,FALSE)</f>
        <v>D</v>
      </c>
      <c r="M16" s="91" t="str">
        <f>VLOOKUP(K16,ADP!$A$2:$E$696,5,FALSE)</f>
        <v>DAL</v>
      </c>
      <c r="N16" s="91">
        <f>AVERAGE(IFERROR(MATCH(K16,'2023 Top 250'!$B$4:$B$257,False),260),IFERROR(MATCH(K16,'2023 Top 250'!$L$4:$L$254,False),260))</f>
        <v>94</v>
      </c>
      <c r="O16" s="92">
        <f>IF(Settings!$B$2="Yahoo",VLOOKUP(K16,ADP!$A$2:$D$696,2,FALSE),IF(Settings!$B$2="ESPN",VLOOKUP(K16,ADP!$A$2:$D$696,3,FALSE),IF(Settings!$B$2="Average",VLOOKUP(K16,ADP!$A$2:$D$696,4,FALSE),"NA")))</f>
        <v>99.6</v>
      </c>
      <c r="R16" s="90">
        <v>14.0</v>
      </c>
      <c r="S16" s="99" t="s">
        <v>316</v>
      </c>
      <c r="T16" s="69" t="str">
        <f>VLOOKUP(S16,Positions!$A$2:$B$688,2,FALSE)</f>
        <v>G</v>
      </c>
      <c r="U16" s="91" t="str">
        <f>VLOOKUP(S16,ADP!$A$2:$E$696,5,FALSE)</f>
        <v>FLA</v>
      </c>
      <c r="V16" s="91">
        <f>AVERAGE(IFERROR(MATCH(S16,'2023 Top 250'!$B$4:$B$257,False),260),IFERROR(MATCH(S16,'2023 Top 250'!$L$4:$L$254,False),260))</f>
        <v>128.5</v>
      </c>
      <c r="W16" s="92">
        <f>IF(Settings!$B$2="Yahoo",VLOOKUP(S16,ADP!$A$2:$D$696,2,FALSE),IF(Settings!$B$2="ESPN",VLOOKUP(S16,ADP!$A$2:$D$696,3,FALSE),IF(Settings!$B$2="Average",VLOOKUP(S16,ADP!$A$2:$D$696,4,FALSE),"NA")))</f>
        <v>60.5</v>
      </c>
      <c r="X16" s="81"/>
      <c r="Y16" s="81"/>
      <c r="Z16" s="81"/>
      <c r="AA16" s="87"/>
      <c r="AB16" s="88"/>
    </row>
    <row r="17">
      <c r="B17" s="36">
        <v>15.0</v>
      </c>
      <c r="C17" s="37" t="s">
        <v>42</v>
      </c>
      <c r="D17" s="38" t="str">
        <f>VLOOKUP(C17,Positions!$A$2:$B$688,2,FALSE)</f>
        <v>LW</v>
      </c>
      <c r="E17" s="37" t="str">
        <f>VLOOKUP(C17,ADP!$A$2:$E$696,5,FALSE)</f>
        <v>NYR</v>
      </c>
      <c r="F17" s="38">
        <f>AVERAGE(IFERROR(MATCH(C17,'2023 Top 250'!$B$4:$B$257,False),260),IFERROR(MATCH(C17,'2023 Top 250'!$L$4:$L$254,False),260))</f>
        <v>16.5</v>
      </c>
      <c r="G17" s="89">
        <f>IF(Settings!$B$2="Yahoo",VLOOKUP(C17,ADP!$A$2:$D$696,2,FALSE),IF(Settings!$B$2="ESPN",VLOOKUP(C17,ADP!$A$2:$D$696,3,FALSE),IF(Settings!$B$2="Average",VLOOKUP(C17,ADP!$A$2:$D$696,4,FALSE),"NA")))</f>
        <v>24</v>
      </c>
      <c r="J17" s="90">
        <v>15.0</v>
      </c>
      <c r="K17" s="101" t="s">
        <v>244</v>
      </c>
      <c r="L17" s="69" t="str">
        <f>VLOOKUP(K17,Positions!$A$2:$B$688,2,FALSE)</f>
        <v>D</v>
      </c>
      <c r="M17" s="91" t="str">
        <f>VLOOKUP(K17,ADP!$A$2:$E$696,5,FALSE)</f>
        <v>NJD</v>
      </c>
      <c r="N17" s="91">
        <f>AVERAGE(IFERROR(MATCH(K17,'2023 Top 250'!$B$4:$B$257,False),260),IFERROR(MATCH(K17,'2023 Top 250'!$L$4:$L$254,False),260))</f>
        <v>95</v>
      </c>
      <c r="O17" s="92">
        <f>IF(Settings!$B$2="Yahoo",VLOOKUP(K17,ADP!$A$2:$D$696,2,FALSE),IF(Settings!$B$2="ESPN",VLOOKUP(K17,ADP!$A$2:$D$696,3,FALSE),IF(Settings!$B$2="Average",VLOOKUP(K17,ADP!$A$2:$D$696,4,FALSE),"NA")))</f>
        <v>103.8</v>
      </c>
      <c r="R17" s="90">
        <v>15.0</v>
      </c>
      <c r="S17" s="95" t="s">
        <v>307</v>
      </c>
      <c r="T17" s="69" t="str">
        <f>VLOOKUP(S17,Positions!$A$2:$B$688,2,FALSE)</f>
        <v>G</v>
      </c>
      <c r="U17" s="91" t="str">
        <f>VLOOKUP(S17,ADP!$A$2:$E$696,5,FALSE)</f>
        <v>COL</v>
      </c>
      <c r="V17" s="91">
        <f>AVERAGE(IFERROR(MATCH(S17,'2023 Top 250'!$B$4:$B$257,False),260),IFERROR(MATCH(S17,'2023 Top 250'!$L$4:$L$254,False),260))</f>
        <v>135</v>
      </c>
      <c r="W17" s="92">
        <f>IF(Settings!$B$2="Yahoo",VLOOKUP(S17,ADP!$A$2:$D$696,2,FALSE),IF(Settings!$B$2="ESPN",VLOOKUP(S17,ADP!$A$2:$D$696,3,FALSE),IF(Settings!$B$2="Average",VLOOKUP(S17,ADP!$A$2:$D$696,4,FALSE),"NA")))</f>
        <v>154.8</v>
      </c>
      <c r="X17" s="81"/>
      <c r="Y17" s="81"/>
      <c r="Z17" s="81"/>
      <c r="AA17" s="87"/>
      <c r="AB17" s="88"/>
    </row>
    <row r="18">
      <c r="B18" s="49">
        <v>16.0</v>
      </c>
      <c r="C18" s="50" t="s">
        <v>28</v>
      </c>
      <c r="D18" s="43" t="str">
        <f>VLOOKUP(C18,Positions!$A$2:$B$688,2,FALSE)</f>
        <v>RW</v>
      </c>
      <c r="E18" s="50" t="str">
        <f>VLOOKUP(C18,ADP!$A$2:$E$696,5,FALSE)</f>
        <v>FLA</v>
      </c>
      <c r="F18" s="43">
        <f>AVERAGE(IFERROR(MATCH(C18,'2023 Top 250'!$B$4:$B$257,False),260),IFERROR(MATCH(C18,'2023 Top 250'!$L$4:$L$254,False),260))</f>
        <v>18</v>
      </c>
      <c r="G18" s="94">
        <f>IF(Settings!$B$2="Yahoo",VLOOKUP(C18,ADP!$A$2:$D$696,2,FALSE),IF(Settings!$B$2="ESPN",VLOOKUP(C18,ADP!$A$2:$D$696,3,FALSE),IF(Settings!$B$2="Average",VLOOKUP(C18,ADP!$A$2:$D$696,4,FALSE),"NA")))</f>
        <v>16.7</v>
      </c>
      <c r="J18" s="90">
        <v>16.0</v>
      </c>
      <c r="K18" s="99" t="s">
        <v>72</v>
      </c>
      <c r="L18" s="69" t="str">
        <f>VLOOKUP(K18,Positions!$A$2:$B$688,2,FALSE)</f>
        <v>D</v>
      </c>
      <c r="M18" s="91" t="str">
        <f>VLOOKUP(K18,ADP!$A$2:$E$696,5,FALSE)</f>
        <v>COL</v>
      </c>
      <c r="N18" s="91">
        <f>AVERAGE(IFERROR(MATCH(K18,'2023 Top 250'!$B$4:$B$257,False),260),IFERROR(MATCH(K18,'2023 Top 250'!$L$4:$L$254,False),260))</f>
        <v>95.5</v>
      </c>
      <c r="O18" s="92">
        <f>IF(Settings!$B$2="Yahoo",VLOOKUP(K18,ADP!$A$2:$D$696,2,FALSE),IF(Settings!$B$2="ESPN",VLOOKUP(K18,ADP!$A$2:$D$696,3,FALSE),IF(Settings!$B$2="Average",VLOOKUP(K18,ADP!$A$2:$D$696,4,FALSE),"NA")))</f>
        <v>68.1</v>
      </c>
      <c r="R18" s="90">
        <v>16.0</v>
      </c>
      <c r="S18" s="99" t="s">
        <v>345</v>
      </c>
      <c r="T18" s="69" t="str">
        <f>VLOOKUP(S18,Positions!$A$2:$B$688,2,FALSE)</f>
        <v>G</v>
      </c>
      <c r="U18" s="91" t="str">
        <f>VLOOKUP(S18,ADP!$A$2:$E$696,5,FALSE)</f>
        <v>STL</v>
      </c>
      <c r="V18" s="91">
        <f>AVERAGE(IFERROR(MATCH(S18,'2023 Top 250'!$B$4:$B$257,False),260),IFERROR(MATCH(S18,'2023 Top 250'!$L$4:$L$254,False),260))</f>
        <v>145</v>
      </c>
      <c r="W18" s="92">
        <f>IF(Settings!$B$2="Yahoo",VLOOKUP(S18,ADP!$A$2:$D$696,2,FALSE),IF(Settings!$B$2="ESPN",VLOOKUP(S18,ADP!$A$2:$D$696,3,FALSE),IF(Settings!$B$2="Average",VLOOKUP(S18,ADP!$A$2:$D$696,4,FALSE),"NA")))</f>
        <v>140.4</v>
      </c>
      <c r="X18" s="81"/>
      <c r="Y18" s="81"/>
      <c r="Z18" s="81"/>
      <c r="AA18" s="87"/>
      <c r="AB18" s="88"/>
    </row>
    <row r="19">
      <c r="B19" s="36">
        <v>17.0</v>
      </c>
      <c r="C19" s="53" t="s">
        <v>46</v>
      </c>
      <c r="D19" s="38" t="str">
        <f>VLOOKUP(C19,Positions!$A$2:$B$688,2,FALSE)</f>
        <v>C</v>
      </c>
      <c r="E19" s="37" t="str">
        <f>VLOOKUP(C19,ADP!$A$2:$E$696,5,FALSE)</f>
        <v>PIT</v>
      </c>
      <c r="F19" s="38">
        <f>AVERAGE(IFERROR(MATCH(C19,'2023 Top 250'!$B$4:$B$257,False),260),IFERROR(MATCH(C19,'2023 Top 250'!$L$4:$L$254,False),260))</f>
        <v>18.5</v>
      </c>
      <c r="G19" s="98">
        <f>IF(Settings!$B$2="Yahoo",VLOOKUP(C19,ADP!$A$2:$D$696,2,FALSE),IF(Settings!$B$2="ESPN",VLOOKUP(C19,ADP!$A$2:$D$696,3,FALSE),IF(Settings!$B$2="Average",VLOOKUP(C19,ADP!$A$2:$D$696,4,FALSE),"NA")))</f>
        <v>18.8</v>
      </c>
      <c r="J19" s="90">
        <v>17.0</v>
      </c>
      <c r="K19" s="101" t="s">
        <v>235</v>
      </c>
      <c r="L19" s="69" t="str">
        <f>VLOOKUP(K19,Positions!$A$2:$B$688,2,FALSE)</f>
        <v>D</v>
      </c>
      <c r="M19" s="91" t="str">
        <f>VLOOKUP(K19,ADP!$A$2:$E$696,5,FALSE)</f>
        <v>CBJ</v>
      </c>
      <c r="N19" s="91">
        <f>AVERAGE(IFERROR(MATCH(K19,'2023 Top 250'!$B$4:$B$257,False),260),IFERROR(MATCH(K19,'2023 Top 250'!$L$4:$L$254,False),260))</f>
        <v>103.5</v>
      </c>
      <c r="O19" s="92">
        <f>IF(Settings!$B$2="Yahoo",VLOOKUP(K19,ADP!$A$2:$D$696,2,FALSE),IF(Settings!$B$2="ESPN",VLOOKUP(K19,ADP!$A$2:$D$696,3,FALSE),IF(Settings!$B$2="Average",VLOOKUP(K19,ADP!$A$2:$D$696,4,FALSE),"NA")))</f>
        <v>98.1</v>
      </c>
      <c r="R19" s="90">
        <v>17.0</v>
      </c>
      <c r="S19" s="95" t="s">
        <v>319</v>
      </c>
      <c r="T19" s="69" t="str">
        <f>VLOOKUP(S19,Positions!$A$2:$B$688,2,FALSE)</f>
        <v>G</v>
      </c>
      <c r="U19" s="91" t="str">
        <f>VLOOKUP(S19,ADP!$A$2:$E$696,5,FALSE)</f>
        <v>CBJ</v>
      </c>
      <c r="V19" s="91">
        <f>AVERAGE(IFERROR(MATCH(S19,'2023 Top 250'!$B$4:$B$257,False),260),IFERROR(MATCH(S19,'2023 Top 250'!$L$4:$L$254,False),260))</f>
        <v>149.5</v>
      </c>
      <c r="W19" s="92">
        <f>IF(Settings!$B$2="Yahoo",VLOOKUP(S19,ADP!$A$2:$D$696,2,FALSE),IF(Settings!$B$2="ESPN",VLOOKUP(S19,ADP!$A$2:$D$696,3,FALSE),IF(Settings!$B$2="Average",VLOOKUP(S19,ADP!$A$2:$D$696,4,FALSE),"NA")))</f>
        <v>154.7</v>
      </c>
      <c r="X19" s="81"/>
      <c r="Y19" s="81"/>
      <c r="Z19" s="81"/>
      <c r="AA19" s="87"/>
      <c r="AB19" s="88"/>
    </row>
    <row r="20">
      <c r="B20" s="49">
        <v>18.0</v>
      </c>
      <c r="C20" s="50" t="s">
        <v>32</v>
      </c>
      <c r="D20" s="43" t="str">
        <f>VLOOKUP(C20,Positions!$A$2:$B$688,2,FALSE)</f>
        <v>LW</v>
      </c>
      <c r="E20" s="50" t="str">
        <f>VLOOKUP(C20,ADP!$A$2:$E$696,5,FALSE)</f>
        <v>PIT</v>
      </c>
      <c r="F20" s="43">
        <f>AVERAGE(IFERROR(MATCH(C20,'2023 Top 250'!$B$4:$B$257,False),260),IFERROR(MATCH(C20,'2023 Top 250'!$L$4:$L$254,False),260))</f>
        <v>19</v>
      </c>
      <c r="G20" s="96">
        <f>IF(Settings!$B$2="Yahoo",VLOOKUP(C20,ADP!$A$2:$D$696,2,FALSE),IF(Settings!$B$2="ESPN",VLOOKUP(C20,ADP!$A$2:$D$696,3,FALSE),IF(Settings!$B$2="Average",VLOOKUP(C20,ADP!$A$2:$D$696,4,FALSE),"NA")))</f>
        <v>32.9</v>
      </c>
      <c r="J20" s="90">
        <v>18.0</v>
      </c>
      <c r="K20" s="95" t="s">
        <v>237</v>
      </c>
      <c r="L20" s="69" t="str">
        <f>VLOOKUP(K20,Positions!$A$2:$B$688,2,FALSE)</f>
        <v>D</v>
      </c>
      <c r="M20" s="91" t="str">
        <f>VLOOKUP(K20,ADP!$A$2:$E$696,5,FALSE)</f>
        <v>NYI</v>
      </c>
      <c r="N20" s="91">
        <f>AVERAGE(IFERROR(MATCH(K20,'2023 Top 250'!$B$4:$B$257,False),260),IFERROR(MATCH(K20,'2023 Top 250'!$L$4:$L$254,False),260))</f>
        <v>104</v>
      </c>
      <c r="O20" s="92">
        <f>IF(Settings!$B$2="Yahoo",VLOOKUP(K20,ADP!$A$2:$D$696,2,FALSE),IF(Settings!$B$2="ESPN",VLOOKUP(K20,ADP!$A$2:$D$696,3,FALSE),IF(Settings!$B$2="Average",VLOOKUP(K20,ADP!$A$2:$D$696,4,FALSE),"NA")))</f>
        <v>95.1</v>
      </c>
      <c r="R20" s="90">
        <v>18.0</v>
      </c>
      <c r="S20" s="13" t="s">
        <v>343</v>
      </c>
      <c r="T20" s="69" t="str">
        <f>VLOOKUP(S20,Positions!$A$2:$B$688,2,FALSE)</f>
        <v>G</v>
      </c>
      <c r="U20" s="91" t="str">
        <f>VLOOKUP(S20,ADP!$A$2:$E$696,5,FALSE)</f>
        <v>ANA</v>
      </c>
      <c r="V20" s="91">
        <f>AVERAGE(IFERROR(MATCH(S20,'2023 Top 250'!$B$4:$B$257,False),260),IFERROR(MATCH(S20,'2023 Top 250'!$L$4:$L$254,False),260))</f>
        <v>159.5</v>
      </c>
      <c r="W20" s="92">
        <f>IF(Settings!$B$2="Yahoo",VLOOKUP(S20,ADP!$A$2:$D$696,2,FALSE),IF(Settings!$B$2="ESPN",VLOOKUP(S20,ADP!$A$2:$D$696,3,FALSE),IF(Settings!$B$2="Average",VLOOKUP(S20,ADP!$A$2:$D$696,4,FALSE),"NA")))</f>
        <v>177.1</v>
      </c>
      <c r="X20" s="81"/>
      <c r="Y20" s="81"/>
      <c r="Z20" s="81"/>
      <c r="AA20" s="87"/>
      <c r="AB20" s="88"/>
    </row>
    <row r="21">
      <c r="B21" s="36">
        <v>19.0</v>
      </c>
      <c r="C21" s="102" t="s">
        <v>37</v>
      </c>
      <c r="D21" s="38" t="str">
        <f>VLOOKUP(C21,Positions!$A$2:$B$688,2,FALSE)</f>
        <v>LW</v>
      </c>
      <c r="E21" s="37" t="str">
        <f>VLOOKUP(C21,ADP!$A$2:$E$696,5,FALSE)</f>
        <v>WPG</v>
      </c>
      <c r="F21" s="38">
        <f>AVERAGE(IFERROR(MATCH(C21,'2023 Top 250'!$B$4:$B$257,False),260),IFERROR(MATCH(C21,'2023 Top 250'!$L$4:$L$254,False),260))</f>
        <v>19.5</v>
      </c>
      <c r="G21" s="98">
        <f>IF(Settings!$B$2="Yahoo",VLOOKUP(C21,ADP!$A$2:$D$696,2,FALSE),IF(Settings!$B$2="ESPN",VLOOKUP(C21,ADP!$A$2:$D$696,3,FALSE),IF(Settings!$B$2="Average",VLOOKUP(C21,ADP!$A$2:$D$696,4,FALSE),"NA")))</f>
        <v>28.5</v>
      </c>
      <c r="J21" s="90">
        <v>19.0</v>
      </c>
      <c r="K21" s="95" t="s">
        <v>277</v>
      </c>
      <c r="L21" s="69" t="str">
        <f>VLOOKUP(K21,Positions!$A$2:$B$688,2,FALSE)</f>
        <v>D</v>
      </c>
      <c r="M21" s="91" t="str">
        <f>VLOOKUP(K21,ADP!$A$2:$E$696,5,FALSE)</f>
        <v>VGK</v>
      </c>
      <c r="N21" s="91">
        <f>AVERAGE(IFERROR(MATCH(K21,'2023 Top 250'!$B$4:$B$257,False),260),IFERROR(MATCH(K21,'2023 Top 250'!$L$4:$L$254,False),260))</f>
        <v>111.5</v>
      </c>
      <c r="O21" s="92">
        <f>IF(Settings!$B$2="Yahoo",VLOOKUP(K21,ADP!$A$2:$D$696,2,FALSE),IF(Settings!$B$2="ESPN",VLOOKUP(K21,ADP!$A$2:$D$696,3,FALSE),IF(Settings!$B$2="Average",VLOOKUP(K21,ADP!$A$2:$D$696,4,FALSE),"NA")))</f>
        <v>87.8</v>
      </c>
      <c r="R21" s="90">
        <v>19.0</v>
      </c>
      <c r="S21" s="99" t="s">
        <v>382</v>
      </c>
      <c r="T21" s="69" t="str">
        <f>VLOOKUP(S21,Positions!$A$2:$B$688,2,FALSE)</f>
        <v>G</v>
      </c>
      <c r="U21" s="91" t="str">
        <f>VLOOKUP(S21,ADP!$A$2:$E$696,5,FALSE)</f>
        <v>TOR</v>
      </c>
      <c r="V21" s="91">
        <f>AVERAGE(IFERROR(MATCH(S21,'2023 Top 250'!$B$4:$B$257,False),260),IFERROR(MATCH(S21,'2023 Top 250'!$L$4:$L$254,False),260))</f>
        <v>159.5</v>
      </c>
      <c r="W21" s="92">
        <f>IF(Settings!$B$2="Yahoo",VLOOKUP(S21,ADP!$A$2:$D$696,2,FALSE),IF(Settings!$B$2="ESPN",VLOOKUP(S21,ADP!$A$2:$D$696,3,FALSE),IF(Settings!$B$2="Average",VLOOKUP(S21,ADP!$A$2:$D$696,4,FALSE),"NA")))</f>
        <v>151.4</v>
      </c>
      <c r="X21" s="81"/>
      <c r="Y21" s="81"/>
      <c r="Z21" s="81"/>
      <c r="AA21" s="87"/>
      <c r="AB21" s="88"/>
    </row>
    <row r="22">
      <c r="B22" s="49">
        <v>20.0</v>
      </c>
      <c r="C22" s="105" t="s">
        <v>33</v>
      </c>
      <c r="D22" s="43" t="str">
        <f>VLOOKUP(C22,Positions!$A$2:$B$688,2,FALSE)</f>
        <v>RW</v>
      </c>
      <c r="E22" s="50" t="str">
        <f>VLOOKUP(C22,ADP!$A$2:$E$696,5,FALSE)</f>
        <v>CHI</v>
      </c>
      <c r="F22" s="43">
        <f>AVERAGE(IFERROR(MATCH(C22,'2023 Top 250'!$B$4:$B$257,False),260),IFERROR(MATCH(C22,'2023 Top 250'!$L$4:$L$254,False),260))</f>
        <v>20</v>
      </c>
      <c r="G22" s="106">
        <f>IF(Settings!$B$2="Yahoo",VLOOKUP(C22,ADP!$A$2:$D$696,2,FALSE),IF(Settings!$B$2="ESPN",VLOOKUP(C22,ADP!$A$2:$D$696,3,FALSE),IF(Settings!$B$2="Average",VLOOKUP(C22,ADP!$A$2:$D$696,4,FALSE),"NA")))</f>
        <v>41.9</v>
      </c>
      <c r="J22" s="90">
        <v>20.0</v>
      </c>
      <c r="K22" s="107" t="s">
        <v>264</v>
      </c>
      <c r="L22" s="69" t="str">
        <f>VLOOKUP(K22,Positions!$A$2:$B$688,2,FALSE)</f>
        <v>D</v>
      </c>
      <c r="M22" s="91" t="str">
        <f>VLOOKUP(K22,ADP!$A$2:$E$696,5,FALSE)</f>
        <v>CGY</v>
      </c>
      <c r="N22" s="91">
        <f>AVERAGE(IFERROR(MATCH(K22,'2023 Top 250'!$B$4:$B$257,False),260),IFERROR(MATCH(K22,'2023 Top 250'!$L$4:$L$254,False),260))</f>
        <v>117.5</v>
      </c>
      <c r="O22" s="92">
        <f>IF(Settings!$B$2="Yahoo",VLOOKUP(K22,ADP!$A$2:$D$696,2,FALSE),IF(Settings!$B$2="ESPN",VLOOKUP(K22,ADP!$A$2:$D$696,3,FALSE),IF(Settings!$B$2="Average",VLOOKUP(K22,ADP!$A$2:$D$696,4,FALSE),"NA")))</f>
        <v>80.7</v>
      </c>
      <c r="R22" s="90">
        <v>20.0</v>
      </c>
      <c r="S22" s="101" t="s">
        <v>390</v>
      </c>
      <c r="T22" s="69" t="str">
        <f>VLOOKUP(S22,Positions!$A$2:$B$688,2,FALSE)</f>
        <v>G</v>
      </c>
      <c r="U22" s="91" t="str">
        <f>VLOOKUP(S22,ADP!$A$2:$E$696,5,FALSE)</f>
        <v>BOS</v>
      </c>
      <c r="V22" s="91">
        <f>AVERAGE(IFERROR(MATCH(S22,'2023 Top 250'!$B$4:$B$257,False),260),IFERROR(MATCH(S22,'2023 Top 250'!$L$4:$L$254,False),260))</f>
        <v>162</v>
      </c>
      <c r="W22" s="92">
        <f>IF(Settings!$B$2="Yahoo",VLOOKUP(S22,ADP!$A$2:$D$696,2,FALSE),IF(Settings!$B$2="ESPN",VLOOKUP(S22,ADP!$A$2:$D$696,3,FALSE),IF(Settings!$B$2="Average",VLOOKUP(S22,ADP!$A$2:$D$696,4,FALSE),"NA")))</f>
        <v>74.3</v>
      </c>
      <c r="X22" s="81"/>
      <c r="Y22" s="81"/>
      <c r="Z22" s="81"/>
      <c r="AA22" s="87"/>
      <c r="AB22" s="88"/>
    </row>
    <row r="23">
      <c r="B23" s="36">
        <v>21.0</v>
      </c>
      <c r="C23" s="37" t="s">
        <v>51</v>
      </c>
      <c r="D23" s="38" t="str">
        <f>VLOOKUP(C23,Positions!$A$2:$B$688,2,FALSE)</f>
        <v>C</v>
      </c>
      <c r="E23" s="37" t="str">
        <f>VLOOKUP(C23,ADP!$A$2:$E$696,5,FALSE)</f>
        <v>CAR</v>
      </c>
      <c r="F23" s="38">
        <f>AVERAGE(IFERROR(MATCH(C23,'2023 Top 250'!$B$4:$B$257,False),260),IFERROR(MATCH(C23,'2023 Top 250'!$L$4:$L$254,False),260))</f>
        <v>20.5</v>
      </c>
      <c r="G23" s="98">
        <f>IF(Settings!$B$2="Yahoo",VLOOKUP(C23,ADP!$A$2:$D$696,2,FALSE),IF(Settings!$B$2="ESPN",VLOOKUP(C23,ADP!$A$2:$D$696,3,FALSE),IF(Settings!$B$2="Average",VLOOKUP(C23,ADP!$A$2:$D$696,4,FALSE),"NA")))</f>
        <v>30.4</v>
      </c>
      <c r="J23" s="90">
        <v>21.0</v>
      </c>
      <c r="K23" s="99" t="s">
        <v>293</v>
      </c>
      <c r="L23" s="69" t="str">
        <f>VLOOKUP(K23,Positions!$A$2:$B$688,2,FALSE)</f>
        <v>D</v>
      </c>
      <c r="M23" s="91" t="str">
        <f>VLOOKUP(K23,ADP!$A$2:$E$696,5,FALSE)</f>
        <v>LAK</v>
      </c>
      <c r="N23" s="91">
        <f>AVERAGE(IFERROR(MATCH(K23,'2023 Top 250'!$B$4:$B$257,False),260),IFERROR(MATCH(K23,'2023 Top 250'!$L$4:$L$254,False),260))</f>
        <v>118</v>
      </c>
      <c r="O23" s="92">
        <f>IF(Settings!$B$2="Yahoo",VLOOKUP(K23,ADP!$A$2:$D$696,2,FALSE),IF(Settings!$B$2="ESPN",VLOOKUP(K23,ADP!$A$2:$D$696,3,FALSE),IF(Settings!$B$2="Average",VLOOKUP(K23,ADP!$A$2:$D$696,4,FALSE),"NA")))</f>
        <v>78.8</v>
      </c>
      <c r="R23" s="90">
        <v>21.0</v>
      </c>
      <c r="S23" s="99" t="s">
        <v>390</v>
      </c>
      <c r="T23" s="69" t="str">
        <f>VLOOKUP(S23,Positions!$A$2:$B$688,2,FALSE)</f>
        <v>G</v>
      </c>
      <c r="U23" s="91" t="str">
        <f>VLOOKUP(S23,ADP!$A$2:$E$696,5,FALSE)</f>
        <v>BOS</v>
      </c>
      <c r="V23" s="91">
        <f>AVERAGE(IFERROR(MATCH(S23,'2023 Top 250'!$B$4:$B$257,False),260),IFERROR(MATCH(S23,'2023 Top 250'!$L$4:$L$254,False),260))</f>
        <v>162</v>
      </c>
      <c r="W23" s="92">
        <f>IF(Settings!$B$2="Yahoo",VLOOKUP(S23,ADP!$A$2:$D$696,2,FALSE),IF(Settings!$B$2="ESPN",VLOOKUP(S23,ADP!$A$2:$D$696,3,FALSE),IF(Settings!$B$2="Average",VLOOKUP(S23,ADP!$A$2:$D$696,4,FALSE),"NA")))</f>
        <v>74.3</v>
      </c>
      <c r="X23" s="81"/>
      <c r="Y23" s="81"/>
      <c r="Z23" s="81"/>
      <c r="AA23" s="87"/>
      <c r="AB23" s="88"/>
    </row>
    <row r="24">
      <c r="B24" s="49">
        <v>22.0</v>
      </c>
      <c r="C24" s="50" t="s">
        <v>56</v>
      </c>
      <c r="D24" s="43" t="str">
        <f>VLOOKUP(C24,Positions!$A$2:$B$688,2,FALSE)</f>
        <v>C</v>
      </c>
      <c r="E24" s="50" t="str">
        <f>VLOOKUP(C24,ADP!$A$2:$E$696,5,FALSE)</f>
        <v>NYR</v>
      </c>
      <c r="F24" s="43">
        <f>AVERAGE(IFERROR(MATCH(C24,'2023 Top 250'!$B$4:$B$257,False),260),IFERROR(MATCH(C24,'2023 Top 250'!$L$4:$L$254,False),260))</f>
        <v>23.5</v>
      </c>
      <c r="G24" s="96">
        <f>IF(Settings!$B$2="Yahoo",VLOOKUP(C24,ADP!$A$2:$D$696,2,FALSE),IF(Settings!$B$2="ESPN",VLOOKUP(C24,ADP!$A$2:$D$696,3,FALSE),IF(Settings!$B$2="Average",VLOOKUP(C24,ADP!$A$2:$D$696,4,FALSE),"NA")))</f>
        <v>29.3</v>
      </c>
      <c r="J24" s="90">
        <v>22.0</v>
      </c>
      <c r="K24" s="95" t="s">
        <v>303</v>
      </c>
      <c r="L24" s="69" t="str">
        <f>VLOOKUP(K24,Positions!$A$2:$B$688,2,FALSE)</f>
        <v>D</v>
      </c>
      <c r="M24" s="91" t="str">
        <f>VLOOKUP(K24,ADP!$A$2:$E$696,5,FALSE)</f>
        <v>BUF</v>
      </c>
      <c r="N24" s="91">
        <f>AVERAGE(IFERROR(MATCH(K24,'2023 Top 250'!$B$4:$B$257,False),260),IFERROR(MATCH(K24,'2023 Top 250'!$L$4:$L$254,False),260))</f>
        <v>119.5</v>
      </c>
      <c r="O24" s="92">
        <f>IF(Settings!$B$2="Yahoo",VLOOKUP(K24,ADP!$A$2:$D$696,2,FALSE),IF(Settings!$B$2="ESPN",VLOOKUP(K24,ADP!$A$2:$D$696,3,FALSE),IF(Settings!$B$2="Average",VLOOKUP(K24,ADP!$A$2:$D$696,4,FALSE),"NA")))</f>
        <v>81.6</v>
      </c>
      <c r="R24" s="90">
        <v>22.0</v>
      </c>
      <c r="S24" s="107" t="s">
        <v>392</v>
      </c>
      <c r="T24" s="69" t="str">
        <f>VLOOKUP(S24,Positions!$A$2:$B$688,2,FALSE)</f>
        <v>G</v>
      </c>
      <c r="U24" s="91" t="str">
        <f>VLOOKUP(S24,ADP!$A$2:$E$696,5,FALSE)</f>
        <v>DET</v>
      </c>
      <c r="V24" s="91">
        <f>AVERAGE(IFERROR(MATCH(S24,'2023 Top 250'!$B$4:$B$257,False),260),IFERROR(MATCH(S24,'2023 Top 250'!$L$4:$L$254,False),260))</f>
        <v>169</v>
      </c>
      <c r="W24" s="92">
        <f>IF(Settings!$B$2="Yahoo",VLOOKUP(S24,ADP!$A$2:$D$696,2,FALSE),IF(Settings!$B$2="ESPN",VLOOKUP(S24,ADP!$A$2:$D$696,3,FALSE),IF(Settings!$B$2="Average",VLOOKUP(S24,ADP!$A$2:$D$696,4,FALSE),"NA")))</f>
        <v>125.4</v>
      </c>
      <c r="X24" s="81"/>
      <c r="Y24" s="81"/>
      <c r="Z24" s="81"/>
      <c r="AA24" s="87"/>
      <c r="AB24" s="88"/>
    </row>
    <row r="25">
      <c r="B25" s="36">
        <v>23.0</v>
      </c>
      <c r="C25" s="37" t="s">
        <v>69</v>
      </c>
      <c r="D25" s="38" t="str">
        <f>VLOOKUP(C25,Positions!$A$2:$B$688,2,FALSE)</f>
        <v>C/LW</v>
      </c>
      <c r="E25" s="37" t="str">
        <f>VLOOKUP(C25,ADP!$A$2:$E$696,5,FALSE)</f>
        <v>VAN</v>
      </c>
      <c r="F25" s="38">
        <f>AVERAGE(IFERROR(MATCH(C25,'2023 Top 250'!$B$4:$B$257,False),260),IFERROR(MATCH(C25,'2023 Top 250'!$L$4:$L$254,False),260))</f>
        <v>25.5</v>
      </c>
      <c r="G25" s="98">
        <f>IF(Settings!$B$2="Yahoo",VLOOKUP(C25,ADP!$A$2:$D$696,2,FALSE),IF(Settings!$B$2="ESPN",VLOOKUP(C25,ADP!$A$2:$D$696,3,FALSE),IF(Settings!$B$2="Average",VLOOKUP(C25,ADP!$A$2:$D$696,4,FALSE),"NA")))</f>
        <v>22.5</v>
      </c>
      <c r="J25" s="90">
        <v>23.0</v>
      </c>
      <c r="K25" s="107" t="s">
        <v>275</v>
      </c>
      <c r="L25" s="69" t="str">
        <f>VLOOKUP(K25,Positions!$A$2:$B$688,2,FALSE)</f>
        <v>D</v>
      </c>
      <c r="M25" s="91" t="str">
        <f>VLOOKUP(K25,ADP!$A$2:$E$696,5,FALSE)</f>
        <v>BOS</v>
      </c>
      <c r="N25" s="91">
        <f>AVERAGE(IFERROR(MATCH(K25,'2023 Top 250'!$B$4:$B$257,False),260),IFERROR(MATCH(K25,'2023 Top 250'!$L$4:$L$254,False),260))</f>
        <v>126.5</v>
      </c>
      <c r="O25" s="92">
        <f>IF(Settings!$B$2="Yahoo",VLOOKUP(K25,ADP!$A$2:$D$696,2,FALSE),IF(Settings!$B$2="ESPN",VLOOKUP(K25,ADP!$A$2:$D$696,3,FALSE),IF(Settings!$B$2="Average",VLOOKUP(K25,ADP!$A$2:$D$696,4,FALSE),"NA")))</f>
        <v>131.1</v>
      </c>
      <c r="R25" s="90">
        <v>23.0</v>
      </c>
      <c r="S25" s="95" t="s">
        <v>387</v>
      </c>
      <c r="T25" s="69" t="str">
        <f>VLOOKUP(S25,Positions!$A$2:$B$688,2,FALSE)</f>
        <v>G</v>
      </c>
      <c r="U25" s="91" t="str">
        <f>VLOOKUP(S25,ADP!$A$2:$E$696,5,FALSE)</f>
        <v>VGK</v>
      </c>
      <c r="V25" s="91">
        <f>AVERAGE(IFERROR(MATCH(S25,'2023 Top 250'!$B$4:$B$257,False),260),IFERROR(MATCH(S25,'2023 Top 250'!$L$4:$L$254,False),260))</f>
        <v>179</v>
      </c>
      <c r="W25" s="92">
        <f>IF(Settings!$B$2="Yahoo",VLOOKUP(S25,ADP!$A$2:$D$696,2,FALSE),IF(Settings!$B$2="ESPN",VLOOKUP(S25,ADP!$A$2:$D$696,3,FALSE),IF(Settings!$B$2="Average",VLOOKUP(S25,ADP!$A$2:$D$696,4,FALSE),"NA")))</f>
        <v>118.8</v>
      </c>
      <c r="X25" s="81"/>
      <c r="Y25" s="81"/>
      <c r="Z25" s="81"/>
      <c r="AA25" s="87"/>
      <c r="AB25" s="88"/>
    </row>
    <row r="26">
      <c r="B26" s="49">
        <v>24.0</v>
      </c>
      <c r="C26" s="50" t="s">
        <v>47</v>
      </c>
      <c r="D26" s="43" t="str">
        <f>VLOOKUP(C26,Positions!$A$2:$B$688,2,FALSE)</f>
        <v>LW</v>
      </c>
      <c r="E26" s="50" t="str">
        <f>VLOOKUP(C26,ADP!$A$2:$E$696,5,FALSE)</f>
        <v>OTT</v>
      </c>
      <c r="F26" s="43">
        <f>AVERAGE(IFERROR(MATCH(C26,'2023 Top 250'!$B$4:$B$257,False),260),IFERROR(MATCH(C26,'2023 Top 250'!$L$4:$L$254,False),260))</f>
        <v>29</v>
      </c>
      <c r="G26" s="94">
        <f>IF(Settings!$B$2="Yahoo",VLOOKUP(C26,ADP!$A$2:$D$696,2,FALSE),IF(Settings!$B$2="ESPN",VLOOKUP(C26,ADP!$A$2:$D$696,3,FALSE),IF(Settings!$B$2="Average",VLOOKUP(C26,ADP!$A$2:$D$696,4,FALSE),"NA")))</f>
        <v>40.3</v>
      </c>
      <c r="J26" s="90">
        <v>24.0</v>
      </c>
      <c r="K26" s="108" t="s">
        <v>334</v>
      </c>
      <c r="L26" s="69" t="str">
        <f>VLOOKUP(K26,Positions!$A$2:$B$688,2,FALSE)</f>
        <v>D</v>
      </c>
      <c r="M26" s="91" t="str">
        <f>VLOOKUP(K26,ADP!$A$2:$E$696,5,FALSE)</f>
        <v>STL</v>
      </c>
      <c r="N26" s="91">
        <f>AVERAGE(IFERROR(MATCH(K26,'2023 Top 250'!$B$4:$B$257,False),260),IFERROR(MATCH(K26,'2023 Top 250'!$L$4:$L$254,False),260))</f>
        <v>135</v>
      </c>
      <c r="O26" s="92">
        <f>IF(Settings!$B$2="Yahoo",VLOOKUP(K26,ADP!$A$2:$D$696,2,FALSE),IF(Settings!$B$2="ESPN",VLOOKUP(K26,ADP!$A$2:$D$696,3,FALSE),IF(Settings!$B$2="Average",VLOOKUP(K26,ADP!$A$2:$D$696,4,FALSE),"NA")))</f>
        <v>104.2</v>
      </c>
      <c r="R26" s="90">
        <v>24.0</v>
      </c>
      <c r="S26" s="99" t="s">
        <v>407</v>
      </c>
      <c r="T26" s="69" t="str">
        <f>VLOOKUP(S26,Positions!$A$2:$B$688,2,FALSE)</f>
        <v>G</v>
      </c>
      <c r="U26" s="91" t="str">
        <f>VLOOKUP(S26,ADP!$A$2:$E$696,5,FALSE)</f>
        <v>LAK</v>
      </c>
      <c r="V26" s="91">
        <f>AVERAGE(IFERROR(MATCH(S26,'2023 Top 250'!$B$4:$B$257,False),260),IFERROR(MATCH(S26,'2023 Top 250'!$L$4:$L$254,False),260))</f>
        <v>183</v>
      </c>
      <c r="W26" s="92">
        <f>IF(Settings!$B$2="Yahoo",VLOOKUP(S26,ADP!$A$2:$D$696,2,FALSE),IF(Settings!$B$2="ESPN",VLOOKUP(S26,ADP!$A$2:$D$696,3,FALSE),IF(Settings!$B$2="Average",VLOOKUP(S26,ADP!$A$2:$D$696,4,FALSE),"NA")))</f>
        <v>94.9</v>
      </c>
      <c r="X26" s="81"/>
      <c r="Y26" s="81"/>
      <c r="Z26" s="81"/>
      <c r="AA26" s="87"/>
      <c r="AB26" s="88"/>
    </row>
    <row r="27">
      <c r="B27" s="36">
        <v>25.0</v>
      </c>
      <c r="C27" s="37" t="s">
        <v>132</v>
      </c>
      <c r="D27" s="38" t="str">
        <f>VLOOKUP(C27,Positions!$A$2:$B$688,2,FALSE)</f>
        <v>C</v>
      </c>
      <c r="E27" s="37" t="str">
        <f>VLOOKUP(C27,ADP!$A$2:$E$696,5,FALSE)</f>
        <v>CGY</v>
      </c>
      <c r="F27" s="38">
        <f>AVERAGE(IFERROR(MATCH(C27,'2023 Top 250'!$B$4:$B$257,False),260),IFERROR(MATCH(C27,'2023 Top 250'!$L$4:$L$254,False),260))</f>
        <v>30</v>
      </c>
      <c r="G27" s="98">
        <f>IF(Settings!$B$2="Yahoo",VLOOKUP(C27,ADP!$A$2:$D$696,2,FALSE),IF(Settings!$B$2="ESPN",VLOOKUP(C27,ADP!$A$2:$D$696,3,FALSE),IF(Settings!$B$2="Average",VLOOKUP(C27,ADP!$A$2:$D$696,4,FALSE),"NA")))</f>
        <v>47.6</v>
      </c>
      <c r="J27" s="90">
        <v>25.0</v>
      </c>
      <c r="K27" s="95" t="s">
        <v>326</v>
      </c>
      <c r="L27" s="69" t="str">
        <f>VLOOKUP(K27,Positions!$A$2:$B$688,2,FALSE)</f>
        <v>D</v>
      </c>
      <c r="M27" s="91" t="str">
        <f>VLOOKUP(K27,ADP!$A$2:$E$696,5,FALSE)</f>
        <v>CHI</v>
      </c>
      <c r="N27" s="91">
        <f>AVERAGE(IFERROR(MATCH(K27,'2023 Top 250'!$B$4:$B$257,False),260),IFERROR(MATCH(K27,'2023 Top 250'!$L$4:$L$254,False),260))</f>
        <v>139</v>
      </c>
      <c r="O27" s="92">
        <f>IF(Settings!$B$2="Yahoo",VLOOKUP(K27,ADP!$A$2:$D$696,2,FALSE),IF(Settings!$B$2="ESPN",VLOOKUP(K27,ADP!$A$2:$D$696,3,FALSE),IF(Settings!$B$2="Average",VLOOKUP(K27,ADP!$A$2:$D$696,4,FALSE),"NA")))</f>
        <v>129.6</v>
      </c>
      <c r="R27" s="90">
        <v>25.0</v>
      </c>
      <c r="S27" s="95" t="s">
        <v>76</v>
      </c>
      <c r="T27" s="69" t="str">
        <f>VLOOKUP(S27,Positions!$A$2:$B$688,2,FALSE)</f>
        <v>G</v>
      </c>
      <c r="U27" s="91" t="str">
        <f>VLOOKUP(S27,ADP!$A$2:$E$696,5,FALSE)</f>
        <v>COL</v>
      </c>
      <c r="V27" s="91">
        <f>AVERAGE(IFERROR(MATCH(S27,'2023 Top 250'!$B$4:$B$257,False),260),IFERROR(MATCH(S27,'2023 Top 250'!$L$4:$L$254,False),260))</f>
        <v>188</v>
      </c>
      <c r="W27" s="92">
        <f>IF(Settings!$B$2="Yahoo",VLOOKUP(S27,ADP!$A$2:$D$696,2,FALSE),IF(Settings!$B$2="ESPN",VLOOKUP(S27,ADP!$A$2:$D$696,3,FALSE),IF(Settings!$B$2="Average",VLOOKUP(S27,ADP!$A$2:$D$696,4,FALSE),"NA")))</f>
        <v>103.5</v>
      </c>
      <c r="X27" s="81"/>
      <c r="Y27" s="81"/>
      <c r="Z27" s="81"/>
      <c r="AA27" s="87"/>
      <c r="AB27" s="88"/>
    </row>
    <row r="28">
      <c r="B28" s="49">
        <v>26.0</v>
      </c>
      <c r="C28" s="50" t="s">
        <v>65</v>
      </c>
      <c r="D28" s="43" t="str">
        <f>VLOOKUP(C28,Positions!$A$2:$B$688,2,FALSE)</f>
        <v>LW</v>
      </c>
      <c r="E28" s="50" t="str">
        <f>VLOOKUP(C28,ADP!$A$2:$E$696,5,FALSE)</f>
        <v>DAL</v>
      </c>
      <c r="F28" s="43">
        <f>AVERAGE(IFERROR(MATCH(C28,'2023 Top 250'!$B$4:$B$257,False),260),IFERROR(MATCH(C28,'2023 Top 250'!$L$4:$L$254,False),260))</f>
        <v>31.5</v>
      </c>
      <c r="G28" s="94">
        <f>IF(Settings!$B$2="Yahoo",VLOOKUP(C28,ADP!$A$2:$D$696,2,FALSE),IF(Settings!$B$2="ESPN",VLOOKUP(C28,ADP!$A$2:$D$696,3,FALSE),IF(Settings!$B$2="Average",VLOOKUP(C28,ADP!$A$2:$D$696,4,FALSE),"NA")))</f>
        <v>48.9</v>
      </c>
      <c r="J28" s="90">
        <v>26.0</v>
      </c>
      <c r="K28" s="95" t="s">
        <v>360</v>
      </c>
      <c r="L28" s="69" t="str">
        <f>VLOOKUP(K28,Positions!$A$2:$B$688,2,FALSE)</f>
        <v>D</v>
      </c>
      <c r="M28" s="91" t="str">
        <f>VLOOKUP(K28,ADP!$A$2:$E$696,5,FALSE)</f>
        <v>EDM</v>
      </c>
      <c r="N28" s="91">
        <f>AVERAGE(IFERROR(MATCH(K28,'2023 Top 250'!$B$4:$B$257,False),260),IFERROR(MATCH(K28,'2023 Top 250'!$L$4:$L$254,False),260))</f>
        <v>146</v>
      </c>
      <c r="O28" s="92">
        <f>IF(Settings!$B$2="Yahoo",VLOOKUP(K28,ADP!$A$2:$D$696,2,FALSE),IF(Settings!$B$2="ESPN",VLOOKUP(K28,ADP!$A$2:$D$696,3,FALSE),IF(Settings!$B$2="Average",VLOOKUP(K28,ADP!$A$2:$D$696,4,FALSE),"NA")))</f>
        <v>104.9</v>
      </c>
      <c r="R28" s="90">
        <v>26.0</v>
      </c>
      <c r="S28" s="99" t="s">
        <v>471</v>
      </c>
      <c r="T28" s="69" t="str">
        <f>VLOOKUP(S28,Positions!$A$2:$B$688,2,FALSE)</f>
        <v>G</v>
      </c>
      <c r="U28" s="91" t="str">
        <f>VLOOKUP(S28,ADP!$A$2:$E$696,5,FALSE)</f>
        <v>PHI</v>
      </c>
      <c r="V28" s="91">
        <f>AVERAGE(IFERROR(MATCH(S28,'2023 Top 250'!$B$4:$B$257,False),260),IFERROR(MATCH(S28,'2023 Top 250'!$L$4:$L$254,False),260))</f>
        <v>208</v>
      </c>
      <c r="W28" s="92">
        <f>IF(Settings!$B$2="Yahoo",VLOOKUP(S28,ADP!$A$2:$D$696,2,FALSE),IF(Settings!$B$2="ESPN",VLOOKUP(S28,ADP!$A$2:$D$696,3,FALSE),IF(Settings!$B$2="Average",VLOOKUP(S28,ADP!$A$2:$D$696,4,FALSE),"NA")))</f>
        <v>170</v>
      </c>
      <c r="X28" s="81"/>
      <c r="Y28" s="81"/>
      <c r="Z28" s="81"/>
      <c r="AA28" s="87"/>
      <c r="AB28" s="88"/>
    </row>
    <row r="29">
      <c r="B29" s="36">
        <v>27.0</v>
      </c>
      <c r="C29" s="37" t="s">
        <v>70</v>
      </c>
      <c r="D29" s="38" t="str">
        <f>VLOOKUP(C29,Positions!$A$2:$B$688,2,FALSE)</f>
        <v>LW</v>
      </c>
      <c r="E29" s="37" t="str">
        <f>VLOOKUP(C29,ADP!$A$2:$E$696,5,FALSE)</f>
        <v>CAR</v>
      </c>
      <c r="F29" s="38">
        <f>AVERAGE(IFERROR(MATCH(C29,'2023 Top 250'!$B$4:$B$257,False),260),IFERROR(MATCH(C29,'2023 Top 250'!$L$4:$L$254,False),260))</f>
        <v>32</v>
      </c>
      <c r="G29" s="89">
        <f>IF(Settings!$B$2="Yahoo",VLOOKUP(C29,ADP!$A$2:$D$696,2,FALSE),IF(Settings!$B$2="ESPN",VLOOKUP(C29,ADP!$A$2:$D$696,3,FALSE),IF(Settings!$B$2="Average",VLOOKUP(C29,ADP!$A$2:$D$696,4,FALSE),"NA")))</f>
        <v>37.9</v>
      </c>
      <c r="J29" s="90">
        <v>27.0</v>
      </c>
      <c r="K29" s="101" t="s">
        <v>362</v>
      </c>
      <c r="L29" s="69" t="str">
        <f>VLOOKUP(K29,Positions!$A$2:$B$688,2,FALSE)</f>
        <v>D</v>
      </c>
      <c r="M29" s="91" t="str">
        <f>VLOOKUP(K29,ADP!$A$2:$E$696,5,FALSE)</f>
        <v>PHI</v>
      </c>
      <c r="N29" s="91">
        <f>AVERAGE(IFERROR(MATCH(K29,'2023 Top 250'!$B$4:$B$257,False),260),IFERROR(MATCH(K29,'2023 Top 250'!$L$4:$L$254,False),260))</f>
        <v>147.5</v>
      </c>
      <c r="O29" s="92">
        <f>IF(Settings!$B$2="Yahoo",VLOOKUP(K29,ADP!$A$2:$D$696,2,FALSE),IF(Settings!$B$2="ESPN",VLOOKUP(K29,ADP!$A$2:$D$696,3,FALSE),IF(Settings!$B$2="Average",VLOOKUP(K29,ADP!$A$2:$D$696,4,FALSE),"NA")))</f>
        <v>120.4</v>
      </c>
      <c r="R29" s="90">
        <v>27.0</v>
      </c>
      <c r="S29" s="108" t="s">
        <v>472</v>
      </c>
      <c r="T29" s="69" t="str">
        <f>VLOOKUP(S29,Positions!$A$2:$B$688,2,FALSE)</f>
        <v>G</v>
      </c>
      <c r="U29" s="91" t="str">
        <f>VLOOKUP(S29,ADP!$A$2:$E$696,5,FALSE)</f>
        <v>FLA</v>
      </c>
      <c r="V29" s="91">
        <f>AVERAGE(IFERROR(MATCH(S29,'2023 Top 250'!$B$4:$B$257,False),260),IFERROR(MATCH(S29,'2023 Top 250'!$L$4:$L$254,False),260))</f>
        <v>213.5</v>
      </c>
      <c r="W29" s="92">
        <f>IF(Settings!$B$2="Yahoo",VLOOKUP(S29,ADP!$A$2:$D$696,2,FALSE),IF(Settings!$B$2="ESPN",VLOOKUP(S29,ADP!$A$2:$D$696,3,FALSE),IF(Settings!$B$2="Average",VLOOKUP(S29,ADP!$A$2:$D$696,4,FALSE),"NA")))</f>
        <v>74.9</v>
      </c>
      <c r="X29" s="81"/>
      <c r="Y29" s="81"/>
      <c r="Z29" s="81"/>
      <c r="AA29" s="87"/>
      <c r="AB29" s="88"/>
    </row>
    <row r="30">
      <c r="B30" s="49">
        <v>28.0</v>
      </c>
      <c r="C30" s="105" t="s">
        <v>77</v>
      </c>
      <c r="D30" s="43" t="str">
        <f>VLOOKUP(C30,Positions!$A$2:$B$688,2,FALSE)</f>
        <v>C</v>
      </c>
      <c r="E30" s="50" t="str">
        <f>VLOOKUP(C30,ADP!$A$2:$E$696,5,FALSE)</f>
        <v>VGK</v>
      </c>
      <c r="F30" s="43">
        <f>AVERAGE(IFERROR(MATCH(C30,'2023 Top 250'!$B$4:$B$257,False),260),IFERROR(MATCH(C30,'2023 Top 250'!$L$4:$L$254,False),260))</f>
        <v>32</v>
      </c>
      <c r="G30" s="96">
        <f>IF(Settings!$B$2="Yahoo",VLOOKUP(C30,ADP!$A$2:$D$696,2,FALSE),IF(Settings!$B$2="ESPN",VLOOKUP(C30,ADP!$A$2:$D$696,3,FALSE),IF(Settings!$B$2="Average",VLOOKUP(C30,ADP!$A$2:$D$696,4,FALSE),"NA")))</f>
        <v>43.4</v>
      </c>
      <c r="J30" s="90">
        <v>28.0</v>
      </c>
      <c r="K30" s="107" t="s">
        <v>312</v>
      </c>
      <c r="L30" s="69" t="str">
        <f>VLOOKUP(K30,Positions!$A$2:$B$688,2,FALSE)</f>
        <v>D</v>
      </c>
      <c r="M30" s="91" t="str">
        <f>VLOOKUP(K30,ADP!$A$2:$E$696,5,FALSE)</f>
        <v>ANA</v>
      </c>
      <c r="N30" s="91">
        <f>AVERAGE(IFERROR(MATCH(K30,'2023 Top 250'!$B$4:$B$257,False),260),IFERROR(MATCH(K30,'2023 Top 250'!$L$4:$L$254,False),260))</f>
        <v>150.5</v>
      </c>
      <c r="O30" s="92">
        <f>IF(Settings!$B$2="Yahoo",VLOOKUP(K30,ADP!$A$2:$D$696,2,FALSE),IF(Settings!$B$2="ESPN",VLOOKUP(K30,ADP!$A$2:$D$696,3,FALSE),IF(Settings!$B$2="Average",VLOOKUP(K30,ADP!$A$2:$D$696,4,FALSE),"NA")))</f>
        <v>122</v>
      </c>
      <c r="R30" s="90">
        <v>28.0</v>
      </c>
      <c r="S30" s="107" t="s">
        <v>455</v>
      </c>
      <c r="T30" s="69" t="str">
        <f>VLOOKUP(S30,Positions!$A$2:$B$688,2,FALSE)</f>
        <v>G</v>
      </c>
      <c r="U30" s="91" t="str">
        <f>VLOOKUP(S30,ADP!$A$2:$E$696,5,FALSE)</f>
        <v>BOS</v>
      </c>
      <c r="V30" s="91">
        <f>AVERAGE(IFERROR(MATCH(S30,'2023 Top 250'!$B$4:$B$257,False),260),IFERROR(MATCH(S30,'2023 Top 250'!$L$4:$L$254,False),260))</f>
        <v>213.5</v>
      </c>
      <c r="W30" s="92">
        <f>IF(Settings!$B$2="Yahoo",VLOOKUP(S30,ADP!$A$2:$D$696,2,FALSE),IF(Settings!$B$2="ESPN",VLOOKUP(S30,ADP!$A$2:$D$696,3,FALSE),IF(Settings!$B$2="Average",VLOOKUP(S30,ADP!$A$2:$D$696,4,FALSE),"NA")))</f>
        <v>141.6</v>
      </c>
      <c r="X30" s="81"/>
      <c r="Y30" s="81"/>
      <c r="Z30" s="81"/>
      <c r="AA30" s="87"/>
      <c r="AB30" s="88"/>
    </row>
    <row r="31">
      <c r="B31" s="36">
        <v>29.0</v>
      </c>
      <c r="C31" s="37" t="s">
        <v>57</v>
      </c>
      <c r="D31" s="38" t="str">
        <f>VLOOKUP(C31,Positions!$A$2:$B$688,2,FALSE)</f>
        <v>LW</v>
      </c>
      <c r="E31" s="37" t="str">
        <f>VLOOKUP(C31,ADP!$A$2:$E$696,5,FALSE)</f>
        <v>NSH</v>
      </c>
      <c r="F31" s="38">
        <f>AVERAGE(IFERROR(MATCH(C31,'2023 Top 250'!$B$4:$B$257,False),260),IFERROR(MATCH(C31,'2023 Top 250'!$L$4:$L$254,False),260))</f>
        <v>33.5</v>
      </c>
      <c r="G31" s="103">
        <f>IF(Settings!$B$2="Yahoo",VLOOKUP(C31,ADP!$A$2:$D$696,2,FALSE),IF(Settings!$B$2="ESPN",VLOOKUP(C31,ADP!$A$2:$D$696,3,FALSE),IF(Settings!$B$2="Average",VLOOKUP(C31,ADP!$A$2:$D$696,4,FALSE),"NA")))</f>
        <v>57.4</v>
      </c>
      <c r="J31" s="90">
        <v>29.0</v>
      </c>
      <c r="K31" s="99" t="s">
        <v>367</v>
      </c>
      <c r="L31" s="69" t="str">
        <f>VLOOKUP(K31,Positions!$A$2:$B$688,2,FALSE)</f>
        <v>D</v>
      </c>
      <c r="M31" s="91" t="str">
        <f>VLOOKUP(K31,ADP!$A$2:$E$696,5,FALSE)</f>
        <v>MIN</v>
      </c>
      <c r="N31" s="91">
        <f>AVERAGE(IFERROR(MATCH(K31,'2023 Top 250'!$B$4:$B$257,False),260),IFERROR(MATCH(K31,'2023 Top 250'!$L$4:$L$254,False),260))</f>
        <v>151</v>
      </c>
      <c r="O31" s="92">
        <f>IF(Settings!$B$2="Yahoo",VLOOKUP(K31,ADP!$A$2:$D$696,2,FALSE),IF(Settings!$B$2="ESPN",VLOOKUP(K31,ADP!$A$2:$D$696,3,FALSE),IF(Settings!$B$2="Average",VLOOKUP(K31,ADP!$A$2:$D$696,4,FALSE),"NA")))</f>
        <v>137</v>
      </c>
      <c r="R31" s="90">
        <v>29.0</v>
      </c>
      <c r="S31" s="109" t="s">
        <v>415</v>
      </c>
      <c r="T31" s="69" t="str">
        <f>VLOOKUP(S31,Positions!$A$2:$B$688,2,FALSE)</f>
        <v>G</v>
      </c>
      <c r="U31" s="91" t="str">
        <f>VLOOKUP(S31,ADP!$A$2:$E$696,5,FALSE)</f>
        <v>NJD</v>
      </c>
      <c r="V31" s="91">
        <f>AVERAGE(IFERROR(MATCH(S31,'2023 Top 250'!$B$4:$B$257,False),260),IFERROR(MATCH(S31,'2023 Top 250'!$L$4:$L$254,False),260))</f>
        <v>215.5</v>
      </c>
      <c r="W31" s="92" t="str">
        <f>IF(Settings!$B$2="Yahoo",VLOOKUP(S31,ADP!$A$2:$D$696,2,FALSE),IF(Settings!$B$2="ESPN",VLOOKUP(S31,ADP!$A$2:$D$696,3,FALSE),IF(Settings!$B$2="Average",VLOOKUP(S31,ADP!$A$2:$D$696,4,FALSE),"NA")))</f>
        <v>–</v>
      </c>
      <c r="X31" s="81"/>
      <c r="Y31" s="81"/>
      <c r="Z31" s="81"/>
      <c r="AA31" s="87"/>
      <c r="AB31" s="88"/>
    </row>
    <row r="32">
      <c r="B32" s="49">
        <v>30.0</v>
      </c>
      <c r="C32" s="50" t="s">
        <v>137</v>
      </c>
      <c r="D32" s="43" t="str">
        <f>VLOOKUP(C32,Positions!$A$2:$B$688,2,FALSE)</f>
        <v>C</v>
      </c>
      <c r="E32" s="50" t="str">
        <f>VLOOKUP(C32,ADP!$A$2:$E$696,5,FALSE)</f>
        <v>NJD</v>
      </c>
      <c r="F32" s="43">
        <f>AVERAGE(IFERROR(MATCH(C32,'2023 Top 250'!$B$4:$B$257,False),260),IFERROR(MATCH(C32,'2023 Top 250'!$L$4:$L$254,False),260))</f>
        <v>36</v>
      </c>
      <c r="G32" s="94">
        <f>IF(Settings!$B$2="Yahoo",VLOOKUP(C32,ADP!$A$2:$D$696,2,FALSE),IF(Settings!$B$2="ESPN",VLOOKUP(C32,ADP!$A$2:$D$696,3,FALSE),IF(Settings!$B$2="Average",VLOOKUP(C32,ADP!$A$2:$D$696,4,FALSE),"NA")))</f>
        <v>96.3</v>
      </c>
      <c r="J32" s="90">
        <v>30.0</v>
      </c>
      <c r="K32" s="99" t="s">
        <v>365</v>
      </c>
      <c r="L32" s="69" t="str">
        <f>VLOOKUP(K32,Positions!$A$2:$B$688,2,FALSE)</f>
        <v>D</v>
      </c>
      <c r="M32" s="91" t="str">
        <f>VLOOKUP(K32,ADP!$A$2:$E$696,5,FALSE)</f>
        <v>EDM</v>
      </c>
      <c r="N32" s="91">
        <f>AVERAGE(IFERROR(MATCH(K32,'2023 Top 250'!$B$4:$B$257,False),260),IFERROR(MATCH(K32,'2023 Top 250'!$L$4:$L$254,False),260))</f>
        <v>155</v>
      </c>
      <c r="O32" s="92">
        <f>IF(Settings!$B$2="Yahoo",VLOOKUP(K32,ADP!$A$2:$D$696,2,FALSE),IF(Settings!$B$2="ESPN",VLOOKUP(K32,ADP!$A$2:$D$696,3,FALSE),IF(Settings!$B$2="Average",VLOOKUP(K32,ADP!$A$2:$D$696,4,FALSE),"NA")))</f>
        <v>100.2</v>
      </c>
      <c r="R32" s="90">
        <v>30.0</v>
      </c>
      <c r="S32" s="104" t="s">
        <v>497</v>
      </c>
      <c r="T32" s="69" t="str">
        <f>VLOOKUP(S32,Positions!$A$2:$B$688,2,FALSE)</f>
        <v>G</v>
      </c>
      <c r="U32" s="91" t="str">
        <f>VLOOKUP(S32,ADP!$A$2:$E$696,5,FALSE)</f>
        <v>SEA</v>
      </c>
      <c r="V32" s="91">
        <f>AVERAGE(IFERROR(MATCH(S32,'2023 Top 250'!$B$4:$B$257,False),260),IFERROR(MATCH(S32,'2023 Top 250'!$L$4:$L$254,False),260))</f>
        <v>218.5</v>
      </c>
      <c r="W32" s="92">
        <f>IF(Settings!$B$2="Yahoo",VLOOKUP(S32,ADP!$A$2:$D$696,2,FALSE),IF(Settings!$B$2="ESPN",VLOOKUP(S32,ADP!$A$2:$D$696,3,FALSE),IF(Settings!$B$2="Average",VLOOKUP(S32,ADP!$A$2:$D$696,4,FALSE),"NA")))</f>
        <v>165.4</v>
      </c>
      <c r="X32" s="81"/>
      <c r="Y32" s="81"/>
      <c r="Z32" s="81"/>
      <c r="AA32" s="87"/>
      <c r="AB32" s="88"/>
    </row>
    <row r="33">
      <c r="B33" s="36">
        <v>31.0</v>
      </c>
      <c r="C33" s="37" t="s">
        <v>144</v>
      </c>
      <c r="D33" s="38" t="str">
        <f>VLOOKUP(C33,Positions!$A$2:$B$688,2,FALSE)</f>
        <v>C</v>
      </c>
      <c r="E33" s="37" t="str">
        <f>VLOOKUP(C33,ADP!$A$2:$E$696,5,FALSE)</f>
        <v>TOR</v>
      </c>
      <c r="F33" s="38">
        <f>AVERAGE(IFERROR(MATCH(C33,'2023 Top 250'!$B$4:$B$257,False),260),IFERROR(MATCH(C33,'2023 Top 250'!$L$4:$L$254,False),260))</f>
        <v>36.5</v>
      </c>
      <c r="G33" s="89">
        <f>IF(Settings!$B$2="Yahoo",VLOOKUP(C33,ADP!$A$2:$D$696,2,FALSE),IF(Settings!$B$2="ESPN",VLOOKUP(C33,ADP!$A$2:$D$696,3,FALSE),IF(Settings!$B$2="Average",VLOOKUP(C33,ADP!$A$2:$D$696,4,FALSE),"NA")))</f>
        <v>65</v>
      </c>
      <c r="J33" s="90">
        <v>31.0</v>
      </c>
      <c r="K33" s="99" t="s">
        <v>394</v>
      </c>
      <c r="L33" s="69" t="str">
        <f>VLOOKUP(K33,Positions!$A$2:$B$688,2,FALSE)</f>
        <v>D</v>
      </c>
      <c r="M33" s="91" t="str">
        <f>VLOOKUP(K33,ADP!$A$2:$E$696,5,FALSE)</f>
        <v>SJS</v>
      </c>
      <c r="N33" s="91">
        <f>AVERAGE(IFERROR(MATCH(K33,'2023 Top 250'!$B$4:$B$257,False),260),IFERROR(MATCH(K33,'2023 Top 250'!$L$4:$L$254,False),260))</f>
        <v>165</v>
      </c>
      <c r="O33" s="92">
        <f>IF(Settings!$B$2="Yahoo",VLOOKUP(K33,ADP!$A$2:$D$696,2,FALSE),IF(Settings!$B$2="ESPN",VLOOKUP(K33,ADP!$A$2:$D$696,3,FALSE),IF(Settings!$B$2="Average",VLOOKUP(K33,ADP!$A$2:$D$696,4,FALSE),"NA")))</f>
        <v>141.4</v>
      </c>
      <c r="R33" s="90">
        <v>31.0</v>
      </c>
      <c r="S33" s="95" t="s">
        <v>428</v>
      </c>
      <c r="T33" s="69" t="str">
        <f>VLOOKUP(S33,Positions!$A$2:$B$688,2,FALSE)</f>
        <v>G</v>
      </c>
      <c r="U33" s="91" t="str">
        <f>VLOOKUP(S33,ADP!$A$2:$E$696,5,FALSE)</f>
        <v>NJD</v>
      </c>
      <c r="V33" s="91">
        <f>AVERAGE(IFERROR(MATCH(S33,'2023 Top 250'!$B$4:$B$257,False),260),IFERROR(MATCH(S33,'2023 Top 250'!$L$4:$L$254,False),260))</f>
        <v>219</v>
      </c>
      <c r="W33" s="92">
        <f>IF(Settings!$B$2="Yahoo",VLOOKUP(S33,ADP!$A$2:$D$696,2,FALSE),IF(Settings!$B$2="ESPN",VLOOKUP(S33,ADP!$A$2:$D$696,3,FALSE),IF(Settings!$B$2="Average",VLOOKUP(S33,ADP!$A$2:$D$696,4,FALSE),"NA")))</f>
        <v>170.3</v>
      </c>
      <c r="X33" s="81"/>
      <c r="Y33" s="81"/>
      <c r="Z33" s="81"/>
      <c r="AA33" s="87"/>
      <c r="AB33" s="88"/>
    </row>
    <row r="34">
      <c r="B34" s="49">
        <v>32.0</v>
      </c>
      <c r="C34" s="50" t="s">
        <v>52</v>
      </c>
      <c r="D34" s="43" t="str">
        <f>VLOOKUP(C34,Positions!$A$2:$B$688,2,FALSE)</f>
        <v>LW/RW</v>
      </c>
      <c r="E34" s="50" t="str">
        <f>VLOOKUP(C34,ADP!$A$2:$E$696,5,FALSE)</f>
        <v>SJS</v>
      </c>
      <c r="F34" s="43">
        <f>AVERAGE(IFERROR(MATCH(C34,'2023 Top 250'!$B$4:$B$257,False),260),IFERROR(MATCH(C34,'2023 Top 250'!$L$4:$L$254,False),260))</f>
        <v>37</v>
      </c>
      <c r="G34" s="94">
        <f>IF(Settings!$B$2="Yahoo",VLOOKUP(C34,ADP!$A$2:$D$696,2,FALSE),IF(Settings!$B$2="ESPN",VLOOKUP(C34,ADP!$A$2:$D$696,3,FALSE),IF(Settings!$B$2="Average",VLOOKUP(C34,ADP!$A$2:$D$696,4,FALSE),"NA")))</f>
        <v>37.2</v>
      </c>
      <c r="J34" s="90">
        <v>32.0</v>
      </c>
      <c r="K34" s="101" t="s">
        <v>336</v>
      </c>
      <c r="L34" s="69" t="str">
        <f>VLOOKUP(K34,Positions!$A$2:$B$688,2,FALSE)</f>
        <v>D</v>
      </c>
      <c r="M34" s="91" t="str">
        <f>VLOOKUP(K34,ADP!$A$2:$E$696,5,FALSE)</f>
        <v>SEA</v>
      </c>
      <c r="N34" s="91">
        <f>AVERAGE(IFERROR(MATCH(K34,'2023 Top 250'!$B$4:$B$257,False),260),IFERROR(MATCH(K34,'2023 Top 250'!$L$4:$L$254,False),260))</f>
        <v>166.5</v>
      </c>
      <c r="O34" s="92">
        <f>IF(Settings!$B$2="Yahoo",VLOOKUP(K34,ADP!$A$2:$D$696,2,FALSE),IF(Settings!$B$2="ESPN",VLOOKUP(K34,ADP!$A$2:$D$696,3,FALSE),IF(Settings!$B$2="Average",VLOOKUP(K34,ADP!$A$2:$D$696,4,FALSE),"NA")))</f>
        <v>156.6</v>
      </c>
      <c r="R34" s="90">
        <v>32.0</v>
      </c>
      <c r="S34" s="99" t="s">
        <v>484</v>
      </c>
      <c r="T34" s="69" t="str">
        <f>VLOOKUP(S34,Positions!$A$2:$B$688,2,FALSE)</f>
        <v>G</v>
      </c>
      <c r="U34" s="91" t="str">
        <f>VLOOKUP(S34,ADP!$A$2:$E$696,5,FALSE)</f>
        <v>TOR</v>
      </c>
      <c r="V34" s="91">
        <f>AVERAGE(IFERROR(MATCH(S34,'2023 Top 250'!$B$4:$B$257,False),260),IFERROR(MATCH(S34,'2023 Top 250'!$L$4:$L$254,False),260))</f>
        <v>222.5</v>
      </c>
      <c r="W34" s="92">
        <f>IF(Settings!$B$2="Yahoo",VLOOKUP(S34,ADP!$A$2:$D$696,2,FALSE),IF(Settings!$B$2="ESPN",VLOOKUP(S34,ADP!$A$2:$D$696,3,FALSE),IF(Settings!$B$2="Average",VLOOKUP(S34,ADP!$A$2:$D$696,4,FALSE),"NA")))</f>
        <v>116.2</v>
      </c>
      <c r="X34" s="81"/>
      <c r="Y34" s="81"/>
      <c r="Z34" s="81"/>
      <c r="AA34" s="87"/>
      <c r="AB34" s="88"/>
    </row>
    <row r="35">
      <c r="B35" s="36">
        <v>33.0</v>
      </c>
      <c r="C35" s="37" t="s">
        <v>148</v>
      </c>
      <c r="D35" s="38" t="str">
        <f>VLOOKUP(C35,Positions!$A$2:$B$688,2,FALSE)</f>
        <v>LW/RW</v>
      </c>
      <c r="E35" s="37" t="str">
        <f>VLOOKUP(C35,ADP!$A$2:$E$696,5,FALSE)</f>
        <v>WPG</v>
      </c>
      <c r="F35" s="38">
        <f>AVERAGE(IFERROR(MATCH(C35,'2023 Top 250'!$B$4:$B$257,False),260),IFERROR(MATCH(C35,'2023 Top 250'!$L$4:$L$254,False),260))</f>
        <v>38</v>
      </c>
      <c r="G35" s="89">
        <f>IF(Settings!$B$2="Yahoo",VLOOKUP(C35,ADP!$A$2:$D$696,2,FALSE),IF(Settings!$B$2="ESPN",VLOOKUP(C35,ADP!$A$2:$D$696,3,FALSE),IF(Settings!$B$2="Average",VLOOKUP(C35,ADP!$A$2:$D$696,4,FALSE),"NA")))</f>
        <v>62.9</v>
      </c>
      <c r="J35" s="90">
        <v>33.0</v>
      </c>
      <c r="K35" s="101" t="s">
        <v>398</v>
      </c>
      <c r="L35" s="69" t="str">
        <f>VLOOKUP(K35,Positions!$A$2:$B$688,2,FALSE)</f>
        <v>D</v>
      </c>
      <c r="M35" s="91" t="str">
        <f>VLOOKUP(K35,ADP!$A$2:$E$696,5,FALSE)</f>
        <v>ARI</v>
      </c>
      <c r="N35" s="91">
        <f>AVERAGE(IFERROR(MATCH(K35,'2023 Top 250'!$B$4:$B$257,False),260),IFERROR(MATCH(K35,'2023 Top 250'!$L$4:$L$254,False),260))</f>
        <v>171.5</v>
      </c>
      <c r="O35" s="92">
        <f>IF(Settings!$B$2="Yahoo",VLOOKUP(K35,ADP!$A$2:$D$696,2,FALSE),IF(Settings!$B$2="ESPN",VLOOKUP(K35,ADP!$A$2:$D$696,3,FALSE),IF(Settings!$B$2="Average",VLOOKUP(K35,ADP!$A$2:$D$696,4,FALSE),"NA")))</f>
        <v>150.2</v>
      </c>
      <c r="R35" s="90">
        <v>33.0</v>
      </c>
      <c r="S35" s="99" t="s">
        <v>518</v>
      </c>
      <c r="T35" s="69" t="str">
        <f>VLOOKUP(S35,Positions!$A$2:$B$688,2,FALSE)</f>
        <v>G</v>
      </c>
      <c r="U35" s="91" t="str">
        <f>VLOOKUP(S35,ADP!$A$2:$E$696,5,FALSE)</f>
        <v>OTT</v>
      </c>
      <c r="V35" s="91">
        <f>AVERAGE(IFERROR(MATCH(S35,'2023 Top 250'!$B$4:$B$257,False),260),IFERROR(MATCH(S35,'2023 Top 250'!$L$4:$L$254,False),260))</f>
        <v>224.5</v>
      </c>
      <c r="W35" s="92">
        <f>IF(Settings!$B$2="Yahoo",VLOOKUP(S35,ADP!$A$2:$D$696,2,FALSE),IF(Settings!$B$2="ESPN",VLOOKUP(S35,ADP!$A$2:$D$696,3,FALSE),IF(Settings!$B$2="Average",VLOOKUP(S35,ADP!$A$2:$D$696,4,FALSE),"NA")))</f>
        <v>129.1</v>
      </c>
      <c r="X35" s="81"/>
      <c r="Y35" s="81"/>
      <c r="Z35" s="81"/>
      <c r="AA35" s="87"/>
      <c r="AB35" s="88"/>
    </row>
    <row r="36">
      <c r="B36" s="49">
        <v>34.0</v>
      </c>
      <c r="C36" s="105" t="s">
        <v>75</v>
      </c>
      <c r="D36" s="43" t="str">
        <f>VLOOKUP(C36,Positions!$A$2:$B$688,2,FALSE)</f>
        <v>LW/RW</v>
      </c>
      <c r="E36" s="50" t="str">
        <f>VLOOKUP(C36,ADP!$A$2:$E$696,5,FALSE)</f>
        <v>LAK</v>
      </c>
      <c r="F36" s="43">
        <f>AVERAGE(IFERROR(MATCH(C36,'2023 Top 250'!$B$4:$B$257,False),260),IFERROR(MATCH(C36,'2023 Top 250'!$L$4:$L$254,False),260))</f>
        <v>41</v>
      </c>
      <c r="G36" s="96">
        <f>IF(Settings!$B$2="Yahoo",VLOOKUP(C36,ADP!$A$2:$D$696,2,FALSE),IF(Settings!$B$2="ESPN",VLOOKUP(C36,ADP!$A$2:$D$696,3,FALSE),IF(Settings!$B$2="Average",VLOOKUP(C36,ADP!$A$2:$D$696,4,FALSE),"NA")))</f>
        <v>63.3</v>
      </c>
      <c r="J36" s="90">
        <v>34.0</v>
      </c>
      <c r="K36" s="107" t="s">
        <v>389</v>
      </c>
      <c r="L36" s="69" t="str">
        <f>VLOOKUP(K36,Positions!$A$2:$B$688,2,FALSE)</f>
        <v>D</v>
      </c>
      <c r="M36" s="91" t="str">
        <f>VLOOKUP(K36,ADP!$A$2:$E$696,5,FALSE)</f>
        <v>STL</v>
      </c>
      <c r="N36" s="91">
        <f>AVERAGE(IFERROR(MATCH(K36,'2023 Top 250'!$B$4:$B$257,False),260),IFERROR(MATCH(K36,'2023 Top 250'!$L$4:$L$254,False),260))</f>
        <v>173</v>
      </c>
      <c r="O36" s="92">
        <f>IF(Settings!$B$2="Yahoo",VLOOKUP(K36,ADP!$A$2:$D$696,2,FALSE),IF(Settings!$B$2="ESPN",VLOOKUP(K36,ADP!$A$2:$D$696,3,FALSE),IF(Settings!$B$2="Average",VLOOKUP(K36,ADP!$A$2:$D$696,4,FALSE),"NA")))</f>
        <v>120.5</v>
      </c>
      <c r="R36" s="90">
        <v>34.0</v>
      </c>
      <c r="S36" s="95" t="s">
        <v>521</v>
      </c>
      <c r="T36" s="69" t="str">
        <f>VLOOKUP(S36,Positions!$A$2:$B$688,2,FALSE)</f>
        <v>G</v>
      </c>
      <c r="U36" s="91" t="str">
        <f>VLOOKUP(S36,ADP!$A$2:$E$696,5,FALSE)</f>
        <v>CHI</v>
      </c>
      <c r="V36" s="91">
        <f>AVERAGE(IFERROR(MATCH(S36,'2023 Top 250'!$B$4:$B$257,False),260),IFERROR(MATCH(S36,'2023 Top 250'!$L$4:$L$254,False),260))</f>
        <v>234.5</v>
      </c>
      <c r="W36" s="92" t="str">
        <f>IF(Settings!$B$2="Yahoo",VLOOKUP(S36,ADP!$A$2:$D$696,2,FALSE),IF(Settings!$B$2="ESPN",VLOOKUP(S36,ADP!$A$2:$D$696,3,FALSE),IF(Settings!$B$2="Average",VLOOKUP(S36,ADP!$A$2:$D$696,4,FALSE),"NA")))</f>
        <v>–</v>
      </c>
      <c r="X36" s="81"/>
      <c r="Y36" s="81"/>
      <c r="Z36" s="81"/>
      <c r="AA36" s="87"/>
      <c r="AB36" s="88"/>
    </row>
    <row r="37">
      <c r="B37" s="36">
        <v>35.0</v>
      </c>
      <c r="C37" s="37" t="s">
        <v>63</v>
      </c>
      <c r="D37" s="38" t="str">
        <f>VLOOKUP(C37,Positions!$A$2:$B$688,2,FALSE)</f>
        <v>LW/RW</v>
      </c>
      <c r="E37" s="37" t="str">
        <f>VLOOKUP(C37,ADP!$A$2:$E$696,5,FALSE)</f>
        <v>TOR</v>
      </c>
      <c r="F37" s="38">
        <f>AVERAGE(IFERROR(MATCH(C37,'2023 Top 250'!$B$4:$B$257,False),260),IFERROR(MATCH(C37,'2023 Top 250'!$L$4:$L$254,False),260))</f>
        <v>41.5</v>
      </c>
      <c r="G37" s="89">
        <f>IF(Settings!$B$2="Yahoo",VLOOKUP(C37,ADP!$A$2:$D$696,2,FALSE),IF(Settings!$B$2="ESPN",VLOOKUP(C37,ADP!$A$2:$D$696,3,FALSE),IF(Settings!$B$2="Average",VLOOKUP(C37,ADP!$A$2:$D$696,4,FALSE),"NA")))</f>
        <v>64.1</v>
      </c>
      <c r="J37" s="90">
        <v>35.0</v>
      </c>
      <c r="K37" s="107" t="s">
        <v>418</v>
      </c>
      <c r="L37" s="69" t="str">
        <f>VLOOKUP(K37,Positions!$A$2:$B$688,2,FALSE)</f>
        <v>D</v>
      </c>
      <c r="M37" s="91" t="str">
        <f>VLOOKUP(K37,ADP!$A$2:$E$696,5,FALSE)</f>
        <v>ARI</v>
      </c>
      <c r="N37" s="91">
        <f>AVERAGE(IFERROR(MATCH(K37,'2023 Top 250'!$B$4:$B$257,False),260),IFERROR(MATCH(K37,'2023 Top 250'!$L$4:$L$254,False),260))</f>
        <v>179</v>
      </c>
      <c r="O37" s="92">
        <f>IF(Settings!$B$2="Yahoo",VLOOKUP(K37,ADP!$A$2:$D$696,2,FALSE),IF(Settings!$B$2="ESPN",VLOOKUP(K37,ADP!$A$2:$D$696,3,FALSE),IF(Settings!$B$2="Average",VLOOKUP(K37,ADP!$A$2:$D$696,4,FALSE),"NA")))</f>
        <v>157.3</v>
      </c>
      <c r="R37" s="90">
        <v>35.0</v>
      </c>
      <c r="S37" s="104" t="s">
        <v>539</v>
      </c>
      <c r="T37" s="69" t="str">
        <f>VLOOKUP(S37,Positions!$A$2:$B$688,2,FALSE)</f>
        <v>G</v>
      </c>
      <c r="U37" s="91" t="str">
        <f>VLOOKUP(S37,ADP!$A$2:$E$696,5,FALSE)</f>
        <v>MTL</v>
      </c>
      <c r="V37" s="91">
        <f>AVERAGE(IFERROR(MATCH(S37,'2023 Top 250'!$B$4:$B$257,False),260),IFERROR(MATCH(S37,'2023 Top 250'!$L$4:$L$254,False),260))</f>
        <v>235</v>
      </c>
      <c r="W37" s="92" t="str">
        <f>IF(Settings!$B$2="Yahoo",VLOOKUP(S37,ADP!$A$2:$D$696,2,FALSE),IF(Settings!$B$2="ESPN",VLOOKUP(S37,ADP!$A$2:$D$696,3,FALSE),IF(Settings!$B$2="Average",VLOOKUP(S37,ADP!$A$2:$D$696,4,FALSE),"NA")))</f>
        <v>–</v>
      </c>
      <c r="X37" s="81"/>
      <c r="Y37" s="81"/>
      <c r="Z37" s="81"/>
      <c r="AA37" s="87"/>
      <c r="AB37" s="88"/>
    </row>
    <row r="38">
      <c r="B38" s="49">
        <v>36.0</v>
      </c>
      <c r="C38" s="105" t="s">
        <v>158</v>
      </c>
      <c r="D38" s="43" t="str">
        <f>VLOOKUP(C38,Positions!$A$2:$B$688,2,FALSE)</f>
        <v>C/RW</v>
      </c>
      <c r="E38" s="50" t="str">
        <f>VLOOKUP(C38,ADP!$A$2:$E$696,5,FALSE)</f>
        <v>DAL</v>
      </c>
      <c r="F38" s="43">
        <f>AVERAGE(IFERROR(MATCH(C38,'2023 Top 250'!$B$4:$B$257,False),260),IFERROR(MATCH(C38,'2023 Top 250'!$L$4:$L$254,False),260))</f>
        <v>43.5</v>
      </c>
      <c r="G38" s="94">
        <f>IF(Settings!$B$2="Yahoo",VLOOKUP(C38,ADP!$A$2:$D$696,2,FALSE),IF(Settings!$B$2="ESPN",VLOOKUP(C38,ADP!$A$2:$D$696,3,FALSE),IF(Settings!$B$2="Average",VLOOKUP(C38,ADP!$A$2:$D$696,4,FALSE),"NA")))</f>
        <v>87.2</v>
      </c>
      <c r="J38" s="90">
        <v>36.0</v>
      </c>
      <c r="K38" s="15" t="s">
        <v>396</v>
      </c>
      <c r="L38" s="69" t="str">
        <f>VLOOKUP(K38,Positions!$A$2:$B$688,2,FALSE)</f>
        <v>D</v>
      </c>
      <c r="M38" s="91" t="str">
        <f>VLOOKUP(K38,ADP!$A$2:$E$696,5,FALSE)</f>
        <v>WPG</v>
      </c>
      <c r="N38" s="91">
        <f>AVERAGE(IFERROR(MATCH(K38,'2023 Top 250'!$B$4:$B$257,False),260),IFERROR(MATCH(K38,'2023 Top 250'!$L$4:$L$254,False),260))</f>
        <v>182</v>
      </c>
      <c r="O38" s="92">
        <f>IF(Settings!$B$2="Yahoo",VLOOKUP(K38,ADP!$A$2:$D$696,2,FALSE),IF(Settings!$B$2="ESPN",VLOOKUP(K38,ADP!$A$2:$D$696,3,FALSE),IF(Settings!$B$2="Average",VLOOKUP(K38,ADP!$A$2:$D$696,4,FALSE),"NA")))</f>
        <v>152.2</v>
      </c>
      <c r="R38" s="90">
        <v>36.0</v>
      </c>
      <c r="S38" s="99" t="s">
        <v>524</v>
      </c>
      <c r="T38" s="69" t="str">
        <f>VLOOKUP(S38,Positions!$A$2:$B$688,2,FALSE)</f>
        <v>G</v>
      </c>
      <c r="U38" s="91" t="str">
        <f>VLOOKUP(S38,ADP!$A$2:$E$696,5,FALSE)</f>
        <v>LAK</v>
      </c>
      <c r="V38" s="91">
        <f>AVERAGE(IFERROR(MATCH(S38,'2023 Top 250'!$B$4:$B$257,False),260),IFERROR(MATCH(S38,'2023 Top 250'!$L$4:$L$254,False),260))</f>
        <v>238.5</v>
      </c>
      <c r="W38" s="92">
        <f>IF(Settings!$B$2="Yahoo",VLOOKUP(S38,ADP!$A$2:$D$696,2,FALSE),IF(Settings!$B$2="ESPN",VLOOKUP(S38,ADP!$A$2:$D$696,3,FALSE),IF(Settings!$B$2="Average",VLOOKUP(S38,ADP!$A$2:$D$696,4,FALSE),"NA")))</f>
        <v>171</v>
      </c>
      <c r="X38" s="81"/>
      <c r="Y38" s="81"/>
      <c r="Z38" s="81"/>
      <c r="AA38" s="87"/>
      <c r="AB38" s="88"/>
    </row>
    <row r="39">
      <c r="B39" s="36">
        <v>37.0</v>
      </c>
      <c r="C39" s="57" t="s">
        <v>159</v>
      </c>
      <c r="D39" s="38" t="str">
        <f>VLOOKUP(C39,Positions!$A$2:$B$688,2,FALSE)</f>
        <v>C</v>
      </c>
      <c r="E39" s="37" t="str">
        <f>VLOOKUP(C39,ADP!$A$2:$E$696,5,FALSE)</f>
        <v>BOS</v>
      </c>
      <c r="F39" s="38">
        <f>AVERAGE(IFERROR(MATCH(C39,'2023 Top 250'!$B$4:$B$257,False),260),IFERROR(MATCH(C39,'2023 Top 250'!$L$4:$L$254,False),260))</f>
        <v>43.5</v>
      </c>
      <c r="G39" s="89">
        <f>IF(Settings!$B$2="Yahoo",VLOOKUP(C39,ADP!$A$2:$D$696,2,FALSE),IF(Settings!$B$2="ESPN",VLOOKUP(C39,ADP!$A$2:$D$696,3,FALSE),IF(Settings!$B$2="Average",VLOOKUP(C39,ADP!$A$2:$D$696,4,FALSE),"NA")))</f>
        <v>82.1</v>
      </c>
      <c r="J39" s="90">
        <v>37.0</v>
      </c>
      <c r="K39" s="99" t="s">
        <v>424</v>
      </c>
      <c r="L39" s="69" t="str">
        <f>VLOOKUP(K39,Positions!$A$2:$B$688,2,FALSE)</f>
        <v>D</v>
      </c>
      <c r="M39" s="91" t="str">
        <f>VLOOKUP(K39,ADP!$A$2:$E$696,5,FALSE)</f>
        <v>EDM</v>
      </c>
      <c r="N39" s="91">
        <f>AVERAGE(IFERROR(MATCH(K39,'2023 Top 250'!$B$4:$B$257,False),260),IFERROR(MATCH(K39,'2023 Top 250'!$L$4:$L$254,False),260))</f>
        <v>186</v>
      </c>
      <c r="O39" s="92">
        <f>IF(Settings!$B$2="Yahoo",VLOOKUP(K39,ADP!$A$2:$D$696,2,FALSE),IF(Settings!$B$2="ESPN",VLOOKUP(K39,ADP!$A$2:$D$696,3,FALSE),IF(Settings!$B$2="Average",VLOOKUP(K39,ADP!$A$2:$D$696,4,FALSE),"NA")))</f>
        <v>158.7</v>
      </c>
      <c r="R39" s="90">
        <v>37.0</v>
      </c>
      <c r="S39" s="107" t="s">
        <v>526</v>
      </c>
      <c r="T39" s="69" t="str">
        <f>VLOOKUP(S39,Positions!$A$2:$B$688,2,FALSE)</f>
        <v>G</v>
      </c>
      <c r="U39" s="91" t="str">
        <f>VLOOKUP(S39,ADP!$A$2:$E$696,5,FALSE)</f>
        <v>DET</v>
      </c>
      <c r="V39" s="91">
        <f>AVERAGE(IFERROR(MATCH(S39,'2023 Top 250'!$B$4:$B$257,False),260),IFERROR(MATCH(S39,'2023 Top 250'!$L$4:$L$254,False),260))</f>
        <v>239.5</v>
      </c>
      <c r="W39" s="92">
        <f>IF(Settings!$B$2="Yahoo",VLOOKUP(S39,ADP!$A$2:$D$696,2,FALSE),IF(Settings!$B$2="ESPN",VLOOKUP(S39,ADP!$A$2:$D$696,3,FALSE),IF(Settings!$B$2="Average",VLOOKUP(S39,ADP!$A$2:$D$696,4,FALSE),"NA")))</f>
        <v>182.3</v>
      </c>
      <c r="X39" s="81"/>
      <c r="Y39" s="81"/>
      <c r="Z39" s="81"/>
      <c r="AA39" s="87"/>
      <c r="AB39" s="88"/>
    </row>
    <row r="40">
      <c r="B40" s="49">
        <v>38.0</v>
      </c>
      <c r="C40" s="50" t="s">
        <v>156</v>
      </c>
      <c r="D40" s="43" t="str">
        <f>VLOOKUP(C40,Positions!$A$2:$B$688,2,FALSE)</f>
        <v>C</v>
      </c>
      <c r="E40" s="50" t="str">
        <f>VLOOKUP(C40,ADP!$A$2:$E$696,5,FALSE)</f>
        <v>DAL</v>
      </c>
      <c r="F40" s="43">
        <f>AVERAGE(IFERROR(MATCH(C40,'2023 Top 250'!$B$4:$B$257,False),260),IFERROR(MATCH(C40,'2023 Top 250'!$L$4:$L$254,False),260))</f>
        <v>46</v>
      </c>
      <c r="G40" s="94">
        <f>IF(Settings!$B$2="Yahoo",VLOOKUP(C40,ADP!$A$2:$D$696,2,FALSE),IF(Settings!$B$2="ESPN",VLOOKUP(C40,ADP!$A$2:$D$696,3,FALSE),IF(Settings!$B$2="Average",VLOOKUP(C40,ADP!$A$2:$D$696,4,FALSE),"NA")))</f>
        <v>135.1</v>
      </c>
      <c r="J40" s="90">
        <v>38.0</v>
      </c>
      <c r="K40" s="15" t="s">
        <v>413</v>
      </c>
      <c r="L40" s="69" t="str">
        <f>VLOOKUP(K40,Positions!$A$2:$B$688,2,FALSE)</f>
        <v>D</v>
      </c>
      <c r="M40" s="91" t="str">
        <f>VLOOKUP(K40,ADP!$A$2:$E$696,5,FALSE)</f>
        <v>ANA</v>
      </c>
      <c r="N40" s="91">
        <f>AVERAGE(IFERROR(MATCH(K40,'2023 Top 250'!$B$4:$B$257,False),260),IFERROR(MATCH(K40,'2023 Top 250'!$L$4:$L$254,False),260))</f>
        <v>186.5</v>
      </c>
      <c r="O40" s="92">
        <f>IF(Settings!$B$2="Yahoo",VLOOKUP(K40,ADP!$A$2:$D$696,2,FALSE),IF(Settings!$B$2="ESPN",VLOOKUP(K40,ADP!$A$2:$D$696,3,FALSE),IF(Settings!$B$2="Average",VLOOKUP(K40,ADP!$A$2:$D$696,4,FALSE),"NA")))</f>
        <v>169.1</v>
      </c>
      <c r="R40" s="90">
        <v>38.0</v>
      </c>
      <c r="S40" s="110" t="s">
        <v>508</v>
      </c>
      <c r="T40" s="69" t="str">
        <f>VLOOKUP(S40,Positions!$A$2:$B$688,2,FALSE)</f>
        <v>G</v>
      </c>
      <c r="U40" s="91" t="str">
        <f>VLOOKUP(S40,ADP!$A$2:$E$696,5,FALSE)</f>
        <v>OTT</v>
      </c>
      <c r="V40" s="91">
        <f>AVERAGE(IFERROR(MATCH(S40,'2023 Top 250'!$B$4:$B$257,False),260),IFERROR(MATCH(S40,'2023 Top 250'!$L$4:$L$254,False),260))</f>
        <v>239.5</v>
      </c>
      <c r="W40" s="92">
        <f>IF(Settings!$B$2="Yahoo",VLOOKUP(S40,ADP!$A$2:$D$696,2,FALSE),IF(Settings!$B$2="ESPN",VLOOKUP(S40,ADP!$A$2:$D$696,3,FALSE),IF(Settings!$B$2="Average",VLOOKUP(S40,ADP!$A$2:$D$696,4,FALSE),"NA")))</f>
        <v>104.3</v>
      </c>
      <c r="X40" s="81"/>
      <c r="Y40" s="81"/>
      <c r="Z40" s="81"/>
      <c r="AA40" s="87"/>
      <c r="AB40" s="88"/>
    </row>
    <row r="41">
      <c r="B41" s="36">
        <v>39.0</v>
      </c>
      <c r="C41" s="37" t="s">
        <v>164</v>
      </c>
      <c r="D41" s="38" t="str">
        <f>VLOOKUP(C41,Positions!$A$2:$B$688,2,FALSE)</f>
        <v>C</v>
      </c>
      <c r="E41" s="37" t="str">
        <f>VLOOKUP(C41,ADP!$A$2:$E$696,5,FALSE)</f>
        <v>TBL</v>
      </c>
      <c r="F41" s="38">
        <f>AVERAGE(IFERROR(MATCH(C41,'2023 Top 250'!$B$4:$B$257,False),260),IFERROR(MATCH(C41,'2023 Top 250'!$L$4:$L$254,False),260))</f>
        <v>46</v>
      </c>
      <c r="G41" s="89">
        <f>IF(Settings!$B$2="Yahoo",VLOOKUP(C41,ADP!$A$2:$D$696,2,FALSE),IF(Settings!$B$2="ESPN",VLOOKUP(C41,ADP!$A$2:$D$696,3,FALSE),IF(Settings!$B$2="Average",VLOOKUP(C41,ADP!$A$2:$D$696,4,FALSE),"NA")))</f>
        <v>119.5</v>
      </c>
      <c r="J41" s="90">
        <v>39.0</v>
      </c>
      <c r="K41" s="100" t="s">
        <v>442</v>
      </c>
      <c r="L41" s="69" t="str">
        <f>VLOOKUP(K41,Positions!$A$2:$B$688,2,FALSE)</f>
        <v>D</v>
      </c>
      <c r="M41" s="91" t="str">
        <f>VLOOKUP(K41,ADP!$A$2:$E$696,5,FALSE)</f>
        <v>COL</v>
      </c>
      <c r="N41" s="91">
        <f>AVERAGE(IFERROR(MATCH(K41,'2023 Top 250'!$B$4:$B$257,False),260),IFERROR(MATCH(K41,'2023 Top 250'!$L$4:$L$254,False),260))</f>
        <v>191.5</v>
      </c>
      <c r="O41" s="92">
        <f>IF(Settings!$B$2="Yahoo",VLOOKUP(K41,ADP!$A$2:$D$696,2,FALSE),IF(Settings!$B$2="ESPN",VLOOKUP(K41,ADP!$A$2:$D$696,3,FALSE),IF(Settings!$B$2="Average",VLOOKUP(K41,ADP!$A$2:$D$696,4,FALSE),"NA")))</f>
        <v>117.3</v>
      </c>
      <c r="R41" s="90">
        <v>39.0</v>
      </c>
      <c r="S41" s="111" t="s">
        <v>548</v>
      </c>
      <c r="T41" s="69" t="str">
        <f>VLOOKUP(S41,Positions!$A$2:$B$688,2,FALSE)</f>
        <v>G</v>
      </c>
      <c r="U41" s="91" t="str">
        <f>VLOOKUP(S41,ADP!$A$2:$E$696,5,FALSE)</f>
        <v>ARI</v>
      </c>
      <c r="V41" s="91">
        <f>AVERAGE(IFERROR(MATCH(S41,'2023 Top 250'!$B$4:$B$257,False),260),IFERROR(MATCH(S41,'2023 Top 250'!$L$4:$L$254,False),260))</f>
        <v>248.5</v>
      </c>
      <c r="W41" s="92" t="str">
        <f>IF(Settings!$B$2="Yahoo",VLOOKUP(S41,ADP!$A$2:$D$696,2,FALSE),IF(Settings!$B$2="ESPN",VLOOKUP(S41,ADP!$A$2:$D$696,3,FALSE),IF(Settings!$B$2="Average",VLOOKUP(S41,ADP!$A$2:$D$696,4,FALSE),"NA")))</f>
        <v>–</v>
      </c>
      <c r="Y41" s="81"/>
      <c r="Z41" s="81"/>
      <c r="AA41" s="87"/>
      <c r="AB41" s="88"/>
    </row>
    <row r="42">
      <c r="B42" s="49">
        <v>40.0</v>
      </c>
      <c r="C42" s="105" t="s">
        <v>161</v>
      </c>
      <c r="D42" s="43" t="str">
        <f>VLOOKUP(C42,Positions!$A$2:$B$688,2,FALSE)</f>
        <v>LW/RW</v>
      </c>
      <c r="E42" s="50" t="str">
        <f>VLOOKUP(C42,ADP!$A$2:$E$696,5,FALSE)</f>
        <v>NYR</v>
      </c>
      <c r="F42" s="43">
        <f>AVERAGE(IFERROR(MATCH(C42,'2023 Top 250'!$B$4:$B$257,False),260),IFERROR(MATCH(C42,'2023 Top 250'!$L$4:$L$254,False),260))</f>
        <v>46.5</v>
      </c>
      <c r="G42" s="112">
        <f>IF(Settings!$B$2="Yahoo",VLOOKUP(C42,ADP!$A$2:$D$696,2,FALSE),IF(Settings!$B$2="ESPN",VLOOKUP(C42,ADP!$A$2:$D$696,3,FALSE),IF(Settings!$B$2="Average",VLOOKUP(C42,ADP!$A$2:$D$696,4,FALSE),"NA")))</f>
        <v>26.5</v>
      </c>
      <c r="J42" s="90">
        <v>40.0</v>
      </c>
      <c r="K42" s="113" t="s">
        <v>444</v>
      </c>
      <c r="L42" s="69" t="str">
        <f>VLOOKUP(K42,Positions!$A$2:$B$688,2,FALSE)</f>
        <v>D</v>
      </c>
      <c r="M42" s="91" t="str">
        <f>VLOOKUP(K42,ADP!$A$2:$E$696,5,FALSE)</f>
        <v>CAR</v>
      </c>
      <c r="N42" s="91">
        <f>AVERAGE(IFERROR(MATCH(K42,'2023 Top 250'!$B$4:$B$257,False),260),IFERROR(MATCH(K42,'2023 Top 250'!$L$4:$L$254,False),260))</f>
        <v>192.5</v>
      </c>
      <c r="O42" s="92">
        <f>IF(Settings!$B$2="Yahoo",VLOOKUP(K42,ADP!$A$2:$D$696,2,FALSE),IF(Settings!$B$2="ESPN",VLOOKUP(K42,ADP!$A$2:$D$696,3,FALSE),IF(Settings!$B$2="Average",VLOOKUP(K42,ADP!$A$2:$D$696,4,FALSE),"NA")))</f>
        <v>160.6</v>
      </c>
      <c r="R42" s="90">
        <v>40.0</v>
      </c>
      <c r="S42" s="111" t="s">
        <v>550</v>
      </c>
      <c r="T42" s="69" t="str">
        <f>VLOOKUP(S42,Positions!$A$2:$B$688,2,FALSE)</f>
        <v>G</v>
      </c>
      <c r="U42" s="91" t="str">
        <f>VLOOKUP(S42,ADP!$A$2:$E$696,5,FALSE)</f>
        <v>SJS</v>
      </c>
      <c r="V42" s="91">
        <f>AVERAGE(IFERROR(MATCH(S42,'2023 Top 250'!$B$4:$B$257,False),260),IFERROR(MATCH(S42,'2023 Top 250'!$L$4:$L$254,False),260))</f>
        <v>249</v>
      </c>
      <c r="W42" s="92">
        <f>IF(Settings!$B$2="Yahoo",VLOOKUP(S42,ADP!$A$2:$D$696,2,FALSE),IF(Settings!$B$2="ESPN",VLOOKUP(S42,ADP!$A$2:$D$696,3,FALSE),IF(Settings!$B$2="Average",VLOOKUP(S42,ADP!$A$2:$D$696,4,FALSE),"NA")))</f>
        <v>171.2</v>
      </c>
      <c r="Y42" s="81"/>
      <c r="Z42" s="81"/>
      <c r="AA42" s="87"/>
      <c r="AB42" s="88"/>
    </row>
    <row r="43">
      <c r="B43" s="36">
        <v>41.0</v>
      </c>
      <c r="C43" s="57" t="s">
        <v>168</v>
      </c>
      <c r="D43" s="38" t="str">
        <f>VLOOKUP(C43,Positions!$A$2:$B$688,2,FALSE)</f>
        <v>C</v>
      </c>
      <c r="E43" s="37" t="str">
        <f>VLOOKUP(C43,ADP!$A$2:$E$696,5,FALSE)</f>
        <v>WPG</v>
      </c>
      <c r="F43" s="38">
        <f>AVERAGE(IFERROR(MATCH(C43,'2023 Top 250'!$B$4:$B$257,False),260),IFERROR(MATCH(C43,'2023 Top 250'!$L$4:$L$254,False),260))</f>
        <v>50</v>
      </c>
      <c r="G43" s="89">
        <f>IF(Settings!$B$2="Yahoo",VLOOKUP(C43,ADP!$A$2:$D$696,2,FALSE),IF(Settings!$B$2="ESPN",VLOOKUP(C43,ADP!$A$2:$D$696,3,FALSE),IF(Settings!$B$2="Average",VLOOKUP(C43,ADP!$A$2:$D$696,4,FALSE),"NA")))</f>
        <v>134.5</v>
      </c>
      <c r="J43" s="90">
        <v>41.0</v>
      </c>
      <c r="K43" s="107" t="s">
        <v>453</v>
      </c>
      <c r="L43" s="69" t="str">
        <f>VLOOKUP(K43,Positions!$A$2:$B$688,2,FALSE)</f>
        <v>D</v>
      </c>
      <c r="M43" s="91" t="str">
        <f>VLOOKUP(K43,ADP!$A$2:$E$696,5,FALSE)</f>
        <v>BUF</v>
      </c>
      <c r="N43" s="91">
        <f>AVERAGE(IFERROR(MATCH(K43,'2023 Top 250'!$B$4:$B$257,False),260),IFERROR(MATCH(K43,'2023 Top 250'!$L$4:$L$254,False),260))</f>
        <v>192.5</v>
      </c>
      <c r="O43" s="92">
        <f>IF(Settings!$B$2="Yahoo",VLOOKUP(K43,ADP!$A$2:$D$696,2,FALSE),IF(Settings!$B$2="ESPN",VLOOKUP(K43,ADP!$A$2:$D$696,3,FALSE),IF(Settings!$B$2="Average",VLOOKUP(K43,ADP!$A$2:$D$696,4,FALSE),"NA")))</f>
        <v>111.5</v>
      </c>
      <c r="R43" s="90">
        <v>41.0</v>
      </c>
      <c r="S43" s="111" t="s">
        <v>553</v>
      </c>
      <c r="T43" s="69" t="str">
        <f>VLOOKUP(S43,Positions!$A$2:$B$688,2,FALSE)</f>
        <v>G</v>
      </c>
      <c r="U43" s="91" t="str">
        <f>VLOOKUP(S43,ADP!$A$2:$E$696,5,FALSE)</f>
        <v>SJS</v>
      </c>
      <c r="V43" s="91">
        <f>AVERAGE(IFERROR(MATCH(S43,'2023 Top 250'!$B$4:$B$257,False),260),IFERROR(MATCH(S43,'2023 Top 250'!$L$4:$L$254,False),260))</f>
        <v>249.5</v>
      </c>
      <c r="W43" s="92">
        <f>IF(Settings!$B$2="Yahoo",VLOOKUP(S43,ADP!$A$2:$D$696,2,FALSE),IF(Settings!$B$2="ESPN",VLOOKUP(S43,ADP!$A$2:$D$696,3,FALSE),IF(Settings!$B$2="Average",VLOOKUP(S43,ADP!$A$2:$D$696,4,FALSE),"NA")))</f>
        <v>183.2</v>
      </c>
      <c r="Y43" s="81"/>
      <c r="Z43" s="81"/>
      <c r="AA43" s="87"/>
      <c r="AB43" s="88"/>
    </row>
    <row r="44">
      <c r="B44" s="49">
        <v>42.0</v>
      </c>
      <c r="C44" s="63" t="s">
        <v>176</v>
      </c>
      <c r="D44" s="43" t="str">
        <f>VLOOKUP(C44,Positions!$A$2:$B$688,2,FALSE)</f>
        <v>C/LW</v>
      </c>
      <c r="E44" s="50" t="str">
        <f>VLOOKUP(C44,ADP!$A$2:$E$696,5,FALSE)</f>
        <v>VAN</v>
      </c>
      <c r="F44" s="43">
        <f>AVERAGE(IFERROR(MATCH(C44,'2023 Top 250'!$B$4:$B$257,False),260),IFERROR(MATCH(C44,'2023 Top 250'!$L$4:$L$254,False),260))</f>
        <v>55.5</v>
      </c>
      <c r="G44" s="94">
        <f>IF(Settings!$B$2="Yahoo",VLOOKUP(C44,ADP!$A$2:$D$696,2,FALSE),IF(Settings!$B$2="ESPN",VLOOKUP(C44,ADP!$A$2:$D$696,3,FALSE),IF(Settings!$B$2="Average",VLOOKUP(C44,ADP!$A$2:$D$696,4,FALSE),"NA")))</f>
        <v>52.3</v>
      </c>
      <c r="J44" s="90">
        <v>42.0</v>
      </c>
      <c r="K44" s="95" t="s">
        <v>412</v>
      </c>
      <c r="L44" s="69" t="str">
        <f>VLOOKUP(K44,Positions!$A$2:$B$688,2,FALSE)</f>
        <v>D</v>
      </c>
      <c r="M44" s="91" t="str">
        <f>VLOOKUP(K44,ADP!$A$2:$E$696,5,FALSE)</f>
        <v>WPG</v>
      </c>
      <c r="N44" s="91">
        <f>AVERAGE(IFERROR(MATCH(K44,'2023 Top 250'!$B$4:$B$257,False),260),IFERROR(MATCH(K44,'2023 Top 250'!$L$4:$L$254,False),260))</f>
        <v>193.5</v>
      </c>
      <c r="O44" s="92">
        <f>IF(Settings!$B$2="Yahoo",VLOOKUP(K44,ADP!$A$2:$D$696,2,FALSE),IF(Settings!$B$2="ESPN",VLOOKUP(K44,ADP!$A$2:$D$696,3,FALSE),IF(Settings!$B$2="Average",VLOOKUP(K44,ADP!$A$2:$D$696,4,FALSE),"NA")))</f>
        <v>166.2</v>
      </c>
      <c r="R44" s="67">
        <v>42.0</v>
      </c>
      <c r="S44" s="114" t="s">
        <v>574</v>
      </c>
      <c r="T44" s="115" t="str">
        <f>VLOOKUP(S44,Positions!$A$2:$B$688,2,FALSE)</f>
        <v>G</v>
      </c>
      <c r="U44" s="70" t="str">
        <f>VLOOKUP(S44,ADP!$A$2:$E$696,5,FALSE)</f>
        <v>BUF</v>
      </c>
      <c r="V44" s="70">
        <f>AVERAGE(IFERROR(MATCH(S44,'2023 Top 250'!$B$4:$B$257,False),260),IFERROR(MATCH(S44,'2023 Top 250'!$L$4:$L$254,False),260))</f>
        <v>254.5</v>
      </c>
      <c r="W44" s="71">
        <f>IF(Settings!$B$2="Yahoo",VLOOKUP(S44,ADP!$A$2:$D$696,2,FALSE),IF(Settings!$B$2="ESPN",VLOOKUP(S44,ADP!$A$2:$D$696,3,FALSE),IF(Settings!$B$2="Average",VLOOKUP(S44,ADP!$A$2:$D$696,4,FALSE),"NA")))</f>
        <v>165.8</v>
      </c>
      <c r="X44" s="81"/>
      <c r="Y44" s="81"/>
      <c r="Z44" s="81"/>
      <c r="AA44" s="87"/>
      <c r="AB44" s="88"/>
    </row>
    <row r="45">
      <c r="B45" s="36">
        <v>43.0</v>
      </c>
      <c r="C45" s="57" t="s">
        <v>163</v>
      </c>
      <c r="D45" s="38" t="str">
        <f>VLOOKUP(C45,Positions!$A$2:$B$688,2,FALSE)</f>
        <v>C</v>
      </c>
      <c r="E45" s="37" t="str">
        <f>VLOOKUP(C45,ADP!$A$2:$E$696,5,FALSE)</f>
        <v>CGY</v>
      </c>
      <c r="F45" s="38">
        <f>AVERAGE(IFERROR(MATCH(C45,'2023 Top 250'!$B$4:$B$257,False),260),IFERROR(MATCH(C45,'2023 Top 250'!$L$4:$L$254,False),260))</f>
        <v>56</v>
      </c>
      <c r="G45" s="89">
        <f>IF(Settings!$B$2="Yahoo",VLOOKUP(C45,ADP!$A$2:$D$696,2,FALSE),IF(Settings!$B$2="ESPN",VLOOKUP(C45,ADP!$A$2:$D$696,3,FALSE),IF(Settings!$B$2="Average",VLOOKUP(C45,ADP!$A$2:$D$696,4,FALSE),"NA")))</f>
        <v>67.6</v>
      </c>
      <c r="J45" s="90">
        <v>43.0</v>
      </c>
      <c r="K45" s="95" t="s">
        <v>465</v>
      </c>
      <c r="L45" s="69" t="str">
        <f>VLOOKUP(K45,Positions!$A$2:$B$688,2,FALSE)</f>
        <v>D</v>
      </c>
      <c r="M45" s="91" t="str">
        <f>VLOOKUP(K45,ADP!$A$2:$E$696,5,FALSE)</f>
        <v>CGY</v>
      </c>
      <c r="N45" s="91">
        <f>AVERAGE(IFERROR(MATCH(K45,'2023 Top 250'!$B$4:$B$257,False),260),IFERROR(MATCH(K45,'2023 Top 250'!$L$4:$L$254,False),260))</f>
        <v>208</v>
      </c>
      <c r="O45" s="92">
        <f>IF(Settings!$B$2="Yahoo",VLOOKUP(K45,ADP!$A$2:$D$696,2,FALSE),IF(Settings!$B$2="ESPN",VLOOKUP(K45,ADP!$A$2:$D$696,3,FALSE),IF(Settings!$B$2="Average",VLOOKUP(K45,ADP!$A$2:$D$696,4,FALSE),"NA")))</f>
        <v>126.3</v>
      </c>
      <c r="X45" s="81"/>
      <c r="Y45" s="81"/>
      <c r="Z45" s="81"/>
      <c r="AA45" s="87"/>
      <c r="AB45" s="88"/>
    </row>
    <row r="46">
      <c r="B46" s="49">
        <v>44.0</v>
      </c>
      <c r="C46" s="50" t="s">
        <v>175</v>
      </c>
      <c r="D46" s="43" t="str">
        <f>VLOOKUP(C46,Positions!$A$2:$B$688,2,FALSE)</f>
        <v>LW</v>
      </c>
      <c r="E46" s="50" t="str">
        <f>VLOOKUP(C46,ADP!$A$2:$E$696,5,FALSE)</f>
        <v>OTT</v>
      </c>
      <c r="F46" s="43">
        <f>AVERAGE(IFERROR(MATCH(C46,'2023 Top 250'!$B$4:$B$257,False),260),IFERROR(MATCH(C46,'2023 Top 250'!$L$4:$L$254,False),260))</f>
        <v>56.5</v>
      </c>
      <c r="G46" s="106">
        <f>IF(Settings!$B$2="Yahoo",VLOOKUP(C46,ADP!$A$2:$D$696,2,FALSE),IF(Settings!$B$2="ESPN",VLOOKUP(C46,ADP!$A$2:$D$696,3,FALSE),IF(Settings!$B$2="Average",VLOOKUP(C46,ADP!$A$2:$D$696,4,FALSE),"NA")))</f>
        <v>31.3</v>
      </c>
      <c r="J46" s="90">
        <v>44.0</v>
      </c>
      <c r="K46" s="108" t="s">
        <v>489</v>
      </c>
      <c r="L46" s="69" t="str">
        <f>VLOOKUP(K46,Positions!$A$2:$B$688,2,FALSE)</f>
        <v>D</v>
      </c>
      <c r="M46" s="91" t="str">
        <f>VLOOKUP(K46,ADP!$A$2:$E$696,5,FALSE)</f>
        <v>NYR</v>
      </c>
      <c r="N46" s="91">
        <f>AVERAGE(IFERROR(MATCH(K46,'2023 Top 250'!$B$4:$B$257,False),260),IFERROR(MATCH(K46,'2023 Top 250'!$L$4:$L$254,False),260))</f>
        <v>211</v>
      </c>
      <c r="O46" s="92">
        <f>IF(Settings!$B$2="Yahoo",VLOOKUP(K46,ADP!$A$2:$D$696,2,FALSE),IF(Settings!$B$2="ESPN",VLOOKUP(K46,ADP!$A$2:$D$696,3,FALSE),IF(Settings!$B$2="Average",VLOOKUP(K46,ADP!$A$2:$D$696,4,FALSE),"NA")))</f>
        <v>107.1</v>
      </c>
      <c r="X46" s="81"/>
      <c r="Y46" s="81"/>
      <c r="Z46" s="81"/>
      <c r="AA46" s="87"/>
      <c r="AB46" s="88"/>
    </row>
    <row r="47">
      <c r="B47" s="36">
        <v>45.0</v>
      </c>
      <c r="C47" s="57" t="s">
        <v>171</v>
      </c>
      <c r="D47" s="38" t="str">
        <f>VLOOKUP(C47,Positions!$A$2:$B$688,2,FALSE)</f>
        <v>LW/RW</v>
      </c>
      <c r="E47" s="37" t="str">
        <f>VLOOKUP(C47,ADP!$A$2:$E$696,5,FALSE)</f>
        <v>STL</v>
      </c>
      <c r="F47" s="38">
        <f>AVERAGE(IFERROR(MATCH(C47,'2023 Top 250'!$B$4:$B$257,False),260),IFERROR(MATCH(C47,'2023 Top 250'!$L$4:$L$254,False),260))</f>
        <v>58</v>
      </c>
      <c r="G47" s="89">
        <f>IF(Settings!$B$2="Yahoo",VLOOKUP(C47,ADP!$A$2:$D$696,2,FALSE),IF(Settings!$B$2="ESPN",VLOOKUP(C47,ADP!$A$2:$D$696,3,FALSE),IF(Settings!$B$2="Average",VLOOKUP(C47,ADP!$A$2:$D$696,4,FALSE),"NA")))</f>
        <v>96.2</v>
      </c>
      <c r="J47" s="90">
        <v>45.0</v>
      </c>
      <c r="K47" s="107" t="s">
        <v>476</v>
      </c>
      <c r="L47" s="69" t="str">
        <f>VLOOKUP(K47,Positions!$A$2:$B$688,2,FALSE)</f>
        <v>D</v>
      </c>
      <c r="M47" s="91" t="str">
        <f>VLOOKUP(K47,ADP!$A$2:$E$696,5,FALSE)</f>
        <v>TBL</v>
      </c>
      <c r="N47" s="91">
        <f>AVERAGE(IFERROR(MATCH(K47,'2023 Top 250'!$B$4:$B$257,False),260),IFERROR(MATCH(K47,'2023 Top 250'!$L$4:$L$254,False),260))</f>
        <v>211.5</v>
      </c>
      <c r="O47" s="92">
        <f>IF(Settings!$B$2="Yahoo",VLOOKUP(K47,ADP!$A$2:$D$696,2,FALSE),IF(Settings!$B$2="ESPN",VLOOKUP(K47,ADP!$A$2:$D$696,3,FALSE),IF(Settings!$B$2="Average",VLOOKUP(K47,ADP!$A$2:$D$696,4,FALSE),"NA")))</f>
        <v>139</v>
      </c>
      <c r="X47" s="81"/>
      <c r="Y47" s="81"/>
      <c r="Z47" s="81"/>
      <c r="AA47" s="87"/>
      <c r="AB47" s="88"/>
    </row>
    <row r="48">
      <c r="B48" s="49">
        <v>46.0</v>
      </c>
      <c r="C48" s="105" t="s">
        <v>189</v>
      </c>
      <c r="D48" s="43" t="str">
        <f>VLOOKUP(C48,Positions!$A$2:$B$688,2,FALSE)</f>
        <v>LW</v>
      </c>
      <c r="E48" s="50" t="str">
        <f>VLOOKUP(C48,ADP!$A$2:$E$696,5,FALSE)</f>
        <v>EDM</v>
      </c>
      <c r="F48" s="43">
        <f>AVERAGE(IFERROR(MATCH(C48,'2023 Top 250'!$B$4:$B$257,False),260),IFERROR(MATCH(C48,'2023 Top 250'!$L$4:$L$254,False),260))</f>
        <v>61.5</v>
      </c>
      <c r="G48" s="94">
        <f>IF(Settings!$B$2="Yahoo",VLOOKUP(C48,ADP!$A$2:$D$696,2,FALSE),IF(Settings!$B$2="ESPN",VLOOKUP(C48,ADP!$A$2:$D$696,3,FALSE),IF(Settings!$B$2="Average",VLOOKUP(C48,ADP!$A$2:$D$696,4,FALSE),"NA")))</f>
        <v>67.1</v>
      </c>
      <c r="J48" s="90">
        <v>46.0</v>
      </c>
      <c r="K48" s="104" t="s">
        <v>502</v>
      </c>
      <c r="L48" s="69" t="str">
        <f>VLOOKUP(K48,Positions!$A$2:$B$688,2,FALSE)</f>
        <v>D</v>
      </c>
      <c r="M48" s="91" t="str">
        <f>VLOOKUP(K48,ADP!$A$2:$E$696,5,FALSE)</f>
        <v>NJD</v>
      </c>
      <c r="N48" s="91">
        <f>AVERAGE(IFERROR(MATCH(K48,'2023 Top 250'!$B$4:$B$257,False),260),IFERROR(MATCH(K48,'2023 Top 250'!$L$4:$L$254,False),260))</f>
        <v>221.5</v>
      </c>
      <c r="O48" s="92">
        <f>IF(Settings!$B$2="Yahoo",VLOOKUP(K48,ADP!$A$2:$D$696,2,FALSE),IF(Settings!$B$2="ESPN",VLOOKUP(K48,ADP!$A$2:$D$696,3,FALSE),IF(Settings!$B$2="Average",VLOOKUP(K48,ADP!$A$2:$D$696,4,FALSE),"NA")))</f>
        <v>159.5</v>
      </c>
      <c r="X48" s="81"/>
      <c r="Y48" s="81"/>
      <c r="Z48" s="81"/>
      <c r="AA48" s="87"/>
      <c r="AB48" s="88"/>
    </row>
    <row r="49">
      <c r="B49" s="36">
        <v>47.0</v>
      </c>
      <c r="C49" s="57" t="s">
        <v>173</v>
      </c>
      <c r="D49" s="38" t="str">
        <f>VLOOKUP(C49,Positions!$A$2:$B$688,2,FALSE)</f>
        <v>C/LW</v>
      </c>
      <c r="E49" s="37" t="str">
        <f>VLOOKUP(C49,ADP!$A$2:$E$696,5,FALSE)</f>
        <v>COL</v>
      </c>
      <c r="F49" s="38">
        <f>AVERAGE(IFERROR(MATCH(C49,'2023 Top 250'!$B$4:$B$257,False),260),IFERROR(MATCH(C49,'2023 Top 250'!$L$4:$L$254,False),260))</f>
        <v>65</v>
      </c>
      <c r="G49" s="89">
        <f>IF(Settings!$B$2="Yahoo",VLOOKUP(C49,ADP!$A$2:$D$696,2,FALSE),IF(Settings!$B$2="ESPN",VLOOKUP(C49,ADP!$A$2:$D$696,3,FALSE),IF(Settings!$B$2="Average",VLOOKUP(C49,ADP!$A$2:$D$696,4,FALSE),"NA")))</f>
        <v>31.3</v>
      </c>
      <c r="J49" s="90">
        <v>47.0</v>
      </c>
      <c r="K49" s="15" t="s">
        <v>507</v>
      </c>
      <c r="L49" s="69" t="str">
        <f>VLOOKUP(K49,Positions!$A$2:$B$688,2,FALSE)</f>
        <v>D</v>
      </c>
      <c r="M49" s="91" t="str">
        <f>VLOOKUP(K49,ADP!$A$2:$E$696,5,FALSE)</f>
        <v>MTL</v>
      </c>
      <c r="N49" s="91">
        <f>AVERAGE(IFERROR(MATCH(K49,'2023 Top 250'!$B$4:$B$257,False),260),IFERROR(MATCH(K49,'2023 Top 250'!$L$4:$L$254,False),260))</f>
        <v>224.5</v>
      </c>
      <c r="O49" s="92" t="str">
        <f>IF(Settings!$B$2="Yahoo",VLOOKUP(K49,ADP!$A$2:$D$696,2,FALSE),IF(Settings!$B$2="ESPN",VLOOKUP(K49,ADP!$A$2:$D$696,3,FALSE),IF(Settings!$B$2="Average",VLOOKUP(K49,ADP!$A$2:$D$696,4,FALSE),"NA")))</f>
        <v>–</v>
      </c>
      <c r="X49" s="81"/>
      <c r="Y49" s="81"/>
      <c r="Z49" s="81"/>
      <c r="AA49" s="87"/>
      <c r="AB49" s="88"/>
    </row>
    <row r="50">
      <c r="B50" s="49">
        <v>48.0</v>
      </c>
      <c r="C50" s="42" t="s">
        <v>183</v>
      </c>
      <c r="D50" s="43" t="str">
        <f>VLOOKUP(C50,Positions!$A$2:$B$688,2,FALSE)</f>
        <v>C</v>
      </c>
      <c r="E50" s="50" t="str">
        <f>VLOOKUP(C50,ADP!$A$2:$E$696,5,FALSE)</f>
        <v>OTT</v>
      </c>
      <c r="F50" s="43">
        <f>AVERAGE(IFERROR(MATCH(C50,'2023 Top 250'!$B$4:$B$257,False),260),IFERROR(MATCH(C50,'2023 Top 250'!$L$4:$L$254,False),260))</f>
        <v>66.5</v>
      </c>
      <c r="G50" s="94">
        <f>IF(Settings!$B$2="Yahoo",VLOOKUP(C50,ADP!$A$2:$D$696,2,FALSE),IF(Settings!$B$2="ESPN",VLOOKUP(C50,ADP!$A$2:$D$696,3,FALSE),IF(Settings!$B$2="Average",VLOOKUP(C50,ADP!$A$2:$D$696,4,FALSE),"NA")))</f>
        <v>89.7</v>
      </c>
      <c r="J50" s="90">
        <v>48.0</v>
      </c>
      <c r="K50" s="108" t="s">
        <v>511</v>
      </c>
      <c r="L50" s="69" t="str">
        <f>VLOOKUP(K50,Positions!$A$2:$B$688,2,FALSE)</f>
        <v>D</v>
      </c>
      <c r="M50" s="91" t="str">
        <f>VLOOKUP(K50,ADP!$A$2:$E$696,5,FALSE)</f>
        <v>LAK</v>
      </c>
      <c r="N50" s="91">
        <f>AVERAGE(IFERROR(MATCH(K50,'2023 Top 250'!$B$4:$B$257,False),260),IFERROR(MATCH(K50,'2023 Top 250'!$L$4:$L$254,False),260))</f>
        <v>232</v>
      </c>
      <c r="O50" s="92">
        <f>IF(Settings!$B$2="Yahoo",VLOOKUP(K50,ADP!$A$2:$D$696,2,FALSE),IF(Settings!$B$2="ESPN",VLOOKUP(K50,ADP!$A$2:$D$696,3,FALSE),IF(Settings!$B$2="Average",VLOOKUP(K50,ADP!$A$2:$D$696,4,FALSE),"NA")))</f>
        <v>169.7</v>
      </c>
      <c r="X50" s="81"/>
      <c r="Y50" s="81"/>
      <c r="Z50" s="81"/>
      <c r="AA50" s="87"/>
      <c r="AB50" s="88"/>
    </row>
    <row r="51">
      <c r="B51" s="36">
        <v>49.0</v>
      </c>
      <c r="C51" s="57" t="s">
        <v>38</v>
      </c>
      <c r="D51" s="38" t="str">
        <f>VLOOKUP(C51,Positions!$A$2:$B$688,2,FALSE)</f>
        <v>RW</v>
      </c>
      <c r="E51" s="37" t="str">
        <f>VLOOKUP(C51,ADP!$A$2:$E$696,5,FALSE)</f>
        <v>MIN</v>
      </c>
      <c r="F51" s="38">
        <f>AVERAGE(IFERROR(MATCH(C51,'2023 Top 250'!$B$4:$B$257,False),260),IFERROR(MATCH(C51,'2023 Top 250'!$L$4:$L$254,False),260))</f>
        <v>67.5</v>
      </c>
      <c r="G51" s="89">
        <f>IF(Settings!$B$2="Yahoo",VLOOKUP(C51,ADP!$A$2:$D$696,2,FALSE),IF(Settings!$B$2="ESPN",VLOOKUP(C51,ADP!$A$2:$D$696,3,FALSE),IF(Settings!$B$2="Average",VLOOKUP(C51,ADP!$A$2:$D$696,4,FALSE),"NA")))</f>
        <v>104.1</v>
      </c>
      <c r="J51" s="90">
        <v>49.0</v>
      </c>
      <c r="K51" s="99" t="s">
        <v>487</v>
      </c>
      <c r="L51" s="69" t="str">
        <f>VLOOKUP(K51,Positions!$A$2:$B$688,2,FALSE)</f>
        <v>D</v>
      </c>
      <c r="M51" s="91" t="str">
        <f>VLOOKUP(K51,ADP!$A$2:$E$696,5,FALSE)</f>
        <v>FLA</v>
      </c>
      <c r="N51" s="91">
        <f>AVERAGE(IFERROR(MATCH(K51,'2023 Top 250'!$B$4:$B$257,False),260),IFERROR(MATCH(K51,'2023 Top 250'!$L$4:$L$254,False),260))</f>
        <v>234</v>
      </c>
      <c r="O51" s="92">
        <f>IF(Settings!$B$2="Yahoo",VLOOKUP(K51,ADP!$A$2:$D$696,2,FALSE),IF(Settings!$B$2="ESPN",VLOOKUP(K51,ADP!$A$2:$D$696,3,FALSE),IF(Settings!$B$2="Average",VLOOKUP(K51,ADP!$A$2:$D$696,4,FALSE),"NA")))</f>
        <v>161</v>
      </c>
      <c r="X51" s="81"/>
      <c r="Y51" s="81"/>
      <c r="Z51" s="81"/>
      <c r="AA51" s="87"/>
      <c r="AB51" s="88"/>
    </row>
    <row r="52">
      <c r="B52" s="49">
        <v>50.0</v>
      </c>
      <c r="C52" s="63" t="s">
        <v>193</v>
      </c>
      <c r="D52" s="43" t="str">
        <f>VLOOKUP(C52,Positions!$A$2:$B$688,2,FALSE)</f>
        <v>C</v>
      </c>
      <c r="E52" s="50" t="str">
        <f>VLOOKUP(C52,ADP!$A$2:$E$696,5,FALSE)</f>
        <v>LAK</v>
      </c>
      <c r="F52" s="43">
        <f>AVERAGE(IFERROR(MATCH(C52,'2023 Top 250'!$B$4:$B$257,False),260),IFERROR(MATCH(C52,'2023 Top 250'!$L$4:$L$254,False),260))</f>
        <v>68</v>
      </c>
      <c r="G52" s="94">
        <f>IF(Settings!$B$2="Yahoo",VLOOKUP(C52,ADP!$A$2:$D$696,2,FALSE),IF(Settings!$B$2="ESPN",VLOOKUP(C52,ADP!$A$2:$D$696,3,FALSE),IF(Settings!$B$2="Average",VLOOKUP(C52,ADP!$A$2:$D$696,4,FALSE),"NA")))</f>
        <v>127.5</v>
      </c>
      <c r="J52" s="90">
        <v>50.0</v>
      </c>
      <c r="K52" s="95" t="s">
        <v>544</v>
      </c>
      <c r="L52" s="69" t="str">
        <f>VLOOKUP(K52,Positions!$A$2:$B$688,2,FALSE)</f>
        <v>D</v>
      </c>
      <c r="M52" s="91" t="str">
        <f>VLOOKUP(K52,ADP!$A$2:$E$696,5,FALSE)</f>
        <v>NYI</v>
      </c>
      <c r="N52" s="91">
        <f>AVERAGE(IFERROR(MATCH(K52,'2023 Top 250'!$B$4:$B$257,False),260),IFERROR(MATCH(K52,'2023 Top 250'!$L$4:$L$254,False),260))</f>
        <v>235.5</v>
      </c>
      <c r="O52" s="92">
        <f>IF(Settings!$B$2="Yahoo",VLOOKUP(K52,ADP!$A$2:$D$696,2,FALSE),IF(Settings!$B$2="ESPN",VLOOKUP(K52,ADP!$A$2:$D$696,3,FALSE),IF(Settings!$B$2="Average",VLOOKUP(K52,ADP!$A$2:$D$696,4,FALSE),"NA")))</f>
        <v>177.8</v>
      </c>
      <c r="X52" s="81"/>
      <c r="Y52" s="81"/>
      <c r="Z52" s="81"/>
      <c r="AA52" s="87"/>
      <c r="AB52" s="88"/>
    </row>
    <row r="53">
      <c r="B53" s="36">
        <v>51.0</v>
      </c>
      <c r="C53" s="37" t="s">
        <v>186</v>
      </c>
      <c r="D53" s="38" t="str">
        <f>VLOOKUP(C53,Positions!$A$2:$B$688,2,FALSE)</f>
        <v>C</v>
      </c>
      <c r="E53" s="37" t="str">
        <f>VLOOKUP(C53,ADP!$A$2:$E$696,5,FALSE)</f>
        <v>DET</v>
      </c>
      <c r="F53" s="38">
        <f>AVERAGE(IFERROR(MATCH(C53,'2023 Top 250'!$B$4:$B$257,False),260),IFERROR(MATCH(C53,'2023 Top 250'!$L$4:$L$254,False),260))</f>
        <v>68.5</v>
      </c>
      <c r="G53" s="89">
        <f>IF(Settings!$B$2="Yahoo",VLOOKUP(C53,ADP!$A$2:$D$696,2,FALSE),IF(Settings!$B$2="ESPN",VLOOKUP(C53,ADP!$A$2:$D$696,3,FALSE),IF(Settings!$B$2="Average",VLOOKUP(C53,ADP!$A$2:$D$696,4,FALSE),"NA")))</f>
        <v>145.5</v>
      </c>
      <c r="J53" s="90">
        <v>51.0</v>
      </c>
      <c r="K53" s="15" t="s">
        <v>541</v>
      </c>
      <c r="L53" s="116" t="s">
        <v>90</v>
      </c>
      <c r="M53" s="13" t="s">
        <v>95</v>
      </c>
      <c r="N53" s="91">
        <f>AVERAGE(IFERROR(MATCH(K53,'2023 Top 250'!$B$4:$B$257,False),260),IFERROR(MATCH(K53,'2023 Top 250'!$L$4:$L$254,False),260))</f>
        <v>237</v>
      </c>
      <c r="O53" s="92" t="s">
        <v>356</v>
      </c>
      <c r="X53" s="81"/>
      <c r="Y53" s="81"/>
      <c r="Z53" s="81"/>
      <c r="AA53" s="87"/>
      <c r="AB53" s="88"/>
    </row>
    <row r="54">
      <c r="B54" s="49">
        <v>52.0</v>
      </c>
      <c r="C54" s="63" t="s">
        <v>206</v>
      </c>
      <c r="D54" s="43" t="str">
        <f>VLOOKUP(C54,Positions!$A$2:$B$688,2,FALSE)</f>
        <v>C/RW</v>
      </c>
      <c r="E54" s="50" t="str">
        <f>VLOOKUP(C54,ADP!$A$2:$E$696,5,FALSE)</f>
        <v>FLA</v>
      </c>
      <c r="F54" s="43">
        <f>AVERAGE(IFERROR(MATCH(C54,'2023 Top 250'!$B$4:$B$257,False),260),IFERROR(MATCH(C54,'2023 Top 250'!$L$4:$L$254,False),260))</f>
        <v>71.5</v>
      </c>
      <c r="G54" s="94">
        <f>IF(Settings!$B$2="Yahoo",VLOOKUP(C54,ADP!$A$2:$D$696,2,FALSE),IF(Settings!$B$2="ESPN",VLOOKUP(C54,ADP!$A$2:$D$696,3,FALSE),IF(Settings!$B$2="Average",VLOOKUP(C54,ADP!$A$2:$D$696,4,FALSE),"NA")))</f>
        <v>65.7</v>
      </c>
      <c r="J54" s="90">
        <v>52.0</v>
      </c>
      <c r="K54" s="101" t="s">
        <v>519</v>
      </c>
      <c r="L54" s="69" t="str">
        <f>VLOOKUP(K54,Positions!$A$2:$B$688,2,FALSE)</f>
        <v>D</v>
      </c>
      <c r="M54" s="91" t="str">
        <f>VLOOKUP(K54,ADP!$A$2:$E$696,5,FALSE)</f>
        <v>PHI</v>
      </c>
      <c r="N54" s="91">
        <f>AVERAGE(IFERROR(MATCH(K54,'2023 Top 250'!$B$4:$B$257,False),260),IFERROR(MATCH(K54,'2023 Top 250'!$L$4:$L$254,False),260))</f>
        <v>238</v>
      </c>
      <c r="O54" s="92">
        <f>IF(Settings!$B$2="Yahoo",VLOOKUP(K54,ADP!$A$2:$D$696,2,FALSE),IF(Settings!$B$2="ESPN",VLOOKUP(K54,ADP!$A$2:$D$696,3,FALSE),IF(Settings!$B$2="Average",VLOOKUP(K54,ADP!$A$2:$D$696,4,FALSE),"NA")))</f>
        <v>163.6</v>
      </c>
      <c r="X54" s="81"/>
      <c r="Y54" s="81"/>
      <c r="Z54" s="81"/>
      <c r="AA54" s="87"/>
      <c r="AB54" s="88"/>
    </row>
    <row r="55">
      <c r="B55" s="36">
        <v>53.0</v>
      </c>
      <c r="C55" s="58" t="s">
        <v>188</v>
      </c>
      <c r="D55" s="38" t="str">
        <f>VLOOKUP(C55,Positions!$A$2:$B$688,2,FALSE)</f>
        <v>LW/RW</v>
      </c>
      <c r="E55" s="37" t="str">
        <f>VLOOKUP(C55,ADP!$A$2:$E$696,5,FALSE)</f>
        <v>CAR</v>
      </c>
      <c r="F55" s="38">
        <f>AVERAGE(IFERROR(MATCH(C55,'2023 Top 250'!$B$4:$B$257,False),260),IFERROR(MATCH(C55,'2023 Top 250'!$L$4:$L$254,False),260))</f>
        <v>73</v>
      </c>
      <c r="G55" s="89">
        <f>IF(Settings!$B$2="Yahoo",VLOOKUP(C55,ADP!$A$2:$D$696,2,FALSE),IF(Settings!$B$2="ESPN",VLOOKUP(C55,ADP!$A$2:$D$696,3,FALSE),IF(Settings!$B$2="Average",VLOOKUP(C55,ADP!$A$2:$D$696,4,FALSE),"NA")))</f>
        <v>84.2</v>
      </c>
      <c r="J55" s="90">
        <v>53.0</v>
      </c>
      <c r="K55" s="111" t="s">
        <v>512</v>
      </c>
      <c r="L55" s="69" t="str">
        <f>VLOOKUP(K55,Positions!$A$2:$B$688,2,FALSE)</f>
        <v>D</v>
      </c>
      <c r="M55" s="91" t="str">
        <f>VLOOKUP(K55,ADP!$A$2:$E$696,5,FALSE)</f>
        <v>MIN</v>
      </c>
      <c r="N55" s="91">
        <f>AVERAGE(IFERROR(MATCH(K55,'2023 Top 250'!$B$4:$B$257,False),260),IFERROR(MATCH(K55,'2023 Top 250'!$L$4:$L$254,False),260))</f>
        <v>240.5</v>
      </c>
      <c r="O55" s="92">
        <f>IF(Settings!$B$2="Yahoo",VLOOKUP(K55,ADP!$A$2:$D$696,2,FALSE),IF(Settings!$B$2="ESPN",VLOOKUP(K55,ADP!$A$2:$D$696,3,FALSE),IF(Settings!$B$2="Average",VLOOKUP(K55,ADP!$A$2:$D$696,4,FALSE),"NA")))</f>
        <v>161.5</v>
      </c>
      <c r="X55" s="81"/>
      <c r="Y55" s="81"/>
      <c r="Z55" s="81"/>
      <c r="AA55" s="87"/>
      <c r="AB55" s="88"/>
    </row>
    <row r="56">
      <c r="B56" s="49">
        <v>54.0</v>
      </c>
      <c r="C56" s="63" t="s">
        <v>210</v>
      </c>
      <c r="D56" s="43" t="str">
        <f>VLOOKUP(C56,Positions!$A$2:$B$688,2,FALSE)</f>
        <v>C</v>
      </c>
      <c r="E56" s="50" t="str">
        <f>VLOOKUP(C56,ADP!$A$2:$E$696,5,FALSE)</f>
        <v>STL</v>
      </c>
      <c r="F56" s="43">
        <f>AVERAGE(IFERROR(MATCH(C56,'2023 Top 250'!$B$4:$B$257,False),260),IFERROR(MATCH(C56,'2023 Top 250'!$L$4:$L$254,False),260))</f>
        <v>74</v>
      </c>
      <c r="G56" s="94">
        <f>IF(Settings!$B$2="Yahoo",VLOOKUP(C56,ADP!$A$2:$D$696,2,FALSE),IF(Settings!$B$2="ESPN",VLOOKUP(C56,ADP!$A$2:$D$696,3,FALSE),IF(Settings!$B$2="Average",VLOOKUP(C56,ADP!$A$2:$D$696,4,FALSE),"NA")))</f>
        <v>129.5</v>
      </c>
      <c r="J56" s="90">
        <v>54.0</v>
      </c>
      <c r="K56" s="104" t="s">
        <v>514</v>
      </c>
      <c r="L56" s="116" t="s">
        <v>90</v>
      </c>
      <c r="M56" s="13" t="s">
        <v>95</v>
      </c>
      <c r="N56" s="91">
        <f>AVERAGE(IFERROR(MATCH(K56,'2023 Top 250'!$B$4:$B$257,False),260),IFERROR(MATCH(K56,'2023 Top 250'!$L$4:$L$254,False),260))</f>
        <v>241</v>
      </c>
      <c r="O56" s="92" t="s">
        <v>356</v>
      </c>
      <c r="X56" s="81"/>
      <c r="Y56" s="81"/>
      <c r="Z56" s="81"/>
      <c r="AA56" s="87"/>
      <c r="AB56" s="88"/>
    </row>
    <row r="57">
      <c r="B57" s="36">
        <v>55.0</v>
      </c>
      <c r="C57" s="53" t="s">
        <v>191</v>
      </c>
      <c r="D57" s="38" t="str">
        <f>VLOOKUP(C57,Positions!$A$2:$B$688,2,FALSE)</f>
        <v>C/RW</v>
      </c>
      <c r="E57" s="37" t="str">
        <f>VLOOKUP(C57,ADP!$A$2:$E$696,5,FALSE)</f>
        <v>OTT</v>
      </c>
      <c r="F57" s="38">
        <f>AVERAGE(IFERROR(MATCH(C57,'2023 Top 250'!$B$4:$B$257,False),260),IFERROR(MATCH(C57,'2023 Top 250'!$L$4:$L$254,False),260))</f>
        <v>74.5</v>
      </c>
      <c r="G57" s="89">
        <f>IF(Settings!$B$2="Yahoo",VLOOKUP(C57,ADP!$A$2:$D$696,2,FALSE),IF(Settings!$B$2="ESPN",VLOOKUP(C57,ADP!$A$2:$D$696,3,FALSE),IF(Settings!$B$2="Average",VLOOKUP(C57,ADP!$A$2:$D$696,4,FALSE),"NA")))</f>
        <v>55.5</v>
      </c>
      <c r="J57" s="90">
        <v>55.0</v>
      </c>
      <c r="K57" s="111" t="s">
        <v>529</v>
      </c>
      <c r="L57" s="69" t="str">
        <f>VLOOKUP(K57,Positions!$A$2:$B$688,2,FALSE)</f>
        <v>D</v>
      </c>
      <c r="M57" s="91" t="str">
        <f>VLOOKUP(K57,ADP!$A$2:$E$696,5,FALSE)</f>
        <v>VAN</v>
      </c>
      <c r="N57" s="91">
        <f>AVERAGE(IFERROR(MATCH(K57,'2023 Top 250'!$B$4:$B$257,False),260),IFERROR(MATCH(K57,'2023 Top 250'!$L$4:$L$254,False),260))</f>
        <v>244.5</v>
      </c>
      <c r="O57" s="92">
        <f>IF(Settings!$B$2="Yahoo",VLOOKUP(K57,ADP!$A$2:$D$696,2,FALSE),IF(Settings!$B$2="ESPN",VLOOKUP(K57,ADP!$A$2:$D$696,3,FALSE),IF(Settings!$B$2="Average",VLOOKUP(K57,ADP!$A$2:$D$696,4,FALSE),"NA")))</f>
        <v>169.4</v>
      </c>
      <c r="X57" s="81"/>
      <c r="Y57" s="81"/>
      <c r="Z57" s="81"/>
      <c r="AA57" s="87"/>
      <c r="AB57" s="88"/>
    </row>
    <row r="58">
      <c r="B58" s="49">
        <v>56.0</v>
      </c>
      <c r="C58" s="64" t="s">
        <v>53</v>
      </c>
      <c r="D58" s="43" t="str">
        <f>VLOOKUP(C58,Positions!$A$2:$B$688,2,FALSE)</f>
        <v>RW</v>
      </c>
      <c r="E58" s="50" t="str">
        <f>VLOOKUP(C58,ADP!$A$2:$E$696,5,FALSE)</f>
        <v>STL</v>
      </c>
      <c r="F58" s="43">
        <f>AVERAGE(IFERROR(MATCH(C58,'2023 Top 250'!$B$4:$B$257,False),260),IFERROR(MATCH(C58,'2023 Top 250'!$L$4:$L$254,False),260))</f>
        <v>75.5</v>
      </c>
      <c r="G58" s="94">
        <f>IF(Settings!$B$2="Yahoo",VLOOKUP(C58,ADP!$A$2:$D$696,2,FALSE),IF(Settings!$B$2="ESPN",VLOOKUP(C58,ADP!$A$2:$D$696,3,FALSE),IF(Settings!$B$2="Average",VLOOKUP(C58,ADP!$A$2:$D$696,4,FALSE),"NA")))</f>
        <v>53.2</v>
      </c>
      <c r="J58" s="90">
        <v>56.0</v>
      </c>
      <c r="K58" s="111" t="s">
        <v>534</v>
      </c>
      <c r="L58" s="69" t="str">
        <f>VLOOKUP(K58,Positions!$A$2:$B$688,2,FALSE)</f>
        <v>D</v>
      </c>
      <c r="M58" s="91" t="str">
        <f>VLOOKUP(K58,ADP!$A$2:$E$696,5,FALSE)</f>
        <v>PIT</v>
      </c>
      <c r="N58" s="91">
        <f>AVERAGE(IFERROR(MATCH(K58,'2023 Top 250'!$B$4:$B$257,False),260),IFERROR(MATCH(K58,'2023 Top 250'!$L$4:$L$254,False),260))</f>
        <v>245.5</v>
      </c>
      <c r="O58" s="92">
        <f>IF(Settings!$B$2="Yahoo",VLOOKUP(K58,ADP!$A$2:$D$696,2,FALSE),IF(Settings!$B$2="ESPN",VLOOKUP(K58,ADP!$A$2:$D$696,3,FALSE),IF(Settings!$B$2="Average",VLOOKUP(K58,ADP!$A$2:$D$696,4,FALSE),"NA")))</f>
        <v>145.6</v>
      </c>
      <c r="X58" s="81"/>
      <c r="Y58" s="81"/>
      <c r="Z58" s="81"/>
      <c r="AA58" s="87"/>
      <c r="AB58" s="88"/>
    </row>
    <row r="59">
      <c r="B59" s="36">
        <v>57.0</v>
      </c>
      <c r="C59" s="58" t="s">
        <v>196</v>
      </c>
      <c r="D59" s="38" t="str">
        <f>VLOOKUP(C59,Positions!$A$2:$B$688,2,FALSE)</f>
        <v>C</v>
      </c>
      <c r="E59" s="37" t="str">
        <f>VLOOKUP(C59,ADP!$A$2:$E$696,5,FALSE)</f>
        <v>PIT</v>
      </c>
      <c r="F59" s="38">
        <f>AVERAGE(IFERROR(MATCH(C59,'2023 Top 250'!$B$4:$B$257,False),260),IFERROR(MATCH(C59,'2023 Top 250'!$L$4:$L$254,False),260))</f>
        <v>76</v>
      </c>
      <c r="G59" s="89">
        <f>IF(Settings!$B$2="Yahoo",VLOOKUP(C59,ADP!$A$2:$D$696,2,FALSE),IF(Settings!$B$2="ESPN",VLOOKUP(C59,ADP!$A$2:$D$696,3,FALSE),IF(Settings!$B$2="Average",VLOOKUP(C59,ADP!$A$2:$D$696,4,FALSE),"NA")))</f>
        <v>61.5</v>
      </c>
      <c r="J59" s="90">
        <v>57.0</v>
      </c>
      <c r="K59" s="111" t="s">
        <v>542</v>
      </c>
      <c r="L59" s="69" t="str">
        <f>VLOOKUP(K59,Positions!$A$2:$B$688,2,FALSE)</f>
        <v>D</v>
      </c>
      <c r="M59" s="91" t="str">
        <f>VLOOKUP(K59,ADP!$A$2:$E$696,5,FALSE)</f>
        <v>VGK</v>
      </c>
      <c r="N59" s="91">
        <f>AVERAGE(IFERROR(MATCH(K59,'2023 Top 250'!$B$4:$B$257,False),260),IFERROR(MATCH(K59,'2023 Top 250'!$L$4:$L$254,False),260))</f>
        <v>247</v>
      </c>
      <c r="O59" s="92">
        <f>IF(Settings!$B$2="Yahoo",VLOOKUP(K59,ADP!$A$2:$D$696,2,FALSE),IF(Settings!$B$2="ESPN",VLOOKUP(K59,ADP!$A$2:$D$696,3,FALSE),IF(Settings!$B$2="Average",VLOOKUP(K59,ADP!$A$2:$D$696,4,FALSE),"NA")))</f>
        <v>166.3</v>
      </c>
      <c r="X59" s="81"/>
      <c r="Y59" s="81"/>
      <c r="Z59" s="81"/>
      <c r="AA59" s="87"/>
      <c r="AB59" s="88"/>
    </row>
    <row r="60">
      <c r="B60" s="49">
        <v>58.0</v>
      </c>
      <c r="C60" s="63" t="s">
        <v>43</v>
      </c>
      <c r="D60" s="43" t="str">
        <f>VLOOKUP(C60,Positions!$A$2:$B$688,2,FALSE)</f>
        <v>RW</v>
      </c>
      <c r="E60" s="50" t="str">
        <f>VLOOKUP(C60,ADP!$A$2:$E$696,5,FALSE)</f>
        <v>NJD</v>
      </c>
      <c r="F60" s="43">
        <f>AVERAGE(IFERROR(MATCH(C60,'2023 Top 250'!$B$4:$B$257,False),260),IFERROR(MATCH(C60,'2023 Top 250'!$L$4:$L$254,False),260))</f>
        <v>78</v>
      </c>
      <c r="G60" s="94">
        <f>IF(Settings!$B$2="Yahoo",VLOOKUP(C60,ADP!$A$2:$D$696,2,FALSE),IF(Settings!$B$2="ESPN",VLOOKUP(C60,ADP!$A$2:$D$696,3,FALSE),IF(Settings!$B$2="Average",VLOOKUP(C60,ADP!$A$2:$D$696,4,FALSE),"NA")))</f>
        <v>123.3</v>
      </c>
      <c r="J60" s="90">
        <v>58.0</v>
      </c>
      <c r="K60" s="107" t="s">
        <v>545</v>
      </c>
      <c r="L60" s="69" t="str">
        <f>VLOOKUP(K60,Positions!$A$2:$B$688,2,FALSE)</f>
        <v>D</v>
      </c>
      <c r="M60" s="91" t="str">
        <f>VLOOKUP(K60,ADP!$A$2:$E$696,5,FALSE)</f>
        <v>TOR</v>
      </c>
      <c r="N60" s="91">
        <f>AVERAGE(IFERROR(MATCH(K60,'2023 Top 250'!$B$4:$B$257,False),260),IFERROR(MATCH(K60,'2023 Top 250'!$L$4:$L$254,False),260))</f>
        <v>247.5</v>
      </c>
      <c r="O60" s="92">
        <f>IF(Settings!$B$2="Yahoo",VLOOKUP(K60,ADP!$A$2:$D$696,2,FALSE),IF(Settings!$B$2="ESPN",VLOOKUP(K60,ADP!$A$2:$D$696,3,FALSE),IF(Settings!$B$2="Average",VLOOKUP(K60,ADP!$A$2:$D$696,4,FALSE),"NA")))</f>
        <v>169.2</v>
      </c>
      <c r="X60" s="81"/>
      <c r="Y60" s="81"/>
      <c r="Z60" s="81"/>
      <c r="AA60" s="87"/>
      <c r="AB60" s="88"/>
    </row>
    <row r="61">
      <c r="B61" s="36">
        <v>59.0</v>
      </c>
      <c r="C61" s="58" t="s">
        <v>66</v>
      </c>
      <c r="D61" s="38" t="str">
        <f>VLOOKUP(C61,Positions!$A$2:$B$688,2,FALSE)</f>
        <v>LW/RW</v>
      </c>
      <c r="E61" s="37" t="str">
        <f>VLOOKUP(C61,ADP!$A$2:$E$696,5,FALSE)</f>
        <v>CBJ</v>
      </c>
      <c r="F61" s="38">
        <f>AVERAGE(IFERROR(MATCH(C61,'2023 Top 250'!$B$4:$B$257,False),260),IFERROR(MATCH(C61,'2023 Top 250'!$L$4:$L$254,False),260))</f>
        <v>78</v>
      </c>
      <c r="G61" s="89">
        <f>IF(Settings!$B$2="Yahoo",VLOOKUP(C61,ADP!$A$2:$D$696,2,FALSE),IF(Settings!$B$2="ESPN",VLOOKUP(C61,ADP!$A$2:$D$696,3,FALSE),IF(Settings!$B$2="Average",VLOOKUP(C61,ADP!$A$2:$D$696,4,FALSE),"NA")))</f>
        <v>83.2</v>
      </c>
      <c r="J61" s="90">
        <v>59.0</v>
      </c>
      <c r="K61" s="117" t="s">
        <v>558</v>
      </c>
      <c r="L61" s="69" t="str">
        <f>VLOOKUP(K61,Positions!$A$2:$B$688,2,FALSE)</f>
        <v>D</v>
      </c>
      <c r="M61" s="91" t="str">
        <f>VLOOKUP(K61,ADP!$A$2:$E$696,5,FALSE)</f>
        <v>CAR</v>
      </c>
      <c r="N61" s="91">
        <f>AVERAGE(IFERROR(MATCH(K61,'2023 Top 250'!$B$4:$B$257,False),260),IFERROR(MATCH(K61,'2023 Top 250'!$L$4:$L$254,False),260))</f>
        <v>250.5</v>
      </c>
      <c r="O61" s="92">
        <f>IF(Settings!$B$2="Yahoo",VLOOKUP(K61,ADP!$A$2:$D$696,2,FALSE),IF(Settings!$B$2="ESPN",VLOOKUP(K61,ADP!$A$2:$D$696,3,FALSE),IF(Settings!$B$2="Average",VLOOKUP(K61,ADP!$A$2:$D$696,4,FALSE),"NA")))</f>
        <v>173</v>
      </c>
      <c r="X61" s="81"/>
      <c r="Y61" s="81"/>
      <c r="Z61" s="81"/>
      <c r="AA61" s="87"/>
      <c r="AB61" s="88"/>
    </row>
    <row r="62">
      <c r="B62" s="49">
        <v>60.0</v>
      </c>
      <c r="C62" s="63" t="s">
        <v>199</v>
      </c>
      <c r="D62" s="43" t="str">
        <f>VLOOKUP(C62,Positions!$A$2:$B$688,2,FALSE)</f>
        <v>C</v>
      </c>
      <c r="E62" s="50" t="str">
        <f>VLOOKUP(C62,ADP!$A$2:$E$696,5,FALSE)</f>
        <v>SJS</v>
      </c>
      <c r="F62" s="43">
        <f>AVERAGE(IFERROR(MATCH(C62,'2023 Top 250'!$B$4:$B$257,False),260),IFERROR(MATCH(C62,'2023 Top 250'!$L$4:$L$254,False),260))</f>
        <v>78.5</v>
      </c>
      <c r="G62" s="94">
        <f>IF(Settings!$B$2="Yahoo",VLOOKUP(C62,ADP!$A$2:$D$696,2,FALSE),IF(Settings!$B$2="ESPN",VLOOKUP(C62,ADP!$A$2:$D$696,3,FALSE),IF(Settings!$B$2="Average",VLOOKUP(C62,ADP!$A$2:$D$696,4,FALSE),"NA")))</f>
        <v>159</v>
      </c>
      <c r="J62" s="90">
        <v>60.0</v>
      </c>
      <c r="K62" s="99" t="s">
        <v>560</v>
      </c>
      <c r="L62" s="69" t="str">
        <f>VLOOKUP(K62,Positions!$A$2:$B$688,2,FALSE)</f>
        <v>D</v>
      </c>
      <c r="M62" s="91" t="str">
        <f>VLOOKUP(K62,ADP!$A$2:$E$696,5,FALSE)</f>
        <v>DAL</v>
      </c>
      <c r="N62" s="91">
        <f>AVERAGE(IFERROR(MATCH(K62,'2023 Top 250'!$B$4:$B$257,False),260),IFERROR(MATCH(K62,'2023 Top 250'!$L$4:$L$254,False),260))</f>
        <v>251</v>
      </c>
      <c r="O62" s="92" t="str">
        <f>IF(Settings!$B$2="Yahoo",VLOOKUP(K62,ADP!$A$2:$D$696,2,FALSE),IF(Settings!$B$2="ESPN",VLOOKUP(K62,ADP!$A$2:$D$696,3,FALSE),IF(Settings!$B$2="Average",VLOOKUP(K62,ADP!$A$2:$D$696,4,FALSE),"NA")))</f>
        <v>–</v>
      </c>
      <c r="X62" s="81"/>
      <c r="Y62" s="81"/>
      <c r="Z62" s="81"/>
      <c r="AA62" s="87"/>
      <c r="AB62" s="88"/>
    </row>
    <row r="63">
      <c r="B63" s="36">
        <v>61.0</v>
      </c>
      <c r="C63" s="58" t="s">
        <v>217</v>
      </c>
      <c r="D63" s="38" t="str">
        <f>VLOOKUP(C63,Positions!$A$2:$B$688,2,FALSE)</f>
        <v>C</v>
      </c>
      <c r="E63" s="37" t="str">
        <f>VLOOKUP(C63,ADP!$A$2:$E$696,5,FALSE)</f>
        <v>BUF</v>
      </c>
      <c r="F63" s="38">
        <f>AVERAGE(IFERROR(MATCH(C63,'2023 Top 250'!$B$4:$B$257,False),260),IFERROR(MATCH(C63,'2023 Top 250'!$L$4:$L$254,False),260))</f>
        <v>78.5</v>
      </c>
      <c r="G63" s="89">
        <f>IF(Settings!$B$2="Yahoo",VLOOKUP(C63,ADP!$A$2:$D$696,2,FALSE),IF(Settings!$B$2="ESPN",VLOOKUP(C63,ADP!$A$2:$D$696,3,FALSE),IF(Settings!$B$2="Average",VLOOKUP(C63,ADP!$A$2:$D$696,4,FALSE),"NA")))</f>
        <v>141.8</v>
      </c>
      <c r="J63" s="90">
        <v>61.0</v>
      </c>
      <c r="K63" s="95" t="s">
        <v>563</v>
      </c>
      <c r="L63" s="69" t="str">
        <f>VLOOKUP(K63,Positions!$A$2:$B$688,2,FALSE)</f>
        <v>D</v>
      </c>
      <c r="M63" s="91" t="str">
        <f>VLOOKUP(K63,ADP!$A$2:$E$696,5,FALSE)</f>
        <v>ANA</v>
      </c>
      <c r="N63" s="91">
        <f>AVERAGE(IFERROR(MATCH(K63,'2023 Top 250'!$B$4:$B$257,False),260),IFERROR(MATCH(K63,'2023 Top 250'!$L$4:$L$254,False),260))</f>
        <v>251.5</v>
      </c>
      <c r="O63" s="92" t="str">
        <f>IF(Settings!$B$2="Yahoo",VLOOKUP(K63,ADP!$A$2:$D$696,2,FALSE),IF(Settings!$B$2="ESPN",VLOOKUP(K63,ADP!$A$2:$D$696,3,FALSE),IF(Settings!$B$2="Average",VLOOKUP(K63,ADP!$A$2:$D$696,4,FALSE),"NA")))</f>
        <v>–</v>
      </c>
      <c r="X63" s="81"/>
      <c r="Y63" s="81"/>
      <c r="Z63" s="81"/>
      <c r="AA63" s="87"/>
      <c r="AB63" s="88"/>
    </row>
    <row r="64">
      <c r="B64" s="49">
        <v>62.0</v>
      </c>
      <c r="C64" s="63" t="s">
        <v>203</v>
      </c>
      <c r="D64" s="43" t="str">
        <f>VLOOKUP(C64,Positions!$A$2:$B$688,2,FALSE)</f>
        <v>LW/RW</v>
      </c>
      <c r="E64" s="50" t="str">
        <f>VLOOKUP(C64,ADP!$A$2:$E$696,5,FALSE)</f>
        <v>MTL</v>
      </c>
      <c r="F64" s="43">
        <f>AVERAGE(IFERROR(MATCH(C64,'2023 Top 250'!$B$4:$B$257,False),260),IFERROR(MATCH(C64,'2023 Top 250'!$L$4:$L$254,False),260))</f>
        <v>83</v>
      </c>
      <c r="G64" s="94">
        <f>IF(Settings!$B$2="Yahoo",VLOOKUP(C64,ADP!$A$2:$D$696,2,FALSE),IF(Settings!$B$2="ESPN",VLOOKUP(C64,ADP!$A$2:$D$696,3,FALSE),IF(Settings!$B$2="Average",VLOOKUP(C64,ADP!$A$2:$D$696,4,FALSE),"NA")))</f>
        <v>115.7</v>
      </c>
      <c r="J64" s="90">
        <v>62.0</v>
      </c>
      <c r="K64" s="99" t="s">
        <v>565</v>
      </c>
      <c r="L64" s="69" t="str">
        <f>VLOOKUP(K64,Positions!$A$2:$B$688,2,FALSE)</f>
        <v>D</v>
      </c>
      <c r="M64" s="91" t="str">
        <f>VLOOKUP(K64,ADP!$A$2:$E$696,5,FALSE)</f>
        <v>BOS</v>
      </c>
      <c r="N64" s="91">
        <f>AVERAGE(IFERROR(MATCH(K64,'2023 Top 250'!$B$4:$B$257,False),260),IFERROR(MATCH(K64,'2023 Top 250'!$L$4:$L$254,False),260))</f>
        <v>252</v>
      </c>
      <c r="O64" s="92" t="str">
        <f>IF(Settings!$B$2="Yahoo",VLOOKUP(K64,ADP!$A$2:$D$696,2,FALSE),IF(Settings!$B$2="ESPN",VLOOKUP(K64,ADP!$A$2:$D$696,3,FALSE),IF(Settings!$B$2="Average",VLOOKUP(K64,ADP!$A$2:$D$696,4,FALSE),"NA")))</f>
        <v>–</v>
      </c>
      <c r="X64" s="81"/>
      <c r="Y64" s="81"/>
      <c r="Z64" s="81"/>
      <c r="AA64" s="87"/>
      <c r="AB64" s="88"/>
    </row>
    <row r="65">
      <c r="B65" s="36">
        <v>63.0</v>
      </c>
      <c r="C65" s="58" t="s">
        <v>194</v>
      </c>
      <c r="D65" s="38" t="str">
        <f>VLOOKUP(C65,Positions!$A$2:$B$688,2,FALSE)</f>
        <v>LW/RW</v>
      </c>
      <c r="E65" s="37" t="str">
        <f>VLOOKUP(C65,ADP!$A$2:$E$696,5,FALSE)</f>
        <v>STL</v>
      </c>
      <c r="F65" s="38">
        <f>AVERAGE(IFERROR(MATCH(C65,'2023 Top 250'!$B$4:$B$257,False),260),IFERROR(MATCH(C65,'2023 Top 250'!$L$4:$L$254,False),260))</f>
        <v>84</v>
      </c>
      <c r="G65" s="89">
        <f>IF(Settings!$B$2="Yahoo",VLOOKUP(C65,ADP!$A$2:$D$696,2,FALSE),IF(Settings!$B$2="ESPN",VLOOKUP(C65,ADP!$A$2:$D$696,3,FALSE),IF(Settings!$B$2="Average",VLOOKUP(C65,ADP!$A$2:$D$696,4,FALSE),"NA")))</f>
        <v>69.6</v>
      </c>
      <c r="J65" s="90">
        <v>63.0</v>
      </c>
      <c r="K65" s="95" t="s">
        <v>567</v>
      </c>
      <c r="L65" s="69" t="str">
        <f>VLOOKUP(K65,Positions!$A$2:$B$688,2,FALSE)</f>
        <v>D</v>
      </c>
      <c r="M65" s="91" t="str">
        <f>VLOOKUP(K65,ADP!$A$2:$E$696,5,FALSE)</f>
        <v>STL</v>
      </c>
      <c r="N65" s="91">
        <f>AVERAGE(IFERROR(MATCH(K65,'2023 Top 250'!$B$4:$B$257,False),260),IFERROR(MATCH(K65,'2023 Top 250'!$L$4:$L$254,False),260))</f>
        <v>252.5</v>
      </c>
      <c r="O65" s="92">
        <f>IF(Settings!$B$2="Yahoo",VLOOKUP(K65,ADP!$A$2:$D$696,2,FALSE),IF(Settings!$B$2="ESPN",VLOOKUP(K65,ADP!$A$2:$D$696,3,FALSE),IF(Settings!$B$2="Average",VLOOKUP(K65,ADP!$A$2:$D$696,4,FALSE),"NA")))</f>
        <v>159.4</v>
      </c>
      <c r="X65" s="81"/>
      <c r="Y65" s="81"/>
      <c r="Z65" s="81"/>
      <c r="AA65" s="87"/>
      <c r="AB65" s="88"/>
    </row>
    <row r="66">
      <c r="B66" s="49">
        <v>64.0</v>
      </c>
      <c r="C66" s="118" t="s">
        <v>71</v>
      </c>
      <c r="D66" s="43" t="str">
        <f>VLOOKUP(C66,Positions!$A$2:$B$688,2,FALSE)</f>
        <v>RW</v>
      </c>
      <c r="E66" s="50" t="str">
        <f>VLOOKUP(C66,ADP!$A$2:$E$696,5,FALSE)</f>
        <v>VGK</v>
      </c>
      <c r="F66" s="43">
        <f>AVERAGE(IFERROR(MATCH(C66,'2023 Top 250'!$B$4:$B$257,False),260),IFERROR(MATCH(C66,'2023 Top 250'!$L$4:$L$254,False),260))</f>
        <v>85</v>
      </c>
      <c r="G66" s="94">
        <f>IF(Settings!$B$2="Yahoo",VLOOKUP(C66,ADP!$A$2:$D$696,2,FALSE),IF(Settings!$B$2="ESPN",VLOOKUP(C66,ADP!$A$2:$D$696,3,FALSE),IF(Settings!$B$2="Average",VLOOKUP(C66,ADP!$A$2:$D$696,4,FALSE),"NA")))</f>
        <v>47.1</v>
      </c>
      <c r="J66" s="90">
        <v>64.0</v>
      </c>
      <c r="K66" s="15" t="s">
        <v>568</v>
      </c>
      <c r="L66" s="69" t="str">
        <f>VLOOKUP(K66,Positions!$A$2:$B$688,2,FALSE)</f>
        <v>D</v>
      </c>
      <c r="M66" s="91" t="str">
        <f>VLOOKUP(K66,ADP!$A$2:$E$696,5,FALSE)</f>
        <v>WSH</v>
      </c>
      <c r="N66" s="91">
        <f>AVERAGE(IFERROR(MATCH(K66,'2023 Top 250'!$B$4:$B$257,False),260),IFERROR(MATCH(K66,'2023 Top 250'!$L$4:$L$254,False),260))</f>
        <v>252.5</v>
      </c>
      <c r="O66" s="92">
        <f>IF(Settings!$B$2="Yahoo",VLOOKUP(K66,ADP!$A$2:$D$696,2,FALSE),IF(Settings!$B$2="ESPN",VLOOKUP(K66,ADP!$A$2:$D$696,3,FALSE),IF(Settings!$B$2="Average",VLOOKUP(K66,ADP!$A$2:$D$696,4,FALSE),"NA")))</f>
        <v>168.9</v>
      </c>
      <c r="X66" s="81"/>
      <c r="Y66" s="81"/>
      <c r="Z66" s="81"/>
      <c r="AA66" s="87"/>
      <c r="AB66" s="88"/>
    </row>
    <row r="67">
      <c r="B67" s="36">
        <v>65.0</v>
      </c>
      <c r="C67" s="57" t="s">
        <v>240</v>
      </c>
      <c r="D67" s="38" t="str">
        <f>VLOOKUP(C67,Positions!$A$2:$B$688,2,FALSE)</f>
        <v>RW</v>
      </c>
      <c r="E67" s="37" t="str">
        <f>VLOOKUP(C67,ADP!$A$2:$E$696,5,FALSE)</f>
        <v>PIT</v>
      </c>
      <c r="F67" s="38">
        <f>AVERAGE(IFERROR(MATCH(C67,'2023 Top 250'!$B$4:$B$257,False),260),IFERROR(MATCH(C67,'2023 Top 250'!$L$4:$L$254,False),260))</f>
        <v>88</v>
      </c>
      <c r="G67" s="89">
        <f>IF(Settings!$B$2="Yahoo",VLOOKUP(C67,ADP!$A$2:$D$696,2,FALSE),IF(Settings!$B$2="ESPN",VLOOKUP(C67,ADP!$A$2:$D$696,3,FALSE),IF(Settings!$B$2="Average",VLOOKUP(C67,ADP!$A$2:$D$696,4,FALSE),"NA")))</f>
        <v>96.1</v>
      </c>
      <c r="J67" s="90">
        <v>65.0</v>
      </c>
      <c r="K67" s="95" t="s">
        <v>582</v>
      </c>
      <c r="L67" s="116" t="s">
        <v>90</v>
      </c>
      <c r="M67" s="91" t="str">
        <f>VLOOKUP(K67,ADP!$A$2:$E$696,5,FALSE)</f>
        <v>DET</v>
      </c>
      <c r="N67" s="91">
        <f>AVERAGE(IFERROR(MATCH(K67,'2023 Top 250'!$B$4:$B$257,False),260),IFERROR(MATCH(K67,'2023 Top 250'!$L$4:$L$254,False),260))</f>
        <v>256.5</v>
      </c>
      <c r="O67" s="92" t="str">
        <f>IF(Settings!$B$2="Yahoo",VLOOKUP(K67,ADP!$A$2:$D$696,2,FALSE),IF(Settings!$B$2="ESPN",VLOOKUP(K67,ADP!$A$2:$D$696,3,FALSE),IF(Settings!$B$2="Average",VLOOKUP(K67,ADP!$A$2:$D$696,4,FALSE),"NA")))</f>
        <v>–</v>
      </c>
      <c r="X67" s="81"/>
      <c r="Y67" s="81"/>
      <c r="Z67" s="81"/>
      <c r="AA67" s="87"/>
      <c r="AB67" s="88"/>
    </row>
    <row r="68">
      <c r="B68" s="49">
        <v>66.0</v>
      </c>
      <c r="C68" s="105" t="s">
        <v>232</v>
      </c>
      <c r="D68" s="43" t="str">
        <f>VLOOKUP(C68,Positions!$A$2:$B$688,2,FALSE)</f>
        <v>C</v>
      </c>
      <c r="E68" s="50" t="str">
        <f>VLOOKUP(C68,ADP!$A$2:$E$696,5,FALSE)</f>
        <v>NYI</v>
      </c>
      <c r="F68" s="43">
        <f>AVERAGE(IFERROR(MATCH(C68,'2023 Top 250'!$B$4:$B$257,False),260),IFERROR(MATCH(C68,'2023 Top 250'!$L$4:$L$254,False),260))</f>
        <v>89</v>
      </c>
      <c r="G68" s="94">
        <f>IF(Settings!$B$2="Yahoo",VLOOKUP(C68,ADP!$A$2:$D$696,2,FALSE),IF(Settings!$B$2="ESPN",VLOOKUP(C68,ADP!$A$2:$D$696,3,FALSE),IF(Settings!$B$2="Average",VLOOKUP(C68,ADP!$A$2:$D$696,4,FALSE),"NA")))</f>
        <v>158.6</v>
      </c>
      <c r="J68" s="90">
        <v>66.0</v>
      </c>
      <c r="K68" s="99" t="s">
        <v>584</v>
      </c>
      <c r="L68" s="69" t="str">
        <f>VLOOKUP(K68,Positions!$A$2:$B$688,2,FALSE)</f>
        <v>D</v>
      </c>
      <c r="M68" s="91" t="str">
        <f>VLOOKUP(K68,ADP!$A$2:$E$696,5,FALSE)</f>
        <v>ANA</v>
      </c>
      <c r="N68" s="91">
        <f>AVERAGE(IFERROR(MATCH(K68,'2023 Top 250'!$B$4:$B$257,False),260),IFERROR(MATCH(K68,'2023 Top 250'!$L$4:$L$254,False),260))</f>
        <v>257</v>
      </c>
      <c r="O68" s="92">
        <f>IF(Settings!$B$2="Yahoo",VLOOKUP(K68,ADP!$A$2:$D$696,2,FALSE),IF(Settings!$B$2="ESPN",VLOOKUP(K68,ADP!$A$2:$D$696,3,FALSE),IF(Settings!$B$2="Average",VLOOKUP(K68,ADP!$A$2:$D$696,4,FALSE),"NA")))</f>
        <v>171</v>
      </c>
      <c r="X68" s="81"/>
      <c r="Y68" s="81"/>
      <c r="Z68" s="81"/>
      <c r="AA68" s="87"/>
      <c r="AB68" s="88"/>
    </row>
    <row r="69">
      <c r="B69" s="36">
        <v>67.0</v>
      </c>
      <c r="C69" s="57" t="s">
        <v>246</v>
      </c>
      <c r="D69" s="38" t="str">
        <f>VLOOKUP(C69,Positions!$A$2:$B$688,2,FALSE)</f>
        <v>C</v>
      </c>
      <c r="E69" s="37" t="str">
        <f>VLOOKUP(C69,ADP!$A$2:$E$696,5,FALSE)</f>
        <v>WSH</v>
      </c>
      <c r="F69" s="38">
        <f>AVERAGE(IFERROR(MATCH(C69,'2023 Top 250'!$B$4:$B$257,False),260),IFERROR(MATCH(C69,'2023 Top 250'!$L$4:$L$254,False),260))</f>
        <v>91</v>
      </c>
      <c r="G69" s="89">
        <f>IF(Settings!$B$2="Yahoo",VLOOKUP(C69,ADP!$A$2:$D$696,2,FALSE),IF(Settings!$B$2="ESPN",VLOOKUP(C69,ADP!$A$2:$D$696,3,FALSE),IF(Settings!$B$2="Average",VLOOKUP(C69,ADP!$A$2:$D$696,4,FALSE),"NA")))</f>
        <v>66.9</v>
      </c>
      <c r="J69" s="90">
        <v>67.0</v>
      </c>
      <c r="K69" s="101" t="s">
        <v>586</v>
      </c>
      <c r="L69" s="116" t="s">
        <v>90</v>
      </c>
      <c r="M69" s="91" t="str">
        <f>VLOOKUP(K69,ADP!$A$2:$E$696,5,FALSE)</f>
        <v>FLA</v>
      </c>
      <c r="N69" s="91">
        <f>AVERAGE(IFERROR(MATCH(K69,'2023 Top 250'!$B$4:$B$257,False),260),IFERROR(MATCH(K69,'2023 Top 250'!$L$4:$L$254,False),260))</f>
        <v>260</v>
      </c>
      <c r="O69" s="92">
        <f>IF(Settings!$B$2="Yahoo",VLOOKUP(K69,ADP!$A$2:$D$696,2,FALSE),IF(Settings!$B$2="ESPN",VLOOKUP(K69,ADP!$A$2:$D$696,3,FALSE),IF(Settings!$B$2="Average",VLOOKUP(K69,ADP!$A$2:$D$696,4,FALSE),"NA")))</f>
        <v>169.7</v>
      </c>
      <c r="X69" s="81"/>
      <c r="Y69" s="81"/>
      <c r="Z69" s="81"/>
      <c r="AA69" s="87"/>
      <c r="AB69" s="88"/>
    </row>
    <row r="70">
      <c r="B70" s="49">
        <v>68.0</v>
      </c>
      <c r="C70" s="63" t="s">
        <v>227</v>
      </c>
      <c r="D70" s="43" t="str">
        <f>VLOOKUP(C70,Positions!$A$2:$B$688,2,FALSE)</f>
        <v>C</v>
      </c>
      <c r="E70" s="50" t="str">
        <f>VLOOKUP(C70,ADP!$A$2:$E$696,5,FALSE)</f>
        <v>MTL</v>
      </c>
      <c r="F70" s="43">
        <f>AVERAGE(IFERROR(MATCH(C70,'2023 Top 250'!$B$4:$B$257,False),260),IFERROR(MATCH(C70,'2023 Top 250'!$L$4:$L$254,False),260))</f>
        <v>91.5</v>
      </c>
      <c r="G70" s="94">
        <f>IF(Settings!$B$2="Yahoo",VLOOKUP(C70,ADP!$A$2:$D$696,2,FALSE),IF(Settings!$B$2="ESPN",VLOOKUP(C70,ADP!$A$2:$D$696,3,FALSE),IF(Settings!$B$2="Average",VLOOKUP(C70,ADP!$A$2:$D$696,4,FALSE),"NA")))</f>
        <v>157.4</v>
      </c>
      <c r="J70" s="90">
        <v>68.0</v>
      </c>
      <c r="K70" s="99" t="s">
        <v>589</v>
      </c>
      <c r="L70" s="69" t="str">
        <f>VLOOKUP(K70,Positions!$A$2:$B$688,2,FALSE)</f>
        <v>D</v>
      </c>
      <c r="M70" s="91" t="str">
        <f>VLOOKUP(K70,ADP!$A$2:$E$696,5,FALSE)</f>
        <v>PHI</v>
      </c>
      <c r="N70" s="91">
        <f>AVERAGE(IFERROR(MATCH(K70,'2023 Top 250'!$B$4:$B$257,False),260),IFERROR(MATCH(K70,'2023 Top 250'!$L$4:$L$254,False),260))</f>
        <v>260</v>
      </c>
      <c r="O70" s="92" t="str">
        <f>IF(Settings!$B$2="Yahoo",VLOOKUP(K70,ADP!$A$2:$D$696,2,FALSE),IF(Settings!$B$2="ESPN",VLOOKUP(K70,ADP!$A$2:$D$696,3,FALSE),IF(Settings!$B$2="Average",VLOOKUP(K70,ADP!$A$2:$D$696,4,FALSE),"NA")))</f>
        <v>–</v>
      </c>
      <c r="X70" s="81"/>
      <c r="Y70" s="81"/>
      <c r="Z70" s="81"/>
      <c r="AA70" s="87"/>
      <c r="AB70" s="88"/>
    </row>
    <row r="71">
      <c r="B71" s="36">
        <v>69.0</v>
      </c>
      <c r="C71" s="102" t="s">
        <v>212</v>
      </c>
      <c r="D71" s="38" t="str">
        <f>VLOOKUP(C71,Positions!$A$2:$B$688,2,FALSE)</f>
        <v>C/LW</v>
      </c>
      <c r="E71" s="37" t="str">
        <f>VLOOKUP(C71,ADP!$A$2:$E$696,5,FALSE)</f>
        <v>OTT</v>
      </c>
      <c r="F71" s="38">
        <f>AVERAGE(IFERROR(MATCH(C71,'2023 Top 250'!$B$4:$B$257,False),260),IFERROR(MATCH(C71,'2023 Top 250'!$L$4:$L$254,False),260))</f>
        <v>92</v>
      </c>
      <c r="G71" s="89">
        <f>IF(Settings!$B$2="Yahoo",VLOOKUP(C71,ADP!$A$2:$D$696,2,FALSE),IF(Settings!$B$2="ESPN",VLOOKUP(C71,ADP!$A$2:$D$696,3,FALSE),IF(Settings!$B$2="Average",VLOOKUP(C71,ADP!$A$2:$D$696,4,FALSE),"NA")))</f>
        <v>100.7</v>
      </c>
      <c r="J71" s="67">
        <v>69.0</v>
      </c>
      <c r="K71" s="17" t="s">
        <v>606</v>
      </c>
      <c r="L71" s="115" t="str">
        <f>VLOOKUP(K71,Positions!$A$2:$B$688,2,FALSE)</f>
        <v>D</v>
      </c>
      <c r="M71" s="70" t="str">
        <f>VLOOKUP(K71,ADP!$A$2:$E$696,5,FALSE)</f>
        <v>MTL</v>
      </c>
      <c r="N71" s="70">
        <f>AVERAGE(IFERROR(MATCH(K71,'2023 Top 250'!$B$4:$B$257,False),260),IFERROR(MATCH(K71,'2023 Top 250'!$L$4:$L$254,False),260))</f>
        <v>260</v>
      </c>
      <c r="O71" s="71" t="str">
        <f>IF(Settings!$B$2="Yahoo",VLOOKUP(K71,ADP!$A$2:$D$696,2,FALSE),IF(Settings!$B$2="ESPN",VLOOKUP(K71,ADP!$A$2:$D$696,3,FALSE),IF(Settings!$B$2="Average",VLOOKUP(K71,ADP!$A$2:$D$696,4,FALSE),"NA")))</f>
        <v>–</v>
      </c>
      <c r="X71" s="81"/>
      <c r="Y71" s="81"/>
      <c r="Z71" s="81"/>
      <c r="AA71" s="87"/>
      <c r="AB71" s="88"/>
    </row>
    <row r="72">
      <c r="B72" s="49">
        <v>70.0</v>
      </c>
      <c r="C72" s="63" t="s">
        <v>214</v>
      </c>
      <c r="D72" s="43" t="str">
        <f>VLOOKUP(C72,Positions!$A$2:$B$688,2,FALSE)</f>
        <v>C</v>
      </c>
      <c r="E72" s="50" t="str">
        <f>VLOOKUP(C72,ADP!$A$2:$E$696,5,FALSE)</f>
        <v>ANA</v>
      </c>
      <c r="F72" s="43">
        <f>AVERAGE(IFERROR(MATCH(C72,'2023 Top 250'!$B$4:$B$257,False),260),IFERROR(MATCH(C72,'2023 Top 250'!$L$4:$L$254,False),260))</f>
        <v>94.5</v>
      </c>
      <c r="G72" s="94">
        <f>IF(Settings!$B$2="Yahoo",VLOOKUP(C72,ADP!$A$2:$D$696,2,FALSE),IF(Settings!$B$2="ESPN",VLOOKUP(C72,ADP!$A$2:$D$696,3,FALSE),IF(Settings!$B$2="Average",VLOOKUP(C72,ADP!$A$2:$D$696,4,FALSE),"NA")))</f>
        <v>119.6</v>
      </c>
      <c r="J72" s="86"/>
      <c r="X72" s="81"/>
      <c r="Y72" s="81"/>
      <c r="Z72" s="81"/>
      <c r="AA72" s="87"/>
      <c r="AB72" s="88"/>
    </row>
    <row r="73">
      <c r="B73" s="36">
        <v>71.0</v>
      </c>
      <c r="C73" s="58" t="s">
        <v>48</v>
      </c>
      <c r="D73" s="38" t="str">
        <f>VLOOKUP(C73,Positions!$A$2:$B$688,2,FALSE)</f>
        <v>RW</v>
      </c>
      <c r="E73" s="37" t="str">
        <f>VLOOKUP(C73,ADP!$A$2:$E$696,5,FALSE)</f>
        <v>DET</v>
      </c>
      <c r="F73" s="38">
        <f>AVERAGE(IFERROR(MATCH(C73,'2023 Top 250'!$B$4:$B$257,False),260),IFERROR(MATCH(C73,'2023 Top 250'!$L$4:$L$254,False),260))</f>
        <v>97</v>
      </c>
      <c r="G73" s="89">
        <f>IF(Settings!$B$2="Yahoo",VLOOKUP(C73,ADP!$A$2:$D$696,2,FALSE),IF(Settings!$B$2="ESPN",VLOOKUP(C73,ADP!$A$2:$D$696,3,FALSE),IF(Settings!$B$2="Average",VLOOKUP(C73,ADP!$A$2:$D$696,4,FALSE),"NA")))</f>
        <v>147.5</v>
      </c>
      <c r="J73" s="86"/>
      <c r="X73" s="81"/>
      <c r="Y73" s="81"/>
      <c r="Z73" s="81"/>
      <c r="AA73" s="87"/>
      <c r="AB73" s="88"/>
    </row>
    <row r="74">
      <c r="B74" s="49">
        <v>72.0</v>
      </c>
      <c r="C74" s="63" t="s">
        <v>219</v>
      </c>
      <c r="D74" s="43" t="str">
        <f>VLOOKUP(C74,Positions!$A$2:$B$688,2,FALSE)</f>
        <v>LW/RW</v>
      </c>
      <c r="E74" s="50" t="str">
        <f>VLOOKUP(C74,ADP!$A$2:$E$696,5,FALSE)</f>
        <v>ARI</v>
      </c>
      <c r="F74" s="43">
        <f>AVERAGE(IFERROR(MATCH(C74,'2023 Top 250'!$B$4:$B$257,False),260),IFERROR(MATCH(C74,'2023 Top 250'!$L$4:$L$254,False),260))</f>
        <v>98.5</v>
      </c>
      <c r="G74" s="94">
        <f>IF(Settings!$B$2="Yahoo",VLOOKUP(C74,ADP!$A$2:$D$696,2,FALSE),IF(Settings!$B$2="ESPN",VLOOKUP(C74,ADP!$A$2:$D$696,3,FALSE),IF(Settings!$B$2="Average",VLOOKUP(C74,ADP!$A$2:$D$696,4,FALSE),"NA")))</f>
        <v>144.1</v>
      </c>
      <c r="J74" s="86"/>
      <c r="X74" s="81"/>
      <c r="Y74" s="81"/>
      <c r="Z74" s="81"/>
      <c r="AA74" s="87"/>
      <c r="AB74" s="88"/>
    </row>
    <row r="75">
      <c r="B75" s="36">
        <v>73.0</v>
      </c>
      <c r="C75" s="57" t="s">
        <v>257</v>
      </c>
      <c r="D75" s="38" t="str">
        <f>VLOOKUP(C75,Positions!$A$2:$B$688,2,FALSE)</f>
        <v>RW</v>
      </c>
      <c r="E75" s="37" t="str">
        <f>VLOOKUP(C75,ADP!$A$2:$E$696,5,FALSE)</f>
        <v>OTT</v>
      </c>
      <c r="F75" s="38">
        <f>AVERAGE(IFERROR(MATCH(C75,'2023 Top 250'!$B$4:$B$257,False),260),IFERROR(MATCH(C75,'2023 Top 250'!$L$4:$L$254,False),260))</f>
        <v>99.5</v>
      </c>
      <c r="G75" s="89">
        <f>IF(Settings!$B$2="Yahoo",VLOOKUP(C75,ADP!$A$2:$D$696,2,FALSE),IF(Settings!$B$2="ESPN",VLOOKUP(C75,ADP!$A$2:$D$696,3,FALSE),IF(Settings!$B$2="Average",VLOOKUP(C75,ADP!$A$2:$D$696,4,FALSE),"NA")))</f>
        <v>84.6</v>
      </c>
      <c r="J75" s="86"/>
      <c r="X75" s="81"/>
      <c r="Y75" s="81"/>
      <c r="Z75" s="81"/>
      <c r="AA75" s="87"/>
      <c r="AB75" s="88"/>
    </row>
    <row r="76">
      <c r="B76" s="49">
        <v>74.0</v>
      </c>
      <c r="C76" s="63" t="s">
        <v>261</v>
      </c>
      <c r="D76" s="43" t="str">
        <f>VLOOKUP(C76,Positions!$A$2:$B$688,2,FALSE)</f>
        <v>LW/RW</v>
      </c>
      <c r="E76" s="50" t="str">
        <f>VLOOKUP(C76,ADP!$A$2:$E$696,5,FALSE)</f>
        <v>VGK</v>
      </c>
      <c r="F76" s="43">
        <f>AVERAGE(IFERROR(MATCH(C76,'2023 Top 250'!$B$4:$B$257,False),260),IFERROR(MATCH(C76,'2023 Top 250'!$L$4:$L$254,False),260))</f>
        <v>104</v>
      </c>
      <c r="G76" s="94">
        <f>IF(Settings!$B$2="Yahoo",VLOOKUP(C76,ADP!$A$2:$D$696,2,FALSE),IF(Settings!$B$2="ESPN",VLOOKUP(C76,ADP!$A$2:$D$696,3,FALSE),IF(Settings!$B$2="Average",VLOOKUP(C76,ADP!$A$2:$D$696,4,FALSE),"NA")))</f>
        <v>107.4</v>
      </c>
      <c r="J76" s="86"/>
      <c r="X76" s="81"/>
      <c r="Y76" s="81"/>
      <c r="Z76" s="81"/>
      <c r="AA76" s="87"/>
      <c r="AB76" s="88"/>
    </row>
    <row r="77">
      <c r="B77" s="36">
        <v>75.0</v>
      </c>
      <c r="C77" s="58" t="s">
        <v>263</v>
      </c>
      <c r="D77" s="38" t="str">
        <f>VLOOKUP(C77,Positions!$A$2:$B$688,2,FALSE)</f>
        <v>LW</v>
      </c>
      <c r="E77" s="37" t="str">
        <f>VLOOKUP(C77,ADP!$A$2:$E$696,5,FALSE)</f>
        <v>BOS</v>
      </c>
      <c r="F77" s="38">
        <f>AVERAGE(IFERROR(MATCH(C77,'2023 Top 250'!$B$4:$B$257,False),260),IFERROR(MATCH(C77,'2023 Top 250'!$L$4:$L$254,False),260))</f>
        <v>104.5</v>
      </c>
      <c r="G77" s="89">
        <f>IF(Settings!$B$2="Yahoo",VLOOKUP(C77,ADP!$A$2:$D$696,2,FALSE),IF(Settings!$B$2="ESPN",VLOOKUP(C77,ADP!$A$2:$D$696,3,FALSE),IF(Settings!$B$2="Average",VLOOKUP(C77,ADP!$A$2:$D$696,4,FALSE),"NA")))</f>
        <v>164.5</v>
      </c>
      <c r="J77" s="86"/>
      <c r="X77" s="81"/>
      <c r="Y77" s="81"/>
      <c r="Z77" s="81"/>
      <c r="AA77" s="87"/>
      <c r="AB77" s="88"/>
    </row>
    <row r="78">
      <c r="B78" s="49">
        <v>76.0</v>
      </c>
      <c r="C78" s="105" t="s">
        <v>272</v>
      </c>
      <c r="D78" s="43" t="str">
        <f>VLOOKUP(C78,Positions!$A$2:$B$688,2,FALSE)</f>
        <v>RW</v>
      </c>
      <c r="E78" s="50" t="str">
        <f>VLOOKUP(C78,ADP!$A$2:$E$696,5,FALSE)</f>
        <v>ANA</v>
      </c>
      <c r="F78" s="43">
        <f>AVERAGE(IFERROR(MATCH(C78,'2023 Top 250'!$B$4:$B$257,False),260),IFERROR(MATCH(C78,'2023 Top 250'!$L$4:$L$254,False),260))</f>
        <v>104.5</v>
      </c>
      <c r="G78" s="94">
        <f>IF(Settings!$B$2="Yahoo",VLOOKUP(C78,ADP!$A$2:$D$696,2,FALSE),IF(Settings!$B$2="ESPN",VLOOKUP(C78,ADP!$A$2:$D$696,3,FALSE),IF(Settings!$B$2="Average",VLOOKUP(C78,ADP!$A$2:$D$696,4,FALSE),"NA")))</f>
        <v>142.2</v>
      </c>
      <c r="J78" s="86"/>
      <c r="X78" s="81"/>
      <c r="Y78" s="81"/>
      <c r="Z78" s="81"/>
      <c r="AA78" s="87"/>
      <c r="AB78" s="88"/>
    </row>
    <row r="79">
      <c r="B79" s="36">
        <v>77.0</v>
      </c>
      <c r="C79" s="58" t="s">
        <v>271</v>
      </c>
      <c r="D79" s="38" t="str">
        <f>VLOOKUP(C79,Positions!$A$2:$B$688,2,FALSE)</f>
        <v>LW/RW</v>
      </c>
      <c r="E79" s="37" t="str">
        <f>VLOOKUP(C79,ADP!$A$2:$E$696,5,FALSE)</f>
        <v>LAK</v>
      </c>
      <c r="F79" s="38">
        <f>AVERAGE(IFERROR(MATCH(C79,'2023 Top 250'!$B$4:$B$257,False),260),IFERROR(MATCH(C79,'2023 Top 250'!$L$4:$L$254,False),260))</f>
        <v>105.5</v>
      </c>
      <c r="G79" s="89">
        <f>IF(Settings!$B$2="Yahoo",VLOOKUP(C79,ADP!$A$2:$D$696,2,FALSE),IF(Settings!$B$2="ESPN",VLOOKUP(C79,ADP!$A$2:$D$696,3,FALSE),IF(Settings!$B$2="Average",VLOOKUP(C79,ADP!$A$2:$D$696,4,FALSE),"NA")))</f>
        <v>156.3</v>
      </c>
      <c r="J79" s="86"/>
      <c r="X79" s="81"/>
      <c r="Y79" s="81"/>
      <c r="Z79" s="81"/>
      <c r="AA79" s="87"/>
      <c r="AB79" s="88"/>
    </row>
    <row r="80">
      <c r="B80" s="49">
        <v>78.0</v>
      </c>
      <c r="C80" s="63" t="s">
        <v>280</v>
      </c>
      <c r="D80" s="43" t="str">
        <f>VLOOKUP(C80,Positions!$A$2:$B$688,2,FALSE)</f>
        <v>C</v>
      </c>
      <c r="E80" s="50" t="str">
        <f>VLOOKUP(C80,ADP!$A$2:$E$696,5,FALSE)</f>
        <v>VAN</v>
      </c>
      <c r="F80" s="43">
        <f>AVERAGE(IFERROR(MATCH(C80,'2023 Top 250'!$B$4:$B$257,False),260),IFERROR(MATCH(C80,'2023 Top 250'!$L$4:$L$254,False),260))</f>
        <v>107</v>
      </c>
      <c r="G80" s="94">
        <f>IF(Settings!$B$2="Yahoo",VLOOKUP(C80,ADP!$A$2:$D$696,2,FALSE),IF(Settings!$B$2="ESPN",VLOOKUP(C80,ADP!$A$2:$D$696,3,FALSE),IF(Settings!$B$2="Average",VLOOKUP(C80,ADP!$A$2:$D$696,4,FALSE),"NA")))</f>
        <v>152.5</v>
      </c>
      <c r="J80" s="86"/>
      <c r="X80" s="81"/>
      <c r="Y80" s="81"/>
      <c r="Z80" s="81"/>
      <c r="AA80" s="87"/>
      <c r="AB80" s="88"/>
    </row>
    <row r="81">
      <c r="B81" s="36">
        <v>79.0</v>
      </c>
      <c r="C81" s="58" t="s">
        <v>267</v>
      </c>
      <c r="D81" s="38" t="str">
        <f>VLOOKUP(C81,Positions!$A$2:$B$688,2,FALSE)</f>
        <v>RW</v>
      </c>
      <c r="E81" s="37" t="str">
        <f>VLOOKUP(C81,ADP!$A$2:$E$696,5,FALSE)</f>
        <v>BUF</v>
      </c>
      <c r="F81" s="38">
        <f>AVERAGE(IFERROR(MATCH(C81,'2023 Top 250'!$B$4:$B$257,False),260),IFERROR(MATCH(C81,'2023 Top 250'!$L$4:$L$254,False),260))</f>
        <v>107</v>
      </c>
      <c r="G81" s="89">
        <f>IF(Settings!$B$2="Yahoo",VLOOKUP(C81,ADP!$A$2:$D$696,2,FALSE),IF(Settings!$B$2="ESPN",VLOOKUP(C81,ADP!$A$2:$D$696,3,FALSE),IF(Settings!$B$2="Average",VLOOKUP(C81,ADP!$A$2:$D$696,4,FALSE),"NA")))</f>
        <v>165.1</v>
      </c>
      <c r="J81" s="86"/>
      <c r="X81" s="81"/>
      <c r="Y81" s="81"/>
      <c r="Z81" s="81"/>
      <c r="AA81" s="87"/>
      <c r="AB81" s="88"/>
    </row>
    <row r="82">
      <c r="B82" s="49">
        <v>80.0</v>
      </c>
      <c r="C82" s="63" t="s">
        <v>260</v>
      </c>
      <c r="D82" s="43" t="str">
        <f>VLOOKUP(C82,Positions!$A$2:$B$688,2,FALSE)</f>
        <v>LW/RW</v>
      </c>
      <c r="E82" s="50" t="str">
        <f>VLOOKUP(C82,ADP!$A$2:$E$696,5,FALSE)</f>
        <v>DET</v>
      </c>
      <c r="F82" s="43">
        <f>AVERAGE(IFERROR(MATCH(C82,'2023 Top 250'!$B$4:$B$257,False),260),IFERROR(MATCH(C82,'2023 Top 250'!$L$4:$L$254,False),260))</f>
        <v>112</v>
      </c>
      <c r="G82" s="94">
        <f>IF(Settings!$B$2="Yahoo",VLOOKUP(C82,ADP!$A$2:$D$696,2,FALSE),IF(Settings!$B$2="ESPN",VLOOKUP(C82,ADP!$A$2:$D$696,3,FALSE),IF(Settings!$B$2="Average",VLOOKUP(C82,ADP!$A$2:$D$696,4,FALSE),"NA")))</f>
        <v>161.5</v>
      </c>
      <c r="J82" s="86"/>
      <c r="X82" s="81"/>
      <c r="Y82" s="81"/>
      <c r="Z82" s="81"/>
      <c r="AA82" s="87"/>
      <c r="AB82" s="88"/>
    </row>
    <row r="83">
      <c r="B83" s="36">
        <v>81.0</v>
      </c>
      <c r="C83" s="58" t="s">
        <v>258</v>
      </c>
      <c r="D83" s="38" t="str">
        <f>VLOOKUP(C83,Positions!$A$2:$B$688,2,FALSE)</f>
        <v>RW</v>
      </c>
      <c r="E83" s="37" t="str">
        <f>VLOOKUP(C83,ADP!$A$2:$E$696,5,FALSE)</f>
        <v>NSH</v>
      </c>
      <c r="F83" s="38">
        <f>AVERAGE(IFERROR(MATCH(C83,'2023 Top 250'!$B$4:$B$257,False),260),IFERROR(MATCH(C83,'2023 Top 250'!$L$4:$L$254,False),260))</f>
        <v>112</v>
      </c>
      <c r="G83" s="89">
        <f>IF(Settings!$B$2="Yahoo",VLOOKUP(C83,ADP!$A$2:$D$696,2,FALSE),IF(Settings!$B$2="ESPN",VLOOKUP(C83,ADP!$A$2:$D$696,3,FALSE),IF(Settings!$B$2="Average",VLOOKUP(C83,ADP!$A$2:$D$696,4,FALSE),"NA")))</f>
        <v>75.5</v>
      </c>
      <c r="J83" s="86"/>
      <c r="X83" s="81"/>
      <c r="Y83" s="81"/>
      <c r="Z83" s="81"/>
      <c r="AA83" s="87"/>
      <c r="AB83" s="88"/>
    </row>
    <row r="84">
      <c r="B84" s="49">
        <v>82.0</v>
      </c>
      <c r="C84" s="63" t="s">
        <v>242</v>
      </c>
      <c r="D84" s="43" t="str">
        <f>VLOOKUP(C84,Positions!$A$2:$B$688,2,FALSE)</f>
        <v>LW/RW</v>
      </c>
      <c r="E84" s="50" t="str">
        <f>VLOOKUP(C84,ADP!$A$2:$E$696,5,FALSE)</f>
        <v>CGY</v>
      </c>
      <c r="F84" s="43">
        <f>AVERAGE(IFERROR(MATCH(C84,'2023 Top 250'!$B$4:$B$257,False),260),IFERROR(MATCH(C84,'2023 Top 250'!$L$4:$L$254,False),260))</f>
        <v>114.5</v>
      </c>
      <c r="G84" s="94">
        <f>IF(Settings!$B$2="Yahoo",VLOOKUP(C84,ADP!$A$2:$D$696,2,FALSE),IF(Settings!$B$2="ESPN",VLOOKUP(C84,ADP!$A$2:$D$696,3,FALSE),IF(Settings!$B$2="Average",VLOOKUP(C84,ADP!$A$2:$D$696,4,FALSE),"NA")))</f>
        <v>165.3</v>
      </c>
      <c r="J84" s="86"/>
      <c r="X84" s="81"/>
      <c r="Y84" s="81"/>
      <c r="Z84" s="81"/>
      <c r="AA84" s="87"/>
      <c r="AB84" s="88"/>
    </row>
    <row r="85">
      <c r="B85" s="36">
        <v>83.0</v>
      </c>
      <c r="C85" s="55" t="s">
        <v>58</v>
      </c>
      <c r="D85" s="38" t="str">
        <f>VLOOKUP(C85,Positions!$A$2:$B$688,2,FALSE)</f>
        <v>RW</v>
      </c>
      <c r="E85" s="37" t="str">
        <f>VLOOKUP(C85,ADP!$A$2:$E$696,5,FALSE)</f>
        <v>SEA</v>
      </c>
      <c r="F85" s="38">
        <f>AVERAGE(IFERROR(MATCH(C85,'2023 Top 250'!$B$4:$B$257,False),260),IFERROR(MATCH(C85,'2023 Top 250'!$L$4:$L$254,False),260))</f>
        <v>114.5</v>
      </c>
      <c r="G85" s="89">
        <f>IF(Settings!$B$2="Yahoo",VLOOKUP(C85,ADP!$A$2:$D$696,2,FALSE),IF(Settings!$B$2="ESPN",VLOOKUP(C85,ADP!$A$2:$D$696,3,FALSE),IF(Settings!$B$2="Average",VLOOKUP(C85,ADP!$A$2:$D$696,4,FALSE),"NA")))</f>
        <v>167.2</v>
      </c>
      <c r="J85" s="86"/>
      <c r="X85" s="81"/>
      <c r="Y85" s="81"/>
      <c r="Z85" s="81"/>
      <c r="AA85" s="87"/>
      <c r="AB85" s="88"/>
    </row>
    <row r="86">
      <c r="B86" s="49">
        <v>84.0</v>
      </c>
      <c r="C86" s="64" t="s">
        <v>234</v>
      </c>
      <c r="D86" s="43" t="str">
        <f>VLOOKUP(C86,Positions!$A$2:$B$688,2,FALSE)</f>
        <v>C/LW</v>
      </c>
      <c r="E86" s="50" t="str">
        <f>VLOOKUP(C86,ADP!$A$2:$E$696,5,FALSE)</f>
        <v>EDM</v>
      </c>
      <c r="F86" s="43">
        <f>AVERAGE(IFERROR(MATCH(C86,'2023 Top 250'!$B$4:$B$257,False),260),IFERROR(MATCH(C86,'2023 Top 250'!$L$4:$L$254,False),260))</f>
        <v>115</v>
      </c>
      <c r="G86" s="94">
        <f>IF(Settings!$B$2="Yahoo",VLOOKUP(C86,ADP!$A$2:$D$696,2,FALSE),IF(Settings!$B$2="ESPN",VLOOKUP(C86,ADP!$A$2:$D$696,3,FALSE),IF(Settings!$B$2="Average",VLOOKUP(C86,ADP!$A$2:$D$696,4,FALSE),"NA")))</f>
        <v>149.7</v>
      </c>
      <c r="J86" s="86"/>
      <c r="X86" s="81"/>
      <c r="Y86" s="81"/>
      <c r="Z86" s="81"/>
      <c r="AA86" s="87"/>
      <c r="AB86" s="88"/>
    </row>
    <row r="87">
      <c r="B87" s="36">
        <v>85.0</v>
      </c>
      <c r="C87" s="55" t="s">
        <v>295</v>
      </c>
      <c r="D87" s="38" t="str">
        <f>VLOOKUP(C87,Positions!$A$2:$B$688,2,FALSE)</f>
        <v>RW</v>
      </c>
      <c r="E87" s="37" t="str">
        <f>VLOOKUP(C87,ADP!$A$2:$E$696,5,FALSE)</f>
        <v>DET</v>
      </c>
      <c r="F87" s="38">
        <f>AVERAGE(IFERROR(MATCH(C87,'2023 Top 250'!$B$4:$B$257,False),260),IFERROR(MATCH(C87,'2023 Top 250'!$L$4:$L$254,False),260))</f>
        <v>116</v>
      </c>
      <c r="G87" s="89">
        <f>IF(Settings!$B$2="Yahoo",VLOOKUP(C87,ADP!$A$2:$D$696,2,FALSE),IF(Settings!$B$2="ESPN",VLOOKUP(C87,ADP!$A$2:$D$696,3,FALSE),IF(Settings!$B$2="Average",VLOOKUP(C87,ADP!$A$2:$D$696,4,FALSE),"NA")))</f>
        <v>151.4</v>
      </c>
      <c r="J87" s="86"/>
      <c r="X87" s="81"/>
      <c r="Y87" s="81"/>
      <c r="Z87" s="81"/>
      <c r="AA87" s="87"/>
      <c r="AB87" s="88"/>
    </row>
    <row r="88">
      <c r="B88" s="49">
        <v>86.0</v>
      </c>
      <c r="C88" s="118" t="s">
        <v>282</v>
      </c>
      <c r="D88" s="43" t="str">
        <f>VLOOKUP(C88,Positions!$A$2:$B$688,2,FALSE)</f>
        <v>C</v>
      </c>
      <c r="E88" s="50" t="str">
        <f>VLOOKUP(C88,ADP!$A$2:$E$696,5,FALSE)</f>
        <v>STL</v>
      </c>
      <c r="F88" s="43">
        <f>AVERAGE(IFERROR(MATCH(C88,'2023 Top 250'!$B$4:$B$257,False),260),IFERROR(MATCH(C88,'2023 Top 250'!$L$4:$L$254,False),260))</f>
        <v>117.5</v>
      </c>
      <c r="G88" s="94">
        <f>IF(Settings!$B$2="Yahoo",VLOOKUP(C88,ADP!$A$2:$D$696,2,FALSE),IF(Settings!$B$2="ESPN",VLOOKUP(C88,ADP!$A$2:$D$696,3,FALSE),IF(Settings!$B$2="Average",VLOOKUP(C88,ADP!$A$2:$D$696,4,FALSE),"NA")))</f>
        <v>156.5</v>
      </c>
      <c r="J88" s="86"/>
      <c r="X88" s="81"/>
      <c r="Y88" s="81"/>
      <c r="Z88" s="81"/>
      <c r="AA88" s="87"/>
      <c r="AB88" s="88"/>
    </row>
    <row r="89">
      <c r="B89" s="36">
        <v>87.0</v>
      </c>
      <c r="C89" s="58" t="s">
        <v>300</v>
      </c>
      <c r="D89" s="38" t="str">
        <f>VLOOKUP(C89,Positions!$A$2:$B$688,2,FALSE)</f>
        <v>RW</v>
      </c>
      <c r="E89" s="37" t="str">
        <f>VLOOKUP(C89,ADP!$A$2:$E$696,5,FALSE)</f>
        <v>WPG</v>
      </c>
      <c r="F89" s="38">
        <f>AVERAGE(IFERROR(MATCH(C89,'2023 Top 250'!$B$4:$B$257,False),260),IFERROR(MATCH(C89,'2023 Top 250'!$L$4:$L$254,False),260))</f>
        <v>118</v>
      </c>
      <c r="G89" s="89">
        <f>IF(Settings!$B$2="Yahoo",VLOOKUP(C89,ADP!$A$2:$D$696,2,FALSE),IF(Settings!$B$2="ESPN",VLOOKUP(C89,ADP!$A$2:$D$696,3,FALSE),IF(Settings!$B$2="Average",VLOOKUP(C89,ADP!$A$2:$D$696,4,FALSE),"NA")))</f>
        <v>167.3</v>
      </c>
      <c r="J89" s="86"/>
      <c r="X89" s="81"/>
      <c r="Y89" s="81"/>
      <c r="Z89" s="81"/>
      <c r="AA89" s="87"/>
      <c r="AB89" s="88"/>
    </row>
    <row r="90">
      <c r="B90" s="49">
        <v>88.0</v>
      </c>
      <c r="C90" s="118" t="s">
        <v>298</v>
      </c>
      <c r="D90" s="43" t="str">
        <f>VLOOKUP(C90,Positions!$A$2:$B$688,2,FALSE)</f>
        <v>LW/RW</v>
      </c>
      <c r="E90" s="50" t="str">
        <f>VLOOKUP(C90,ADP!$A$2:$E$696,5,FALSE)</f>
        <v>SEA</v>
      </c>
      <c r="F90" s="43">
        <f>AVERAGE(IFERROR(MATCH(C90,'2023 Top 250'!$B$4:$B$257,False),260),IFERROR(MATCH(C90,'2023 Top 250'!$L$4:$L$254,False),260))</f>
        <v>120.5</v>
      </c>
      <c r="G90" s="94">
        <f>IF(Settings!$B$2="Yahoo",VLOOKUP(C90,ADP!$A$2:$D$696,2,FALSE),IF(Settings!$B$2="ESPN",VLOOKUP(C90,ADP!$A$2:$D$696,3,FALSE),IF(Settings!$B$2="Average",VLOOKUP(C90,ADP!$A$2:$D$696,4,FALSE),"NA")))</f>
        <v>163.3</v>
      </c>
      <c r="J90" s="86"/>
      <c r="X90" s="81"/>
      <c r="Y90" s="81"/>
      <c r="Z90" s="81"/>
      <c r="AA90" s="87"/>
      <c r="AB90" s="88"/>
    </row>
    <row r="91">
      <c r="B91" s="36">
        <v>89.0</v>
      </c>
      <c r="C91" s="58" t="s">
        <v>306</v>
      </c>
      <c r="D91" s="38" t="str">
        <f>VLOOKUP(C91,Positions!$A$2:$B$688,2,FALSE)</f>
        <v>C</v>
      </c>
      <c r="E91" s="37" t="str">
        <f>VLOOKUP(C91,ADP!$A$2:$E$696,5,FALSE)</f>
        <v>NYR</v>
      </c>
      <c r="F91" s="38">
        <f>AVERAGE(IFERROR(MATCH(C91,'2023 Top 250'!$B$4:$B$257,False),260),IFERROR(MATCH(C91,'2023 Top 250'!$L$4:$L$254,False),260))</f>
        <v>121</v>
      </c>
      <c r="G91" s="89">
        <f>IF(Settings!$B$2="Yahoo",VLOOKUP(C91,ADP!$A$2:$D$696,2,FALSE),IF(Settings!$B$2="ESPN",VLOOKUP(C91,ADP!$A$2:$D$696,3,FALSE),IF(Settings!$B$2="Average",VLOOKUP(C91,ADP!$A$2:$D$696,4,FALSE),"NA")))</f>
        <v>156.8</v>
      </c>
      <c r="J91" s="86"/>
      <c r="X91" s="81"/>
      <c r="Y91" s="81"/>
      <c r="Z91" s="81"/>
      <c r="AA91" s="87"/>
      <c r="AB91" s="88"/>
    </row>
    <row r="92">
      <c r="B92" s="49">
        <v>90.0</v>
      </c>
      <c r="C92" s="118" t="s">
        <v>288</v>
      </c>
      <c r="D92" s="43" t="str">
        <f>VLOOKUP(C92,Positions!$A$2:$B$688,2,FALSE)</f>
        <v>LW/RW</v>
      </c>
      <c r="E92" s="50" t="str">
        <f>VLOOKUP(C92,ADP!$A$2:$E$696,5,FALSE)</f>
        <v>EDM</v>
      </c>
      <c r="F92" s="43">
        <f>AVERAGE(IFERROR(MATCH(C92,'2023 Top 250'!$B$4:$B$257,False),260),IFERROR(MATCH(C92,'2023 Top 250'!$L$4:$L$254,False),260))</f>
        <v>126.5</v>
      </c>
      <c r="G92" s="94">
        <f>IF(Settings!$B$2="Yahoo",VLOOKUP(C92,ADP!$A$2:$D$696,2,FALSE),IF(Settings!$B$2="ESPN",VLOOKUP(C92,ADP!$A$2:$D$696,3,FALSE),IF(Settings!$B$2="Average",VLOOKUP(C92,ADP!$A$2:$D$696,4,FALSE),"NA")))</f>
        <v>123.8</v>
      </c>
      <c r="J92" s="86"/>
      <c r="X92" s="81"/>
      <c r="Y92" s="81"/>
      <c r="Z92" s="81"/>
      <c r="AA92" s="87"/>
      <c r="AB92" s="88"/>
    </row>
    <row r="93">
      <c r="B93" s="36">
        <v>91.0</v>
      </c>
      <c r="C93" s="58" t="s">
        <v>269</v>
      </c>
      <c r="D93" s="38" t="str">
        <f>VLOOKUP(C93,Positions!$A$2:$B$688,2,FALSE)</f>
        <v>C</v>
      </c>
      <c r="E93" s="37" t="str">
        <f>VLOOKUP(C93,ADP!$A$2:$E$696,5,FALSE)</f>
        <v>WPG</v>
      </c>
      <c r="F93" s="38">
        <f>AVERAGE(IFERROR(MATCH(C93,'2023 Top 250'!$B$4:$B$257,False),260),IFERROR(MATCH(C93,'2023 Top 250'!$L$4:$L$254,False),260))</f>
        <v>126.5</v>
      </c>
      <c r="G93" s="89">
        <f>IF(Settings!$B$2="Yahoo",VLOOKUP(C93,ADP!$A$2:$D$696,2,FALSE),IF(Settings!$B$2="ESPN",VLOOKUP(C93,ADP!$A$2:$D$696,3,FALSE),IF(Settings!$B$2="Average",VLOOKUP(C93,ADP!$A$2:$D$696,4,FALSE),"NA")))</f>
        <v>113.5</v>
      </c>
      <c r="J93" s="86"/>
      <c r="X93" s="81"/>
      <c r="Y93" s="81"/>
      <c r="Z93" s="81"/>
      <c r="AA93" s="87"/>
      <c r="AB93" s="88"/>
    </row>
    <row r="94">
      <c r="B94" s="49">
        <v>92.0</v>
      </c>
      <c r="C94" s="118" t="s">
        <v>286</v>
      </c>
      <c r="D94" s="43" t="str">
        <f>VLOOKUP(C94,Positions!$A$2:$B$688,2,FALSE)</f>
        <v>RW</v>
      </c>
      <c r="E94" s="50" t="str">
        <f>VLOOKUP(C94,ADP!$A$2:$E$696,5,FALSE)</f>
        <v>VAN</v>
      </c>
      <c r="F94" s="43">
        <f>AVERAGE(IFERROR(MATCH(C94,'2023 Top 250'!$B$4:$B$257,False),260),IFERROR(MATCH(C94,'2023 Top 250'!$L$4:$L$254,False),260))</f>
        <v>127</v>
      </c>
      <c r="G94" s="94">
        <f>IF(Settings!$B$2="Yahoo",VLOOKUP(C94,ADP!$A$2:$D$696,2,FALSE),IF(Settings!$B$2="ESPN",VLOOKUP(C94,ADP!$A$2:$D$696,3,FALSE),IF(Settings!$B$2="Average",VLOOKUP(C94,ADP!$A$2:$D$696,4,FALSE),"NA")))</f>
        <v>147.8</v>
      </c>
      <c r="J94" s="86"/>
      <c r="X94" s="81"/>
      <c r="Y94" s="81"/>
      <c r="Z94" s="81"/>
      <c r="AA94" s="87"/>
      <c r="AB94" s="88"/>
    </row>
    <row r="95">
      <c r="B95" s="36">
        <v>93.0</v>
      </c>
      <c r="C95" s="58" t="s">
        <v>279</v>
      </c>
      <c r="D95" s="38" t="str">
        <f>VLOOKUP(C95,Positions!$A$2:$B$688,2,FALSE)</f>
        <v>LW/RW</v>
      </c>
      <c r="E95" s="37" t="str">
        <f>VLOOKUP(C95,ADP!$A$2:$E$696,5,FALSE)</f>
        <v>CGY</v>
      </c>
      <c r="F95" s="38">
        <f>AVERAGE(IFERROR(MATCH(C95,'2023 Top 250'!$B$4:$B$257,False),260),IFERROR(MATCH(C95,'2023 Top 250'!$L$4:$L$254,False),260))</f>
        <v>128.5</v>
      </c>
      <c r="G95" s="89">
        <f>IF(Settings!$B$2="Yahoo",VLOOKUP(C95,ADP!$A$2:$D$696,2,FALSE),IF(Settings!$B$2="ESPN",VLOOKUP(C95,ADP!$A$2:$D$696,3,FALSE),IF(Settings!$B$2="Average",VLOOKUP(C95,ADP!$A$2:$D$696,4,FALSE),"NA")))</f>
        <v>163.6</v>
      </c>
      <c r="J95" s="86"/>
      <c r="X95" s="81"/>
      <c r="Y95" s="81"/>
      <c r="Z95" s="81"/>
      <c r="AA95" s="87"/>
      <c r="AB95" s="88"/>
    </row>
    <row r="96">
      <c r="B96" s="49">
        <v>94.0</v>
      </c>
      <c r="C96" s="118" t="s">
        <v>325</v>
      </c>
      <c r="D96" s="43" t="str">
        <f>VLOOKUP(C96,Positions!$A$2:$B$688,2,FALSE)</f>
        <v>LW/RW</v>
      </c>
      <c r="E96" s="50" t="str">
        <f>VLOOKUP(C96,ADP!$A$2:$E$696,5,FALSE)</f>
        <v>COL</v>
      </c>
      <c r="F96" s="43">
        <f>AVERAGE(IFERROR(MATCH(C96,'2023 Top 250'!$B$4:$B$257,False),260),IFERROR(MATCH(C96,'2023 Top 250'!$L$4:$L$254,False),260))</f>
        <v>131</v>
      </c>
      <c r="G96" s="94">
        <f>IF(Settings!$B$2="Yahoo",VLOOKUP(C96,ADP!$A$2:$D$696,2,FALSE),IF(Settings!$B$2="ESPN",VLOOKUP(C96,ADP!$A$2:$D$696,3,FALSE),IF(Settings!$B$2="Average",VLOOKUP(C96,ADP!$A$2:$D$696,4,FALSE),"NA")))</f>
        <v>151.1</v>
      </c>
      <c r="J96" s="86"/>
      <c r="X96" s="81"/>
      <c r="Y96" s="81"/>
      <c r="Z96" s="81"/>
      <c r="AA96" s="87"/>
      <c r="AB96" s="88"/>
    </row>
    <row r="97">
      <c r="B97" s="36">
        <v>95.0</v>
      </c>
      <c r="C97" s="57" t="s">
        <v>323</v>
      </c>
      <c r="D97" s="38" t="str">
        <f>VLOOKUP(C97,Positions!$A$2:$B$688,2,FALSE)</f>
        <v>C</v>
      </c>
      <c r="E97" s="37" t="str">
        <f>VLOOKUP(C97,ADP!$A$2:$E$696,5,FALSE)</f>
        <v>SEA</v>
      </c>
      <c r="F97" s="38">
        <f>AVERAGE(IFERROR(MATCH(C97,'2023 Top 250'!$B$4:$B$257,False),260),IFERROR(MATCH(C97,'2023 Top 250'!$L$4:$L$254,False),260))</f>
        <v>131.5</v>
      </c>
      <c r="G97" s="89">
        <f>IF(Settings!$B$2="Yahoo",VLOOKUP(C97,ADP!$A$2:$D$696,2,FALSE),IF(Settings!$B$2="ESPN",VLOOKUP(C97,ADP!$A$2:$D$696,3,FALSE),IF(Settings!$B$2="Average",VLOOKUP(C97,ADP!$A$2:$D$696,4,FALSE),"NA")))</f>
        <v>158.3</v>
      </c>
      <c r="J97" s="86"/>
      <c r="X97" s="81"/>
      <c r="Y97" s="81"/>
      <c r="Z97" s="81"/>
      <c r="AA97" s="87"/>
      <c r="AB97" s="88"/>
    </row>
    <row r="98">
      <c r="B98" s="49">
        <v>96.0</v>
      </c>
      <c r="C98" s="63" t="s">
        <v>330</v>
      </c>
      <c r="D98" s="43" t="str">
        <f>VLOOKUP(C98,Positions!$A$2:$B$688,2,FALSE)</f>
        <v>C</v>
      </c>
      <c r="E98" s="50" t="str">
        <f>VLOOKUP(C98,ADP!$A$2:$E$696,5,FALSE)</f>
        <v>SJS</v>
      </c>
      <c r="F98" s="43">
        <f>AVERAGE(IFERROR(MATCH(C98,'2023 Top 250'!$B$4:$B$257,False),260),IFERROR(MATCH(C98,'2023 Top 250'!$L$4:$L$254,False),260))</f>
        <v>135</v>
      </c>
      <c r="G98" s="94">
        <f>IF(Settings!$B$2="Yahoo",VLOOKUP(C98,ADP!$A$2:$D$696,2,FALSE),IF(Settings!$B$2="ESPN",VLOOKUP(C98,ADP!$A$2:$D$696,3,FALSE),IF(Settings!$B$2="Average",VLOOKUP(C98,ADP!$A$2:$D$696,4,FALSE),"NA")))</f>
        <v>171.3</v>
      </c>
      <c r="J98" s="86"/>
      <c r="X98" s="81"/>
      <c r="Y98" s="81"/>
      <c r="Z98" s="81"/>
      <c r="AA98" s="87"/>
      <c r="AB98" s="88"/>
    </row>
    <row r="99">
      <c r="B99" s="36">
        <v>97.0</v>
      </c>
      <c r="C99" s="58" t="s">
        <v>321</v>
      </c>
      <c r="D99" s="38" t="str">
        <f>VLOOKUP(C99,Positions!$A$2:$B$688,2,FALSE)</f>
        <v>LW/RW</v>
      </c>
      <c r="E99" s="37" t="str">
        <f>VLOOKUP(C99,ADP!$A$2:$E$696,5,FALSE)</f>
        <v>MIN</v>
      </c>
      <c r="F99" s="38">
        <f>AVERAGE(IFERROR(MATCH(C99,'2023 Top 250'!$B$4:$B$257,False),260),IFERROR(MATCH(C99,'2023 Top 250'!$L$4:$L$254,False),260))</f>
        <v>137</v>
      </c>
      <c r="G99" s="89">
        <f>IF(Settings!$B$2="Yahoo",VLOOKUP(C99,ADP!$A$2:$D$696,2,FALSE),IF(Settings!$B$2="ESPN",VLOOKUP(C99,ADP!$A$2:$D$696,3,FALSE),IF(Settings!$B$2="Average",VLOOKUP(C99,ADP!$A$2:$D$696,4,FALSE),"NA")))</f>
        <v>112.1</v>
      </c>
      <c r="J99" s="86"/>
      <c r="X99" s="81"/>
      <c r="Y99" s="81"/>
      <c r="Z99" s="81"/>
      <c r="AA99" s="87"/>
      <c r="AB99" s="88"/>
    </row>
    <row r="100">
      <c r="B100" s="49">
        <v>98.0</v>
      </c>
      <c r="C100" s="119" t="s">
        <v>341</v>
      </c>
      <c r="D100" s="43" t="str">
        <f>VLOOKUP(C100,Positions!$A$2:$B$688,2,FALSE)</f>
        <v>C</v>
      </c>
      <c r="E100" s="50" t="str">
        <f>VLOOKUP(C100,ADP!$A$2:$E$696,5,FALSE)</f>
        <v>NYI</v>
      </c>
      <c r="F100" s="43">
        <f>AVERAGE(IFERROR(MATCH(C100,'2023 Top 250'!$B$4:$B$257,False),260),IFERROR(MATCH(C100,'2023 Top 250'!$L$4:$L$254,False),260))</f>
        <v>138</v>
      </c>
      <c r="G100" s="94">
        <f>IF(Settings!$B$2="Yahoo",VLOOKUP(C100,ADP!$A$2:$D$696,2,FALSE),IF(Settings!$B$2="ESPN",VLOOKUP(C100,ADP!$A$2:$D$696,3,FALSE),IF(Settings!$B$2="Average",VLOOKUP(C100,ADP!$A$2:$D$696,4,FALSE),"NA")))</f>
        <v>165.6</v>
      </c>
      <c r="J100" s="86"/>
      <c r="X100" s="81"/>
      <c r="Y100" s="81"/>
      <c r="Z100" s="81"/>
      <c r="AA100" s="87"/>
      <c r="AB100" s="88"/>
    </row>
    <row r="101">
      <c r="B101" s="36">
        <v>99.0</v>
      </c>
      <c r="C101" s="55" t="s">
        <v>332</v>
      </c>
      <c r="D101" s="38" t="str">
        <f>VLOOKUP(C101,Positions!$A$2:$B$688,2,FALSE)</f>
        <v>C</v>
      </c>
      <c r="E101" s="37" t="str">
        <f>VLOOKUP(C101,ADP!$A$2:$E$696,5,FALSE)</f>
        <v>MIN</v>
      </c>
      <c r="F101" s="38">
        <f>AVERAGE(IFERROR(MATCH(C101,'2023 Top 250'!$B$4:$B$257,False),260),IFERROR(MATCH(C101,'2023 Top 250'!$L$4:$L$254,False),260))</f>
        <v>138</v>
      </c>
      <c r="G101" s="89">
        <f>IF(Settings!$B$2="Yahoo",VLOOKUP(C101,ADP!$A$2:$D$696,2,FALSE),IF(Settings!$B$2="ESPN",VLOOKUP(C101,ADP!$A$2:$D$696,3,FALSE),IF(Settings!$B$2="Average",VLOOKUP(C101,ADP!$A$2:$D$696,4,FALSE),"NA")))</f>
        <v>149.8</v>
      </c>
      <c r="J101" s="86"/>
      <c r="X101" s="81"/>
      <c r="Y101" s="81"/>
      <c r="Z101" s="81"/>
      <c r="AA101" s="87"/>
      <c r="AB101" s="88"/>
    </row>
    <row r="102">
      <c r="B102" s="49">
        <v>100.0</v>
      </c>
      <c r="C102" s="63" t="s">
        <v>302</v>
      </c>
      <c r="D102" s="43" t="str">
        <f>VLOOKUP(C102,Positions!$A$2:$B$688,2,FALSE)</f>
        <v>C/LW</v>
      </c>
      <c r="E102" s="50" t="str">
        <f>VLOOKUP(C102,ADP!$A$2:$E$696,5,FALSE)</f>
        <v>SEA</v>
      </c>
      <c r="F102" s="43">
        <f>AVERAGE(IFERROR(MATCH(C102,'2023 Top 250'!$B$4:$B$257,False),260),IFERROR(MATCH(C102,'2023 Top 250'!$L$4:$L$254,False),260))</f>
        <v>141.5</v>
      </c>
      <c r="G102" s="94">
        <f>IF(Settings!$B$2="Yahoo",VLOOKUP(C102,ADP!$A$2:$D$696,2,FALSE),IF(Settings!$B$2="ESPN",VLOOKUP(C102,ADP!$A$2:$D$696,3,FALSE),IF(Settings!$B$2="Average",VLOOKUP(C102,ADP!$A$2:$D$696,4,FALSE),"NA")))</f>
        <v>164.5</v>
      </c>
      <c r="J102" s="86"/>
      <c r="X102" s="81"/>
      <c r="Y102" s="81"/>
      <c r="Z102" s="81"/>
      <c r="AA102" s="87"/>
      <c r="AB102" s="88"/>
    </row>
    <row r="103">
      <c r="B103" s="36">
        <v>101.0</v>
      </c>
      <c r="C103" s="57" t="s">
        <v>349</v>
      </c>
      <c r="D103" s="38" t="str">
        <f>VLOOKUP(C103,Positions!$A$2:$B$688,2,FALSE)</f>
        <v>LW/RW</v>
      </c>
      <c r="E103" s="37" t="str">
        <f>VLOOKUP(C103,ADP!$A$2:$E$696,5,FALSE)</f>
        <v>TBL</v>
      </c>
      <c r="F103" s="38">
        <f>AVERAGE(IFERROR(MATCH(C103,'2023 Top 250'!$B$4:$B$257,False),260),IFERROR(MATCH(C103,'2023 Top 250'!$L$4:$L$254,False),260))</f>
        <v>144</v>
      </c>
      <c r="G103" s="89">
        <f>IF(Settings!$B$2="Yahoo",VLOOKUP(C103,ADP!$A$2:$D$696,2,FALSE),IF(Settings!$B$2="ESPN",VLOOKUP(C103,ADP!$A$2:$D$696,3,FALSE),IF(Settings!$B$2="Average",VLOOKUP(C103,ADP!$A$2:$D$696,4,FALSE),"NA")))</f>
        <v>168.7</v>
      </c>
      <c r="J103" s="86"/>
      <c r="X103" s="81"/>
      <c r="Y103" s="81"/>
      <c r="Z103" s="81"/>
      <c r="AA103" s="87"/>
      <c r="AB103" s="88"/>
    </row>
    <row r="104">
      <c r="B104" s="49">
        <v>102.0</v>
      </c>
      <c r="C104" s="118" t="s">
        <v>339</v>
      </c>
      <c r="D104" s="43" t="str">
        <f>VLOOKUP(C104,Positions!$A$2:$B$688,2,FALSE)</f>
        <v>C</v>
      </c>
      <c r="E104" s="50" t="str">
        <f>VLOOKUP(C104,ADP!$A$2:$E$696,5,FALSE)</f>
        <v>NJD</v>
      </c>
      <c r="F104" s="43">
        <f>AVERAGE(IFERROR(MATCH(C104,'2023 Top 250'!$B$4:$B$257,False),260),IFERROR(MATCH(C104,'2023 Top 250'!$L$4:$L$254,False),260))</f>
        <v>144</v>
      </c>
      <c r="G104" s="94">
        <f>IF(Settings!$B$2="Yahoo",VLOOKUP(C104,ADP!$A$2:$D$696,2,FALSE),IF(Settings!$B$2="ESPN",VLOOKUP(C104,ADP!$A$2:$D$696,3,FALSE),IF(Settings!$B$2="Average",VLOOKUP(C104,ADP!$A$2:$D$696,4,FALSE),"NA")))</f>
        <v>163.3</v>
      </c>
      <c r="J104" s="86"/>
      <c r="X104" s="81"/>
      <c r="Y104" s="81"/>
      <c r="Z104" s="81"/>
      <c r="AA104" s="87"/>
      <c r="AB104" s="88"/>
    </row>
    <row r="105">
      <c r="B105" s="36">
        <v>103.0</v>
      </c>
      <c r="C105" s="58" t="s">
        <v>328</v>
      </c>
      <c r="D105" s="38" t="str">
        <f>VLOOKUP(C105,Positions!$A$2:$B$688,2,FALSE)</f>
        <v>RW</v>
      </c>
      <c r="E105" s="37" t="str">
        <f>VLOOKUP(C105,ADP!$A$2:$E$696,5,FALSE)</f>
        <v>PHI</v>
      </c>
      <c r="F105" s="38">
        <f>AVERAGE(IFERROR(MATCH(C105,'2023 Top 250'!$B$4:$B$257,False),260),IFERROR(MATCH(C105,'2023 Top 250'!$L$4:$L$254,False),260))</f>
        <v>144.5</v>
      </c>
      <c r="G105" s="89" t="str">
        <f>IF(Settings!$B$2="Yahoo",VLOOKUP(C105,ADP!$A$2:$D$696,2,FALSE),IF(Settings!$B$2="ESPN",VLOOKUP(C105,ADP!$A$2:$D$696,3,FALSE),IF(Settings!$B$2="Average",VLOOKUP(C105,ADP!$A$2:$D$696,4,FALSE),"NA")))</f>
        <v>–</v>
      </c>
      <c r="J105" s="86"/>
      <c r="X105" s="81"/>
      <c r="Y105" s="81"/>
      <c r="Z105" s="81"/>
      <c r="AA105" s="87"/>
      <c r="AB105" s="88"/>
    </row>
    <row r="106">
      <c r="B106" s="49">
        <v>104.0</v>
      </c>
      <c r="C106" s="118" t="s">
        <v>350</v>
      </c>
      <c r="D106" s="43" t="str">
        <f>VLOOKUP(C106,Positions!$A$2:$B$688,2,FALSE)</f>
        <v>C/LW</v>
      </c>
      <c r="E106" s="50" t="str">
        <f>VLOOKUP(C106,ADP!$A$2:$E$696,5,FALSE)</f>
        <v>STL</v>
      </c>
      <c r="F106" s="43">
        <f>AVERAGE(IFERROR(MATCH(C106,'2023 Top 250'!$B$4:$B$257,False),260),IFERROR(MATCH(C106,'2023 Top 250'!$L$4:$L$254,False),260))</f>
        <v>148</v>
      </c>
      <c r="G106" s="94">
        <f>IF(Settings!$B$2="Yahoo",VLOOKUP(C106,ADP!$A$2:$D$696,2,FALSE),IF(Settings!$B$2="ESPN",VLOOKUP(C106,ADP!$A$2:$D$696,3,FALSE),IF(Settings!$B$2="Average",VLOOKUP(C106,ADP!$A$2:$D$696,4,FALSE),"NA")))</f>
        <v>107.2</v>
      </c>
      <c r="J106" s="86"/>
      <c r="X106" s="81"/>
      <c r="Y106" s="81"/>
      <c r="Z106" s="81"/>
      <c r="AA106" s="87"/>
      <c r="AB106" s="88"/>
    </row>
    <row r="107">
      <c r="B107" s="36">
        <v>105.0</v>
      </c>
      <c r="C107" s="58" t="s">
        <v>313</v>
      </c>
      <c r="D107" s="38" t="str">
        <f>VLOOKUP(C107,Positions!$A$2:$B$688,2,FALSE)</f>
        <v>LW</v>
      </c>
      <c r="E107" s="37" t="str">
        <f>VLOOKUP(C107,ADP!$A$2:$E$696,5,FALSE)</f>
        <v>BOS</v>
      </c>
      <c r="F107" s="38">
        <f>AVERAGE(IFERROR(MATCH(C107,'2023 Top 250'!$B$4:$B$257,False),260),IFERROR(MATCH(C107,'2023 Top 250'!$L$4:$L$254,False),260))</f>
        <v>148.5</v>
      </c>
      <c r="G107" s="89">
        <f>IF(Settings!$B$2="Yahoo",VLOOKUP(C107,ADP!$A$2:$D$696,2,FALSE),IF(Settings!$B$2="ESPN",VLOOKUP(C107,ADP!$A$2:$D$696,3,FALSE),IF(Settings!$B$2="Average",VLOOKUP(C107,ADP!$A$2:$D$696,4,FALSE),"NA")))</f>
        <v>115.5</v>
      </c>
      <c r="J107" s="86"/>
      <c r="X107" s="81"/>
      <c r="Y107" s="81"/>
      <c r="Z107" s="81"/>
      <c r="AA107" s="87"/>
      <c r="AB107" s="88"/>
    </row>
    <row r="108">
      <c r="B108" s="49">
        <v>106.0</v>
      </c>
      <c r="C108" s="63" t="s">
        <v>337</v>
      </c>
      <c r="D108" s="43" t="str">
        <f>VLOOKUP(C108,Positions!$A$2:$B$688,2,FALSE)</f>
        <v>LW</v>
      </c>
      <c r="E108" s="50" t="str">
        <f>VLOOKUP(C108,ADP!$A$2:$E$696,5,FALSE)</f>
        <v>BUF</v>
      </c>
      <c r="F108" s="43">
        <f>AVERAGE(IFERROR(MATCH(C108,'2023 Top 250'!$B$4:$B$257,False),260),IFERROR(MATCH(C108,'2023 Top 250'!$L$4:$L$254,False),260))</f>
        <v>151.5</v>
      </c>
      <c r="G108" s="94">
        <f>IF(Settings!$B$2="Yahoo",VLOOKUP(C108,ADP!$A$2:$D$696,2,FALSE),IF(Settings!$B$2="ESPN",VLOOKUP(C108,ADP!$A$2:$D$696,3,FALSE),IF(Settings!$B$2="Average",VLOOKUP(C108,ADP!$A$2:$D$696,4,FALSE),"NA")))</f>
        <v>174.2</v>
      </c>
      <c r="J108" s="86"/>
      <c r="X108" s="81"/>
      <c r="Y108" s="81"/>
      <c r="Z108" s="81"/>
      <c r="AA108" s="87"/>
      <c r="AB108" s="88"/>
    </row>
    <row r="109">
      <c r="B109" s="36">
        <v>107.0</v>
      </c>
      <c r="C109" s="58" t="s">
        <v>352</v>
      </c>
      <c r="D109" s="38" t="str">
        <f>VLOOKUP(C109,Positions!$A$2:$B$688,2,FALSE)</f>
        <v>C</v>
      </c>
      <c r="E109" s="37" t="str">
        <f>VLOOKUP(C109,ADP!$A$2:$E$696,5,FALSE)</f>
        <v>ANA</v>
      </c>
      <c r="F109" s="38">
        <f>AVERAGE(IFERROR(MATCH(C109,'2023 Top 250'!$B$4:$B$257,False),260),IFERROR(MATCH(C109,'2023 Top 250'!$L$4:$L$254,False),260))</f>
        <v>155.5</v>
      </c>
      <c r="G109" s="89" t="str">
        <f>IF(Settings!$B$2="Yahoo",VLOOKUP(C109,ADP!$A$2:$D$696,2,FALSE),IF(Settings!$B$2="ESPN",VLOOKUP(C109,ADP!$A$2:$D$696,3,FALSE),IF(Settings!$B$2="Average",VLOOKUP(C109,ADP!$A$2:$D$696,4,FALSE),"NA")))</f>
        <v>–</v>
      </c>
      <c r="J109" s="86"/>
      <c r="X109" s="81"/>
      <c r="Y109" s="81"/>
      <c r="Z109" s="81"/>
      <c r="AA109" s="87"/>
      <c r="AB109" s="88"/>
    </row>
    <row r="110">
      <c r="B110" s="49">
        <v>108.0</v>
      </c>
      <c r="C110" s="63" t="s">
        <v>368</v>
      </c>
      <c r="D110" s="43" t="str">
        <f>VLOOKUP(C110,Positions!$A$2:$B$688,2,FALSE)</f>
        <v>LW</v>
      </c>
      <c r="E110" s="50" t="str">
        <f>VLOOKUP(C110,ADP!$A$2:$E$696,5,FALSE)</f>
        <v>TOR</v>
      </c>
      <c r="F110" s="43">
        <f>AVERAGE(IFERROR(MATCH(C110,'2023 Top 250'!$B$4:$B$257,False),260),IFERROR(MATCH(C110,'2023 Top 250'!$L$4:$L$254,False),260))</f>
        <v>160.5</v>
      </c>
      <c r="G110" s="94">
        <f>IF(Settings!$B$2="Yahoo",VLOOKUP(C110,ADP!$A$2:$D$696,2,FALSE),IF(Settings!$B$2="ESPN",VLOOKUP(C110,ADP!$A$2:$D$696,3,FALSE),IF(Settings!$B$2="Average",VLOOKUP(C110,ADP!$A$2:$D$696,4,FALSE),"NA")))</f>
        <v>152.3</v>
      </c>
      <c r="J110" s="86"/>
      <c r="X110" s="81"/>
      <c r="Y110" s="81"/>
      <c r="Z110" s="81"/>
      <c r="AA110" s="87"/>
      <c r="AB110" s="88"/>
    </row>
    <row r="111">
      <c r="B111" s="36">
        <v>109.0</v>
      </c>
      <c r="C111" s="58" t="s">
        <v>347</v>
      </c>
      <c r="D111" s="38" t="str">
        <f>VLOOKUP(C111,Positions!$A$2:$B$688,2,FALSE)</f>
        <v>C</v>
      </c>
      <c r="E111" s="37" t="str">
        <f>VLOOKUP(C111,ADP!$A$2:$E$696,5,FALSE)</f>
        <v>NSH</v>
      </c>
      <c r="F111" s="38">
        <f>AVERAGE(IFERROR(MATCH(C111,'2023 Top 250'!$B$4:$B$257,False),260),IFERROR(MATCH(C111,'2023 Top 250'!$L$4:$L$254,False),260))</f>
        <v>161.5</v>
      </c>
      <c r="G111" s="89">
        <f>IF(Settings!$B$2="Yahoo",VLOOKUP(C111,ADP!$A$2:$D$696,2,FALSE),IF(Settings!$B$2="ESPN",VLOOKUP(C111,ADP!$A$2:$D$696,3,FALSE),IF(Settings!$B$2="Average",VLOOKUP(C111,ADP!$A$2:$D$696,4,FALSE),"NA")))</f>
        <v>167.1</v>
      </c>
      <c r="J111" s="86"/>
      <c r="X111" s="81"/>
      <c r="Y111" s="81"/>
      <c r="Z111" s="81"/>
      <c r="AA111" s="87"/>
      <c r="AB111" s="88"/>
    </row>
    <row r="112">
      <c r="B112" s="49">
        <v>110.0</v>
      </c>
      <c r="C112" s="118" t="s">
        <v>357</v>
      </c>
      <c r="D112" s="43" t="str">
        <f>VLOOKUP(C112,Positions!$A$2:$B$688,2,FALSE)</f>
        <v>C</v>
      </c>
      <c r="E112" s="50" t="str">
        <f>VLOOKUP(C112,ADP!$A$2:$E$696,5,FALSE)</f>
        <v>LAK</v>
      </c>
      <c r="F112" s="43">
        <f>AVERAGE(IFERROR(MATCH(C112,'2023 Top 250'!$B$4:$B$257,False),260),IFERROR(MATCH(C112,'2023 Top 250'!$L$4:$L$254,False),260))</f>
        <v>166</v>
      </c>
      <c r="G112" s="94" t="str">
        <f>IF(Settings!$B$2="Yahoo",VLOOKUP(C112,ADP!$A$2:$D$696,2,FALSE),IF(Settings!$B$2="ESPN",VLOOKUP(C112,ADP!$A$2:$D$696,3,FALSE),IF(Settings!$B$2="Average",VLOOKUP(C112,ADP!$A$2:$D$696,4,FALSE),"NA")))</f>
        <v>–</v>
      </c>
      <c r="J112" s="86"/>
      <c r="X112" s="81"/>
      <c r="Y112" s="81"/>
      <c r="Z112" s="81"/>
      <c r="AA112" s="87"/>
      <c r="AB112" s="88"/>
    </row>
    <row r="113">
      <c r="B113" s="36">
        <v>111.0</v>
      </c>
      <c r="C113" s="57" t="s">
        <v>381</v>
      </c>
      <c r="D113" s="38" t="str">
        <f>VLOOKUP(C113,Positions!$A$2:$B$688,2,FALSE)</f>
        <v>C</v>
      </c>
      <c r="E113" s="37" t="str">
        <f>VLOOKUP(C113,ADP!$A$2:$E$696,5,FALSE)</f>
        <v>CHI</v>
      </c>
      <c r="F113" s="38">
        <f>AVERAGE(IFERROR(MATCH(C113,'2023 Top 250'!$B$4:$B$257,False),260),IFERROR(MATCH(C113,'2023 Top 250'!$L$4:$L$254,False),260))</f>
        <v>166</v>
      </c>
      <c r="G113" s="89" t="str">
        <f>IF(Settings!$B$2="Yahoo",VLOOKUP(C113,ADP!$A$2:$D$696,2,FALSE),IF(Settings!$B$2="ESPN",VLOOKUP(C113,ADP!$A$2:$D$696,3,FALSE),IF(Settings!$B$2="Average",VLOOKUP(C113,ADP!$A$2:$D$696,4,FALSE),"NA")))</f>
        <v>–</v>
      </c>
      <c r="J113" s="86"/>
      <c r="X113" s="81"/>
      <c r="Y113" s="81"/>
      <c r="Z113" s="81"/>
      <c r="AA113" s="87"/>
      <c r="AB113" s="88"/>
    </row>
    <row r="114">
      <c r="B114" s="49">
        <v>112.0</v>
      </c>
      <c r="C114" s="63" t="s">
        <v>376</v>
      </c>
      <c r="D114" s="43" t="str">
        <f>VLOOKUP(C114,Positions!$A$2:$B$688,2,FALSE)</f>
        <v>C/RW</v>
      </c>
      <c r="E114" s="50" t="str">
        <f>VLOOKUP(C114,ADP!$A$2:$E$696,5,FALSE)</f>
        <v>ARI</v>
      </c>
      <c r="F114" s="43">
        <f>AVERAGE(IFERROR(MATCH(C114,'2023 Top 250'!$B$4:$B$257,False),260),IFERROR(MATCH(C114,'2023 Top 250'!$L$4:$L$254,False),260))</f>
        <v>166.5</v>
      </c>
      <c r="G114" s="94">
        <f>IF(Settings!$B$2="Yahoo",VLOOKUP(C114,ADP!$A$2:$D$696,2,FALSE),IF(Settings!$B$2="ESPN",VLOOKUP(C114,ADP!$A$2:$D$696,3,FALSE),IF(Settings!$B$2="Average",VLOOKUP(C114,ADP!$A$2:$D$696,4,FALSE),"NA")))</f>
        <v>173.2</v>
      </c>
      <c r="J114" s="86"/>
      <c r="X114" s="81"/>
      <c r="Y114" s="81"/>
      <c r="Z114" s="81"/>
      <c r="AA114" s="87"/>
      <c r="AB114" s="88"/>
    </row>
    <row r="115">
      <c r="B115" s="36">
        <v>113.0</v>
      </c>
      <c r="C115" s="55" t="s">
        <v>371</v>
      </c>
      <c r="D115" s="38" t="str">
        <f>VLOOKUP(C115,Positions!$A$2:$B$688,2,FALSE)</f>
        <v>C</v>
      </c>
      <c r="E115" s="37" t="str">
        <f>VLOOKUP(C115,ADP!$A$2:$E$696,5,FALSE)</f>
        <v>CBJ</v>
      </c>
      <c r="F115" s="38">
        <f>AVERAGE(IFERROR(MATCH(C115,'2023 Top 250'!$B$4:$B$257,False),260),IFERROR(MATCH(C115,'2023 Top 250'!$L$4:$L$254,False),260))</f>
        <v>169.5</v>
      </c>
      <c r="G115" s="89">
        <f>IF(Settings!$B$2="Yahoo",VLOOKUP(C115,ADP!$A$2:$D$696,2,FALSE),IF(Settings!$B$2="ESPN",VLOOKUP(C115,ADP!$A$2:$D$696,3,FALSE),IF(Settings!$B$2="Average",VLOOKUP(C115,ADP!$A$2:$D$696,4,FALSE),"NA")))</f>
        <v>164.5</v>
      </c>
      <c r="J115" s="86"/>
      <c r="X115" s="81"/>
      <c r="Y115" s="81"/>
      <c r="Z115" s="81"/>
      <c r="AA115" s="87"/>
      <c r="AB115" s="88"/>
    </row>
    <row r="116">
      <c r="B116" s="49">
        <v>114.0</v>
      </c>
      <c r="C116" s="63" t="s">
        <v>393</v>
      </c>
      <c r="D116" s="43" t="str">
        <f>VLOOKUP(C116,Positions!$A$2:$B$688,2,FALSE)</f>
        <v>LW/RW</v>
      </c>
      <c r="E116" s="50" t="str">
        <f>VLOOKUP(C116,ADP!$A$2:$E$696,5,FALSE)</f>
        <v>LAK</v>
      </c>
      <c r="F116" s="43">
        <f>AVERAGE(IFERROR(MATCH(C116,'2023 Top 250'!$B$4:$B$257,False),260),IFERROR(MATCH(C116,'2023 Top 250'!$L$4:$L$254,False),260))</f>
        <v>171</v>
      </c>
      <c r="G116" s="94">
        <f>IF(Settings!$B$2="Yahoo",VLOOKUP(C116,ADP!$A$2:$D$696,2,FALSE),IF(Settings!$B$2="ESPN",VLOOKUP(C116,ADP!$A$2:$D$696,3,FALSE),IF(Settings!$B$2="Average",VLOOKUP(C116,ADP!$A$2:$D$696,4,FALSE),"NA")))</f>
        <v>183.6</v>
      </c>
      <c r="J116" s="86"/>
      <c r="X116" s="81"/>
      <c r="Y116" s="81"/>
      <c r="Z116" s="81"/>
      <c r="AA116" s="87"/>
      <c r="AB116" s="88"/>
    </row>
    <row r="117">
      <c r="B117" s="36">
        <v>115.0</v>
      </c>
      <c r="C117" s="58" t="s">
        <v>406</v>
      </c>
      <c r="D117" s="38" t="str">
        <f>VLOOKUP(C117,Positions!$A$2:$B$688,2,FALSE)</f>
        <v>RW</v>
      </c>
      <c r="E117" s="37" t="str">
        <f>VLOOKUP(C117,ADP!$A$2:$E$696,5,FALSE)</f>
        <v>PHI</v>
      </c>
      <c r="F117" s="38">
        <f>AVERAGE(IFERROR(MATCH(C117,'2023 Top 250'!$B$4:$B$257,False),260),IFERROR(MATCH(C117,'2023 Top 250'!$L$4:$L$254,False),260))</f>
        <v>174.5</v>
      </c>
      <c r="G117" s="89" t="str">
        <f>IF(Settings!$B$2="Yahoo",VLOOKUP(C117,ADP!$A$2:$D$696,2,FALSE),IF(Settings!$B$2="ESPN",VLOOKUP(C117,ADP!$A$2:$D$696,3,FALSE),IF(Settings!$B$2="Average",VLOOKUP(C117,ADP!$A$2:$D$696,4,FALSE),"NA")))</f>
        <v>–</v>
      </c>
      <c r="J117" s="86"/>
      <c r="X117" s="81"/>
      <c r="Y117" s="81"/>
      <c r="Z117" s="81"/>
      <c r="AA117" s="87"/>
      <c r="AB117" s="88"/>
    </row>
    <row r="118">
      <c r="B118" s="49">
        <v>116.0</v>
      </c>
      <c r="C118" s="63" t="s">
        <v>380</v>
      </c>
      <c r="D118" s="43" t="str">
        <f>VLOOKUP(C118,Positions!$A$2:$B$688,2,FALSE)</f>
        <v>LW</v>
      </c>
      <c r="E118" s="50" t="str">
        <f>VLOOKUP(C118,ADP!$A$2:$E$696,5,FALSE)</f>
        <v>NJD</v>
      </c>
      <c r="F118" s="43">
        <f>AVERAGE(IFERROR(MATCH(C118,'2023 Top 250'!$B$4:$B$257,False),260),IFERROR(MATCH(C118,'2023 Top 250'!$L$4:$L$254,False),260))</f>
        <v>175</v>
      </c>
      <c r="G118" s="94">
        <f>IF(Settings!$B$2="Yahoo",VLOOKUP(C118,ADP!$A$2:$D$696,2,FALSE),IF(Settings!$B$2="ESPN",VLOOKUP(C118,ADP!$A$2:$D$696,3,FALSE),IF(Settings!$B$2="Average",VLOOKUP(C118,ADP!$A$2:$D$696,4,FALSE),"NA")))</f>
        <v>172.3</v>
      </c>
      <c r="J118" s="86"/>
      <c r="X118" s="81"/>
      <c r="Y118" s="81"/>
      <c r="Z118" s="81"/>
      <c r="AA118" s="87"/>
      <c r="AB118" s="88"/>
    </row>
    <row r="119">
      <c r="B119" s="36">
        <v>117.0</v>
      </c>
      <c r="C119" s="62" t="s">
        <v>419</v>
      </c>
      <c r="D119" s="38" t="str">
        <f>VLOOKUP(C119,Positions!$A$2:$B$688,2,FALSE)</f>
        <v>LW/RW</v>
      </c>
      <c r="E119" s="37" t="str">
        <f>VLOOKUP(C119,ADP!$A$2:$E$696,5,FALSE)</f>
        <v>PIT</v>
      </c>
      <c r="F119" s="38">
        <f>AVERAGE(IFERROR(MATCH(C119,'2023 Top 250'!$B$4:$B$257,False),260),IFERROR(MATCH(C119,'2023 Top 250'!$L$4:$L$254,False),260))</f>
        <v>175.5</v>
      </c>
      <c r="G119" s="89">
        <f>IF(Settings!$B$2="Yahoo",VLOOKUP(C119,ADP!$A$2:$D$696,2,FALSE),IF(Settings!$B$2="ESPN",VLOOKUP(C119,ADP!$A$2:$D$696,3,FALSE),IF(Settings!$B$2="Average",VLOOKUP(C119,ADP!$A$2:$D$696,4,FALSE),"NA")))</f>
        <v>170</v>
      </c>
      <c r="J119" s="86"/>
      <c r="X119" s="81"/>
      <c r="Y119" s="81"/>
      <c r="Z119" s="81"/>
      <c r="AA119" s="87"/>
      <c r="AB119" s="88"/>
    </row>
    <row r="120">
      <c r="B120" s="49">
        <v>118.0</v>
      </c>
      <c r="C120" s="63" t="s">
        <v>384</v>
      </c>
      <c r="D120" s="43" t="str">
        <f>VLOOKUP(C120,Positions!$A$2:$B$688,2,FALSE)</f>
        <v>RW</v>
      </c>
      <c r="E120" s="50" t="str">
        <f>VLOOKUP(C120,ADP!$A$2:$E$696,5,FALSE)</f>
        <v>SEA</v>
      </c>
      <c r="F120" s="43">
        <f>AVERAGE(IFERROR(MATCH(C120,'2023 Top 250'!$B$4:$B$257,False),260),IFERROR(MATCH(C120,'2023 Top 250'!$L$4:$L$254,False),260))</f>
        <v>177</v>
      </c>
      <c r="G120" s="94" t="str">
        <f>IF(Settings!$B$2="Yahoo",VLOOKUP(C120,ADP!$A$2:$D$696,2,FALSE),IF(Settings!$B$2="ESPN",VLOOKUP(C120,ADP!$A$2:$D$696,3,FALSE),IF(Settings!$B$2="Average",VLOOKUP(C120,ADP!$A$2:$D$696,4,FALSE),"NA")))</f>
        <v>–</v>
      </c>
      <c r="J120" s="86"/>
      <c r="X120" s="81"/>
      <c r="Y120" s="81"/>
      <c r="Z120" s="81"/>
      <c r="AA120" s="87"/>
      <c r="AB120" s="88"/>
    </row>
    <row r="121">
      <c r="B121" s="36">
        <v>119.0</v>
      </c>
      <c r="C121" s="72" t="s">
        <v>400</v>
      </c>
      <c r="D121" s="38" t="str">
        <f>VLOOKUP(C121,Positions!$A$2:$B$688,2,FALSE)</f>
        <v>C</v>
      </c>
      <c r="E121" s="37" t="str">
        <f>VLOOKUP(C121,ADP!$A$2:$E$696,5,FALSE)</f>
        <v>MIN</v>
      </c>
      <c r="F121" s="38">
        <f>AVERAGE(IFERROR(MATCH(C121,'2023 Top 250'!$B$4:$B$257,False),260),IFERROR(MATCH(C121,'2023 Top 250'!$L$4:$L$254,False),260))</f>
        <v>177.5</v>
      </c>
      <c r="G121" s="89">
        <f>IF(Settings!$B$2="Yahoo",VLOOKUP(C121,ADP!$A$2:$D$696,2,FALSE),IF(Settings!$B$2="ESPN",VLOOKUP(C121,ADP!$A$2:$D$696,3,FALSE),IF(Settings!$B$2="Average",VLOOKUP(C121,ADP!$A$2:$D$696,4,FALSE),"NA")))</f>
        <v>161.4</v>
      </c>
      <c r="J121" s="86"/>
      <c r="X121" s="81"/>
      <c r="Y121" s="81"/>
      <c r="Z121" s="81"/>
      <c r="AA121" s="87"/>
      <c r="AB121" s="88"/>
    </row>
    <row r="122">
      <c r="B122" s="49">
        <v>120.0</v>
      </c>
      <c r="C122" s="105" t="s">
        <v>358</v>
      </c>
      <c r="D122" s="43" t="str">
        <f>VLOOKUP(C122,Positions!$A$2:$B$688,2,FALSE)</f>
        <v>C/RW</v>
      </c>
      <c r="E122" s="50" t="str">
        <f>VLOOKUP(C122,ADP!$A$2:$E$696,5,FALSE)</f>
        <v>DAL</v>
      </c>
      <c r="F122" s="43">
        <f>AVERAGE(IFERROR(MATCH(C122,'2023 Top 250'!$B$4:$B$257,False),260),IFERROR(MATCH(C122,'2023 Top 250'!$L$4:$L$254,False),260))</f>
        <v>179</v>
      </c>
      <c r="G122" s="94">
        <f>IF(Settings!$B$2="Yahoo",VLOOKUP(C122,ADP!$A$2:$D$696,2,FALSE),IF(Settings!$B$2="ESPN",VLOOKUP(C122,ADP!$A$2:$D$696,3,FALSE),IF(Settings!$B$2="Average",VLOOKUP(C122,ADP!$A$2:$D$696,4,FALSE),"NA")))</f>
        <v>164.6</v>
      </c>
      <c r="J122" s="86"/>
      <c r="X122" s="81"/>
      <c r="Y122" s="81"/>
      <c r="Z122" s="81"/>
      <c r="AA122" s="87"/>
      <c r="AB122" s="88"/>
    </row>
    <row r="123">
      <c r="B123" s="36">
        <v>121.0</v>
      </c>
      <c r="C123" s="58" t="s">
        <v>378</v>
      </c>
      <c r="D123" s="38" t="str">
        <f>VLOOKUP(C123,Positions!$A$2:$B$688,2,FALSE)</f>
        <v>C/RW</v>
      </c>
      <c r="E123" s="37" t="str">
        <f>VLOOKUP(C123,ADP!$A$2:$E$696,5,FALSE)</f>
        <v>WSH</v>
      </c>
      <c r="F123" s="38">
        <f>AVERAGE(IFERROR(MATCH(C123,'2023 Top 250'!$B$4:$B$257,False),260),IFERROR(MATCH(C123,'2023 Top 250'!$L$4:$L$254,False),260))</f>
        <v>179.5</v>
      </c>
      <c r="G123" s="89">
        <f>IF(Settings!$B$2="Yahoo",VLOOKUP(C123,ADP!$A$2:$D$696,2,FALSE),IF(Settings!$B$2="ESPN",VLOOKUP(C123,ADP!$A$2:$D$696,3,FALSE),IF(Settings!$B$2="Average",VLOOKUP(C123,ADP!$A$2:$D$696,4,FALSE),"NA")))</f>
        <v>162.8</v>
      </c>
      <c r="J123" s="86"/>
      <c r="X123" s="81"/>
      <c r="Y123" s="81"/>
      <c r="Z123" s="81"/>
      <c r="AA123" s="87"/>
      <c r="AB123" s="88"/>
    </row>
    <row r="124">
      <c r="B124" s="49">
        <v>122.0</v>
      </c>
      <c r="C124" s="118" t="s">
        <v>404</v>
      </c>
      <c r="D124" s="43" t="str">
        <f>VLOOKUP(C124,Positions!$A$2:$B$688,2,FALSE)</f>
        <v>LW/RW</v>
      </c>
      <c r="E124" s="50" t="str">
        <f>VLOOKUP(C124,ADP!$A$2:$E$696,5,FALSE)</f>
        <v>LAK</v>
      </c>
      <c r="F124" s="43">
        <f>AVERAGE(IFERROR(MATCH(C124,'2023 Top 250'!$B$4:$B$257,False),260),IFERROR(MATCH(C124,'2023 Top 250'!$L$4:$L$254,False),260))</f>
        <v>181</v>
      </c>
      <c r="G124" s="94" t="str">
        <f>IF(Settings!$B$2="Yahoo",VLOOKUP(C124,ADP!$A$2:$D$696,2,FALSE),IF(Settings!$B$2="ESPN",VLOOKUP(C124,ADP!$A$2:$D$696,3,FALSE),IF(Settings!$B$2="Average",VLOOKUP(C124,ADP!$A$2:$D$696,4,FALSE),"NA")))</f>
        <v>–</v>
      </c>
      <c r="J124" s="86"/>
      <c r="X124" s="81"/>
      <c r="Y124" s="81"/>
      <c r="Z124" s="81"/>
      <c r="AA124" s="87"/>
      <c r="AB124" s="88"/>
    </row>
    <row r="125">
      <c r="B125" s="36">
        <v>123.0</v>
      </c>
      <c r="C125" s="58" t="s">
        <v>385</v>
      </c>
      <c r="D125" s="38" t="str">
        <f>VLOOKUP(C125,Positions!$A$2:$B$688,2,FALSE)</f>
        <v>C</v>
      </c>
      <c r="E125" s="37" t="str">
        <f>VLOOKUP(C125,ADP!$A$2:$E$696,5,FALSE)</f>
        <v>NSH</v>
      </c>
      <c r="F125" s="38">
        <f>AVERAGE(IFERROR(MATCH(C125,'2023 Top 250'!$B$4:$B$257,False),260),IFERROR(MATCH(C125,'2023 Top 250'!$L$4:$L$254,False),260))</f>
        <v>181.5</v>
      </c>
      <c r="G125" s="89">
        <f>IF(Settings!$B$2="Yahoo",VLOOKUP(C125,ADP!$A$2:$D$696,2,FALSE),IF(Settings!$B$2="ESPN",VLOOKUP(C125,ADP!$A$2:$D$696,3,FALSE),IF(Settings!$B$2="Average",VLOOKUP(C125,ADP!$A$2:$D$696,4,FALSE),"NA")))</f>
        <v>170.3</v>
      </c>
      <c r="J125" s="86"/>
      <c r="X125" s="81"/>
      <c r="Y125" s="81"/>
      <c r="Z125" s="81"/>
      <c r="AA125" s="87"/>
      <c r="AB125" s="88"/>
    </row>
    <row r="126">
      <c r="B126" s="49">
        <v>124.0</v>
      </c>
      <c r="C126" s="120" t="s">
        <v>435</v>
      </c>
      <c r="D126" s="43" t="str">
        <f>VLOOKUP(C126,Positions!$A$2:$B$688,2,FALSE)</f>
        <v>LW/RW</v>
      </c>
      <c r="E126" s="50" t="str">
        <f>VLOOKUP(C126,ADP!$A$2:$E$696,5,FALSE)</f>
        <v>VAN</v>
      </c>
      <c r="F126" s="43">
        <f>AVERAGE(IFERROR(MATCH(C126,'2023 Top 250'!$B$4:$B$257,False),260),IFERROR(MATCH(C126,'2023 Top 250'!$L$4:$L$254,False),260))</f>
        <v>187</v>
      </c>
      <c r="G126" s="94">
        <f>IF(Settings!$B$2="Yahoo",VLOOKUP(C126,ADP!$A$2:$D$696,2,FALSE),IF(Settings!$B$2="ESPN",VLOOKUP(C126,ADP!$A$2:$D$696,3,FALSE),IF(Settings!$B$2="Average",VLOOKUP(C126,ADP!$A$2:$D$696,4,FALSE),"NA")))</f>
        <v>173</v>
      </c>
      <c r="J126" s="86"/>
      <c r="X126" s="81"/>
      <c r="Y126" s="81"/>
      <c r="Z126" s="81"/>
      <c r="AA126" s="87"/>
      <c r="AB126" s="88"/>
    </row>
    <row r="127">
      <c r="B127" s="36">
        <v>125.0</v>
      </c>
      <c r="C127" s="57" t="s">
        <v>445</v>
      </c>
      <c r="D127" s="38" t="str">
        <f>VLOOKUP(C127,Positions!$A$2:$B$688,2,FALSE)</f>
        <v>LW</v>
      </c>
      <c r="E127" s="37" t="str">
        <f>VLOOKUP(C127,ADP!$A$2:$E$696,5,FALSE)</f>
        <v>FLA</v>
      </c>
      <c r="F127" s="38">
        <f>AVERAGE(IFERROR(MATCH(C127,'2023 Top 250'!$B$4:$B$257,False),260),IFERROR(MATCH(C127,'2023 Top 250'!$L$4:$L$254,False),260))</f>
        <v>187.5</v>
      </c>
      <c r="G127" s="89">
        <f>IF(Settings!$B$2="Yahoo",VLOOKUP(C127,ADP!$A$2:$D$696,2,FALSE),IF(Settings!$B$2="ESPN",VLOOKUP(C127,ADP!$A$2:$D$696,3,FALSE),IF(Settings!$B$2="Average",VLOOKUP(C127,ADP!$A$2:$D$696,4,FALSE),"NA")))</f>
        <v>175</v>
      </c>
      <c r="J127" s="86"/>
      <c r="X127" s="81"/>
      <c r="Y127" s="81"/>
      <c r="Z127" s="81"/>
      <c r="AA127" s="87"/>
      <c r="AB127" s="88"/>
    </row>
    <row r="128">
      <c r="B128" s="49">
        <v>126.0</v>
      </c>
      <c r="C128" s="63" t="s">
        <v>409</v>
      </c>
      <c r="D128" s="43" t="str">
        <f>VLOOKUP(C128,Positions!$A$2:$B$688,2,FALSE)</f>
        <v>RW</v>
      </c>
      <c r="E128" s="50" t="str">
        <f>VLOOKUP(C128,ADP!$A$2:$E$696,5,FALSE)</f>
        <v>VGK</v>
      </c>
      <c r="F128" s="43">
        <f>AVERAGE(IFERROR(MATCH(C128,'2023 Top 250'!$B$4:$B$257,False),260),IFERROR(MATCH(C128,'2023 Top 250'!$L$4:$L$254,False),260))</f>
        <v>187.5</v>
      </c>
      <c r="G128" s="94" t="str">
        <f>IF(Settings!$B$2="Yahoo",VLOOKUP(C128,ADP!$A$2:$D$696,2,FALSE),IF(Settings!$B$2="ESPN",VLOOKUP(C128,ADP!$A$2:$D$696,3,FALSE),IF(Settings!$B$2="Average",VLOOKUP(C128,ADP!$A$2:$D$696,4,FALSE),"NA")))</f>
        <v>–</v>
      </c>
      <c r="J128" s="86"/>
      <c r="X128" s="81"/>
      <c r="Y128" s="81"/>
      <c r="Z128" s="81"/>
      <c r="AA128" s="87"/>
      <c r="AB128" s="88"/>
    </row>
    <row r="129">
      <c r="B129" s="36">
        <v>127.0</v>
      </c>
      <c r="C129" s="57" t="s">
        <v>440</v>
      </c>
      <c r="D129" s="38" t="str">
        <f>VLOOKUP(C129,Positions!$A$2:$B$688,2,FALSE)</f>
        <v>C</v>
      </c>
      <c r="E129" s="37" t="str">
        <f>VLOOKUP(C129,ADP!$A$2:$E$696,5,FALSE)</f>
        <v>SEA</v>
      </c>
      <c r="F129" s="38">
        <f>AVERAGE(IFERROR(MATCH(C129,'2023 Top 250'!$B$4:$B$257,False),260),IFERROR(MATCH(C129,'2023 Top 250'!$L$4:$L$254,False),260))</f>
        <v>189</v>
      </c>
      <c r="G129" s="89" t="str">
        <f>IF(Settings!$B$2="Yahoo",VLOOKUP(C129,ADP!$A$2:$D$696,2,FALSE),IF(Settings!$B$2="ESPN",VLOOKUP(C129,ADP!$A$2:$D$696,3,FALSE),IF(Settings!$B$2="Average",VLOOKUP(C129,ADP!$A$2:$D$696,4,FALSE),"NA")))</f>
        <v>–</v>
      </c>
      <c r="J129" s="86"/>
      <c r="X129" s="81"/>
      <c r="Y129" s="81"/>
      <c r="Z129" s="81"/>
      <c r="AA129" s="87"/>
      <c r="AB129" s="88"/>
    </row>
    <row r="130">
      <c r="B130" s="49">
        <v>128.0</v>
      </c>
      <c r="C130" s="63" t="s">
        <v>421</v>
      </c>
      <c r="D130" s="43" t="str">
        <f>VLOOKUP(C130,Positions!$A$2:$B$688,2,FALSE)</f>
        <v>LW/RW</v>
      </c>
      <c r="E130" s="50" t="str">
        <f>VLOOKUP(C130,ADP!$A$2:$E$696,5,FALSE)</f>
        <v>CAR</v>
      </c>
      <c r="F130" s="43">
        <f>AVERAGE(IFERROR(MATCH(C130,'2023 Top 250'!$B$4:$B$257,False),260),IFERROR(MATCH(C130,'2023 Top 250'!$L$4:$L$254,False),260))</f>
        <v>190</v>
      </c>
      <c r="G130" s="94">
        <f>IF(Settings!$B$2="Yahoo",VLOOKUP(C130,ADP!$A$2:$D$696,2,FALSE),IF(Settings!$B$2="ESPN",VLOOKUP(C130,ADP!$A$2:$D$696,3,FALSE),IF(Settings!$B$2="Average",VLOOKUP(C130,ADP!$A$2:$D$696,4,FALSE),"NA")))</f>
        <v>169.9</v>
      </c>
      <c r="J130" s="86"/>
      <c r="X130" s="81"/>
      <c r="Y130" s="81"/>
      <c r="Z130" s="81"/>
      <c r="AA130" s="87"/>
      <c r="AB130" s="88"/>
    </row>
    <row r="131">
      <c r="B131" s="36">
        <v>129.0</v>
      </c>
      <c r="C131" s="102" t="s">
        <v>437</v>
      </c>
      <c r="D131" s="38" t="str">
        <f>VLOOKUP(C131,Positions!$A$2:$B$688,2,FALSE)</f>
        <v>LW/RW</v>
      </c>
      <c r="E131" s="37" t="str">
        <f>VLOOKUP(C131,ADP!$A$2:$E$696,5,FALSE)</f>
        <v>NYR</v>
      </c>
      <c r="F131" s="38">
        <f>AVERAGE(IFERROR(MATCH(C131,'2023 Top 250'!$B$4:$B$257,False),260),IFERROR(MATCH(C131,'2023 Top 250'!$L$4:$L$254,False),260))</f>
        <v>198</v>
      </c>
      <c r="G131" s="89">
        <f>IF(Settings!$B$2="Yahoo",VLOOKUP(C131,ADP!$A$2:$D$696,2,FALSE),IF(Settings!$B$2="ESPN",VLOOKUP(C131,ADP!$A$2:$D$696,3,FALSE),IF(Settings!$B$2="Average",VLOOKUP(C131,ADP!$A$2:$D$696,4,FALSE),"NA")))</f>
        <v>163.1</v>
      </c>
      <c r="J131" s="86"/>
      <c r="X131" s="81"/>
      <c r="Y131" s="81"/>
      <c r="Z131" s="81"/>
      <c r="AA131" s="87"/>
      <c r="AB131" s="88"/>
    </row>
    <row r="132">
      <c r="B132" s="49">
        <v>130.0</v>
      </c>
      <c r="C132" s="63" t="s">
        <v>432</v>
      </c>
      <c r="D132" s="43" t="str">
        <f>VLOOKUP(C132,Positions!$A$2:$B$688,2,FALSE)</f>
        <v>RW</v>
      </c>
      <c r="E132" s="50" t="str">
        <f>VLOOKUP(C132,ADP!$A$2:$E$696,5,FALSE)</f>
        <v>WSH</v>
      </c>
      <c r="F132" s="43">
        <f>AVERAGE(IFERROR(MATCH(C132,'2023 Top 250'!$B$4:$B$257,False),260),IFERROR(MATCH(C132,'2023 Top 250'!$L$4:$L$254,False),260))</f>
        <v>201.5</v>
      </c>
      <c r="G132" s="94">
        <f>IF(Settings!$B$2="Yahoo",VLOOKUP(C132,ADP!$A$2:$D$696,2,FALSE),IF(Settings!$B$2="ESPN",VLOOKUP(C132,ADP!$A$2:$D$696,3,FALSE),IF(Settings!$B$2="Average",VLOOKUP(C132,ADP!$A$2:$D$696,4,FALSE),"NA")))</f>
        <v>166.6</v>
      </c>
      <c r="J132" s="86"/>
      <c r="X132" s="81"/>
      <c r="Y132" s="81"/>
      <c r="Z132" s="81"/>
      <c r="AA132" s="87"/>
      <c r="AB132" s="88"/>
    </row>
    <row r="133">
      <c r="B133" s="36">
        <v>131.0</v>
      </c>
      <c r="C133" s="58" t="s">
        <v>459</v>
      </c>
      <c r="D133" s="38" t="str">
        <f>VLOOKUP(C133,Positions!$A$2:$B$688,2,FALSE)</f>
        <v>LW</v>
      </c>
      <c r="E133" s="37" t="str">
        <f>VLOOKUP(C133,ADP!$A$2:$E$696,5,FALSE)</f>
        <v>DET</v>
      </c>
      <c r="F133" s="38">
        <f>AVERAGE(IFERROR(MATCH(C133,'2023 Top 250'!$B$4:$B$257,False),260),IFERROR(MATCH(C133,'2023 Top 250'!$L$4:$L$254,False),260))</f>
        <v>202</v>
      </c>
      <c r="G133" s="89">
        <f>IF(Settings!$B$2="Yahoo",VLOOKUP(C133,ADP!$A$2:$D$696,2,FALSE),IF(Settings!$B$2="ESPN",VLOOKUP(C133,ADP!$A$2:$D$696,3,FALSE),IF(Settings!$B$2="Average",VLOOKUP(C133,ADP!$A$2:$D$696,4,FALSE),"NA")))</f>
        <v>166.8</v>
      </c>
      <c r="J133" s="86"/>
      <c r="X133" s="81"/>
      <c r="Y133" s="81"/>
      <c r="Z133" s="81"/>
      <c r="AA133" s="87"/>
      <c r="AB133" s="88"/>
    </row>
    <row r="134">
      <c r="B134" s="49">
        <v>132.0</v>
      </c>
      <c r="C134" s="118" t="s">
        <v>457</v>
      </c>
      <c r="D134" s="43" t="str">
        <f>VLOOKUP(C134,Positions!$A$2:$B$688,2,FALSE)</f>
        <v>C/RW</v>
      </c>
      <c r="E134" s="50" t="str">
        <f>VLOOKUP(C134,ADP!$A$2:$E$696,5,FALSE)</f>
        <v>VGK</v>
      </c>
      <c r="F134" s="43">
        <f>AVERAGE(IFERROR(MATCH(C134,'2023 Top 250'!$B$4:$B$257,False),260),IFERROR(MATCH(C134,'2023 Top 250'!$L$4:$L$254,False),260))</f>
        <v>205</v>
      </c>
      <c r="G134" s="94">
        <f>IF(Settings!$B$2="Yahoo",VLOOKUP(C134,ADP!$A$2:$D$696,2,FALSE),IF(Settings!$B$2="ESPN",VLOOKUP(C134,ADP!$A$2:$D$696,3,FALSE),IF(Settings!$B$2="Average",VLOOKUP(C134,ADP!$A$2:$D$696,4,FALSE),"NA")))</f>
        <v>171.9</v>
      </c>
      <c r="J134" s="86"/>
      <c r="X134" s="81"/>
      <c r="Y134" s="81"/>
      <c r="Z134" s="81"/>
      <c r="AA134" s="87"/>
      <c r="AB134" s="88"/>
    </row>
    <row r="135">
      <c r="B135" s="36">
        <v>133.0</v>
      </c>
      <c r="C135" s="58" t="s">
        <v>402</v>
      </c>
      <c r="D135" s="38" t="str">
        <f>VLOOKUP(C135,Positions!$A$2:$B$688,2,FALSE)</f>
        <v>C/LW</v>
      </c>
      <c r="E135" s="37" t="str">
        <f>VLOOKUP(C135,ADP!$A$2:$E$696,5,FALSE)</f>
        <v>PHI</v>
      </c>
      <c r="F135" s="38">
        <f>AVERAGE(IFERROR(MATCH(C135,'2023 Top 250'!$B$4:$B$257,False),260),IFERROR(MATCH(C135,'2023 Top 250'!$L$4:$L$254,False),260))</f>
        <v>205.5</v>
      </c>
      <c r="G135" s="89" t="str">
        <f>IF(Settings!$B$2="Yahoo",VLOOKUP(C135,ADP!$A$2:$D$696,2,FALSE),IF(Settings!$B$2="ESPN",VLOOKUP(C135,ADP!$A$2:$D$696,3,FALSE),IF(Settings!$B$2="Average",VLOOKUP(C135,ADP!$A$2:$D$696,4,FALSE),"NA")))</f>
        <v>–</v>
      </c>
      <c r="J135" s="86"/>
      <c r="X135" s="81"/>
      <c r="Y135" s="81"/>
      <c r="Z135" s="81"/>
      <c r="AA135" s="87"/>
      <c r="AB135" s="88"/>
    </row>
    <row r="136">
      <c r="B136" s="49">
        <v>134.0</v>
      </c>
      <c r="C136" s="105" t="s">
        <v>473</v>
      </c>
      <c r="D136" s="43" t="str">
        <f>VLOOKUP(C136,Positions!$A$2:$B$688,2,FALSE)</f>
        <v>C/LW</v>
      </c>
      <c r="E136" s="50" t="str">
        <f>VLOOKUP(C136,ADP!$A$2:$E$696,5,FALSE)</f>
        <v>STL</v>
      </c>
      <c r="F136" s="43">
        <f>AVERAGE(IFERROR(MATCH(C136,'2023 Top 250'!$B$4:$B$257,False),260),IFERROR(MATCH(C136,'2023 Top 250'!$L$4:$L$254,False),260))</f>
        <v>205.5</v>
      </c>
      <c r="G136" s="94">
        <f>IF(Settings!$B$2="Yahoo",VLOOKUP(C136,ADP!$A$2:$D$696,2,FALSE),IF(Settings!$B$2="ESPN",VLOOKUP(C136,ADP!$A$2:$D$696,3,FALSE),IF(Settings!$B$2="Average",VLOOKUP(C136,ADP!$A$2:$D$696,4,FALSE),"NA")))</f>
        <v>176.3</v>
      </c>
      <c r="J136" s="86"/>
      <c r="X136" s="81"/>
      <c r="Y136" s="81"/>
      <c r="Z136" s="81"/>
      <c r="AA136" s="87"/>
      <c r="AB136" s="88"/>
    </row>
    <row r="137">
      <c r="B137" s="36">
        <v>135.0</v>
      </c>
      <c r="C137" s="58" t="s">
        <v>375</v>
      </c>
      <c r="D137" s="38" t="str">
        <f>VLOOKUP(C137,Positions!$A$2:$B$688,2,FALSE)</f>
        <v>C</v>
      </c>
      <c r="E137" s="37" t="str">
        <f>VLOOKUP(C137,ADP!$A$2:$E$696,5,FALSE)</f>
        <v>FLA</v>
      </c>
      <c r="F137" s="38">
        <f>AVERAGE(IFERROR(MATCH(C137,'2023 Top 250'!$B$4:$B$257,False),260),IFERROR(MATCH(C137,'2023 Top 250'!$L$4:$L$254,False),260))</f>
        <v>207</v>
      </c>
      <c r="G137" s="89">
        <f>IF(Settings!$B$2="Yahoo",VLOOKUP(C137,ADP!$A$2:$D$696,2,FALSE),IF(Settings!$B$2="ESPN",VLOOKUP(C137,ADP!$A$2:$D$696,3,FALSE),IF(Settings!$B$2="Average",VLOOKUP(C137,ADP!$A$2:$D$696,4,FALSE),"NA")))</f>
        <v>143.3</v>
      </c>
      <c r="J137" s="86"/>
      <c r="X137" s="81"/>
      <c r="Y137" s="81"/>
      <c r="Z137" s="81"/>
      <c r="AA137" s="87"/>
      <c r="AB137" s="88"/>
    </row>
    <row r="138">
      <c r="B138" s="49">
        <v>136.0</v>
      </c>
      <c r="C138" s="105" t="s">
        <v>477</v>
      </c>
      <c r="D138" s="43" t="str">
        <f>VLOOKUP(C138,Positions!$A$2:$B$688,2,FALSE)</f>
        <v>C/LW</v>
      </c>
      <c r="E138" s="50" t="str">
        <f>VLOOKUP(C138,ADP!$A$2:$E$696,5,FALSE)</f>
        <v>TBL</v>
      </c>
      <c r="F138" s="43">
        <f>AVERAGE(IFERROR(MATCH(C138,'2023 Top 250'!$B$4:$B$257,False),260),IFERROR(MATCH(C138,'2023 Top 250'!$L$4:$L$254,False),260))</f>
        <v>207</v>
      </c>
      <c r="G138" s="94" t="str">
        <f>IF(Settings!$B$2="Yahoo",VLOOKUP(C138,ADP!$A$2:$D$696,2,FALSE),IF(Settings!$B$2="ESPN",VLOOKUP(C138,ADP!$A$2:$D$696,3,FALSE),IF(Settings!$B$2="Average",VLOOKUP(C138,ADP!$A$2:$D$696,4,FALSE),"NA")))</f>
        <v>–</v>
      </c>
      <c r="J138" s="86"/>
      <c r="X138" s="81"/>
      <c r="Y138" s="81"/>
      <c r="Z138" s="81"/>
      <c r="AA138" s="87"/>
      <c r="AB138" s="88"/>
    </row>
    <row r="139">
      <c r="B139" s="36">
        <v>137.0</v>
      </c>
      <c r="C139" s="57" t="s">
        <v>481</v>
      </c>
      <c r="D139" s="38" t="str">
        <f>VLOOKUP(C139,Positions!$A$2:$B$688,2,FALSE)</f>
        <v>C</v>
      </c>
      <c r="E139" s="37" t="str">
        <f>VLOOKUP(C139,ADP!$A$2:$E$696,5,FALSE)</f>
        <v>PHI</v>
      </c>
      <c r="F139" s="38">
        <f>AVERAGE(IFERROR(MATCH(C139,'2023 Top 250'!$B$4:$B$257,False),260),IFERROR(MATCH(C139,'2023 Top 250'!$L$4:$L$254,False),260))</f>
        <v>208</v>
      </c>
      <c r="G139" s="89" t="str">
        <f>IF(Settings!$B$2="Yahoo",VLOOKUP(C139,ADP!$A$2:$D$696,2,FALSE),IF(Settings!$B$2="ESPN",VLOOKUP(C139,ADP!$A$2:$D$696,3,FALSE),IF(Settings!$B$2="Average",VLOOKUP(C139,ADP!$A$2:$D$696,4,FALSE),"NA")))</f>
        <v>–</v>
      </c>
      <c r="J139" s="86"/>
      <c r="X139" s="81"/>
      <c r="Y139" s="81"/>
      <c r="Z139" s="81"/>
      <c r="AA139" s="87"/>
      <c r="AB139" s="88"/>
    </row>
    <row r="140">
      <c r="B140" s="49">
        <v>138.0</v>
      </c>
      <c r="C140" s="63" t="s">
        <v>480</v>
      </c>
      <c r="D140" s="43" t="str">
        <f>VLOOKUP(C140,Positions!$A$2:$B$688,2,FALSE)</f>
        <v>LW/RW</v>
      </c>
      <c r="E140" s="50" t="str">
        <f>VLOOKUP(C140,ADP!$A$2:$E$696,5,FALSE)</f>
        <v>WSH</v>
      </c>
      <c r="F140" s="43">
        <f>AVERAGE(IFERROR(MATCH(C140,'2023 Top 250'!$B$4:$B$257,False),260),IFERROR(MATCH(C140,'2023 Top 250'!$L$4:$L$254,False),260))</f>
        <v>208.5</v>
      </c>
      <c r="G140" s="94" t="str">
        <f>IF(Settings!$B$2="Yahoo",VLOOKUP(C140,ADP!$A$2:$D$696,2,FALSE),IF(Settings!$B$2="ESPN",VLOOKUP(C140,ADP!$A$2:$D$696,3,FALSE),IF(Settings!$B$2="Average",VLOOKUP(C140,ADP!$A$2:$D$696,4,FALSE),"NA")))</f>
        <v>–</v>
      </c>
      <c r="J140" s="86"/>
      <c r="X140" s="81"/>
      <c r="Y140" s="81"/>
      <c r="Z140" s="81"/>
      <c r="AA140" s="87"/>
      <c r="AB140" s="88"/>
    </row>
    <row r="141">
      <c r="B141" s="36">
        <v>139.0</v>
      </c>
      <c r="C141" s="57" t="s">
        <v>450</v>
      </c>
      <c r="D141" s="38" t="str">
        <f>VLOOKUP(C141,Positions!$A$2:$B$688,2,FALSE)</f>
        <v>LW</v>
      </c>
      <c r="E141" s="37" t="str">
        <f>VLOOKUP(C141,ADP!$A$2:$E$696,5,FALSE)</f>
        <v>ANA</v>
      </c>
      <c r="F141" s="38">
        <f>AVERAGE(IFERROR(MATCH(C141,'2023 Top 250'!$B$4:$B$257,False),260),IFERROR(MATCH(C141,'2023 Top 250'!$L$4:$L$254,False),260))</f>
        <v>210.5</v>
      </c>
      <c r="G141" s="89" t="str">
        <f>IF(Settings!$B$2="Yahoo",VLOOKUP(C141,ADP!$A$2:$D$696,2,FALSE),IF(Settings!$B$2="ESPN",VLOOKUP(C141,ADP!$A$2:$D$696,3,FALSE),IF(Settings!$B$2="Average",VLOOKUP(C141,ADP!$A$2:$D$696,4,FALSE),"NA")))</f>
        <v>–</v>
      </c>
      <c r="J141" s="86"/>
      <c r="X141" s="81"/>
      <c r="Y141" s="81"/>
      <c r="Z141" s="81"/>
      <c r="AA141" s="87"/>
      <c r="AB141" s="88"/>
    </row>
    <row r="142">
      <c r="B142" s="49">
        <v>140.0</v>
      </c>
      <c r="C142" s="63" t="s">
        <v>423</v>
      </c>
      <c r="D142" s="43" t="str">
        <f>VLOOKUP(C142,Positions!$A$2:$B$688,2,FALSE)</f>
        <v>LW/RW</v>
      </c>
      <c r="E142" s="50" t="str">
        <f>VLOOKUP(C142,ADP!$A$2:$E$696,5,FALSE)</f>
        <v>CBJ</v>
      </c>
      <c r="F142" s="43">
        <f>AVERAGE(IFERROR(MATCH(C142,'2023 Top 250'!$B$4:$B$257,False),260),IFERROR(MATCH(C142,'2023 Top 250'!$L$4:$L$254,False),260))</f>
        <v>211.5</v>
      </c>
      <c r="G142" s="94">
        <f>IF(Settings!$B$2="Yahoo",VLOOKUP(C142,ADP!$A$2:$D$696,2,FALSE),IF(Settings!$B$2="ESPN",VLOOKUP(C142,ADP!$A$2:$D$696,3,FALSE),IF(Settings!$B$2="Average",VLOOKUP(C142,ADP!$A$2:$D$696,4,FALSE),"NA")))</f>
        <v>166</v>
      </c>
      <c r="J142" s="86"/>
      <c r="X142" s="81"/>
      <c r="Y142" s="81"/>
      <c r="Z142" s="81"/>
      <c r="AA142" s="87"/>
      <c r="AB142" s="88"/>
    </row>
    <row r="143">
      <c r="B143" s="36">
        <v>141.0</v>
      </c>
      <c r="C143" s="58" t="s">
        <v>463</v>
      </c>
      <c r="D143" s="38" t="str">
        <f>VLOOKUP(C143,Positions!$A$2:$B$688,2,FALSE)</f>
        <v>C/RW</v>
      </c>
      <c r="E143" s="37" t="str">
        <f>VLOOKUP(C143,ADP!$A$2:$E$696,5,FALSE)</f>
        <v>MTL</v>
      </c>
      <c r="F143" s="38">
        <f>AVERAGE(IFERROR(MATCH(C143,'2023 Top 250'!$B$4:$B$257,False),260),IFERROR(MATCH(C143,'2023 Top 250'!$L$4:$L$254,False),260))</f>
        <v>211.5</v>
      </c>
      <c r="G143" s="89">
        <f>IF(Settings!$B$2="Yahoo",VLOOKUP(C143,ADP!$A$2:$D$696,2,FALSE),IF(Settings!$B$2="ESPN",VLOOKUP(C143,ADP!$A$2:$D$696,3,FALSE),IF(Settings!$B$2="Average",VLOOKUP(C143,ADP!$A$2:$D$696,4,FALSE),"NA")))</f>
        <v>176</v>
      </c>
      <c r="J143" s="86"/>
      <c r="X143" s="81"/>
      <c r="Y143" s="81"/>
      <c r="Z143" s="81"/>
      <c r="AA143" s="87"/>
      <c r="AB143" s="88"/>
    </row>
    <row r="144">
      <c r="B144" s="49">
        <v>142.0</v>
      </c>
      <c r="C144" s="41" t="s">
        <v>430</v>
      </c>
      <c r="D144" s="43" t="str">
        <f>VLOOKUP(C144,Positions!$A$2:$B$688,2,FALSE)</f>
        <v>LW/RW</v>
      </c>
      <c r="E144" s="50" t="str">
        <f>VLOOKUP(C144,ADP!$A$2:$E$696,5,FALSE)</f>
        <v>VAN</v>
      </c>
      <c r="F144" s="43">
        <f>AVERAGE(IFERROR(MATCH(C144,'2023 Top 250'!$B$4:$B$257,False),260),IFERROR(MATCH(C144,'2023 Top 250'!$L$4:$L$254,False),260))</f>
        <v>213</v>
      </c>
      <c r="G144" s="94" t="str">
        <f>IF(Settings!$B$2="Yahoo",VLOOKUP(C144,ADP!$A$2:$D$696,2,FALSE),IF(Settings!$B$2="ESPN",VLOOKUP(C144,ADP!$A$2:$D$696,3,FALSE),IF(Settings!$B$2="Average",VLOOKUP(C144,ADP!$A$2:$D$696,4,FALSE),"NA")))</f>
        <v>–</v>
      </c>
      <c r="J144" s="86"/>
      <c r="X144" s="81"/>
      <c r="Y144" s="81"/>
      <c r="Z144" s="81"/>
      <c r="AA144" s="87"/>
      <c r="AB144" s="88"/>
    </row>
    <row r="145">
      <c r="B145" s="36">
        <v>143.0</v>
      </c>
      <c r="C145" s="57" t="s">
        <v>491</v>
      </c>
      <c r="D145" s="38" t="str">
        <f>VLOOKUP(C145,Positions!$A$2:$B$688,2,FALSE)</f>
        <v>LW</v>
      </c>
      <c r="E145" s="37" t="str">
        <f>VLOOKUP(C145,ADP!$A$2:$E$696,5,FALSE)</f>
        <v>STL</v>
      </c>
      <c r="F145" s="38">
        <f>AVERAGE(IFERROR(MATCH(C145,'2023 Top 250'!$B$4:$B$257,False),260),IFERROR(MATCH(C145,'2023 Top 250'!$L$4:$L$254,False),260))</f>
        <v>213.5</v>
      </c>
      <c r="G145" s="89" t="str">
        <f>IF(Settings!$B$2="Yahoo",VLOOKUP(C145,ADP!$A$2:$D$696,2,FALSE),IF(Settings!$B$2="ESPN",VLOOKUP(C145,ADP!$A$2:$D$696,3,FALSE),IF(Settings!$B$2="Average",VLOOKUP(C145,ADP!$A$2:$D$696,4,FALSE),"NA")))</f>
        <v>–</v>
      </c>
      <c r="J145" s="86"/>
      <c r="X145" s="81"/>
      <c r="Y145" s="81"/>
      <c r="Z145" s="81"/>
      <c r="AA145" s="87"/>
      <c r="AB145" s="88"/>
    </row>
    <row r="146">
      <c r="B146" s="49">
        <v>144.0</v>
      </c>
      <c r="C146" s="118" t="s">
        <v>499</v>
      </c>
      <c r="D146" s="43" t="str">
        <f>VLOOKUP(C146,Positions!$A$2:$B$688,2,FALSE)</f>
        <v>LW/RW</v>
      </c>
      <c r="E146" s="50" t="str">
        <f>VLOOKUP(C146,ADP!$A$2:$E$696,5,FALSE)</f>
        <v>DAL</v>
      </c>
      <c r="F146" s="43">
        <f>AVERAGE(IFERROR(MATCH(C146,'2023 Top 250'!$B$4:$B$257,False),260),IFERROR(MATCH(C146,'2023 Top 250'!$L$4:$L$254,False),260))</f>
        <v>220.5</v>
      </c>
      <c r="G146" s="94">
        <f>IF(Settings!$B$2="Yahoo",VLOOKUP(C146,ADP!$A$2:$D$696,2,FALSE),IF(Settings!$B$2="ESPN",VLOOKUP(C146,ADP!$A$2:$D$696,3,FALSE),IF(Settings!$B$2="Average",VLOOKUP(C146,ADP!$A$2:$D$696,4,FALSE),"NA")))</f>
        <v>169.8</v>
      </c>
      <c r="J146" s="86"/>
      <c r="X146" s="81"/>
      <c r="Y146" s="81"/>
      <c r="Z146" s="81"/>
      <c r="AA146" s="87"/>
      <c r="AB146" s="88"/>
    </row>
    <row r="147">
      <c r="B147" s="36">
        <v>145.0</v>
      </c>
      <c r="C147" s="52" t="s">
        <v>460</v>
      </c>
      <c r="D147" s="38" t="str">
        <f>VLOOKUP(C147,Positions!$A$2:$B$688,2,FALSE)</f>
        <v>C/LW</v>
      </c>
      <c r="E147" s="37" t="str">
        <f>VLOOKUP(C147,ADP!$A$2:$E$696,5,FALSE)</f>
        <v>DAL</v>
      </c>
      <c r="F147" s="38">
        <f>AVERAGE(IFERROR(MATCH(C147,'2023 Top 250'!$B$4:$B$257,False),260),IFERROR(MATCH(C147,'2023 Top 250'!$L$4:$L$254,False),260))</f>
        <v>220.5</v>
      </c>
      <c r="G147" s="89">
        <f>IF(Settings!$B$2="Yahoo",VLOOKUP(C147,ADP!$A$2:$D$696,2,FALSE),IF(Settings!$B$2="ESPN",VLOOKUP(C147,ADP!$A$2:$D$696,3,FALSE),IF(Settings!$B$2="Average",VLOOKUP(C147,ADP!$A$2:$D$696,4,FALSE),"NA")))</f>
        <v>173.6</v>
      </c>
      <c r="J147" s="86"/>
      <c r="X147" s="81"/>
      <c r="Y147" s="81"/>
      <c r="Z147" s="81"/>
      <c r="AA147" s="87"/>
      <c r="AB147" s="88"/>
    </row>
    <row r="148">
      <c r="B148" s="49">
        <v>146.0</v>
      </c>
      <c r="C148" s="118" t="s">
        <v>439</v>
      </c>
      <c r="D148" s="43" t="str">
        <f>VLOOKUP(C148,Positions!$A$2:$B$688,2,FALSE)</f>
        <v>LW</v>
      </c>
      <c r="E148" s="50" t="str">
        <f>VLOOKUP(C148,ADP!$A$2:$E$696,5,FALSE)</f>
        <v>NSH</v>
      </c>
      <c r="F148" s="43">
        <f>AVERAGE(IFERROR(MATCH(C148,'2023 Top 250'!$B$4:$B$257,False),260),IFERROR(MATCH(C148,'2023 Top 250'!$L$4:$L$254,False),260))</f>
        <v>222</v>
      </c>
      <c r="G148" s="94">
        <f>IF(Settings!$B$2="Yahoo",VLOOKUP(C148,ADP!$A$2:$D$696,2,FALSE),IF(Settings!$B$2="ESPN",VLOOKUP(C148,ADP!$A$2:$D$696,3,FALSE),IF(Settings!$B$2="Average",VLOOKUP(C148,ADP!$A$2:$D$696,4,FALSE),"NA")))</f>
        <v>172.7</v>
      </c>
      <c r="J148" s="86"/>
      <c r="X148" s="81"/>
      <c r="Y148" s="81"/>
      <c r="Z148" s="81"/>
      <c r="AA148" s="87"/>
      <c r="AB148" s="88"/>
    </row>
    <row r="149">
      <c r="B149" s="36">
        <v>147.0</v>
      </c>
      <c r="C149" s="38" t="s">
        <v>447</v>
      </c>
      <c r="D149" s="38" t="str">
        <f>VLOOKUP(C149,Positions!$A$2:$B$688,2,FALSE)</f>
        <v>C/RW</v>
      </c>
      <c r="E149" s="37" t="str">
        <f>VLOOKUP(C149,ADP!$A$2:$E$696,5,FALSE)</f>
        <v>DET</v>
      </c>
      <c r="F149" s="38">
        <f>AVERAGE(IFERROR(MATCH(C149,'2023 Top 250'!$B$4:$B$257,False),260),IFERROR(MATCH(C149,'2023 Top 250'!$L$4:$L$254,False),260))</f>
        <v>223.5</v>
      </c>
      <c r="G149" s="89">
        <f>IF(Settings!$B$2="Yahoo",VLOOKUP(C149,ADP!$A$2:$D$696,2,FALSE),IF(Settings!$B$2="ESPN",VLOOKUP(C149,ADP!$A$2:$D$696,3,FALSE),IF(Settings!$B$2="Average",VLOOKUP(C149,ADP!$A$2:$D$696,4,FALSE),"NA")))</f>
        <v>171.3</v>
      </c>
      <c r="J149" s="86"/>
      <c r="X149" s="81"/>
      <c r="Y149" s="81"/>
      <c r="Z149" s="81"/>
      <c r="AA149" s="87"/>
      <c r="AB149" s="88"/>
    </row>
    <row r="150">
      <c r="B150" s="49">
        <v>148.0</v>
      </c>
      <c r="C150" s="63" t="s">
        <v>452</v>
      </c>
      <c r="D150" s="43" t="str">
        <f>VLOOKUP(C150,Positions!$A$2:$B$688,2,FALSE)</f>
        <v>LW</v>
      </c>
      <c r="E150" s="50" t="str">
        <f>VLOOKUP(C150,ADP!$A$2:$E$696,5,FALSE)</f>
        <v>NYI</v>
      </c>
      <c r="F150" s="43">
        <f>AVERAGE(IFERROR(MATCH(C150,'2023 Top 250'!$B$4:$B$257,False),260),IFERROR(MATCH(C150,'2023 Top 250'!$L$4:$L$254,False),260))</f>
        <v>225</v>
      </c>
      <c r="G150" s="94">
        <f>IF(Settings!$B$2="Yahoo",VLOOKUP(C150,ADP!$A$2:$D$696,2,FALSE),IF(Settings!$B$2="ESPN",VLOOKUP(C150,ADP!$A$2:$D$696,3,FALSE),IF(Settings!$B$2="Average",VLOOKUP(C150,ADP!$A$2:$D$696,4,FALSE),"NA")))</f>
        <v>163.5</v>
      </c>
      <c r="J150" s="86"/>
      <c r="X150" s="81"/>
      <c r="Y150" s="81"/>
      <c r="Z150" s="81"/>
      <c r="AA150" s="87"/>
      <c r="AB150" s="88"/>
    </row>
    <row r="151">
      <c r="B151" s="36">
        <v>149.0</v>
      </c>
      <c r="C151" s="102" t="s">
        <v>501</v>
      </c>
      <c r="D151" s="38" t="str">
        <f>VLOOKUP(C151,Positions!$A$2:$B$688,2,FALSE)</f>
        <v>C/LW</v>
      </c>
      <c r="E151" s="37" t="str">
        <f>VLOOKUP(C151,ADP!$A$2:$E$696,5,FALSE)</f>
        <v>BOS</v>
      </c>
      <c r="F151" s="38">
        <f>AVERAGE(IFERROR(MATCH(C151,'2023 Top 250'!$B$4:$B$257,False),260),IFERROR(MATCH(C151,'2023 Top 250'!$L$4:$L$254,False),260))</f>
        <v>231.5</v>
      </c>
      <c r="G151" s="89" t="str">
        <f>IF(Settings!$B$2="Yahoo",VLOOKUP(C151,ADP!$A$2:$D$696,2,FALSE),IF(Settings!$B$2="ESPN",VLOOKUP(C151,ADP!$A$2:$D$696,3,FALSE),IF(Settings!$B$2="Average",VLOOKUP(C151,ADP!$A$2:$D$696,4,FALSE),"NA")))</f>
        <v>–</v>
      </c>
      <c r="J151" s="86"/>
      <c r="X151" s="81"/>
      <c r="Y151" s="81"/>
      <c r="Z151" s="81"/>
      <c r="AA151" s="87"/>
      <c r="AB151" s="88"/>
    </row>
    <row r="152">
      <c r="B152" s="49">
        <v>150.0</v>
      </c>
      <c r="C152" s="63" t="s">
        <v>486</v>
      </c>
      <c r="D152" s="43" t="str">
        <f>VLOOKUP(C152,Positions!$A$2:$B$688,2,FALSE)</f>
        <v>C</v>
      </c>
      <c r="E152" s="50" t="str">
        <f>VLOOKUP(C152,ADP!$A$2:$E$696,5,FALSE)</f>
        <v>BUF</v>
      </c>
      <c r="F152" s="43">
        <f>AVERAGE(IFERROR(MATCH(C152,'2023 Top 250'!$B$4:$B$257,False),260),IFERROR(MATCH(C152,'2023 Top 250'!$L$4:$L$254,False),260))</f>
        <v>234</v>
      </c>
      <c r="G152" s="94" t="str">
        <f>IF(Settings!$B$2="Yahoo",VLOOKUP(C152,ADP!$A$2:$D$696,2,FALSE),IF(Settings!$B$2="ESPN",VLOOKUP(C152,ADP!$A$2:$D$696,3,FALSE),IF(Settings!$B$2="Average",VLOOKUP(C152,ADP!$A$2:$D$696,4,FALSE),"NA")))</f>
        <v>–</v>
      </c>
      <c r="J152" s="86"/>
      <c r="X152" s="81"/>
      <c r="Y152" s="81"/>
      <c r="Z152" s="81"/>
      <c r="AA152" s="87"/>
      <c r="AB152" s="88"/>
    </row>
    <row r="153">
      <c r="B153" s="36">
        <v>151.0</v>
      </c>
      <c r="C153" s="58" t="s">
        <v>494</v>
      </c>
      <c r="D153" s="38" t="str">
        <f>VLOOKUP(C153,Positions!$A$2:$B$688,2,FALSE)</f>
        <v>C</v>
      </c>
      <c r="E153" s="37" t="str">
        <f>VLOOKUP(C153,ADP!$A$2:$E$696,5,FALSE)</f>
        <v>CBJ</v>
      </c>
      <c r="F153" s="38">
        <f>AVERAGE(IFERROR(MATCH(C153,'2023 Top 250'!$B$4:$B$257,False),260),IFERROR(MATCH(C153,'2023 Top 250'!$L$4:$L$254,False),260))</f>
        <v>236</v>
      </c>
      <c r="G153" s="89" t="str">
        <f>IF(Settings!$B$2="Yahoo",VLOOKUP(C153,ADP!$A$2:$D$696,2,FALSE),IF(Settings!$B$2="ESPN",VLOOKUP(C153,ADP!$A$2:$D$696,3,FALSE),IF(Settings!$B$2="Average",VLOOKUP(C153,ADP!$A$2:$D$696,4,FALSE),"NA")))</f>
        <v>–</v>
      </c>
      <c r="J153" s="86"/>
      <c r="X153" s="81"/>
      <c r="Y153" s="81"/>
      <c r="Z153" s="81"/>
      <c r="AA153" s="87"/>
      <c r="AB153" s="88"/>
    </row>
    <row r="154">
      <c r="B154" s="49">
        <v>152.0</v>
      </c>
      <c r="C154" s="119" t="s">
        <v>505</v>
      </c>
      <c r="D154" s="43" t="str">
        <f>VLOOKUP(C154,Positions!$A$2:$B$688,2,FALSE)</f>
        <v>C</v>
      </c>
      <c r="E154" s="50" t="str">
        <f>VLOOKUP(C154,ADP!$A$2:$E$696,5,FALSE)</f>
        <v>PHI</v>
      </c>
      <c r="F154" s="43">
        <f>AVERAGE(IFERROR(MATCH(C154,'2023 Top 250'!$B$4:$B$257,False),260),IFERROR(MATCH(C154,'2023 Top 250'!$L$4:$L$254,False),260))</f>
        <v>239</v>
      </c>
      <c r="G154" s="94">
        <f>IF(Settings!$B$2="Yahoo",VLOOKUP(C154,ADP!$A$2:$D$696,2,FALSE),IF(Settings!$B$2="ESPN",VLOOKUP(C154,ADP!$A$2:$D$696,3,FALSE),IF(Settings!$B$2="Average",VLOOKUP(C154,ADP!$A$2:$D$696,4,FALSE),"NA")))</f>
        <v>160.3</v>
      </c>
      <c r="J154" s="86"/>
      <c r="X154" s="81"/>
      <c r="Y154" s="81"/>
      <c r="Z154" s="81"/>
      <c r="AA154" s="87"/>
      <c r="AB154" s="88"/>
    </row>
    <row r="155">
      <c r="B155" s="36">
        <v>153.0</v>
      </c>
      <c r="C155" s="38" t="s">
        <v>515</v>
      </c>
      <c r="D155" s="38" t="str">
        <f>VLOOKUP(C155,Positions!$A$2:$B$688,2,FALSE)</f>
        <v>C/RW</v>
      </c>
      <c r="E155" s="37" t="str">
        <f>VLOOKUP(C155,ADP!$A$2:$E$696,5,FALSE)</f>
        <v>NJD</v>
      </c>
      <c r="F155" s="38">
        <f>AVERAGE(IFERROR(MATCH(C155,'2023 Top 250'!$B$4:$B$257,False),260),IFERROR(MATCH(C155,'2023 Top 250'!$L$4:$L$254,False),260))</f>
        <v>241</v>
      </c>
      <c r="G155" s="89">
        <f>IF(Settings!$B$2="Yahoo",VLOOKUP(C155,ADP!$A$2:$D$696,2,FALSE),IF(Settings!$B$2="ESPN",VLOOKUP(C155,ADP!$A$2:$D$696,3,FALSE),IF(Settings!$B$2="Average",VLOOKUP(C155,ADP!$A$2:$D$696,4,FALSE),"NA")))</f>
        <v>186.1</v>
      </c>
      <c r="J155" s="86"/>
      <c r="X155" s="81"/>
      <c r="Y155" s="81"/>
      <c r="Z155" s="81"/>
      <c r="AA155" s="87"/>
      <c r="AB155" s="88"/>
    </row>
    <row r="156">
      <c r="B156" s="49">
        <v>154.0</v>
      </c>
      <c r="C156" s="64" t="s">
        <v>528</v>
      </c>
      <c r="D156" s="43" t="str">
        <f>VLOOKUP(C156,Positions!$A$2:$B$688,2,FALSE)</f>
        <v>RW</v>
      </c>
      <c r="E156" s="50" t="str">
        <f>VLOOKUP(C156,ADP!$A$2:$E$696,5,FALSE)</f>
        <v>EDM</v>
      </c>
      <c r="F156" s="43">
        <f>AVERAGE(IFERROR(MATCH(C156,'2023 Top 250'!$B$4:$B$257,False),260),IFERROR(MATCH(C156,'2023 Top 250'!$L$4:$L$254,False),260))</f>
        <v>244.5</v>
      </c>
      <c r="G156" s="94" t="str">
        <f>IF(Settings!$B$2="Yahoo",VLOOKUP(C156,ADP!$A$2:$D$696,2,FALSE),IF(Settings!$B$2="ESPN",VLOOKUP(C156,ADP!$A$2:$D$696,3,FALSE),IF(Settings!$B$2="Average",VLOOKUP(C156,ADP!$A$2:$D$696,4,FALSE),"NA")))</f>
        <v>–</v>
      </c>
      <c r="J156" s="86"/>
      <c r="X156" s="81"/>
      <c r="Y156" s="81"/>
      <c r="Z156" s="81"/>
      <c r="AA156" s="87"/>
      <c r="AB156" s="88"/>
    </row>
    <row r="157">
      <c r="B157" s="36">
        <v>155.0</v>
      </c>
      <c r="C157" s="58" t="s">
        <v>531</v>
      </c>
      <c r="D157" s="38" t="str">
        <f>VLOOKUP(C157,Positions!$A$2:$B$688,2,FALSE)</f>
        <v>RW</v>
      </c>
      <c r="E157" s="37" t="str">
        <f>VLOOKUP(C157,ADP!$A$2:$E$696,5,FALSE)</f>
        <v>EDM</v>
      </c>
      <c r="F157" s="38">
        <f>AVERAGE(IFERROR(MATCH(C157,'2023 Top 250'!$B$4:$B$257,False),260),IFERROR(MATCH(C157,'2023 Top 250'!$L$4:$L$254,False),260))</f>
        <v>245</v>
      </c>
      <c r="G157" s="89" t="str">
        <f>IF(Settings!$B$2="Yahoo",VLOOKUP(C157,ADP!$A$2:$D$696,2,FALSE),IF(Settings!$B$2="ESPN",VLOOKUP(C157,ADP!$A$2:$D$696,3,FALSE),IF(Settings!$B$2="Average",VLOOKUP(C157,ADP!$A$2:$D$696,4,FALSE),"NA")))</f>
        <v>–</v>
      </c>
      <c r="J157" s="86"/>
      <c r="X157" s="81"/>
      <c r="Y157" s="81"/>
      <c r="Z157" s="81"/>
      <c r="AA157" s="87"/>
      <c r="AB157" s="88"/>
    </row>
    <row r="158">
      <c r="B158" s="49">
        <v>156.0</v>
      </c>
      <c r="C158" s="63" t="s">
        <v>533</v>
      </c>
      <c r="D158" s="43" t="str">
        <f>VLOOKUP(C158,Positions!$A$2:$B$688,2,FALSE)</f>
        <v>LW</v>
      </c>
      <c r="E158" s="13" t="str">
        <f>VLOOKUP(C158,ADP!$A$2:$E$696,5,FALSE)</f>
        <v>CAR</v>
      </c>
      <c r="F158" s="91">
        <f>AVERAGE(IFERROR(MATCH(C158,'2023 Top 250'!$B$4:$B$257,False),260),IFERROR(MATCH(C158,'2023 Top 250'!$L$4:$L$254,False),260))</f>
        <v>245.5</v>
      </c>
      <c r="G158" s="14">
        <f>IF(Settings!$B$2="Yahoo",VLOOKUP(C158,ADP!$A$2:$D$696,2,FALSE),IF(Settings!$B$2="ESPN",VLOOKUP(C158,ADP!$A$2:$D$696,3,FALSE),IF(Settings!$B$2="Average",VLOOKUP(C158,ADP!$A$2:$D$696,4,FALSE),"NA")))</f>
        <v>55.2</v>
      </c>
      <c r="J158" s="86"/>
      <c r="X158" s="81"/>
      <c r="Y158" s="81"/>
      <c r="Z158" s="81"/>
      <c r="AA158" s="87"/>
      <c r="AB158" s="88"/>
    </row>
    <row r="159">
      <c r="B159" s="36">
        <v>157.0</v>
      </c>
      <c r="C159" s="38" t="s">
        <v>536</v>
      </c>
      <c r="D159" s="38" t="str">
        <f>VLOOKUP(C159,Positions!$A$2:$B$688,2,FALSE)</f>
        <v>C/RW</v>
      </c>
      <c r="E159" s="13" t="str">
        <f>VLOOKUP(C159,ADP!$A$2:$E$696,5,FALSE)</f>
        <v>WSH</v>
      </c>
      <c r="F159" s="91">
        <f>AVERAGE(IFERROR(MATCH(C159,'2023 Top 250'!$B$4:$B$257,False),260),IFERROR(MATCH(C159,'2023 Top 250'!$L$4:$L$254,False),260))</f>
        <v>246</v>
      </c>
      <c r="G159" s="14">
        <f>IF(Settings!$B$2="Yahoo",VLOOKUP(C159,ADP!$A$2:$D$696,2,FALSE),IF(Settings!$B$2="ESPN",VLOOKUP(C159,ADP!$A$2:$D$696,3,FALSE),IF(Settings!$B$2="Average",VLOOKUP(C159,ADP!$A$2:$D$696,4,FALSE),"NA")))</f>
        <v>171</v>
      </c>
      <c r="J159" s="86"/>
      <c r="X159" s="81"/>
      <c r="Y159" s="81"/>
      <c r="Z159" s="81"/>
      <c r="AA159" s="87"/>
      <c r="AB159" s="88"/>
    </row>
    <row r="160">
      <c r="B160" s="49">
        <v>158.0</v>
      </c>
      <c r="C160" s="63" t="s">
        <v>538</v>
      </c>
      <c r="D160" s="43" t="str">
        <f>VLOOKUP(C160,Positions!$A$2:$B$688,2,FALSE)</f>
        <v>LW</v>
      </c>
      <c r="E160" s="13" t="str">
        <f>VLOOKUP(C160,ADP!$A$2:$E$696,5,FALSE)</f>
        <v>MTL</v>
      </c>
      <c r="F160" s="91">
        <f>AVERAGE(IFERROR(MATCH(C160,'2023 Top 250'!$B$4:$B$257,False),260),IFERROR(MATCH(C160,'2023 Top 250'!$L$4:$L$254,False),260))</f>
        <v>246.5</v>
      </c>
      <c r="G160" s="14">
        <f>IF(Settings!$B$2="Yahoo",VLOOKUP(C160,ADP!$A$2:$D$696,2,FALSE),IF(Settings!$B$2="ESPN",VLOOKUP(C160,ADP!$A$2:$D$696,3,FALSE),IF(Settings!$B$2="Average",VLOOKUP(C160,ADP!$A$2:$D$696,4,FALSE),"NA")))</f>
        <v>173</v>
      </c>
      <c r="J160" s="86"/>
      <c r="X160" s="81"/>
      <c r="Y160" s="81"/>
      <c r="Z160" s="81"/>
      <c r="AA160" s="87"/>
      <c r="AB160" s="88"/>
    </row>
    <row r="161">
      <c r="B161" s="36">
        <v>159.0</v>
      </c>
      <c r="C161" s="58" t="s">
        <v>552</v>
      </c>
      <c r="D161" s="38" t="str">
        <f>VLOOKUP(C161,Positions!$A$2:$B$688,2,FALSE)</f>
        <v>LW/RW</v>
      </c>
      <c r="E161" s="13" t="str">
        <f>VLOOKUP(C161,ADP!$A$2:$E$696,5,FALSE)</f>
        <v>NYI</v>
      </c>
      <c r="F161" s="91">
        <f>AVERAGE(IFERROR(MATCH(C161,'2023 Top 250'!$B$4:$B$257,False),260),IFERROR(MATCH(C161,'2023 Top 250'!$L$4:$L$254,False),260))</f>
        <v>249.5</v>
      </c>
      <c r="G161" s="14" t="str">
        <f>IF(Settings!$B$2="Yahoo",VLOOKUP(C161,ADP!$A$2:$D$696,2,FALSE),IF(Settings!$B$2="ESPN",VLOOKUP(C161,ADP!$A$2:$D$696,3,FALSE),IF(Settings!$B$2="Average",VLOOKUP(C161,ADP!$A$2:$D$696,4,FALSE),"NA")))</f>
        <v>–</v>
      </c>
      <c r="J161" s="86"/>
      <c r="X161" s="81"/>
      <c r="Y161" s="81"/>
      <c r="Z161" s="81"/>
      <c r="AA161" s="87"/>
      <c r="AB161" s="88"/>
    </row>
    <row r="162">
      <c r="B162" s="49">
        <v>160.0</v>
      </c>
      <c r="C162" s="42" t="s">
        <v>555</v>
      </c>
      <c r="D162" s="43" t="str">
        <f>VLOOKUP(C162,Positions!$A$2:$B$688,2,FALSE)</f>
        <v>LW/RW</v>
      </c>
      <c r="E162" s="13" t="str">
        <f>VLOOKUP(C162,ADP!$A$2:$E$696,5,FALSE)</f>
        <v>CHI</v>
      </c>
      <c r="F162" s="91">
        <f>AVERAGE(IFERROR(MATCH(C162,'2023 Top 250'!$B$4:$B$257,False),260),IFERROR(MATCH(C162,'2023 Top 250'!$L$4:$L$254,False),260))</f>
        <v>250</v>
      </c>
      <c r="G162" s="14" t="str">
        <f>IF(Settings!$B$2="Yahoo",VLOOKUP(C162,ADP!$A$2:$D$696,2,FALSE),IF(Settings!$B$2="ESPN",VLOOKUP(C162,ADP!$A$2:$D$696,3,FALSE),IF(Settings!$B$2="Average",VLOOKUP(C162,ADP!$A$2:$D$696,4,FALSE),"NA")))</f>
        <v>–</v>
      </c>
      <c r="J162" s="86"/>
      <c r="X162" s="81"/>
      <c r="Y162" s="81"/>
      <c r="Z162" s="81"/>
      <c r="AA162" s="87"/>
      <c r="AB162" s="88"/>
    </row>
    <row r="163">
      <c r="B163" s="36">
        <v>161.0</v>
      </c>
      <c r="C163" s="52" t="s">
        <v>557</v>
      </c>
      <c r="D163" s="38" t="str">
        <f>VLOOKUP(C163,Positions!$A$2:$B$688,2,FALSE)</f>
        <v>LW/RW</v>
      </c>
      <c r="E163" s="13" t="str">
        <f>VLOOKUP(C163,ADP!$A$2:$E$696,5,FALSE)</f>
        <v>SJS</v>
      </c>
      <c r="F163" s="91">
        <f>AVERAGE(IFERROR(MATCH(C163,'2023 Top 250'!$B$4:$B$257,False),260),IFERROR(MATCH(C163,'2023 Top 250'!$L$4:$L$254,False),260))</f>
        <v>250.5</v>
      </c>
      <c r="G163" s="14" t="str">
        <f>IF(Settings!$B$2="Yahoo",VLOOKUP(C163,ADP!$A$2:$D$696,2,FALSE),IF(Settings!$B$2="ESPN",VLOOKUP(C163,ADP!$A$2:$D$696,3,FALSE),IF(Settings!$B$2="Average",VLOOKUP(C163,ADP!$A$2:$D$696,4,FALSE),"NA")))</f>
        <v>–</v>
      </c>
      <c r="J163" s="86"/>
      <c r="X163" s="81"/>
      <c r="Y163" s="81"/>
      <c r="Z163" s="81"/>
      <c r="AA163" s="87"/>
      <c r="AB163" s="88"/>
    </row>
    <row r="164">
      <c r="B164" s="49">
        <v>162.0</v>
      </c>
      <c r="C164" s="43" t="s">
        <v>561</v>
      </c>
      <c r="D164" s="43" t="str">
        <f>VLOOKUP(C164,Positions!$A$2:$B$688,2,FALSE)</f>
        <v>RW</v>
      </c>
      <c r="E164" s="13" t="str">
        <f>VLOOKUP(C164,ADP!$A$2:$E$696,5,FALSE)</f>
        <v>NYR</v>
      </c>
      <c r="F164" s="91">
        <f>AVERAGE(IFERROR(MATCH(C164,'2023 Top 250'!$B$4:$B$257,False),260),IFERROR(MATCH(C164,'2023 Top 250'!$L$4:$L$254,False),260))</f>
        <v>251</v>
      </c>
      <c r="G164" s="14" t="str">
        <f>IF(Settings!$B$2="Yahoo",VLOOKUP(C164,ADP!$A$2:$D$696,2,FALSE),IF(Settings!$B$2="ESPN",VLOOKUP(C164,ADP!$A$2:$D$696,3,FALSE),IF(Settings!$B$2="Average",VLOOKUP(C164,ADP!$A$2:$D$696,4,FALSE),"NA")))</f>
        <v>–</v>
      </c>
      <c r="J164" s="86"/>
      <c r="X164" s="81"/>
      <c r="Y164" s="81"/>
      <c r="Z164" s="81"/>
      <c r="AA164" s="87"/>
      <c r="AB164" s="88"/>
    </row>
    <row r="165">
      <c r="B165" s="36">
        <v>163.0</v>
      </c>
      <c r="C165" s="52" t="s">
        <v>570</v>
      </c>
      <c r="D165" s="38" t="str">
        <f>VLOOKUP(C165,Positions!$A$2:$B$688,2,FALSE)</f>
        <v>C</v>
      </c>
      <c r="E165" s="13" t="str">
        <f>VLOOKUP(C165,ADP!$A$2:$E$696,5,FALSE)</f>
        <v>BOS</v>
      </c>
      <c r="F165" s="91">
        <f>AVERAGE(IFERROR(MATCH(C165,'2023 Top 250'!$B$4:$B$257,False),260),IFERROR(MATCH(C165,'2023 Top 250'!$L$4:$L$254,False),260))</f>
        <v>253</v>
      </c>
      <c r="G165" s="14">
        <f>IF(Settings!$B$2="Yahoo",VLOOKUP(C165,ADP!$A$2:$D$696,2,FALSE),IF(Settings!$B$2="ESPN",VLOOKUP(C165,ADP!$A$2:$D$696,3,FALSE),IF(Settings!$B$2="Average",VLOOKUP(C165,ADP!$A$2:$D$696,4,FALSE),"NA")))</f>
        <v>167.4</v>
      </c>
      <c r="J165" s="86"/>
      <c r="X165" s="81"/>
      <c r="Y165" s="81"/>
      <c r="Z165" s="81"/>
      <c r="AA165" s="87"/>
      <c r="AB165" s="88"/>
    </row>
    <row r="166">
      <c r="B166" s="49">
        <v>164.0</v>
      </c>
      <c r="C166" s="43" t="s">
        <v>575</v>
      </c>
      <c r="D166" s="43" t="str">
        <f>VLOOKUP(C166,Positions!$A$2:$B$688,2,FALSE)</f>
        <v>RW</v>
      </c>
      <c r="E166" s="13" t="str">
        <f>VLOOKUP(C166,ADP!$A$2:$E$696,5,FALSE)</f>
        <v>WSH</v>
      </c>
      <c r="F166" s="91">
        <f>AVERAGE(IFERROR(MATCH(C166,'2023 Top 250'!$B$4:$B$257,False),260),IFERROR(MATCH(C166,'2023 Top 250'!$L$4:$L$254,False),260))</f>
        <v>254.5</v>
      </c>
      <c r="G166" s="14" t="str">
        <f>IF(Settings!$B$2="Yahoo",VLOOKUP(C166,ADP!$A$2:$D$696,2,FALSE),IF(Settings!$B$2="ESPN",VLOOKUP(C166,ADP!$A$2:$D$696,3,FALSE),IF(Settings!$B$2="Average",VLOOKUP(C166,ADP!$A$2:$D$696,4,FALSE),"NA")))</f>
        <v>–</v>
      </c>
      <c r="J166" s="86"/>
      <c r="X166" s="81"/>
      <c r="Y166" s="81"/>
      <c r="Z166" s="81"/>
      <c r="AA166" s="87"/>
      <c r="AB166" s="88"/>
    </row>
    <row r="167">
      <c r="B167" s="36">
        <v>165.0</v>
      </c>
      <c r="C167" s="38" t="s">
        <v>577</v>
      </c>
      <c r="D167" s="38" t="str">
        <f>VLOOKUP(C167,Positions!$A$2:$B$688,2,FALSE)</f>
        <v>C/RW</v>
      </c>
      <c r="E167" s="13" t="str">
        <f>VLOOKUP(C167,ADP!$A$2:$E$696,5,FALSE)</f>
        <v>WPG</v>
      </c>
      <c r="F167" s="91">
        <f>AVERAGE(IFERROR(MATCH(C167,'2023 Top 250'!$B$4:$B$257,False),260),IFERROR(MATCH(C167,'2023 Top 250'!$L$4:$L$254,False),260))</f>
        <v>255</v>
      </c>
      <c r="G167" s="14">
        <f>IF(Settings!$B$2="Yahoo",VLOOKUP(C167,ADP!$A$2:$D$696,2,FALSE),IF(Settings!$B$2="ESPN",VLOOKUP(C167,ADP!$A$2:$D$696,3,FALSE),IF(Settings!$B$2="Average",VLOOKUP(C167,ADP!$A$2:$D$696,4,FALSE),"NA")))</f>
        <v>177.3</v>
      </c>
      <c r="X167" s="81"/>
      <c r="Y167" s="81"/>
      <c r="Z167" s="81"/>
      <c r="AA167" s="87"/>
      <c r="AB167" s="88"/>
    </row>
    <row r="168">
      <c r="B168" s="49">
        <v>166.0</v>
      </c>
      <c r="C168" s="43" t="s">
        <v>579</v>
      </c>
      <c r="D168" s="43" t="str">
        <f>VLOOKUP(C168,Positions!$A$2:$B$688,2,FALSE)</f>
        <v>LW</v>
      </c>
      <c r="E168" s="13" t="str">
        <f>VLOOKUP(C168,ADP!$A$2:$E$696,5,FALSE)</f>
        <v>VAN</v>
      </c>
      <c r="F168" s="91">
        <f>AVERAGE(IFERROR(MATCH(C168,'2023 Top 250'!$B$4:$B$257,False),260),IFERROR(MATCH(C168,'2023 Top 250'!$L$4:$L$254,False),260))</f>
        <v>255.5</v>
      </c>
      <c r="G168" s="14">
        <f>IF(Settings!$B$2="Yahoo",VLOOKUP(C168,ADP!$A$2:$D$696,2,FALSE),IF(Settings!$B$2="ESPN",VLOOKUP(C168,ADP!$A$2:$D$696,3,FALSE),IF(Settings!$B$2="Average",VLOOKUP(C168,ADP!$A$2:$D$696,4,FALSE),"NA")))</f>
        <v>181.4</v>
      </c>
      <c r="X168" s="81"/>
      <c r="Y168" s="81"/>
      <c r="Z168" s="81"/>
      <c r="AA168" s="87"/>
      <c r="AB168" s="88"/>
    </row>
    <row r="169">
      <c r="B169" s="36">
        <v>167.0</v>
      </c>
      <c r="C169" s="38" t="s">
        <v>598</v>
      </c>
      <c r="D169" s="38" t="str">
        <f>VLOOKUP(C169,Positions!$A$2:$B$688,2,FALSE)</f>
        <v>C/LW</v>
      </c>
      <c r="E169" s="13" t="str">
        <f>VLOOKUP(C169,ADP!$A$2:$E$696,5,FALSE)</f>
        <v>VGK</v>
      </c>
      <c r="F169" s="91">
        <f>AVERAGE(IFERROR(MATCH(C169,'2023 Top 250'!$B$4:$B$257,False),260),IFERROR(MATCH(C169,'2023 Top 250'!$L$4:$L$254,False),260))</f>
        <v>260</v>
      </c>
      <c r="G169" s="14" t="str">
        <f>IF(Settings!$B$2="Yahoo",VLOOKUP(C169,ADP!$A$2:$D$696,2,FALSE),IF(Settings!$B$2="ESPN",VLOOKUP(C169,ADP!$A$2:$D$696,3,FALSE),IF(Settings!$B$2="Average",VLOOKUP(C169,ADP!$A$2:$D$696,4,FALSE),"NA")))</f>
        <v>–</v>
      </c>
      <c r="X169" s="81"/>
      <c r="Y169" s="81"/>
      <c r="Z169" s="81"/>
      <c r="AA169" s="87"/>
      <c r="AB169" s="88"/>
    </row>
    <row r="170">
      <c r="B170" s="121">
        <v>168.0</v>
      </c>
      <c r="C170" s="78" t="s">
        <v>604</v>
      </c>
      <c r="D170" s="79" t="str">
        <f>VLOOKUP(C170,Positions!$A$2:$B$688,2,FALSE)</f>
        <v>RW</v>
      </c>
      <c r="E170" s="17" t="str">
        <f>VLOOKUP(C170,ADP!$A$2:$E$696,5,FALSE)</f>
        <v>VGK</v>
      </c>
      <c r="F170" s="70">
        <f>AVERAGE(IFERROR(MATCH(C170,'2023 Top 250'!$B$4:$B$257,False),260),IFERROR(MATCH(C170,'2023 Top 250'!$L$4:$L$254,False),260))</f>
        <v>260</v>
      </c>
      <c r="G170" s="20" t="str">
        <f>IF(Settings!$B$2="Yahoo",VLOOKUP(C170,ADP!$A$2:$D$696,2,FALSE),IF(Settings!$B$2="ESPN",VLOOKUP(C170,ADP!$A$2:$D$696,3,FALSE),IF(Settings!$B$2="Average",VLOOKUP(C170,ADP!$A$2:$D$696,4,FALSE),"NA")))</f>
        <v>–</v>
      </c>
      <c r="X170" s="81"/>
      <c r="Y170" s="81"/>
      <c r="Z170" s="81"/>
      <c r="AA170" s="87"/>
      <c r="AB170" s="88"/>
    </row>
    <row r="171">
      <c r="X171" s="81"/>
      <c r="Y171" s="81"/>
      <c r="Z171" s="81"/>
      <c r="AA171" s="87"/>
      <c r="AB171" s="88"/>
    </row>
    <row r="172">
      <c r="X172" s="81"/>
      <c r="Y172" s="81"/>
      <c r="Z172" s="81"/>
      <c r="AA172" s="87"/>
      <c r="AB172" s="88"/>
    </row>
    <row r="173">
      <c r="X173" s="81"/>
      <c r="Y173" s="81"/>
      <c r="Z173" s="81"/>
      <c r="AA173" s="87"/>
      <c r="AB173" s="88"/>
    </row>
    <row r="174">
      <c r="X174" s="81"/>
      <c r="Y174" s="81"/>
      <c r="Z174" s="81"/>
      <c r="AA174" s="87"/>
      <c r="AB174" s="88"/>
    </row>
    <row r="175">
      <c r="X175" s="81"/>
      <c r="Y175" s="81"/>
      <c r="Z175" s="81"/>
      <c r="AA175" s="87"/>
      <c r="AB175" s="88"/>
    </row>
    <row r="176">
      <c r="X176" s="81"/>
      <c r="Y176" s="81"/>
      <c r="Z176" s="81"/>
      <c r="AA176" s="87"/>
      <c r="AB176" s="88"/>
    </row>
    <row r="177">
      <c r="X177" s="81"/>
      <c r="Y177" s="81"/>
      <c r="Z177" s="81"/>
      <c r="AA177" s="87"/>
      <c r="AB177" s="88"/>
    </row>
    <row r="178">
      <c r="X178" s="81"/>
      <c r="Y178" s="81"/>
      <c r="Z178" s="81"/>
      <c r="AA178" s="87"/>
      <c r="AB178" s="88"/>
    </row>
    <row r="179">
      <c r="X179" s="81"/>
      <c r="Y179" s="81"/>
      <c r="Z179" s="81"/>
      <c r="AA179" s="87"/>
      <c r="AB179" s="88"/>
    </row>
    <row r="180">
      <c r="X180" s="81"/>
      <c r="Y180" s="81"/>
      <c r="Z180" s="81"/>
      <c r="AA180" s="87"/>
      <c r="AB180" s="88"/>
    </row>
    <row r="181">
      <c r="X181" s="81"/>
      <c r="Y181" s="81"/>
      <c r="Z181" s="81"/>
      <c r="AA181" s="87"/>
      <c r="AB181" s="88"/>
    </row>
    <row r="182">
      <c r="X182" s="81"/>
      <c r="Y182" s="81"/>
      <c r="Z182" s="81"/>
      <c r="AA182" s="87"/>
      <c r="AB182" s="88"/>
    </row>
    <row r="183">
      <c r="X183" s="81"/>
      <c r="Y183" s="81"/>
      <c r="Z183" s="81"/>
      <c r="AA183" s="87"/>
      <c r="AB183" s="88"/>
    </row>
    <row r="184">
      <c r="X184" s="81"/>
      <c r="Y184" s="81"/>
      <c r="Z184" s="81"/>
      <c r="AA184" s="87"/>
      <c r="AB184" s="88"/>
    </row>
    <row r="185">
      <c r="X185" s="81"/>
      <c r="Y185" s="81"/>
      <c r="Z185" s="81"/>
      <c r="AA185" s="87"/>
      <c r="AB185" s="88"/>
    </row>
    <row r="186">
      <c r="X186" s="81"/>
      <c r="Y186" s="81"/>
      <c r="Z186" s="81"/>
      <c r="AA186" s="87"/>
      <c r="AB186" s="88"/>
    </row>
    <row r="187">
      <c r="X187" s="81"/>
      <c r="Y187" s="81"/>
      <c r="Z187" s="81"/>
      <c r="AA187" s="87"/>
      <c r="AB187" s="88"/>
    </row>
    <row r="188">
      <c r="X188" s="81"/>
      <c r="Y188" s="81"/>
      <c r="Z188" s="81"/>
      <c r="AA188" s="87"/>
      <c r="AB188" s="88"/>
    </row>
    <row r="189">
      <c r="X189" s="81"/>
      <c r="Y189" s="81"/>
      <c r="Z189" s="81"/>
      <c r="AA189" s="87"/>
      <c r="AB189" s="88"/>
    </row>
    <row r="190">
      <c r="X190" s="81"/>
      <c r="Y190" s="81"/>
      <c r="Z190" s="81"/>
      <c r="AA190" s="87"/>
      <c r="AB190" s="88"/>
    </row>
    <row r="191">
      <c r="X191" s="81"/>
      <c r="Y191" s="81"/>
      <c r="Z191" s="81"/>
      <c r="AA191" s="87"/>
      <c r="AB191" s="88"/>
    </row>
    <row r="192">
      <c r="X192" s="81"/>
      <c r="Y192" s="81"/>
      <c r="Z192" s="81"/>
      <c r="AA192" s="87"/>
      <c r="AB192" s="88"/>
    </row>
    <row r="193">
      <c r="X193" s="81"/>
      <c r="Y193" s="81"/>
      <c r="Z193" s="81"/>
      <c r="AA193" s="87"/>
      <c r="AB193" s="88"/>
    </row>
    <row r="194">
      <c r="X194" s="81"/>
      <c r="Y194" s="81"/>
      <c r="Z194" s="81"/>
      <c r="AA194" s="87"/>
      <c r="AB194" s="88"/>
    </row>
    <row r="195">
      <c r="X195" s="81"/>
      <c r="Y195" s="81"/>
      <c r="Z195" s="81"/>
      <c r="AA195" s="87"/>
      <c r="AB195" s="88"/>
    </row>
    <row r="196">
      <c r="X196" s="81"/>
      <c r="Y196" s="81"/>
      <c r="Z196" s="81"/>
      <c r="AA196" s="87"/>
      <c r="AB196" s="88"/>
    </row>
    <row r="197">
      <c r="X197" s="81"/>
      <c r="Y197" s="81"/>
      <c r="Z197" s="81"/>
      <c r="AA197" s="87"/>
      <c r="AB197" s="88"/>
    </row>
    <row r="198">
      <c r="X198" s="81"/>
      <c r="Y198" s="81"/>
      <c r="Z198" s="81"/>
      <c r="AA198" s="87"/>
      <c r="AB198" s="88"/>
    </row>
    <row r="199">
      <c r="X199" s="81"/>
      <c r="Y199" s="81"/>
      <c r="Z199" s="81"/>
      <c r="AA199" s="87"/>
      <c r="AB199" s="88"/>
    </row>
    <row r="200">
      <c r="X200" s="81"/>
      <c r="Y200" s="81"/>
      <c r="Z200" s="81"/>
      <c r="AA200" s="87"/>
      <c r="AB200" s="88"/>
    </row>
    <row r="201">
      <c r="X201" s="81"/>
      <c r="Y201" s="81"/>
      <c r="Z201" s="81"/>
      <c r="AA201" s="87"/>
      <c r="AB201" s="88"/>
    </row>
    <row r="202">
      <c r="X202" s="81"/>
      <c r="Y202" s="81"/>
      <c r="Z202" s="81"/>
      <c r="AA202" s="87"/>
      <c r="AB202" s="88"/>
    </row>
    <row r="203">
      <c r="X203" s="81"/>
      <c r="Y203" s="81"/>
      <c r="Z203" s="81"/>
      <c r="AA203" s="87"/>
      <c r="AB203" s="88"/>
    </row>
    <row r="204">
      <c r="X204" s="81"/>
      <c r="Y204" s="81"/>
      <c r="Z204" s="81"/>
      <c r="AA204" s="87"/>
      <c r="AB204" s="88"/>
    </row>
    <row r="205">
      <c r="X205" s="81"/>
      <c r="Y205" s="81"/>
      <c r="Z205" s="81"/>
      <c r="AA205" s="87"/>
      <c r="AB205" s="88"/>
    </row>
    <row r="206">
      <c r="X206" s="81"/>
      <c r="Y206" s="81"/>
      <c r="Z206" s="81"/>
      <c r="AA206" s="87"/>
      <c r="AB206" s="88"/>
    </row>
    <row r="207">
      <c r="X207" s="81"/>
      <c r="Y207" s="81"/>
      <c r="Z207" s="81"/>
      <c r="AA207" s="87"/>
      <c r="AB207" s="88"/>
    </row>
    <row r="208">
      <c r="X208" s="81"/>
      <c r="Y208" s="81"/>
      <c r="Z208" s="81"/>
      <c r="AA208" s="87"/>
      <c r="AB208" s="88"/>
    </row>
    <row r="209">
      <c r="X209" s="81"/>
      <c r="Y209" s="81"/>
      <c r="Z209" s="81"/>
      <c r="AA209" s="87"/>
      <c r="AB209" s="88"/>
    </row>
    <row r="210">
      <c r="X210" s="81"/>
      <c r="Y210" s="81"/>
      <c r="Z210" s="81"/>
      <c r="AA210" s="87"/>
      <c r="AB210" s="88"/>
    </row>
    <row r="211">
      <c r="X211" s="81"/>
      <c r="Y211" s="81"/>
      <c r="Z211" s="81"/>
      <c r="AA211" s="87"/>
      <c r="AB211" s="88"/>
    </row>
    <row r="212">
      <c r="X212" s="81"/>
      <c r="Y212" s="81"/>
      <c r="Z212" s="81"/>
      <c r="AA212" s="87"/>
      <c r="AB212" s="88"/>
    </row>
    <row r="213">
      <c r="X213" s="81"/>
      <c r="Y213" s="81"/>
      <c r="Z213" s="81"/>
      <c r="AA213" s="87"/>
      <c r="AB213" s="88"/>
    </row>
    <row r="214">
      <c r="X214" s="81"/>
      <c r="Y214" s="81"/>
      <c r="Z214" s="81"/>
      <c r="AA214" s="87"/>
      <c r="AB214" s="88"/>
    </row>
    <row r="215">
      <c r="X215" s="81"/>
      <c r="Y215" s="81"/>
      <c r="Z215" s="81"/>
      <c r="AA215" s="87"/>
      <c r="AB215" s="88"/>
    </row>
    <row r="216">
      <c r="X216" s="81"/>
      <c r="Y216" s="81"/>
      <c r="Z216" s="81"/>
      <c r="AA216" s="87"/>
      <c r="AB216" s="88"/>
    </row>
    <row r="217">
      <c r="X217" s="81"/>
      <c r="Y217" s="81"/>
      <c r="Z217" s="81"/>
      <c r="AA217" s="87"/>
      <c r="AB217" s="88"/>
    </row>
    <row r="218">
      <c r="X218" s="81"/>
      <c r="Y218" s="81"/>
      <c r="Z218" s="81"/>
      <c r="AA218" s="87"/>
      <c r="AB218" s="88"/>
    </row>
    <row r="219">
      <c r="X219" s="81"/>
      <c r="Y219" s="81"/>
      <c r="Z219" s="81"/>
      <c r="AA219" s="87"/>
      <c r="AB219" s="88"/>
    </row>
    <row r="220">
      <c r="X220" s="81"/>
      <c r="Y220" s="81"/>
      <c r="Z220" s="81"/>
      <c r="AA220" s="87"/>
      <c r="AB220" s="88"/>
    </row>
    <row r="221">
      <c r="X221" s="81"/>
      <c r="Y221" s="81"/>
      <c r="Z221" s="81"/>
      <c r="AA221" s="87"/>
      <c r="AB221" s="88"/>
    </row>
    <row r="222">
      <c r="X222" s="81"/>
      <c r="Y222" s="81"/>
      <c r="Z222" s="81"/>
      <c r="AA222" s="87"/>
      <c r="AB222" s="88"/>
    </row>
    <row r="223">
      <c r="X223" s="81"/>
      <c r="Y223" s="81"/>
      <c r="Z223" s="81"/>
      <c r="AA223" s="87"/>
      <c r="AB223" s="88"/>
    </row>
    <row r="224">
      <c r="X224" s="81"/>
      <c r="Y224" s="81"/>
      <c r="Z224" s="81"/>
      <c r="AA224" s="87"/>
      <c r="AB224" s="88"/>
    </row>
    <row r="225">
      <c r="X225" s="81"/>
      <c r="Y225" s="81"/>
      <c r="Z225" s="81"/>
      <c r="AA225" s="87"/>
      <c r="AB225" s="88"/>
    </row>
    <row r="226">
      <c r="X226" s="81"/>
      <c r="Y226" s="81"/>
      <c r="Z226" s="81"/>
      <c r="AA226" s="87"/>
      <c r="AB226" s="88"/>
    </row>
    <row r="227">
      <c r="X227" s="81"/>
      <c r="Y227" s="81"/>
      <c r="Z227" s="81"/>
      <c r="AA227" s="87"/>
      <c r="AB227" s="88"/>
    </row>
    <row r="228">
      <c r="X228" s="81"/>
      <c r="Y228" s="81"/>
      <c r="Z228" s="81"/>
      <c r="AA228" s="87"/>
      <c r="AB228" s="88"/>
    </row>
    <row r="229">
      <c r="X229" s="81"/>
      <c r="Y229" s="81"/>
      <c r="Z229" s="81"/>
      <c r="AA229" s="87"/>
      <c r="AB229" s="88"/>
    </row>
    <row r="230">
      <c r="X230" s="81"/>
      <c r="Y230" s="81"/>
      <c r="Z230" s="81"/>
      <c r="AA230" s="87"/>
      <c r="AB230" s="88"/>
    </row>
    <row r="231">
      <c r="X231" s="81"/>
      <c r="Y231" s="81"/>
      <c r="Z231" s="81"/>
      <c r="AA231" s="87"/>
      <c r="AB231" s="88"/>
    </row>
    <row r="232">
      <c r="X232" s="81"/>
      <c r="Y232" s="81"/>
      <c r="Z232" s="81"/>
      <c r="AA232" s="87"/>
      <c r="AB232" s="88"/>
    </row>
    <row r="233">
      <c r="X233" s="81"/>
      <c r="Y233" s="81"/>
      <c r="Z233" s="81"/>
      <c r="AA233" s="87"/>
      <c r="AB233" s="88"/>
    </row>
    <row r="234">
      <c r="X234" s="81"/>
      <c r="Y234" s="81"/>
      <c r="Z234" s="81"/>
      <c r="AA234" s="87"/>
      <c r="AB234" s="88"/>
    </row>
    <row r="235">
      <c r="X235" s="81"/>
      <c r="Y235" s="81"/>
      <c r="Z235" s="81"/>
      <c r="AA235" s="87"/>
      <c r="AB235" s="88"/>
    </row>
    <row r="236">
      <c r="X236" s="81"/>
      <c r="Y236" s="81"/>
      <c r="Z236" s="81"/>
      <c r="AA236" s="87"/>
      <c r="AB236" s="88"/>
    </row>
    <row r="237">
      <c r="X237" s="81"/>
      <c r="Y237" s="81"/>
      <c r="Z237" s="81"/>
      <c r="AA237" s="87"/>
      <c r="AB237" s="88"/>
    </row>
    <row r="238">
      <c r="X238" s="81"/>
      <c r="Y238" s="81"/>
      <c r="Z238" s="81"/>
      <c r="AA238" s="87"/>
      <c r="AB238" s="88"/>
    </row>
    <row r="239">
      <c r="X239" s="81"/>
      <c r="Y239" s="81"/>
      <c r="Z239" s="81"/>
      <c r="AA239" s="87"/>
      <c r="AB239" s="88"/>
    </row>
    <row r="240">
      <c r="X240" s="81"/>
      <c r="Y240" s="81"/>
      <c r="Z240" s="81"/>
      <c r="AA240" s="87"/>
      <c r="AB240" s="88"/>
    </row>
    <row r="241">
      <c r="X241" s="81"/>
      <c r="Y241" s="81"/>
      <c r="Z241" s="81"/>
      <c r="AA241" s="87"/>
      <c r="AB241" s="88"/>
    </row>
    <row r="242">
      <c r="X242" s="81"/>
      <c r="Y242" s="81"/>
      <c r="Z242" s="81"/>
      <c r="AA242" s="87"/>
      <c r="AB242" s="88"/>
    </row>
    <row r="243">
      <c r="X243" s="81"/>
      <c r="Y243" s="81"/>
      <c r="Z243" s="81"/>
      <c r="AA243" s="87"/>
      <c r="AB243" s="88"/>
    </row>
    <row r="244">
      <c r="X244" s="81"/>
      <c r="Y244" s="81"/>
      <c r="Z244" s="81"/>
      <c r="AA244" s="87"/>
      <c r="AB244" s="88"/>
    </row>
    <row r="245">
      <c r="X245" s="81"/>
      <c r="Y245" s="81"/>
      <c r="Z245" s="81"/>
      <c r="AA245" s="87"/>
      <c r="AB245" s="88"/>
    </row>
    <row r="246">
      <c r="X246" s="81"/>
      <c r="Y246" s="81"/>
      <c r="Z246" s="81"/>
      <c r="AA246" s="87"/>
      <c r="AB246" s="88"/>
    </row>
    <row r="247">
      <c r="X247" s="81"/>
      <c r="Y247" s="81"/>
      <c r="Z247" s="81"/>
      <c r="AA247" s="87"/>
      <c r="AB247" s="88"/>
    </row>
    <row r="248">
      <c r="X248" s="81"/>
      <c r="Y248" s="81"/>
      <c r="Z248" s="81"/>
      <c r="AA248" s="87"/>
      <c r="AB248" s="88"/>
    </row>
    <row r="249">
      <c r="X249" s="81"/>
      <c r="Y249" s="81"/>
      <c r="Z249" s="81"/>
      <c r="AA249" s="87"/>
      <c r="AB249" s="88"/>
    </row>
    <row r="250">
      <c r="X250" s="81"/>
      <c r="Y250" s="81"/>
      <c r="Z250" s="81"/>
      <c r="AA250" s="87"/>
      <c r="AB250" s="88"/>
    </row>
    <row r="251">
      <c r="X251" s="81"/>
      <c r="Y251" s="81"/>
      <c r="Z251" s="81"/>
      <c r="AA251" s="87"/>
      <c r="AB251" s="88"/>
    </row>
    <row r="252">
      <c r="X252" s="81"/>
      <c r="Y252" s="81"/>
      <c r="Z252" s="81"/>
      <c r="AA252" s="87"/>
      <c r="AB252" s="88"/>
    </row>
    <row r="253">
      <c r="X253" s="81"/>
      <c r="Y253" s="81"/>
      <c r="Z253" s="81"/>
      <c r="AA253" s="87"/>
      <c r="AB253" s="88"/>
    </row>
    <row r="254">
      <c r="X254" s="81"/>
      <c r="Y254" s="81"/>
      <c r="Z254" s="81"/>
      <c r="AA254" s="87"/>
      <c r="AB254" s="88"/>
    </row>
    <row r="255">
      <c r="X255" s="81"/>
      <c r="Y255" s="81"/>
      <c r="Z255" s="81"/>
      <c r="AA255" s="87"/>
      <c r="AB255" s="88"/>
    </row>
    <row r="256">
      <c r="X256" s="81"/>
      <c r="Y256" s="81"/>
      <c r="Z256" s="81"/>
      <c r="AA256" s="87"/>
      <c r="AB256" s="88"/>
    </row>
    <row r="257">
      <c r="X257" s="81"/>
      <c r="Y257" s="81"/>
      <c r="Z257" s="81"/>
      <c r="AA257" s="87"/>
      <c r="AB257" s="88"/>
    </row>
    <row r="258">
      <c r="X258" s="81"/>
      <c r="Y258" s="81"/>
      <c r="Z258" s="81"/>
      <c r="AA258" s="87"/>
      <c r="AB258" s="88"/>
    </row>
    <row r="259">
      <c r="X259" s="81"/>
      <c r="Y259" s="81"/>
      <c r="Z259" s="81"/>
      <c r="AA259" s="87"/>
      <c r="AB259" s="88"/>
    </row>
    <row r="260">
      <c r="X260" s="81"/>
      <c r="Y260" s="81"/>
      <c r="Z260" s="81"/>
      <c r="AA260" s="87"/>
      <c r="AB260" s="88"/>
    </row>
    <row r="261">
      <c r="X261" s="81"/>
      <c r="Y261" s="81"/>
      <c r="Z261" s="81"/>
      <c r="AA261" s="87"/>
      <c r="AB261" s="88"/>
    </row>
    <row r="262">
      <c r="X262" s="81"/>
      <c r="Y262" s="81"/>
      <c r="Z262" s="81"/>
      <c r="AA262" s="87"/>
      <c r="AB262" s="88"/>
    </row>
    <row r="263">
      <c r="X263" s="81"/>
      <c r="Y263" s="81"/>
      <c r="Z263" s="81"/>
      <c r="AA263" s="87"/>
      <c r="AB263" s="88"/>
    </row>
    <row r="264">
      <c r="X264" s="81"/>
      <c r="Y264" s="81"/>
      <c r="Z264" s="81"/>
      <c r="AA264" s="87"/>
      <c r="AB264" s="88"/>
    </row>
    <row r="265">
      <c r="X265" s="81"/>
      <c r="Y265" s="81"/>
      <c r="Z265" s="81"/>
      <c r="AA265" s="87"/>
      <c r="AB265" s="88"/>
    </row>
    <row r="266">
      <c r="X266" s="81"/>
      <c r="Y266" s="81"/>
      <c r="Z266" s="81"/>
      <c r="AA266" s="87"/>
      <c r="AB266" s="88"/>
    </row>
    <row r="267">
      <c r="X267" s="81"/>
      <c r="Y267" s="81"/>
      <c r="Z267" s="81"/>
      <c r="AA267" s="87"/>
      <c r="AB267" s="88"/>
    </row>
    <row r="268">
      <c r="X268" s="81"/>
      <c r="Y268" s="81"/>
      <c r="Z268" s="81"/>
      <c r="AA268" s="87"/>
      <c r="AB268" s="88"/>
    </row>
    <row r="269">
      <c r="X269" s="81"/>
      <c r="Y269" s="81"/>
      <c r="Z269" s="81"/>
      <c r="AA269" s="87"/>
      <c r="AB269" s="88"/>
    </row>
    <row r="270">
      <c r="X270" s="81"/>
      <c r="Y270" s="81"/>
      <c r="Z270" s="81"/>
      <c r="AA270" s="87"/>
      <c r="AB270" s="88"/>
    </row>
    <row r="271">
      <c r="X271" s="81"/>
      <c r="Y271" s="81"/>
      <c r="Z271" s="81"/>
      <c r="AA271" s="81"/>
      <c r="AB271" s="81"/>
    </row>
    <row r="272">
      <c r="X272" s="81"/>
      <c r="Y272" s="81"/>
      <c r="Z272" s="81"/>
      <c r="AA272" s="81"/>
      <c r="AB272" s="81"/>
    </row>
    <row r="273">
      <c r="X273" s="81"/>
      <c r="Y273" s="81"/>
      <c r="Z273" s="81"/>
      <c r="AA273" s="81"/>
      <c r="AB273" s="81"/>
    </row>
    <row r="274">
      <c r="X274" s="81"/>
      <c r="Y274" s="81"/>
      <c r="Z274" s="81"/>
      <c r="AA274" s="81"/>
      <c r="AB274" s="81"/>
    </row>
    <row r="275">
      <c r="X275" s="81"/>
      <c r="Y275" s="81"/>
      <c r="Z275" s="81"/>
      <c r="AA275" s="81"/>
      <c r="AB275" s="81"/>
    </row>
    <row r="276">
      <c r="X276" s="81"/>
      <c r="Y276" s="81"/>
      <c r="Z276" s="81"/>
      <c r="AA276" s="81"/>
      <c r="AB276" s="81"/>
    </row>
    <row r="277">
      <c r="X277" s="81"/>
      <c r="Y277" s="81"/>
      <c r="Z277" s="81"/>
      <c r="AA277" s="81"/>
      <c r="AB277" s="81"/>
    </row>
    <row r="278">
      <c r="X278" s="81"/>
      <c r="Y278" s="81"/>
      <c r="Z278" s="81"/>
      <c r="AA278" s="81"/>
      <c r="AB278" s="81"/>
    </row>
    <row r="279">
      <c r="X279" s="81"/>
      <c r="Y279" s="81"/>
      <c r="Z279" s="81"/>
      <c r="AA279" s="81"/>
      <c r="AB279" s="81"/>
    </row>
    <row r="280">
      <c r="X280" s="81"/>
      <c r="Y280" s="81"/>
      <c r="Z280" s="81"/>
      <c r="AA280" s="81"/>
      <c r="AB280" s="81"/>
    </row>
    <row r="281">
      <c r="X281" s="81"/>
      <c r="Y281" s="81"/>
      <c r="Z281" s="81"/>
      <c r="AA281" s="81"/>
      <c r="AB281" s="81"/>
    </row>
    <row r="282">
      <c r="X282" s="81"/>
      <c r="Y282" s="81"/>
      <c r="Z282" s="81"/>
      <c r="AA282" s="81"/>
      <c r="AB282" s="81"/>
    </row>
    <row r="283">
      <c r="X283" s="81"/>
      <c r="Y283" s="81"/>
      <c r="Z283" s="81"/>
      <c r="AA283" s="81"/>
      <c r="AB283" s="81"/>
    </row>
    <row r="284">
      <c r="X284" s="81"/>
      <c r="Y284" s="81"/>
      <c r="Z284" s="81"/>
      <c r="AA284" s="81"/>
      <c r="AB284" s="81"/>
    </row>
    <row r="285">
      <c r="X285" s="81"/>
      <c r="Y285" s="81"/>
      <c r="Z285" s="81"/>
      <c r="AA285" s="81"/>
      <c r="AB285" s="81"/>
    </row>
    <row r="286">
      <c r="X286" s="81"/>
      <c r="Y286" s="81"/>
      <c r="Z286" s="81"/>
      <c r="AA286" s="81"/>
      <c r="AB286" s="81"/>
    </row>
    <row r="287">
      <c r="X287" s="81"/>
      <c r="Y287" s="81"/>
      <c r="Z287" s="81"/>
      <c r="AA287" s="81"/>
      <c r="AB287" s="81"/>
    </row>
    <row r="288">
      <c r="X288" s="81"/>
      <c r="Y288" s="81"/>
      <c r="Z288" s="81"/>
      <c r="AA288" s="81"/>
      <c r="AB288" s="81"/>
    </row>
    <row r="289">
      <c r="X289" s="81"/>
      <c r="Y289" s="81"/>
      <c r="Z289" s="81"/>
      <c r="AA289" s="81"/>
      <c r="AB289" s="81"/>
    </row>
    <row r="290">
      <c r="X290" s="81"/>
      <c r="Y290" s="81"/>
      <c r="Z290" s="81"/>
      <c r="AA290" s="81"/>
      <c r="AB290" s="81"/>
    </row>
    <row r="291">
      <c r="X291" s="81"/>
      <c r="Y291" s="81"/>
      <c r="Z291" s="81"/>
      <c r="AA291" s="81"/>
      <c r="AB291" s="81"/>
    </row>
    <row r="292">
      <c r="X292" s="81"/>
      <c r="Y292" s="81"/>
      <c r="Z292" s="81"/>
      <c r="AA292" s="81"/>
      <c r="AB292" s="81"/>
    </row>
    <row r="293">
      <c r="X293" s="81"/>
      <c r="Y293" s="81"/>
      <c r="Z293" s="81"/>
      <c r="AA293" s="81"/>
      <c r="AB293" s="81"/>
    </row>
    <row r="294">
      <c r="X294" s="81"/>
      <c r="Y294" s="81"/>
      <c r="Z294" s="81"/>
      <c r="AA294" s="81"/>
      <c r="AB294" s="81"/>
    </row>
    <row r="295">
      <c r="X295" s="81"/>
      <c r="Y295" s="81"/>
      <c r="Z295" s="81"/>
      <c r="AA295" s="81"/>
      <c r="AB295" s="81"/>
    </row>
    <row r="296">
      <c r="X296" s="81"/>
      <c r="Y296" s="81"/>
      <c r="Z296" s="81"/>
      <c r="AA296" s="81"/>
      <c r="AB296" s="81"/>
    </row>
    <row r="297">
      <c r="X297" s="81"/>
      <c r="Y297" s="81"/>
      <c r="Z297" s="81"/>
      <c r="AA297" s="81"/>
      <c r="AB297" s="81"/>
    </row>
    <row r="298">
      <c r="X298" s="81"/>
      <c r="Y298" s="81"/>
      <c r="Z298" s="81"/>
      <c r="AA298" s="81"/>
      <c r="AB298" s="81"/>
    </row>
    <row r="299">
      <c r="X299" s="81"/>
      <c r="Y299" s="81"/>
      <c r="Z299" s="81"/>
      <c r="AA299" s="81"/>
      <c r="AB299" s="81"/>
    </row>
    <row r="300">
      <c r="X300" s="81"/>
      <c r="Y300" s="81"/>
      <c r="Z300" s="81"/>
      <c r="AA300" s="81"/>
      <c r="AB300" s="81"/>
    </row>
    <row r="301">
      <c r="X301" s="81"/>
      <c r="Y301" s="81"/>
      <c r="Z301" s="81"/>
      <c r="AA301" s="81"/>
      <c r="AB301" s="81"/>
    </row>
    <row r="302">
      <c r="X302" s="81"/>
      <c r="Y302" s="81"/>
      <c r="Z302" s="81"/>
      <c r="AA302" s="81"/>
      <c r="AB302" s="81"/>
    </row>
    <row r="303">
      <c r="X303" s="81"/>
      <c r="Y303" s="81"/>
      <c r="Z303" s="81"/>
      <c r="AA303" s="81"/>
      <c r="AB303" s="81"/>
    </row>
    <row r="304">
      <c r="X304" s="81"/>
      <c r="Y304" s="81"/>
      <c r="Z304" s="81"/>
      <c r="AA304" s="81"/>
      <c r="AB304" s="81"/>
    </row>
    <row r="305">
      <c r="X305" s="81"/>
      <c r="Y305" s="81"/>
      <c r="Z305" s="81"/>
      <c r="AA305" s="81"/>
      <c r="AB305" s="81"/>
    </row>
    <row r="306">
      <c r="X306" s="81"/>
      <c r="Y306" s="81"/>
      <c r="Z306" s="81"/>
      <c r="AA306" s="81"/>
      <c r="AB306" s="81"/>
    </row>
    <row r="307">
      <c r="X307" s="81"/>
      <c r="Y307" s="81"/>
      <c r="Z307" s="81"/>
      <c r="AA307" s="81"/>
      <c r="AB307" s="81"/>
    </row>
    <row r="308">
      <c r="X308" s="81"/>
      <c r="Y308" s="81"/>
      <c r="Z308" s="81"/>
      <c r="AA308" s="81"/>
      <c r="AB308" s="81"/>
    </row>
    <row r="309">
      <c r="X309" s="81"/>
      <c r="Y309" s="81"/>
      <c r="Z309" s="81"/>
      <c r="AA309" s="81"/>
      <c r="AB309" s="81"/>
    </row>
    <row r="310">
      <c r="X310" s="81"/>
      <c r="Y310" s="81"/>
      <c r="Z310" s="81"/>
      <c r="AA310" s="81"/>
      <c r="AB310" s="81"/>
    </row>
    <row r="311">
      <c r="X311" s="81"/>
      <c r="Y311" s="81"/>
      <c r="Z311" s="81"/>
      <c r="AA311" s="81"/>
      <c r="AB311" s="81"/>
    </row>
    <row r="312">
      <c r="X312" s="81"/>
      <c r="Y312" s="81"/>
      <c r="Z312" s="81"/>
      <c r="AA312" s="81"/>
      <c r="AB312" s="81"/>
    </row>
    <row r="313">
      <c r="X313" s="81"/>
      <c r="Y313" s="81"/>
      <c r="Z313" s="81"/>
      <c r="AA313" s="81"/>
      <c r="AB313" s="81"/>
    </row>
    <row r="314">
      <c r="X314" s="81"/>
      <c r="Y314" s="81"/>
      <c r="Z314" s="81"/>
      <c r="AA314" s="81"/>
      <c r="AB314" s="81"/>
    </row>
    <row r="315">
      <c r="X315" s="81"/>
      <c r="Y315" s="81"/>
      <c r="Z315" s="81"/>
      <c r="AA315" s="81"/>
      <c r="AB315" s="81"/>
    </row>
    <row r="316">
      <c r="X316" s="81"/>
      <c r="Y316" s="81"/>
      <c r="Z316" s="81"/>
      <c r="AA316" s="81"/>
      <c r="AB316" s="81"/>
    </row>
    <row r="317">
      <c r="X317" s="81"/>
      <c r="Y317" s="81"/>
      <c r="Z317" s="81"/>
      <c r="AA317" s="81"/>
      <c r="AB317" s="81"/>
    </row>
    <row r="318">
      <c r="X318" s="81"/>
      <c r="Y318" s="81"/>
      <c r="Z318" s="81"/>
      <c r="AA318" s="81"/>
      <c r="AB318" s="81"/>
    </row>
    <row r="319">
      <c r="X319" s="81"/>
      <c r="Y319" s="81"/>
      <c r="Z319" s="81"/>
      <c r="AA319" s="81"/>
      <c r="AB319" s="81"/>
    </row>
    <row r="320">
      <c r="X320" s="81"/>
      <c r="Y320" s="81"/>
      <c r="Z320" s="81"/>
      <c r="AA320" s="81"/>
      <c r="AB320" s="81"/>
    </row>
    <row r="321">
      <c r="X321" s="81"/>
      <c r="Y321" s="81"/>
      <c r="Z321" s="81"/>
      <c r="AA321" s="81"/>
      <c r="AB321" s="81"/>
    </row>
    <row r="322">
      <c r="X322" s="81"/>
      <c r="Y322" s="81"/>
      <c r="Z322" s="81"/>
      <c r="AA322" s="81"/>
      <c r="AB322" s="81"/>
    </row>
    <row r="323">
      <c r="X323" s="81"/>
      <c r="Y323" s="81"/>
      <c r="Z323" s="81"/>
      <c r="AA323" s="81"/>
      <c r="AB323" s="81"/>
    </row>
    <row r="324">
      <c r="X324" s="81"/>
      <c r="Y324" s="81"/>
      <c r="Z324" s="81"/>
      <c r="AA324" s="81"/>
      <c r="AB324" s="81"/>
    </row>
    <row r="325">
      <c r="X325" s="81"/>
      <c r="Y325" s="81"/>
      <c r="Z325" s="81"/>
      <c r="AA325" s="81"/>
      <c r="AB325" s="81"/>
    </row>
    <row r="326">
      <c r="X326" s="81"/>
      <c r="Y326" s="81"/>
      <c r="Z326" s="81"/>
      <c r="AA326" s="81"/>
      <c r="AB326" s="81"/>
    </row>
    <row r="327">
      <c r="X327" s="81"/>
      <c r="Y327" s="81"/>
      <c r="Z327" s="81"/>
      <c r="AA327" s="81"/>
      <c r="AB327" s="81"/>
    </row>
    <row r="328">
      <c r="X328" s="81"/>
      <c r="Y328" s="81"/>
      <c r="Z328" s="81"/>
      <c r="AA328" s="81"/>
      <c r="AB328" s="81"/>
    </row>
    <row r="329">
      <c r="X329" s="81"/>
      <c r="Y329" s="81"/>
      <c r="Z329" s="81"/>
      <c r="AA329" s="81"/>
      <c r="AB329" s="81"/>
    </row>
    <row r="330">
      <c r="X330" s="81"/>
      <c r="Y330" s="81"/>
      <c r="Z330" s="81"/>
      <c r="AA330" s="81"/>
      <c r="AB330" s="81"/>
    </row>
    <row r="331">
      <c r="X331" s="81"/>
      <c r="Y331" s="81"/>
      <c r="Z331" s="81"/>
      <c r="AA331" s="81"/>
      <c r="AB331" s="81"/>
    </row>
    <row r="332">
      <c r="X332" s="81"/>
      <c r="Y332" s="81"/>
      <c r="Z332" s="81"/>
      <c r="AA332" s="81"/>
      <c r="AB332" s="81"/>
    </row>
    <row r="333">
      <c r="X333" s="81"/>
      <c r="Y333" s="81"/>
      <c r="Z333" s="81"/>
      <c r="AA333" s="81"/>
      <c r="AB333" s="81"/>
    </row>
    <row r="334">
      <c r="X334" s="81"/>
      <c r="Y334" s="81"/>
      <c r="Z334" s="81"/>
      <c r="AA334" s="81"/>
      <c r="AB334" s="81"/>
    </row>
    <row r="335">
      <c r="X335" s="81"/>
      <c r="Y335" s="81"/>
      <c r="Z335" s="81"/>
      <c r="AA335" s="81"/>
      <c r="AB335" s="81"/>
    </row>
    <row r="336">
      <c r="X336" s="81"/>
      <c r="Y336" s="81"/>
      <c r="Z336" s="81"/>
      <c r="AA336" s="81"/>
      <c r="AB336" s="81"/>
    </row>
    <row r="337">
      <c r="X337" s="81"/>
      <c r="Y337" s="81"/>
      <c r="Z337" s="81"/>
      <c r="AA337" s="81"/>
      <c r="AB337" s="81"/>
    </row>
    <row r="338">
      <c r="X338" s="81"/>
      <c r="Y338" s="81"/>
      <c r="Z338" s="81"/>
      <c r="AA338" s="81"/>
      <c r="AB338" s="81"/>
    </row>
    <row r="339">
      <c r="X339" s="81"/>
      <c r="Y339" s="81"/>
      <c r="Z339" s="81"/>
      <c r="AA339" s="81"/>
      <c r="AB339" s="81"/>
    </row>
    <row r="340">
      <c r="X340" s="81"/>
      <c r="Y340" s="81"/>
      <c r="Z340" s="81"/>
      <c r="AA340" s="81"/>
      <c r="AB340" s="81"/>
    </row>
    <row r="341">
      <c r="X341" s="81"/>
      <c r="Y341" s="81"/>
      <c r="Z341" s="81"/>
      <c r="AA341" s="81"/>
      <c r="AB341" s="81"/>
    </row>
    <row r="342">
      <c r="X342" s="81"/>
      <c r="Y342" s="81"/>
      <c r="Z342" s="81"/>
      <c r="AA342" s="81"/>
      <c r="AB342" s="81"/>
    </row>
    <row r="343">
      <c r="X343" s="81"/>
      <c r="Y343" s="81"/>
      <c r="Z343" s="81"/>
      <c r="AA343" s="81"/>
      <c r="AB343" s="81"/>
    </row>
    <row r="344">
      <c r="X344" s="81"/>
      <c r="Y344" s="81"/>
      <c r="Z344" s="81"/>
      <c r="AA344" s="81"/>
      <c r="AB344" s="81"/>
    </row>
    <row r="345">
      <c r="X345" s="81"/>
      <c r="Y345" s="81"/>
      <c r="Z345" s="81"/>
      <c r="AA345" s="81"/>
      <c r="AB345" s="81"/>
    </row>
    <row r="346">
      <c r="X346" s="81"/>
      <c r="Y346" s="81"/>
      <c r="Z346" s="81"/>
      <c r="AA346" s="81"/>
      <c r="AB346" s="81"/>
    </row>
    <row r="347">
      <c r="X347" s="81"/>
      <c r="Y347" s="81"/>
      <c r="Z347" s="81"/>
      <c r="AA347" s="81"/>
      <c r="AB347" s="81"/>
    </row>
    <row r="348">
      <c r="X348" s="81"/>
      <c r="Y348" s="81"/>
      <c r="Z348" s="81"/>
      <c r="AA348" s="81"/>
      <c r="AB348" s="81"/>
    </row>
    <row r="349">
      <c r="X349" s="81"/>
      <c r="Y349" s="81"/>
      <c r="Z349" s="81"/>
      <c r="AA349" s="81"/>
      <c r="AB349" s="81"/>
    </row>
    <row r="350">
      <c r="X350" s="81"/>
      <c r="Y350" s="81"/>
      <c r="Z350" s="81"/>
      <c r="AA350" s="81"/>
      <c r="AB350" s="81"/>
    </row>
    <row r="351">
      <c r="X351" s="81"/>
      <c r="Y351" s="81"/>
      <c r="Z351" s="81"/>
      <c r="AA351" s="81"/>
      <c r="AB351" s="81"/>
    </row>
    <row r="352">
      <c r="X352" s="81"/>
      <c r="Y352" s="81"/>
      <c r="Z352" s="81"/>
      <c r="AA352" s="81"/>
      <c r="AB352" s="81"/>
    </row>
    <row r="353">
      <c r="X353" s="81"/>
      <c r="Y353" s="81"/>
      <c r="Z353" s="81"/>
      <c r="AA353" s="81"/>
      <c r="AB353" s="81"/>
    </row>
    <row r="354">
      <c r="X354" s="81"/>
      <c r="Y354" s="81"/>
      <c r="Z354" s="81"/>
      <c r="AA354" s="81"/>
      <c r="AB354" s="81"/>
    </row>
    <row r="355">
      <c r="X355" s="81"/>
      <c r="Y355" s="81"/>
      <c r="Z355" s="81"/>
      <c r="AA355" s="81"/>
      <c r="AB355" s="81"/>
    </row>
    <row r="356">
      <c r="X356" s="81"/>
      <c r="Y356" s="81"/>
      <c r="Z356" s="81"/>
      <c r="AA356" s="81"/>
      <c r="AB356" s="81"/>
    </row>
    <row r="357">
      <c r="X357" s="81"/>
      <c r="Y357" s="81"/>
      <c r="Z357" s="81"/>
      <c r="AA357" s="81"/>
      <c r="AB357" s="81"/>
    </row>
    <row r="358">
      <c r="X358" s="81"/>
      <c r="Y358" s="81"/>
      <c r="Z358" s="81"/>
      <c r="AA358" s="81"/>
      <c r="AB358" s="81"/>
    </row>
    <row r="359">
      <c r="X359" s="81"/>
      <c r="Y359" s="81"/>
      <c r="Z359" s="81"/>
      <c r="AA359" s="81"/>
      <c r="AB359" s="81"/>
    </row>
    <row r="360">
      <c r="X360" s="81"/>
      <c r="Y360" s="81"/>
      <c r="Z360" s="81"/>
      <c r="AA360" s="81"/>
      <c r="AB360" s="81"/>
    </row>
    <row r="361">
      <c r="X361" s="81"/>
      <c r="Y361" s="81"/>
      <c r="Z361" s="81"/>
      <c r="AA361" s="81"/>
      <c r="AB361" s="81"/>
    </row>
    <row r="362">
      <c r="X362" s="81"/>
      <c r="Y362" s="81"/>
      <c r="Z362" s="81"/>
      <c r="AA362" s="81"/>
      <c r="AB362" s="81"/>
    </row>
    <row r="363">
      <c r="X363" s="81"/>
      <c r="Y363" s="81"/>
      <c r="Z363" s="81"/>
      <c r="AA363" s="81"/>
      <c r="AB363" s="81"/>
    </row>
    <row r="364">
      <c r="X364" s="81"/>
      <c r="Y364" s="81"/>
      <c r="Z364" s="81"/>
      <c r="AA364" s="81"/>
      <c r="AB364" s="81"/>
    </row>
    <row r="365">
      <c r="X365" s="81"/>
      <c r="Y365" s="81"/>
      <c r="Z365" s="81"/>
      <c r="AA365" s="81"/>
      <c r="AB365" s="81"/>
    </row>
    <row r="366">
      <c r="X366" s="81"/>
      <c r="Y366" s="81"/>
      <c r="Z366" s="81"/>
      <c r="AA366" s="81"/>
      <c r="AB366" s="81"/>
    </row>
    <row r="367">
      <c r="X367" s="81"/>
      <c r="Y367" s="81"/>
      <c r="Z367" s="81"/>
      <c r="AA367" s="81"/>
      <c r="AB367" s="81"/>
    </row>
    <row r="368">
      <c r="X368" s="81"/>
      <c r="Y368" s="81"/>
      <c r="Z368" s="81"/>
      <c r="AA368" s="81"/>
      <c r="AB368" s="81"/>
    </row>
    <row r="369">
      <c r="X369" s="81"/>
      <c r="Y369" s="81"/>
      <c r="Z369" s="81"/>
      <c r="AA369" s="81"/>
      <c r="AB369" s="81"/>
    </row>
    <row r="370">
      <c r="X370" s="81"/>
      <c r="Y370" s="81"/>
      <c r="Z370" s="81"/>
      <c r="AA370" s="81"/>
      <c r="AB370" s="81"/>
    </row>
    <row r="371">
      <c r="X371" s="81"/>
      <c r="Y371" s="81"/>
      <c r="Z371" s="81"/>
      <c r="AA371" s="81"/>
      <c r="AB371" s="81"/>
    </row>
    <row r="372">
      <c r="X372" s="81"/>
      <c r="Y372" s="81"/>
      <c r="Z372" s="81"/>
      <c r="AA372" s="81"/>
      <c r="AB372" s="81"/>
    </row>
    <row r="373">
      <c r="X373" s="81"/>
      <c r="Y373" s="81"/>
      <c r="Z373" s="81"/>
      <c r="AA373" s="81"/>
      <c r="AB373" s="81"/>
    </row>
    <row r="374">
      <c r="X374" s="81"/>
      <c r="Y374" s="81"/>
      <c r="Z374" s="81"/>
      <c r="AA374" s="81"/>
      <c r="AB374" s="81"/>
    </row>
    <row r="375">
      <c r="X375" s="81"/>
      <c r="Y375" s="81"/>
      <c r="Z375" s="81"/>
      <c r="AA375" s="81"/>
      <c r="AB375" s="81"/>
    </row>
    <row r="376">
      <c r="X376" s="81"/>
      <c r="Y376" s="81"/>
      <c r="Z376" s="81"/>
      <c r="AA376" s="81"/>
      <c r="AB376" s="81"/>
    </row>
    <row r="377">
      <c r="X377" s="81"/>
      <c r="Y377" s="81"/>
      <c r="Z377" s="81"/>
      <c r="AA377" s="81"/>
      <c r="AB377" s="81"/>
    </row>
    <row r="378">
      <c r="X378" s="81"/>
      <c r="Y378" s="81"/>
      <c r="Z378" s="81"/>
      <c r="AA378" s="81"/>
      <c r="AB378" s="81"/>
    </row>
    <row r="379">
      <c r="X379" s="81"/>
      <c r="Y379" s="81"/>
      <c r="Z379" s="81"/>
      <c r="AA379" s="81"/>
      <c r="AB379" s="81"/>
    </row>
    <row r="380">
      <c r="X380" s="81"/>
      <c r="Y380" s="81"/>
      <c r="Z380" s="81"/>
      <c r="AA380" s="81"/>
      <c r="AB380" s="81"/>
    </row>
    <row r="381">
      <c r="X381" s="81"/>
      <c r="Y381" s="81"/>
      <c r="Z381" s="81"/>
      <c r="AA381" s="81"/>
      <c r="AB381" s="81"/>
    </row>
    <row r="382">
      <c r="X382" s="81"/>
      <c r="Y382" s="81"/>
      <c r="Z382" s="81"/>
      <c r="AA382" s="81"/>
      <c r="AB382" s="81"/>
    </row>
    <row r="383">
      <c r="X383" s="81"/>
      <c r="Y383" s="81"/>
      <c r="Z383" s="81"/>
      <c r="AA383" s="81"/>
      <c r="AB383" s="81"/>
    </row>
    <row r="384">
      <c r="X384" s="81"/>
      <c r="Y384" s="81"/>
      <c r="Z384" s="81"/>
      <c r="AA384" s="81"/>
      <c r="AB384" s="81"/>
    </row>
    <row r="385">
      <c r="X385" s="81"/>
      <c r="Y385" s="81"/>
      <c r="Z385" s="81"/>
      <c r="AA385" s="81"/>
      <c r="AB385" s="81"/>
    </row>
    <row r="386">
      <c r="X386" s="81"/>
      <c r="Y386" s="81"/>
      <c r="Z386" s="81"/>
      <c r="AA386" s="81"/>
      <c r="AB386" s="81"/>
    </row>
    <row r="387">
      <c r="X387" s="81"/>
      <c r="Y387" s="81"/>
      <c r="Z387" s="81"/>
      <c r="AA387" s="81"/>
      <c r="AB387" s="81"/>
    </row>
    <row r="388">
      <c r="X388" s="81"/>
      <c r="Y388" s="81"/>
      <c r="Z388" s="81"/>
      <c r="AA388" s="81"/>
      <c r="AB388" s="81"/>
    </row>
    <row r="389">
      <c r="X389" s="81"/>
      <c r="Y389" s="81"/>
      <c r="Z389" s="81"/>
      <c r="AA389" s="81"/>
      <c r="AB389" s="81"/>
    </row>
    <row r="390">
      <c r="X390" s="81"/>
      <c r="Y390" s="81"/>
      <c r="Z390" s="81"/>
      <c r="AA390" s="81"/>
      <c r="AB390" s="81"/>
    </row>
    <row r="391">
      <c r="X391" s="81"/>
      <c r="Y391" s="81"/>
      <c r="Z391" s="81"/>
      <c r="AA391" s="81"/>
      <c r="AB391" s="81"/>
    </row>
    <row r="392">
      <c r="X392" s="81"/>
      <c r="Y392" s="81"/>
      <c r="Z392" s="81"/>
      <c r="AA392" s="81"/>
      <c r="AB392" s="81"/>
    </row>
    <row r="393">
      <c r="X393" s="81"/>
      <c r="Y393" s="81"/>
      <c r="Z393" s="81"/>
      <c r="AA393" s="81"/>
      <c r="AB393" s="81"/>
    </row>
    <row r="394">
      <c r="X394" s="81"/>
      <c r="Y394" s="81"/>
      <c r="Z394" s="81"/>
      <c r="AA394" s="81"/>
      <c r="AB394" s="81"/>
    </row>
    <row r="395">
      <c r="X395" s="81"/>
      <c r="Y395" s="81"/>
      <c r="Z395" s="81"/>
      <c r="AA395" s="81"/>
      <c r="AB395" s="81"/>
    </row>
    <row r="396">
      <c r="X396" s="81"/>
      <c r="Y396" s="81"/>
      <c r="Z396" s="81"/>
      <c r="AA396" s="81"/>
      <c r="AB396" s="81"/>
    </row>
    <row r="397">
      <c r="X397" s="81"/>
      <c r="Y397" s="81"/>
      <c r="Z397" s="81"/>
      <c r="AA397" s="81"/>
      <c r="AB397" s="81"/>
    </row>
    <row r="398">
      <c r="X398" s="81"/>
      <c r="Y398" s="81"/>
      <c r="Z398" s="81"/>
      <c r="AA398" s="81"/>
      <c r="AB398" s="81"/>
    </row>
    <row r="399">
      <c r="X399" s="81"/>
      <c r="Y399" s="81"/>
      <c r="Z399" s="81"/>
      <c r="AA399" s="81"/>
      <c r="AB399" s="81"/>
    </row>
    <row r="400">
      <c r="X400" s="81"/>
      <c r="Y400" s="81"/>
      <c r="Z400" s="81"/>
      <c r="AA400" s="81"/>
      <c r="AB400" s="81"/>
    </row>
    <row r="401">
      <c r="X401" s="81"/>
      <c r="Y401" s="81"/>
      <c r="Z401" s="81"/>
      <c r="AA401" s="81"/>
      <c r="AB401" s="81"/>
    </row>
    <row r="402">
      <c r="X402" s="81"/>
      <c r="Y402" s="81"/>
      <c r="Z402" s="81"/>
      <c r="AA402" s="81"/>
      <c r="AB402" s="81"/>
    </row>
    <row r="403">
      <c r="X403" s="81"/>
      <c r="Y403" s="81"/>
      <c r="Z403" s="81"/>
      <c r="AA403" s="81"/>
      <c r="AB403" s="81"/>
    </row>
    <row r="404">
      <c r="X404" s="81"/>
      <c r="Y404" s="81"/>
      <c r="Z404" s="81"/>
      <c r="AA404" s="81"/>
      <c r="AB404" s="81"/>
    </row>
    <row r="405">
      <c r="X405" s="81"/>
      <c r="Y405" s="81"/>
      <c r="Z405" s="81"/>
      <c r="AA405" s="81"/>
      <c r="AB405" s="81"/>
    </row>
    <row r="406">
      <c r="X406" s="81"/>
      <c r="Y406" s="81"/>
      <c r="Z406" s="81"/>
      <c r="AA406" s="81"/>
      <c r="AB406" s="81"/>
    </row>
    <row r="407">
      <c r="X407" s="81"/>
      <c r="Y407" s="81"/>
      <c r="Z407" s="81"/>
      <c r="AA407" s="81"/>
      <c r="AB407" s="81"/>
    </row>
    <row r="408">
      <c r="X408" s="81"/>
      <c r="Y408" s="81"/>
      <c r="Z408" s="81"/>
      <c r="AA408" s="81"/>
      <c r="AB408" s="81"/>
    </row>
    <row r="409">
      <c r="X409" s="81"/>
      <c r="Y409" s="81"/>
      <c r="Z409" s="81"/>
      <c r="AA409" s="81"/>
      <c r="AB409" s="81"/>
    </row>
    <row r="410">
      <c r="X410" s="81"/>
      <c r="Y410" s="81"/>
      <c r="Z410" s="81"/>
      <c r="AA410" s="81"/>
      <c r="AB410" s="81"/>
    </row>
    <row r="411">
      <c r="X411" s="81"/>
      <c r="Y411" s="81"/>
      <c r="Z411" s="81"/>
      <c r="AA411" s="81"/>
      <c r="AB411" s="81"/>
    </row>
    <row r="412">
      <c r="X412" s="81"/>
      <c r="Y412" s="81"/>
      <c r="Z412" s="81"/>
      <c r="AA412" s="81"/>
      <c r="AB412" s="81"/>
    </row>
    <row r="413">
      <c r="X413" s="81"/>
      <c r="Y413" s="81"/>
      <c r="Z413" s="81"/>
      <c r="AA413" s="81"/>
      <c r="AB413" s="81"/>
    </row>
    <row r="414">
      <c r="X414" s="81"/>
      <c r="Y414" s="81"/>
      <c r="Z414" s="81"/>
      <c r="AA414" s="81"/>
      <c r="AB414" s="81"/>
    </row>
    <row r="415">
      <c r="X415" s="81"/>
      <c r="Y415" s="81"/>
      <c r="Z415" s="81"/>
      <c r="AA415" s="81"/>
      <c r="AB415" s="81"/>
    </row>
    <row r="416">
      <c r="X416" s="81"/>
      <c r="Y416" s="81"/>
      <c r="Z416" s="81"/>
      <c r="AA416" s="81"/>
      <c r="AB416" s="81"/>
    </row>
    <row r="417">
      <c r="X417" s="81"/>
      <c r="Y417" s="81"/>
      <c r="Z417" s="81"/>
      <c r="AA417" s="81"/>
      <c r="AB417" s="81"/>
    </row>
    <row r="418">
      <c r="X418" s="81"/>
      <c r="Y418" s="81"/>
      <c r="Z418" s="81"/>
      <c r="AA418" s="81"/>
      <c r="AB418" s="81"/>
    </row>
    <row r="419">
      <c r="X419" s="81"/>
      <c r="Y419" s="81"/>
      <c r="Z419" s="81"/>
      <c r="AA419" s="81"/>
      <c r="AB419" s="81"/>
    </row>
    <row r="420">
      <c r="X420" s="81"/>
      <c r="Y420" s="81"/>
      <c r="Z420" s="81"/>
      <c r="AA420" s="81"/>
      <c r="AB420" s="81"/>
    </row>
    <row r="421">
      <c r="X421" s="81"/>
      <c r="Y421" s="81"/>
      <c r="Z421" s="81"/>
      <c r="AA421" s="81"/>
      <c r="AB421" s="81"/>
    </row>
    <row r="422">
      <c r="X422" s="81"/>
      <c r="Y422" s="81"/>
      <c r="Z422" s="81"/>
      <c r="AA422" s="81"/>
      <c r="AB422" s="81"/>
    </row>
    <row r="423">
      <c r="X423" s="81"/>
      <c r="Y423" s="81"/>
      <c r="Z423" s="81"/>
      <c r="AA423" s="81"/>
      <c r="AB423" s="81"/>
    </row>
    <row r="424">
      <c r="X424" s="81"/>
      <c r="Y424" s="81"/>
      <c r="Z424" s="81"/>
      <c r="AA424" s="81"/>
      <c r="AB424" s="81"/>
    </row>
    <row r="425">
      <c r="X425" s="81"/>
      <c r="Y425" s="81"/>
      <c r="Z425" s="81"/>
      <c r="AA425" s="81"/>
      <c r="AB425" s="81"/>
    </row>
    <row r="426">
      <c r="X426" s="81"/>
      <c r="Y426" s="81"/>
      <c r="Z426" s="81"/>
      <c r="AA426" s="81"/>
      <c r="AB426" s="81"/>
    </row>
    <row r="427">
      <c r="X427" s="81"/>
      <c r="Y427" s="81"/>
      <c r="Z427" s="81"/>
      <c r="AA427" s="81"/>
      <c r="AB427" s="81"/>
    </row>
    <row r="428">
      <c r="X428" s="81"/>
      <c r="Y428" s="81"/>
      <c r="Z428" s="81"/>
      <c r="AA428" s="81"/>
      <c r="AB428" s="81"/>
    </row>
    <row r="429">
      <c r="X429" s="81"/>
      <c r="Y429" s="81"/>
      <c r="Z429" s="81"/>
      <c r="AA429" s="81"/>
      <c r="AB429" s="81"/>
    </row>
    <row r="430">
      <c r="X430" s="81"/>
      <c r="Y430" s="81"/>
      <c r="Z430" s="81"/>
      <c r="AA430" s="81"/>
      <c r="AB430" s="81"/>
    </row>
    <row r="431">
      <c r="X431" s="81"/>
      <c r="Y431" s="81"/>
      <c r="Z431" s="81"/>
      <c r="AA431" s="81"/>
      <c r="AB431" s="81"/>
    </row>
    <row r="432">
      <c r="X432" s="81"/>
      <c r="Y432" s="81"/>
      <c r="Z432" s="81"/>
      <c r="AA432" s="81"/>
      <c r="AB432" s="81"/>
    </row>
    <row r="433">
      <c r="X433" s="81"/>
      <c r="Y433" s="81"/>
      <c r="Z433" s="81"/>
      <c r="AA433" s="81"/>
      <c r="AB433" s="81"/>
    </row>
    <row r="434">
      <c r="X434" s="81"/>
      <c r="Y434" s="81"/>
      <c r="Z434" s="81"/>
      <c r="AA434" s="81"/>
      <c r="AB434" s="81"/>
    </row>
    <row r="435">
      <c r="X435" s="81"/>
      <c r="Y435" s="81"/>
      <c r="Z435" s="81"/>
      <c r="AA435" s="81"/>
      <c r="AB435" s="81"/>
    </row>
    <row r="436">
      <c r="X436" s="81"/>
      <c r="Y436" s="81"/>
      <c r="Z436" s="81"/>
      <c r="AA436" s="81"/>
      <c r="AB436" s="81"/>
    </row>
    <row r="437">
      <c r="X437" s="81"/>
      <c r="Y437" s="81"/>
      <c r="Z437" s="81"/>
      <c r="AA437" s="81"/>
      <c r="AB437" s="81"/>
    </row>
    <row r="438">
      <c r="X438" s="81"/>
      <c r="Y438" s="81"/>
      <c r="Z438" s="81"/>
      <c r="AA438" s="81"/>
      <c r="AB438" s="81"/>
    </row>
    <row r="439">
      <c r="X439" s="81"/>
      <c r="Y439" s="81"/>
      <c r="Z439" s="81"/>
      <c r="AA439" s="81"/>
      <c r="AB439" s="81"/>
    </row>
    <row r="440">
      <c r="X440" s="81"/>
      <c r="Y440" s="81"/>
      <c r="Z440" s="81"/>
      <c r="AA440" s="81"/>
      <c r="AB440" s="81"/>
    </row>
    <row r="441">
      <c r="X441" s="81"/>
      <c r="Y441" s="81"/>
      <c r="Z441" s="81"/>
      <c r="AA441" s="81"/>
      <c r="AB441" s="81"/>
    </row>
    <row r="442">
      <c r="X442" s="81"/>
      <c r="Y442" s="81"/>
      <c r="Z442" s="81"/>
      <c r="AA442" s="81"/>
      <c r="AB442" s="81"/>
    </row>
    <row r="443">
      <c r="X443" s="81"/>
      <c r="Y443" s="81"/>
      <c r="Z443" s="81"/>
      <c r="AA443" s="81"/>
      <c r="AB443" s="81"/>
    </row>
    <row r="444">
      <c r="X444" s="81"/>
      <c r="Y444" s="81"/>
      <c r="Z444" s="81"/>
      <c r="AA444" s="81"/>
      <c r="AB444" s="81"/>
    </row>
    <row r="445">
      <c r="X445" s="81"/>
      <c r="Y445" s="81"/>
      <c r="Z445" s="81"/>
      <c r="AA445" s="81"/>
      <c r="AB445" s="81"/>
    </row>
    <row r="446">
      <c r="X446" s="81"/>
      <c r="Y446" s="81"/>
      <c r="Z446" s="81"/>
      <c r="AA446" s="81"/>
      <c r="AB446" s="81"/>
    </row>
    <row r="447">
      <c r="X447" s="81"/>
      <c r="Y447" s="81"/>
      <c r="Z447" s="81"/>
      <c r="AA447" s="81"/>
      <c r="AB447" s="81"/>
    </row>
    <row r="448">
      <c r="X448" s="81"/>
      <c r="Y448" s="81"/>
      <c r="Z448" s="81"/>
      <c r="AA448" s="81"/>
      <c r="AB448" s="81"/>
    </row>
    <row r="449">
      <c r="X449" s="81"/>
      <c r="Y449" s="81"/>
      <c r="Z449" s="81"/>
      <c r="AA449" s="81"/>
      <c r="AB449" s="81"/>
    </row>
    <row r="450">
      <c r="X450" s="81"/>
      <c r="Y450" s="81"/>
      <c r="Z450" s="81"/>
      <c r="AA450" s="81"/>
      <c r="AB450" s="81"/>
    </row>
    <row r="451">
      <c r="X451" s="81"/>
      <c r="Y451" s="81"/>
      <c r="Z451" s="81"/>
      <c r="AA451" s="81"/>
      <c r="AB451" s="81"/>
    </row>
    <row r="452">
      <c r="X452" s="81"/>
      <c r="Y452" s="81"/>
      <c r="Z452" s="81"/>
      <c r="AA452" s="81"/>
      <c r="AB452" s="81"/>
    </row>
    <row r="453">
      <c r="X453" s="81"/>
      <c r="Y453" s="81"/>
      <c r="Z453" s="81"/>
      <c r="AA453" s="81"/>
      <c r="AB453" s="81"/>
    </row>
    <row r="454">
      <c r="X454" s="81"/>
      <c r="Y454" s="81"/>
      <c r="Z454" s="81"/>
      <c r="AA454" s="81"/>
      <c r="AB454" s="81"/>
    </row>
    <row r="455">
      <c r="X455" s="81"/>
      <c r="Y455" s="81"/>
      <c r="Z455" s="81"/>
      <c r="AA455" s="81"/>
      <c r="AB455" s="81"/>
    </row>
    <row r="456">
      <c r="X456" s="81"/>
      <c r="Y456" s="81"/>
      <c r="Z456" s="81"/>
      <c r="AA456" s="81"/>
      <c r="AB456" s="81"/>
    </row>
    <row r="457">
      <c r="X457" s="81"/>
      <c r="Y457" s="81"/>
      <c r="Z457" s="81"/>
      <c r="AA457" s="81"/>
      <c r="AB457" s="81"/>
    </row>
    <row r="458">
      <c r="X458" s="81"/>
      <c r="Y458" s="81"/>
      <c r="Z458" s="81"/>
      <c r="AA458" s="81"/>
      <c r="AB458" s="81"/>
    </row>
    <row r="459">
      <c r="X459" s="81"/>
      <c r="Y459" s="81"/>
      <c r="Z459" s="81"/>
      <c r="AA459" s="81"/>
      <c r="AB459" s="81"/>
    </row>
    <row r="460">
      <c r="X460" s="81"/>
      <c r="Y460" s="81"/>
      <c r="Z460" s="81"/>
      <c r="AA460" s="81"/>
      <c r="AB460" s="81"/>
    </row>
    <row r="461">
      <c r="X461" s="81"/>
      <c r="Y461" s="81"/>
      <c r="Z461" s="81"/>
      <c r="AA461" s="81"/>
      <c r="AB461" s="81"/>
    </row>
    <row r="462">
      <c r="X462" s="81"/>
      <c r="Y462" s="81"/>
      <c r="Z462" s="81"/>
      <c r="AA462" s="81"/>
      <c r="AB462" s="81"/>
    </row>
    <row r="463">
      <c r="X463" s="81"/>
      <c r="Y463" s="81"/>
      <c r="Z463" s="81"/>
      <c r="AA463" s="81"/>
      <c r="AB463" s="81"/>
    </row>
    <row r="464">
      <c r="X464" s="81"/>
      <c r="Y464" s="81"/>
      <c r="Z464" s="81"/>
      <c r="AA464" s="81"/>
      <c r="AB464" s="81"/>
    </row>
    <row r="465">
      <c r="X465" s="81"/>
      <c r="Y465" s="81"/>
      <c r="Z465" s="81"/>
      <c r="AA465" s="81"/>
      <c r="AB465" s="81"/>
    </row>
    <row r="466">
      <c r="X466" s="81"/>
      <c r="Y466" s="81"/>
      <c r="Z466" s="81"/>
      <c r="AA466" s="81"/>
      <c r="AB466" s="81"/>
    </row>
    <row r="467">
      <c r="X467" s="81"/>
      <c r="Y467" s="81"/>
      <c r="Z467" s="81"/>
      <c r="AA467" s="81"/>
      <c r="AB467" s="81"/>
    </row>
    <row r="468">
      <c r="X468" s="81"/>
      <c r="Y468" s="81"/>
      <c r="Z468" s="81"/>
      <c r="AA468" s="81"/>
      <c r="AB468" s="81"/>
    </row>
    <row r="469">
      <c r="X469" s="81"/>
      <c r="Y469" s="81"/>
      <c r="Z469" s="81"/>
      <c r="AA469" s="81"/>
      <c r="AB469" s="81"/>
    </row>
    <row r="470">
      <c r="X470" s="81"/>
      <c r="Y470" s="81"/>
      <c r="Z470" s="81"/>
      <c r="AA470" s="81"/>
      <c r="AB470" s="81"/>
    </row>
    <row r="471">
      <c r="X471" s="81"/>
      <c r="Y471" s="81"/>
      <c r="Z471" s="81"/>
      <c r="AA471" s="81"/>
      <c r="AB471" s="81"/>
    </row>
    <row r="472">
      <c r="X472" s="81"/>
      <c r="Y472" s="81"/>
      <c r="Z472" s="81"/>
      <c r="AA472" s="81"/>
      <c r="AB472" s="81"/>
    </row>
    <row r="473">
      <c r="X473" s="81"/>
      <c r="Y473" s="81"/>
      <c r="Z473" s="81"/>
      <c r="AA473" s="81"/>
      <c r="AB473" s="81"/>
    </row>
    <row r="474">
      <c r="X474" s="81"/>
      <c r="Y474" s="81"/>
      <c r="Z474" s="81"/>
      <c r="AA474" s="81"/>
      <c r="AB474" s="81"/>
    </row>
    <row r="475">
      <c r="X475" s="81"/>
      <c r="Y475" s="81"/>
      <c r="Z475" s="81"/>
      <c r="AA475" s="81"/>
      <c r="AB475" s="81"/>
    </row>
    <row r="476">
      <c r="X476" s="81"/>
      <c r="Y476" s="81"/>
      <c r="Z476" s="81"/>
      <c r="AA476" s="81"/>
      <c r="AB476" s="81"/>
    </row>
    <row r="477">
      <c r="X477" s="81"/>
      <c r="Y477" s="81"/>
      <c r="Z477" s="81"/>
      <c r="AA477" s="81"/>
      <c r="AB477" s="81"/>
    </row>
    <row r="478">
      <c r="X478" s="81"/>
      <c r="Y478" s="81"/>
      <c r="Z478" s="81"/>
      <c r="AA478" s="81"/>
      <c r="AB478" s="81"/>
    </row>
    <row r="479">
      <c r="X479" s="81"/>
      <c r="Y479" s="81"/>
      <c r="Z479" s="81"/>
      <c r="AA479" s="81"/>
      <c r="AB479" s="81"/>
    </row>
    <row r="480">
      <c r="X480" s="81"/>
      <c r="Y480" s="81"/>
      <c r="Z480" s="81"/>
      <c r="AA480" s="81"/>
      <c r="AB480" s="81"/>
    </row>
    <row r="481">
      <c r="X481" s="81"/>
      <c r="Y481" s="81"/>
      <c r="Z481" s="81"/>
      <c r="AA481" s="81"/>
      <c r="AB481" s="81"/>
    </row>
    <row r="482">
      <c r="X482" s="81"/>
      <c r="Y482" s="81"/>
      <c r="Z482" s="81"/>
      <c r="AA482" s="81"/>
      <c r="AB482" s="81"/>
    </row>
    <row r="483">
      <c r="X483" s="81"/>
      <c r="Y483" s="81"/>
      <c r="Z483" s="81"/>
      <c r="AA483" s="81"/>
      <c r="AB483" s="81"/>
    </row>
    <row r="484">
      <c r="X484" s="81"/>
      <c r="Y484" s="81"/>
      <c r="Z484" s="81"/>
      <c r="AA484" s="81"/>
      <c r="AB484" s="81"/>
    </row>
    <row r="485">
      <c r="X485" s="81"/>
      <c r="Y485" s="81"/>
      <c r="Z485" s="81"/>
      <c r="AA485" s="81"/>
      <c r="AB485" s="81"/>
    </row>
    <row r="486">
      <c r="X486" s="81"/>
      <c r="Y486" s="81"/>
      <c r="Z486" s="81"/>
      <c r="AA486" s="81"/>
      <c r="AB486" s="81"/>
    </row>
    <row r="487">
      <c r="X487" s="81"/>
      <c r="Y487" s="81"/>
      <c r="Z487" s="81"/>
      <c r="AA487" s="81"/>
      <c r="AB487" s="81"/>
    </row>
    <row r="488">
      <c r="X488" s="81"/>
      <c r="Y488" s="81"/>
      <c r="Z488" s="81"/>
      <c r="AA488" s="81"/>
      <c r="AB488" s="81"/>
    </row>
    <row r="489">
      <c r="X489" s="81"/>
      <c r="Y489" s="81"/>
      <c r="Z489" s="81"/>
      <c r="AA489" s="81"/>
      <c r="AB489" s="81"/>
    </row>
    <row r="490">
      <c r="X490" s="81"/>
      <c r="Y490" s="81"/>
      <c r="Z490" s="81"/>
      <c r="AA490" s="81"/>
      <c r="AB490" s="81"/>
    </row>
    <row r="491">
      <c r="X491" s="81"/>
      <c r="Y491" s="81"/>
      <c r="Z491" s="81"/>
      <c r="AA491" s="81"/>
      <c r="AB491" s="81"/>
    </row>
    <row r="492">
      <c r="X492" s="81"/>
      <c r="Y492" s="81"/>
      <c r="Z492" s="81"/>
      <c r="AA492" s="81"/>
      <c r="AB492" s="81"/>
    </row>
    <row r="493">
      <c r="X493" s="81"/>
      <c r="Y493" s="81"/>
      <c r="Z493" s="81"/>
      <c r="AA493" s="81"/>
      <c r="AB493" s="81"/>
    </row>
    <row r="494">
      <c r="X494" s="81"/>
      <c r="Y494" s="81"/>
      <c r="Z494" s="81"/>
      <c r="AA494" s="81"/>
      <c r="AB494" s="81"/>
    </row>
    <row r="495">
      <c r="X495" s="81"/>
      <c r="Y495" s="81"/>
      <c r="Z495" s="81"/>
      <c r="AA495" s="81"/>
      <c r="AB495" s="81"/>
    </row>
    <row r="496">
      <c r="X496" s="81"/>
      <c r="Y496" s="81"/>
      <c r="Z496" s="81"/>
      <c r="AA496" s="81"/>
      <c r="AB496" s="81"/>
    </row>
    <row r="497">
      <c r="X497" s="81"/>
      <c r="Y497" s="81"/>
      <c r="Z497" s="81"/>
      <c r="AA497" s="81"/>
      <c r="AB497" s="81"/>
    </row>
    <row r="498">
      <c r="X498" s="81"/>
      <c r="Y498" s="81"/>
      <c r="Z498" s="81"/>
      <c r="AA498" s="81"/>
      <c r="AB498" s="81"/>
    </row>
    <row r="499">
      <c r="X499" s="81"/>
      <c r="Y499" s="81"/>
      <c r="Z499" s="81"/>
      <c r="AA499" s="81"/>
      <c r="AB499" s="81"/>
    </row>
    <row r="500">
      <c r="X500" s="81"/>
      <c r="Y500" s="81"/>
      <c r="Z500" s="81"/>
      <c r="AA500" s="81"/>
      <c r="AB500" s="81"/>
    </row>
    <row r="501">
      <c r="X501" s="81"/>
      <c r="Y501" s="81"/>
      <c r="Z501" s="81"/>
      <c r="AA501" s="81"/>
      <c r="AB501" s="81"/>
    </row>
    <row r="502">
      <c r="X502" s="81"/>
      <c r="Y502" s="81"/>
      <c r="Z502" s="81"/>
      <c r="AA502" s="81"/>
      <c r="AB502" s="81"/>
    </row>
    <row r="503">
      <c r="X503" s="81"/>
      <c r="Y503" s="81"/>
      <c r="Z503" s="81"/>
      <c r="AA503" s="81"/>
      <c r="AB503" s="81"/>
    </row>
    <row r="504">
      <c r="X504" s="81"/>
      <c r="Y504" s="81"/>
      <c r="Z504" s="81"/>
      <c r="AA504" s="81"/>
      <c r="AB504" s="81"/>
    </row>
    <row r="505">
      <c r="X505" s="81"/>
      <c r="Y505" s="81"/>
      <c r="Z505" s="81"/>
      <c r="AA505" s="81"/>
      <c r="AB505" s="81"/>
    </row>
    <row r="506">
      <c r="X506" s="81"/>
      <c r="Y506" s="81"/>
      <c r="Z506" s="81"/>
      <c r="AA506" s="81"/>
      <c r="AB506" s="81"/>
    </row>
    <row r="507">
      <c r="X507" s="81"/>
      <c r="Y507" s="81"/>
      <c r="Z507" s="81"/>
      <c r="AA507" s="81"/>
      <c r="AB507" s="81"/>
    </row>
    <row r="508">
      <c r="X508" s="81"/>
      <c r="Y508" s="81"/>
      <c r="Z508" s="81"/>
      <c r="AA508" s="81"/>
      <c r="AB508" s="81"/>
    </row>
    <row r="509">
      <c r="X509" s="81"/>
      <c r="Y509" s="81"/>
      <c r="Z509" s="81"/>
      <c r="AA509" s="81"/>
      <c r="AB509" s="81"/>
    </row>
    <row r="510">
      <c r="X510" s="81"/>
      <c r="Y510" s="81"/>
      <c r="Z510" s="81"/>
      <c r="AA510" s="81"/>
      <c r="AB510" s="81"/>
    </row>
    <row r="511">
      <c r="X511" s="81"/>
      <c r="Y511" s="81"/>
      <c r="Z511" s="81"/>
      <c r="AA511" s="81"/>
      <c r="AB511" s="81"/>
    </row>
    <row r="512">
      <c r="X512" s="81"/>
      <c r="Y512" s="81"/>
      <c r="Z512" s="81"/>
      <c r="AA512" s="81"/>
      <c r="AB512" s="81"/>
    </row>
    <row r="513">
      <c r="X513" s="81"/>
      <c r="Y513" s="81"/>
      <c r="Z513" s="81"/>
      <c r="AA513" s="81"/>
      <c r="AB513" s="81"/>
    </row>
    <row r="514">
      <c r="X514" s="81"/>
      <c r="Y514" s="81"/>
      <c r="Z514" s="81"/>
      <c r="AA514" s="81"/>
      <c r="AB514" s="81"/>
    </row>
    <row r="515">
      <c r="X515" s="81"/>
      <c r="Y515" s="81"/>
      <c r="Z515" s="81"/>
      <c r="AA515" s="81"/>
      <c r="AB515" s="81"/>
    </row>
    <row r="516">
      <c r="X516" s="81"/>
      <c r="Y516" s="81"/>
      <c r="Z516" s="81"/>
      <c r="AA516" s="81"/>
      <c r="AB516" s="81"/>
    </row>
    <row r="517">
      <c r="X517" s="81"/>
      <c r="Y517" s="81"/>
      <c r="Z517" s="81"/>
      <c r="AA517" s="81"/>
      <c r="AB517" s="81"/>
    </row>
    <row r="518">
      <c r="X518" s="81"/>
      <c r="Y518" s="81"/>
      <c r="Z518" s="81"/>
      <c r="AA518" s="81"/>
      <c r="AB518" s="81"/>
    </row>
    <row r="519">
      <c r="X519" s="81"/>
      <c r="Y519" s="81"/>
      <c r="Z519" s="81"/>
      <c r="AA519" s="81"/>
      <c r="AB519" s="81"/>
    </row>
    <row r="520">
      <c r="X520" s="81"/>
      <c r="Y520" s="81"/>
      <c r="Z520" s="81"/>
      <c r="AA520" s="81"/>
      <c r="AB520" s="81"/>
    </row>
    <row r="521">
      <c r="X521" s="81"/>
      <c r="Y521" s="81"/>
      <c r="Z521" s="81"/>
      <c r="AA521" s="81"/>
      <c r="AB521" s="81"/>
    </row>
    <row r="522">
      <c r="X522" s="81"/>
      <c r="Y522" s="81"/>
      <c r="Z522" s="81"/>
      <c r="AA522" s="81"/>
      <c r="AB522" s="81"/>
    </row>
    <row r="523">
      <c r="X523" s="81"/>
      <c r="Y523" s="81"/>
      <c r="Z523" s="81"/>
      <c r="AA523" s="81"/>
      <c r="AB523" s="81"/>
    </row>
    <row r="524">
      <c r="X524" s="81"/>
      <c r="Y524" s="81"/>
      <c r="Z524" s="81"/>
      <c r="AA524" s="81"/>
      <c r="AB524" s="81"/>
    </row>
    <row r="525">
      <c r="X525" s="81"/>
      <c r="Y525" s="81"/>
      <c r="Z525" s="81"/>
      <c r="AA525" s="81"/>
      <c r="AB525" s="81"/>
    </row>
    <row r="526">
      <c r="X526" s="81"/>
      <c r="Y526" s="81"/>
      <c r="Z526" s="81"/>
      <c r="AA526" s="81"/>
      <c r="AB526" s="81"/>
    </row>
    <row r="527">
      <c r="X527" s="81"/>
      <c r="Y527" s="81"/>
      <c r="Z527" s="81"/>
      <c r="AA527" s="81"/>
      <c r="AB527" s="81"/>
    </row>
    <row r="528">
      <c r="X528" s="81"/>
      <c r="Y528" s="81"/>
      <c r="Z528" s="81"/>
      <c r="AA528" s="81"/>
      <c r="AB528" s="81"/>
    </row>
    <row r="529">
      <c r="X529" s="81"/>
      <c r="Y529" s="81"/>
      <c r="Z529" s="81"/>
      <c r="AA529" s="81"/>
      <c r="AB529" s="81"/>
    </row>
    <row r="530">
      <c r="X530" s="81"/>
      <c r="Y530" s="81"/>
      <c r="Z530" s="81"/>
      <c r="AA530" s="81"/>
      <c r="AB530" s="81"/>
    </row>
    <row r="531">
      <c r="X531" s="81"/>
      <c r="Y531" s="81"/>
      <c r="Z531" s="81"/>
      <c r="AA531" s="81"/>
      <c r="AB531" s="81"/>
    </row>
    <row r="532">
      <c r="X532" s="81"/>
      <c r="Y532" s="81"/>
      <c r="Z532" s="81"/>
      <c r="AA532" s="81"/>
      <c r="AB532" s="81"/>
    </row>
    <row r="533">
      <c r="X533" s="81"/>
      <c r="Y533" s="81"/>
      <c r="Z533" s="81"/>
      <c r="AA533" s="81"/>
      <c r="AB533" s="81"/>
    </row>
    <row r="534">
      <c r="X534" s="81"/>
      <c r="Y534" s="81"/>
      <c r="Z534" s="81"/>
      <c r="AA534" s="81"/>
      <c r="AB534" s="81"/>
    </row>
    <row r="535">
      <c r="X535" s="81"/>
      <c r="Y535" s="81"/>
      <c r="Z535" s="81"/>
      <c r="AA535" s="81"/>
      <c r="AB535" s="81"/>
    </row>
    <row r="536">
      <c r="X536" s="81"/>
      <c r="Y536" s="81"/>
      <c r="Z536" s="81"/>
      <c r="AA536" s="81"/>
      <c r="AB536" s="81"/>
    </row>
    <row r="537">
      <c r="X537" s="81"/>
      <c r="Y537" s="81"/>
      <c r="Z537" s="81"/>
      <c r="AA537" s="81"/>
      <c r="AB537" s="81"/>
    </row>
    <row r="538">
      <c r="X538" s="81"/>
      <c r="Y538" s="81"/>
      <c r="Z538" s="81"/>
      <c r="AA538" s="81"/>
      <c r="AB538" s="81"/>
    </row>
    <row r="539">
      <c r="X539" s="81"/>
      <c r="Y539" s="81"/>
      <c r="Z539" s="81"/>
      <c r="AA539" s="81"/>
      <c r="AB539" s="81"/>
    </row>
    <row r="540">
      <c r="X540" s="81"/>
      <c r="Y540" s="81"/>
      <c r="Z540" s="81"/>
      <c r="AA540" s="81"/>
      <c r="AB540" s="81"/>
    </row>
    <row r="541">
      <c r="X541" s="81"/>
      <c r="Y541" s="81"/>
      <c r="Z541" s="81"/>
      <c r="AA541" s="81"/>
      <c r="AB541" s="81"/>
    </row>
    <row r="542">
      <c r="X542" s="81"/>
      <c r="Y542" s="81"/>
      <c r="Z542" s="81"/>
      <c r="AA542" s="81"/>
      <c r="AB542" s="81"/>
    </row>
    <row r="543">
      <c r="X543" s="81"/>
      <c r="Y543" s="81"/>
      <c r="Z543" s="81"/>
      <c r="AA543" s="81"/>
      <c r="AB543" s="81"/>
    </row>
    <row r="544">
      <c r="X544" s="81"/>
      <c r="Y544" s="81"/>
      <c r="Z544" s="81"/>
      <c r="AA544" s="81"/>
      <c r="AB544" s="81"/>
    </row>
    <row r="545">
      <c r="X545" s="81"/>
      <c r="Y545" s="81"/>
      <c r="Z545" s="81"/>
      <c r="AA545" s="81"/>
      <c r="AB545" s="81"/>
    </row>
    <row r="546">
      <c r="X546" s="81"/>
      <c r="Y546" s="81"/>
      <c r="Z546" s="81"/>
      <c r="AA546" s="81"/>
      <c r="AB546" s="81"/>
    </row>
    <row r="547">
      <c r="X547" s="81"/>
      <c r="Y547" s="81"/>
      <c r="Z547" s="81"/>
      <c r="AA547" s="81"/>
      <c r="AB547" s="81"/>
    </row>
    <row r="548">
      <c r="X548" s="81"/>
      <c r="Y548" s="81"/>
      <c r="Z548" s="81"/>
      <c r="AA548" s="81"/>
      <c r="AB548" s="81"/>
    </row>
    <row r="549">
      <c r="X549" s="81"/>
      <c r="Y549" s="81"/>
      <c r="Z549" s="81"/>
      <c r="AA549" s="81"/>
      <c r="AB549" s="81"/>
    </row>
    <row r="550">
      <c r="X550" s="81"/>
      <c r="Y550" s="81"/>
      <c r="Z550" s="81"/>
      <c r="AA550" s="81"/>
      <c r="AB550" s="81"/>
    </row>
    <row r="551">
      <c r="X551" s="81"/>
      <c r="Y551" s="81"/>
      <c r="Z551" s="81"/>
      <c r="AA551" s="81"/>
      <c r="AB551" s="81"/>
    </row>
    <row r="552">
      <c r="X552" s="81"/>
      <c r="Y552" s="81"/>
      <c r="Z552" s="81"/>
      <c r="AA552" s="81"/>
      <c r="AB552" s="81"/>
    </row>
    <row r="553">
      <c r="X553" s="81"/>
      <c r="Y553" s="81"/>
      <c r="Z553" s="81"/>
      <c r="AA553" s="81"/>
      <c r="AB553" s="81"/>
    </row>
    <row r="554">
      <c r="X554" s="81"/>
      <c r="Y554" s="81"/>
      <c r="Z554" s="81"/>
      <c r="AA554" s="81"/>
      <c r="AB554" s="81"/>
    </row>
    <row r="555">
      <c r="X555" s="81"/>
      <c r="Y555" s="81"/>
      <c r="Z555" s="81"/>
      <c r="AA555" s="81"/>
      <c r="AB555" s="81"/>
    </row>
    <row r="556">
      <c r="X556" s="81"/>
      <c r="Y556" s="81"/>
      <c r="Z556" s="81"/>
      <c r="AA556" s="81"/>
      <c r="AB556" s="81"/>
    </row>
    <row r="557">
      <c r="X557" s="81"/>
      <c r="Y557" s="81"/>
      <c r="Z557" s="81"/>
      <c r="AA557" s="81"/>
      <c r="AB557" s="81"/>
    </row>
    <row r="558">
      <c r="X558" s="81"/>
      <c r="Y558" s="81"/>
      <c r="Z558" s="81"/>
      <c r="AA558" s="81"/>
      <c r="AB558" s="81"/>
    </row>
    <row r="559">
      <c r="X559" s="81"/>
      <c r="Y559" s="81"/>
      <c r="Z559" s="81"/>
      <c r="AA559" s="81"/>
      <c r="AB559" s="81"/>
    </row>
    <row r="560">
      <c r="X560" s="81"/>
      <c r="Y560" s="81"/>
      <c r="Z560" s="81"/>
      <c r="AA560" s="81"/>
      <c r="AB560" s="81"/>
    </row>
    <row r="561">
      <c r="X561" s="81"/>
      <c r="Y561" s="81"/>
      <c r="Z561" s="81"/>
      <c r="AA561" s="81"/>
      <c r="AB561" s="81"/>
    </row>
    <row r="562">
      <c r="X562" s="81"/>
      <c r="Y562" s="81"/>
      <c r="Z562" s="81"/>
      <c r="AA562" s="81"/>
      <c r="AB562" s="81"/>
    </row>
    <row r="563">
      <c r="X563" s="81"/>
      <c r="Y563" s="81"/>
      <c r="Z563" s="81"/>
      <c r="AA563" s="81"/>
      <c r="AB563" s="81"/>
    </row>
    <row r="564">
      <c r="X564" s="81"/>
      <c r="Y564" s="81"/>
      <c r="Z564" s="81"/>
      <c r="AA564" s="81"/>
      <c r="AB564" s="81"/>
    </row>
    <row r="565">
      <c r="X565" s="81"/>
      <c r="Y565" s="81"/>
      <c r="Z565" s="81"/>
      <c r="AA565" s="81"/>
      <c r="AB565" s="81"/>
    </row>
    <row r="566">
      <c r="X566" s="81"/>
      <c r="Y566" s="81"/>
      <c r="Z566" s="81"/>
      <c r="AA566" s="81"/>
      <c r="AB566" s="81"/>
    </row>
    <row r="567">
      <c r="X567" s="81"/>
      <c r="Y567" s="81"/>
      <c r="Z567" s="81"/>
      <c r="AA567" s="81"/>
      <c r="AB567" s="81"/>
    </row>
    <row r="568">
      <c r="X568" s="81"/>
      <c r="Y568" s="81"/>
      <c r="Z568" s="81"/>
      <c r="AA568" s="81"/>
      <c r="AB568" s="81"/>
    </row>
    <row r="569">
      <c r="X569" s="81"/>
      <c r="Y569" s="81"/>
      <c r="Z569" s="81"/>
      <c r="AA569" s="81"/>
      <c r="AB569" s="81"/>
    </row>
    <row r="570">
      <c r="X570" s="81"/>
      <c r="Y570" s="81"/>
      <c r="Z570" s="81"/>
      <c r="AA570" s="81"/>
      <c r="AB570" s="81"/>
    </row>
    <row r="571">
      <c r="X571" s="81"/>
      <c r="Y571" s="81"/>
      <c r="Z571" s="81"/>
      <c r="AA571" s="81"/>
      <c r="AB571" s="81"/>
    </row>
    <row r="572">
      <c r="X572" s="81"/>
      <c r="Y572" s="81"/>
      <c r="Z572" s="81"/>
      <c r="AA572" s="81"/>
      <c r="AB572" s="81"/>
    </row>
    <row r="573">
      <c r="X573" s="81"/>
      <c r="Y573" s="81"/>
      <c r="Z573" s="81"/>
      <c r="AA573" s="81"/>
      <c r="AB573" s="81"/>
    </row>
    <row r="574">
      <c r="X574" s="81"/>
      <c r="Y574" s="81"/>
      <c r="Z574" s="81"/>
      <c r="AA574" s="81"/>
      <c r="AB574" s="81"/>
    </row>
    <row r="575">
      <c r="X575" s="81"/>
      <c r="Y575" s="81"/>
      <c r="Z575" s="81"/>
      <c r="AA575" s="81"/>
      <c r="AB575" s="81"/>
    </row>
    <row r="576">
      <c r="X576" s="81"/>
      <c r="Y576" s="81"/>
      <c r="Z576" s="81"/>
      <c r="AA576" s="81"/>
      <c r="AB576" s="81"/>
    </row>
    <row r="577">
      <c r="X577" s="81"/>
      <c r="Y577" s="81"/>
      <c r="Z577" s="81"/>
      <c r="AA577" s="81"/>
      <c r="AB577" s="81"/>
    </row>
    <row r="578">
      <c r="X578" s="81"/>
      <c r="Y578" s="81"/>
      <c r="Z578" s="81"/>
      <c r="AA578" s="81"/>
      <c r="AB578" s="81"/>
    </row>
    <row r="579">
      <c r="X579" s="81"/>
      <c r="Y579" s="81"/>
      <c r="Z579" s="81"/>
      <c r="AA579" s="81"/>
      <c r="AB579" s="81"/>
    </row>
    <row r="580">
      <c r="X580" s="81"/>
      <c r="Y580" s="81"/>
      <c r="Z580" s="81"/>
      <c r="AA580" s="81"/>
      <c r="AB580" s="81"/>
    </row>
    <row r="581">
      <c r="X581" s="81"/>
      <c r="Y581" s="81"/>
      <c r="Z581" s="81"/>
      <c r="AA581" s="81"/>
      <c r="AB581" s="81"/>
    </row>
    <row r="582">
      <c r="X582" s="81"/>
      <c r="Y582" s="81"/>
      <c r="Z582" s="81"/>
      <c r="AA582" s="81"/>
      <c r="AB582" s="81"/>
    </row>
    <row r="583">
      <c r="X583" s="81"/>
      <c r="Y583" s="81"/>
      <c r="Z583" s="81"/>
      <c r="AA583" s="81"/>
      <c r="AB583" s="81"/>
    </row>
    <row r="584">
      <c r="X584" s="81"/>
      <c r="Y584" s="81"/>
      <c r="Z584" s="81"/>
      <c r="AA584" s="81"/>
      <c r="AB584" s="81"/>
    </row>
    <row r="585">
      <c r="X585" s="81"/>
      <c r="Y585" s="81"/>
      <c r="Z585" s="81"/>
      <c r="AA585" s="81"/>
      <c r="AB585" s="81"/>
    </row>
    <row r="586">
      <c r="X586" s="81"/>
      <c r="Y586" s="81"/>
      <c r="Z586" s="81"/>
      <c r="AA586" s="81"/>
      <c r="AB586" s="81"/>
    </row>
    <row r="587">
      <c r="X587" s="81"/>
      <c r="Y587" s="81"/>
      <c r="Z587" s="81"/>
      <c r="AA587" s="81"/>
      <c r="AB587" s="81"/>
    </row>
    <row r="588">
      <c r="X588" s="81"/>
      <c r="Y588" s="81"/>
      <c r="Z588" s="81"/>
      <c r="AA588" s="81"/>
      <c r="AB588" s="81"/>
    </row>
    <row r="589">
      <c r="X589" s="81"/>
      <c r="Y589" s="81"/>
      <c r="Z589" s="81"/>
      <c r="AA589" s="81"/>
      <c r="AB589" s="81"/>
    </row>
    <row r="590">
      <c r="X590" s="81"/>
      <c r="Y590" s="81"/>
      <c r="Z590" s="81"/>
      <c r="AA590" s="81"/>
      <c r="AB590" s="81"/>
    </row>
    <row r="591">
      <c r="X591" s="81"/>
      <c r="Y591" s="81"/>
      <c r="Z591" s="81"/>
      <c r="AA591" s="81"/>
      <c r="AB591" s="81"/>
    </row>
    <row r="592">
      <c r="X592" s="81"/>
      <c r="Y592" s="81"/>
      <c r="Z592" s="81"/>
      <c r="AA592" s="81"/>
      <c r="AB592" s="81"/>
    </row>
    <row r="593">
      <c r="X593" s="81"/>
      <c r="Y593" s="81"/>
      <c r="Z593" s="81"/>
      <c r="AA593" s="81"/>
      <c r="AB593" s="81"/>
    </row>
    <row r="594">
      <c r="X594" s="81"/>
      <c r="Y594" s="81"/>
      <c r="Z594" s="81"/>
      <c r="AA594" s="81"/>
      <c r="AB594" s="81"/>
    </row>
    <row r="595">
      <c r="X595" s="81"/>
      <c r="Y595" s="81"/>
      <c r="Z595" s="81"/>
      <c r="AA595" s="81"/>
      <c r="AB595" s="81"/>
    </row>
    <row r="596">
      <c r="X596" s="81"/>
      <c r="Y596" s="81"/>
      <c r="Z596" s="81"/>
      <c r="AA596" s="81"/>
      <c r="AB596" s="81"/>
    </row>
    <row r="597">
      <c r="X597" s="81"/>
      <c r="Y597" s="81"/>
      <c r="Z597" s="81"/>
      <c r="AA597" s="81"/>
      <c r="AB597" s="81"/>
    </row>
    <row r="598">
      <c r="X598" s="81"/>
      <c r="Y598" s="81"/>
      <c r="Z598" s="81"/>
      <c r="AA598" s="81"/>
      <c r="AB598" s="81"/>
    </row>
    <row r="599">
      <c r="X599" s="81"/>
      <c r="Y599" s="81"/>
      <c r="Z599" s="81"/>
      <c r="AA599" s="81"/>
      <c r="AB599" s="81"/>
    </row>
    <row r="600">
      <c r="X600" s="81"/>
      <c r="Y600" s="81"/>
      <c r="Z600" s="81"/>
      <c r="AA600" s="81"/>
      <c r="AB600" s="81"/>
    </row>
    <row r="601">
      <c r="X601" s="81"/>
      <c r="Y601" s="81"/>
      <c r="Z601" s="81"/>
      <c r="AA601" s="81"/>
      <c r="AB601" s="81"/>
    </row>
    <row r="602">
      <c r="X602" s="81"/>
      <c r="Y602" s="81"/>
      <c r="Z602" s="81"/>
      <c r="AA602" s="81"/>
      <c r="AB602" s="81"/>
    </row>
    <row r="603">
      <c r="X603" s="81"/>
      <c r="Y603" s="81"/>
      <c r="Z603" s="81"/>
      <c r="AA603" s="81"/>
      <c r="AB603" s="81"/>
    </row>
    <row r="604">
      <c r="X604" s="81"/>
      <c r="Y604" s="81"/>
      <c r="Z604" s="81"/>
      <c r="AA604" s="81"/>
      <c r="AB604" s="81"/>
    </row>
    <row r="605">
      <c r="X605" s="81"/>
      <c r="Y605" s="81"/>
      <c r="Z605" s="81"/>
      <c r="AA605" s="81"/>
      <c r="AB605" s="81"/>
    </row>
    <row r="606">
      <c r="X606" s="81"/>
      <c r="Y606" s="81"/>
      <c r="Z606" s="81"/>
      <c r="AA606" s="81"/>
      <c r="AB606" s="81"/>
    </row>
    <row r="607">
      <c r="X607" s="81"/>
      <c r="Y607" s="81"/>
      <c r="Z607" s="81"/>
      <c r="AA607" s="81"/>
      <c r="AB607" s="81"/>
    </row>
    <row r="608">
      <c r="X608" s="81"/>
      <c r="Y608" s="81"/>
      <c r="Z608" s="81"/>
      <c r="AA608" s="81"/>
      <c r="AB608" s="81"/>
    </row>
    <row r="609">
      <c r="X609" s="81"/>
      <c r="Y609" s="81"/>
      <c r="Z609" s="81"/>
      <c r="AA609" s="81"/>
      <c r="AB609" s="81"/>
    </row>
    <row r="610">
      <c r="X610" s="81"/>
      <c r="Y610" s="81"/>
      <c r="Z610" s="81"/>
      <c r="AA610" s="81"/>
      <c r="AB610" s="81"/>
    </row>
    <row r="611">
      <c r="X611" s="81"/>
      <c r="Y611" s="81"/>
      <c r="Z611" s="81"/>
      <c r="AA611" s="81"/>
      <c r="AB611" s="81"/>
    </row>
    <row r="612">
      <c r="X612" s="81"/>
      <c r="Y612" s="81"/>
      <c r="Z612" s="81"/>
      <c r="AA612" s="81"/>
      <c r="AB612" s="81"/>
    </row>
    <row r="613">
      <c r="X613" s="81"/>
      <c r="Y613" s="81"/>
      <c r="Z613" s="81"/>
      <c r="AA613" s="81"/>
      <c r="AB613" s="81"/>
    </row>
    <row r="614">
      <c r="X614" s="81"/>
      <c r="Y614" s="81"/>
      <c r="Z614" s="81"/>
      <c r="AA614" s="81"/>
      <c r="AB614" s="81"/>
    </row>
    <row r="615">
      <c r="X615" s="81"/>
      <c r="Y615" s="81"/>
      <c r="Z615" s="81"/>
      <c r="AA615" s="81"/>
      <c r="AB615" s="81"/>
    </row>
    <row r="616">
      <c r="X616" s="81"/>
      <c r="Y616" s="81"/>
      <c r="Z616" s="81"/>
      <c r="AA616" s="81"/>
      <c r="AB616" s="81"/>
    </row>
    <row r="617">
      <c r="X617" s="81"/>
      <c r="Y617" s="81"/>
      <c r="Z617" s="81"/>
      <c r="AA617" s="81"/>
      <c r="AB617" s="81"/>
    </row>
    <row r="618">
      <c r="X618" s="81"/>
      <c r="Y618" s="81"/>
      <c r="Z618" s="81"/>
      <c r="AA618" s="81"/>
      <c r="AB618" s="81"/>
    </row>
    <row r="619">
      <c r="X619" s="81"/>
      <c r="Y619" s="81"/>
      <c r="Z619" s="81"/>
      <c r="AA619" s="81"/>
      <c r="AB619" s="81"/>
    </row>
    <row r="620">
      <c r="X620" s="81"/>
      <c r="Y620" s="81"/>
      <c r="Z620" s="81"/>
      <c r="AA620" s="81"/>
      <c r="AB620" s="81"/>
    </row>
    <row r="621">
      <c r="X621" s="81"/>
      <c r="Y621" s="81"/>
      <c r="Z621" s="81"/>
      <c r="AA621" s="81"/>
      <c r="AB621" s="81"/>
    </row>
    <row r="622">
      <c r="X622" s="81"/>
      <c r="Y622" s="81"/>
      <c r="Z622" s="81"/>
      <c r="AA622" s="81"/>
      <c r="AB622" s="81"/>
    </row>
    <row r="623">
      <c r="X623" s="81"/>
      <c r="Y623" s="81"/>
      <c r="Z623" s="81"/>
      <c r="AA623" s="81"/>
      <c r="AB623" s="81"/>
    </row>
    <row r="624">
      <c r="X624" s="81"/>
      <c r="Y624" s="81"/>
      <c r="Z624" s="81"/>
      <c r="AA624" s="81"/>
      <c r="AB624" s="81"/>
    </row>
    <row r="625">
      <c r="X625" s="81"/>
      <c r="Y625" s="81"/>
      <c r="Z625" s="81"/>
      <c r="AA625" s="81"/>
      <c r="AB625" s="81"/>
    </row>
    <row r="626">
      <c r="X626" s="81"/>
      <c r="Y626" s="81"/>
      <c r="Z626" s="81"/>
      <c r="AA626" s="81"/>
      <c r="AB626" s="81"/>
    </row>
    <row r="627">
      <c r="X627" s="81"/>
      <c r="Y627" s="81"/>
      <c r="Z627" s="81"/>
      <c r="AA627" s="81"/>
      <c r="AB627" s="81"/>
    </row>
    <row r="628">
      <c r="X628" s="81"/>
      <c r="Y628" s="81"/>
      <c r="Z628" s="81"/>
      <c r="AA628" s="81"/>
      <c r="AB628" s="81"/>
    </row>
    <row r="629">
      <c r="X629" s="81"/>
      <c r="Y629" s="81"/>
      <c r="Z629" s="81"/>
      <c r="AA629" s="81"/>
      <c r="AB629" s="81"/>
    </row>
    <row r="630">
      <c r="X630" s="81"/>
      <c r="Y630" s="81"/>
      <c r="Z630" s="81"/>
      <c r="AA630" s="81"/>
      <c r="AB630" s="81"/>
    </row>
    <row r="631">
      <c r="X631" s="81"/>
      <c r="Y631" s="81"/>
      <c r="Z631" s="81"/>
      <c r="AA631" s="81"/>
      <c r="AB631" s="81"/>
    </row>
    <row r="632">
      <c r="X632" s="81"/>
      <c r="Y632" s="81"/>
      <c r="Z632" s="81"/>
      <c r="AA632" s="81"/>
      <c r="AB632" s="81"/>
    </row>
    <row r="633">
      <c r="X633" s="81"/>
      <c r="Y633" s="81"/>
      <c r="Z633" s="81"/>
      <c r="AA633" s="81"/>
      <c r="AB633" s="81"/>
    </row>
    <row r="634">
      <c r="X634" s="81"/>
      <c r="Y634" s="81"/>
      <c r="Z634" s="81"/>
      <c r="AA634" s="81"/>
      <c r="AB634" s="81"/>
    </row>
    <row r="635">
      <c r="X635" s="81"/>
      <c r="Y635" s="81"/>
      <c r="Z635" s="81"/>
      <c r="AA635" s="81"/>
      <c r="AB635" s="81"/>
    </row>
    <row r="636">
      <c r="X636" s="81"/>
      <c r="Y636" s="81"/>
      <c r="Z636" s="81"/>
      <c r="AA636" s="81"/>
      <c r="AB636" s="81"/>
    </row>
    <row r="637">
      <c r="X637" s="81"/>
      <c r="Y637" s="81"/>
      <c r="Z637" s="81"/>
      <c r="AA637" s="81"/>
      <c r="AB637" s="81"/>
    </row>
    <row r="638">
      <c r="X638" s="81"/>
      <c r="Y638" s="81"/>
      <c r="Z638" s="81"/>
      <c r="AA638" s="81"/>
      <c r="AB638" s="81"/>
    </row>
    <row r="639">
      <c r="X639" s="81"/>
      <c r="Y639" s="81"/>
      <c r="Z639" s="81"/>
      <c r="AA639" s="81"/>
      <c r="AB639" s="81"/>
    </row>
    <row r="640">
      <c r="X640" s="81"/>
      <c r="Y640" s="81"/>
      <c r="Z640" s="81"/>
      <c r="AA640" s="81"/>
      <c r="AB640" s="81"/>
    </row>
    <row r="641">
      <c r="X641" s="81"/>
      <c r="Y641" s="81"/>
      <c r="Z641" s="81"/>
      <c r="AA641" s="81"/>
      <c r="AB641" s="81"/>
    </row>
    <row r="642">
      <c r="X642" s="81"/>
      <c r="Y642" s="81"/>
      <c r="Z642" s="81"/>
      <c r="AA642" s="81"/>
      <c r="AB642" s="81"/>
    </row>
    <row r="643">
      <c r="X643" s="81"/>
      <c r="Y643" s="81"/>
      <c r="Z643" s="81"/>
      <c r="AA643" s="81"/>
      <c r="AB643" s="81"/>
    </row>
    <row r="644">
      <c r="X644" s="81"/>
      <c r="Y644" s="81"/>
      <c r="Z644" s="81"/>
      <c r="AA644" s="81"/>
      <c r="AB644" s="81"/>
    </row>
    <row r="645">
      <c r="X645" s="81"/>
      <c r="Y645" s="81"/>
      <c r="Z645" s="81"/>
      <c r="AA645" s="81"/>
      <c r="AB645" s="81"/>
    </row>
    <row r="646">
      <c r="X646" s="81"/>
      <c r="Y646" s="81"/>
      <c r="Z646" s="81"/>
      <c r="AA646" s="81"/>
      <c r="AB646" s="81"/>
    </row>
    <row r="647">
      <c r="X647" s="81"/>
      <c r="Y647" s="81"/>
      <c r="Z647" s="81"/>
      <c r="AA647" s="81"/>
      <c r="AB647" s="81"/>
    </row>
    <row r="648">
      <c r="X648" s="81"/>
      <c r="Y648" s="81"/>
      <c r="Z648" s="81"/>
      <c r="AA648" s="81"/>
      <c r="AB648" s="81"/>
    </row>
    <row r="649">
      <c r="X649" s="81"/>
      <c r="Y649" s="81"/>
      <c r="Z649" s="81"/>
      <c r="AA649" s="81"/>
      <c r="AB649" s="81"/>
    </row>
    <row r="650">
      <c r="X650" s="81"/>
      <c r="Y650" s="81"/>
      <c r="Z650" s="81"/>
      <c r="AA650" s="81"/>
      <c r="AB650" s="81"/>
    </row>
    <row r="651">
      <c r="X651" s="81"/>
      <c r="Y651" s="81"/>
      <c r="Z651" s="81"/>
      <c r="AA651" s="81"/>
      <c r="AB651" s="81"/>
    </row>
    <row r="652">
      <c r="X652" s="81"/>
      <c r="Y652" s="81"/>
      <c r="Z652" s="81"/>
      <c r="AA652" s="81"/>
      <c r="AB652" s="81"/>
    </row>
    <row r="653">
      <c r="X653" s="81"/>
      <c r="Y653" s="81"/>
      <c r="Z653" s="81"/>
      <c r="AA653" s="81"/>
      <c r="AB653" s="81"/>
    </row>
    <row r="654">
      <c r="X654" s="81"/>
      <c r="Y654" s="81"/>
      <c r="Z654" s="81"/>
      <c r="AA654" s="81"/>
      <c r="AB654" s="81"/>
    </row>
    <row r="655">
      <c r="X655" s="81"/>
      <c r="Y655" s="81"/>
      <c r="Z655" s="81"/>
      <c r="AA655" s="81"/>
      <c r="AB655" s="81"/>
    </row>
    <row r="656">
      <c r="X656" s="81"/>
      <c r="Y656" s="81"/>
      <c r="Z656" s="81"/>
      <c r="AA656" s="81"/>
      <c r="AB656" s="81"/>
    </row>
    <row r="657">
      <c r="X657" s="81"/>
      <c r="Y657" s="81"/>
      <c r="Z657" s="81"/>
      <c r="AA657" s="81"/>
      <c r="AB657" s="81"/>
    </row>
    <row r="658">
      <c r="X658" s="81"/>
      <c r="Y658" s="81"/>
      <c r="Z658" s="81"/>
      <c r="AA658" s="81"/>
      <c r="AB658" s="81"/>
    </row>
    <row r="659">
      <c r="X659" s="81"/>
      <c r="Y659" s="81"/>
      <c r="Z659" s="81"/>
      <c r="AA659" s="81"/>
      <c r="AB659" s="81"/>
    </row>
    <row r="660">
      <c r="X660" s="81"/>
      <c r="Y660" s="81"/>
      <c r="Z660" s="81"/>
      <c r="AA660" s="81"/>
      <c r="AB660" s="81"/>
    </row>
    <row r="661">
      <c r="X661" s="81"/>
      <c r="Y661" s="81"/>
      <c r="Z661" s="81"/>
      <c r="AA661" s="81"/>
      <c r="AB661" s="81"/>
    </row>
    <row r="662">
      <c r="X662" s="81"/>
      <c r="Y662" s="81"/>
      <c r="Z662" s="81"/>
      <c r="AA662" s="81"/>
      <c r="AB662" s="81"/>
    </row>
    <row r="663">
      <c r="X663" s="81"/>
      <c r="Y663" s="81"/>
      <c r="Z663" s="81"/>
      <c r="AA663" s="81"/>
      <c r="AB663" s="81"/>
    </row>
    <row r="664">
      <c r="X664" s="81"/>
      <c r="Y664" s="81"/>
      <c r="Z664" s="81"/>
      <c r="AA664" s="81"/>
      <c r="AB664" s="81"/>
    </row>
    <row r="665">
      <c r="X665" s="81"/>
      <c r="Y665" s="81"/>
      <c r="Z665" s="81"/>
      <c r="AA665" s="81"/>
      <c r="AB665" s="81"/>
    </row>
    <row r="666">
      <c r="X666" s="81"/>
      <c r="Y666" s="81"/>
      <c r="Z666" s="81"/>
      <c r="AA666" s="81"/>
      <c r="AB666" s="81"/>
    </row>
    <row r="667">
      <c r="X667" s="81"/>
      <c r="Y667" s="81"/>
      <c r="Z667" s="81"/>
      <c r="AA667" s="81"/>
      <c r="AB667" s="81"/>
    </row>
    <row r="668">
      <c r="X668" s="81"/>
      <c r="Y668" s="81"/>
      <c r="Z668" s="81"/>
      <c r="AA668" s="81"/>
      <c r="AB668" s="81"/>
    </row>
    <row r="669">
      <c r="X669" s="81"/>
      <c r="Y669" s="81"/>
      <c r="Z669" s="81"/>
      <c r="AA669" s="81"/>
      <c r="AB669" s="81"/>
    </row>
    <row r="670">
      <c r="X670" s="81"/>
      <c r="Y670" s="81"/>
      <c r="Z670" s="81"/>
      <c r="AA670" s="81"/>
      <c r="AB670" s="81"/>
    </row>
    <row r="671">
      <c r="X671" s="81"/>
      <c r="Y671" s="81"/>
      <c r="Z671" s="81"/>
      <c r="AA671" s="81"/>
      <c r="AB671" s="81"/>
    </row>
    <row r="672">
      <c r="X672" s="81"/>
      <c r="Y672" s="81"/>
      <c r="Z672" s="81"/>
      <c r="AA672" s="81"/>
      <c r="AB672" s="81"/>
    </row>
    <row r="673">
      <c r="X673" s="81"/>
      <c r="Y673" s="81"/>
      <c r="Z673" s="81"/>
      <c r="AA673" s="81"/>
      <c r="AB673" s="81"/>
    </row>
    <row r="674">
      <c r="X674" s="81"/>
      <c r="Y674" s="81"/>
      <c r="Z674" s="81"/>
      <c r="AA674" s="81"/>
      <c r="AB674" s="81"/>
    </row>
    <row r="675">
      <c r="X675" s="81"/>
      <c r="Y675" s="81"/>
      <c r="Z675" s="81"/>
      <c r="AA675" s="81"/>
      <c r="AB675" s="81"/>
    </row>
    <row r="676">
      <c r="X676" s="81"/>
      <c r="Y676" s="81"/>
      <c r="Z676" s="81"/>
      <c r="AA676" s="81"/>
      <c r="AB676" s="81"/>
    </row>
    <row r="677">
      <c r="X677" s="81"/>
      <c r="Y677" s="81"/>
      <c r="Z677" s="81"/>
      <c r="AA677" s="81"/>
      <c r="AB677" s="81"/>
    </row>
    <row r="678">
      <c r="X678" s="81"/>
      <c r="Y678" s="81"/>
      <c r="Z678" s="81"/>
      <c r="AA678" s="81"/>
      <c r="AB678" s="81"/>
    </row>
    <row r="679">
      <c r="X679" s="81"/>
      <c r="Y679" s="81"/>
      <c r="Z679" s="81"/>
      <c r="AA679" s="81"/>
      <c r="AB679" s="81"/>
    </row>
    <row r="680">
      <c r="X680" s="81"/>
      <c r="Y680" s="81"/>
      <c r="Z680" s="81"/>
      <c r="AA680" s="81"/>
      <c r="AB680" s="81"/>
    </row>
    <row r="681">
      <c r="X681" s="81"/>
      <c r="Y681" s="81"/>
      <c r="Z681" s="81"/>
      <c r="AA681" s="81"/>
      <c r="AB681" s="81"/>
    </row>
    <row r="682">
      <c r="X682" s="81"/>
      <c r="Y682" s="81"/>
      <c r="Z682" s="81"/>
      <c r="AA682" s="81"/>
      <c r="AB682" s="81"/>
    </row>
    <row r="683">
      <c r="X683" s="81"/>
      <c r="Y683" s="81"/>
      <c r="Z683" s="81"/>
      <c r="AA683" s="81"/>
      <c r="AB683" s="81"/>
    </row>
    <row r="684">
      <c r="X684" s="81"/>
      <c r="Y684" s="81"/>
      <c r="Z684" s="81"/>
      <c r="AA684" s="81"/>
      <c r="AB684" s="81"/>
    </row>
    <row r="685">
      <c r="X685" s="81"/>
      <c r="Y685" s="81"/>
      <c r="Z685" s="81"/>
      <c r="AA685" s="81"/>
      <c r="AB685" s="81"/>
    </row>
    <row r="686">
      <c r="X686" s="81"/>
      <c r="Y686" s="81"/>
      <c r="Z686" s="81"/>
      <c r="AA686" s="81"/>
      <c r="AB686" s="81"/>
    </row>
    <row r="687">
      <c r="X687" s="81"/>
      <c r="Y687" s="81"/>
      <c r="Z687" s="81"/>
      <c r="AA687" s="81"/>
      <c r="AB687" s="81"/>
    </row>
    <row r="688">
      <c r="X688" s="81"/>
      <c r="Y688" s="81"/>
      <c r="Z688" s="81"/>
      <c r="AA688" s="81"/>
      <c r="AB688" s="81"/>
    </row>
    <row r="689">
      <c r="X689" s="81"/>
      <c r="Y689" s="81"/>
      <c r="Z689" s="81"/>
      <c r="AA689" s="81"/>
      <c r="AB689" s="81"/>
    </row>
    <row r="690">
      <c r="X690" s="81"/>
      <c r="Y690" s="81"/>
      <c r="Z690" s="81"/>
      <c r="AA690" s="81"/>
      <c r="AB690" s="81"/>
    </row>
    <row r="691">
      <c r="X691" s="81"/>
      <c r="Y691" s="81"/>
      <c r="Z691" s="81"/>
      <c r="AA691" s="81"/>
      <c r="AB691" s="81"/>
    </row>
    <row r="692">
      <c r="X692" s="81"/>
      <c r="Y692" s="81"/>
      <c r="Z692" s="81"/>
      <c r="AA692" s="81"/>
      <c r="AB692" s="81"/>
    </row>
    <row r="693">
      <c r="X693" s="81"/>
      <c r="Y693" s="81"/>
      <c r="Z693" s="81"/>
      <c r="AA693" s="81"/>
      <c r="AB693" s="81"/>
    </row>
    <row r="694">
      <c r="X694" s="81"/>
      <c r="Y694" s="81"/>
      <c r="Z694" s="81"/>
      <c r="AA694" s="81"/>
      <c r="AB694" s="81"/>
    </row>
    <row r="695">
      <c r="X695" s="81"/>
      <c r="Y695" s="81"/>
      <c r="Z695" s="81"/>
      <c r="AA695" s="81"/>
      <c r="AB695" s="81"/>
    </row>
    <row r="696">
      <c r="X696" s="81"/>
      <c r="Y696" s="81"/>
      <c r="Z696" s="81"/>
      <c r="AA696" s="81"/>
      <c r="AB696" s="81"/>
    </row>
    <row r="697">
      <c r="X697" s="81"/>
      <c r="Y697" s="81"/>
      <c r="Z697" s="81"/>
      <c r="AA697" s="81"/>
      <c r="AB697" s="81"/>
    </row>
    <row r="698">
      <c r="X698" s="81"/>
      <c r="Y698" s="81"/>
      <c r="Z698" s="81"/>
      <c r="AA698" s="81"/>
      <c r="AB698" s="81"/>
    </row>
    <row r="699">
      <c r="X699" s="81"/>
      <c r="Y699" s="81"/>
      <c r="Z699" s="81"/>
      <c r="AA699" s="81"/>
      <c r="AB699" s="81"/>
    </row>
    <row r="700">
      <c r="X700" s="81"/>
      <c r="Y700" s="81"/>
      <c r="Z700" s="81"/>
      <c r="AA700" s="81"/>
      <c r="AB700" s="81"/>
    </row>
    <row r="701">
      <c r="X701" s="81"/>
      <c r="Y701" s="81"/>
      <c r="Z701" s="81"/>
      <c r="AA701" s="81"/>
      <c r="AB701" s="81"/>
    </row>
    <row r="702">
      <c r="X702" s="81"/>
      <c r="Y702" s="81"/>
      <c r="Z702" s="81"/>
      <c r="AA702" s="81"/>
      <c r="AB702" s="81"/>
    </row>
    <row r="703">
      <c r="X703" s="81"/>
      <c r="Y703" s="81"/>
      <c r="Z703" s="81"/>
      <c r="AA703" s="81"/>
      <c r="AB703" s="81"/>
    </row>
    <row r="704">
      <c r="X704" s="81"/>
      <c r="Y704" s="81"/>
      <c r="Z704" s="81"/>
      <c r="AA704" s="81"/>
      <c r="AB704" s="81"/>
    </row>
    <row r="705">
      <c r="X705" s="81"/>
      <c r="Y705" s="81"/>
      <c r="Z705" s="81"/>
      <c r="AA705" s="81"/>
      <c r="AB705" s="81"/>
    </row>
    <row r="706">
      <c r="X706" s="81"/>
      <c r="Y706" s="81"/>
      <c r="Z706" s="81"/>
      <c r="AA706" s="81"/>
      <c r="AB706" s="81"/>
    </row>
    <row r="707">
      <c r="X707" s="81"/>
      <c r="Y707" s="81"/>
      <c r="Z707" s="81"/>
      <c r="AA707" s="81"/>
      <c r="AB707" s="81"/>
    </row>
    <row r="708">
      <c r="X708" s="81"/>
      <c r="Y708" s="81"/>
      <c r="Z708" s="81"/>
      <c r="AA708" s="81"/>
      <c r="AB708" s="81"/>
    </row>
    <row r="709">
      <c r="X709" s="81"/>
      <c r="Y709" s="81"/>
      <c r="Z709" s="81"/>
      <c r="AA709" s="81"/>
      <c r="AB709" s="81"/>
    </row>
    <row r="710">
      <c r="X710" s="81"/>
      <c r="Y710" s="81"/>
      <c r="Z710" s="81"/>
      <c r="AA710" s="81"/>
      <c r="AB710" s="81"/>
    </row>
    <row r="711">
      <c r="X711" s="81"/>
      <c r="Y711" s="81"/>
      <c r="Z711" s="81"/>
      <c r="AA711" s="81"/>
      <c r="AB711" s="81"/>
    </row>
    <row r="712">
      <c r="X712" s="81"/>
      <c r="Y712" s="81"/>
      <c r="Z712" s="81"/>
      <c r="AA712" s="81"/>
      <c r="AB712" s="81"/>
    </row>
    <row r="713">
      <c r="X713" s="81"/>
      <c r="Y713" s="81"/>
      <c r="Z713" s="81"/>
      <c r="AA713" s="81"/>
      <c r="AB713" s="81"/>
    </row>
    <row r="714">
      <c r="X714" s="81"/>
      <c r="Y714" s="81"/>
      <c r="Z714" s="81"/>
      <c r="AA714" s="81"/>
      <c r="AB714" s="81"/>
    </row>
    <row r="715">
      <c r="X715" s="81"/>
      <c r="Y715" s="81"/>
      <c r="Z715" s="81"/>
      <c r="AA715" s="81"/>
      <c r="AB715" s="81"/>
    </row>
    <row r="716">
      <c r="X716" s="81"/>
      <c r="Y716" s="81"/>
      <c r="Z716" s="81"/>
      <c r="AA716" s="81"/>
      <c r="AB716" s="81"/>
    </row>
    <row r="717">
      <c r="X717" s="81"/>
      <c r="Y717" s="81"/>
      <c r="Z717" s="81"/>
      <c r="AA717" s="81"/>
      <c r="AB717" s="81"/>
    </row>
    <row r="718">
      <c r="X718" s="81"/>
      <c r="Y718" s="81"/>
      <c r="Z718" s="81"/>
      <c r="AA718" s="81"/>
      <c r="AB718" s="81"/>
    </row>
    <row r="719">
      <c r="X719" s="81"/>
      <c r="Y719" s="81"/>
      <c r="Z719" s="81"/>
      <c r="AA719" s="81"/>
      <c r="AB719" s="81"/>
    </row>
    <row r="720">
      <c r="X720" s="81"/>
      <c r="Y720" s="81"/>
      <c r="Z720" s="81"/>
      <c r="AA720" s="81"/>
      <c r="AB720" s="81"/>
    </row>
    <row r="721">
      <c r="X721" s="81"/>
      <c r="Y721" s="81"/>
      <c r="Z721" s="81"/>
      <c r="AA721" s="81"/>
      <c r="AB721" s="81"/>
    </row>
    <row r="722">
      <c r="X722" s="81"/>
      <c r="Y722" s="81"/>
      <c r="Z722" s="81"/>
      <c r="AA722" s="81"/>
      <c r="AB722" s="81"/>
    </row>
    <row r="723">
      <c r="X723" s="81"/>
      <c r="Y723" s="81"/>
      <c r="Z723" s="81"/>
      <c r="AA723" s="81"/>
      <c r="AB723" s="81"/>
    </row>
    <row r="724">
      <c r="X724" s="81"/>
      <c r="Y724" s="81"/>
      <c r="Z724" s="81"/>
      <c r="AA724" s="81"/>
      <c r="AB724" s="81"/>
    </row>
    <row r="725">
      <c r="X725" s="81"/>
      <c r="Y725" s="81"/>
      <c r="Z725" s="81"/>
      <c r="AA725" s="81"/>
      <c r="AB725" s="81"/>
    </row>
    <row r="726">
      <c r="X726" s="81"/>
      <c r="Y726" s="81"/>
      <c r="Z726" s="81"/>
      <c r="AA726" s="81"/>
      <c r="AB726" s="81"/>
    </row>
    <row r="727">
      <c r="X727" s="81"/>
      <c r="Y727" s="81"/>
      <c r="Z727" s="81"/>
      <c r="AA727" s="81"/>
      <c r="AB727" s="81"/>
    </row>
    <row r="728">
      <c r="X728" s="81"/>
      <c r="Y728" s="81"/>
      <c r="Z728" s="81"/>
      <c r="AA728" s="81"/>
      <c r="AB728" s="81"/>
    </row>
    <row r="729">
      <c r="X729" s="81"/>
      <c r="Y729" s="81"/>
      <c r="Z729" s="81"/>
      <c r="AA729" s="81"/>
      <c r="AB729" s="81"/>
    </row>
    <row r="730">
      <c r="X730" s="81"/>
      <c r="Y730" s="81"/>
      <c r="Z730" s="81"/>
      <c r="AA730" s="81"/>
      <c r="AB730" s="81"/>
    </row>
    <row r="731">
      <c r="X731" s="81"/>
      <c r="Y731" s="81"/>
      <c r="Z731" s="81"/>
      <c r="AA731" s="81"/>
      <c r="AB731" s="81"/>
    </row>
    <row r="732">
      <c r="X732" s="81"/>
      <c r="Y732" s="81"/>
      <c r="Z732" s="81"/>
      <c r="AA732" s="81"/>
      <c r="AB732" s="81"/>
    </row>
    <row r="733">
      <c r="X733" s="81"/>
      <c r="Y733" s="81"/>
      <c r="Z733" s="81"/>
      <c r="AA733" s="81"/>
      <c r="AB733" s="81"/>
    </row>
    <row r="734">
      <c r="X734" s="81"/>
      <c r="Y734" s="81"/>
      <c r="Z734" s="81"/>
      <c r="AA734" s="81"/>
      <c r="AB734" s="81"/>
    </row>
    <row r="735">
      <c r="X735" s="81"/>
      <c r="Y735" s="81"/>
      <c r="Z735" s="81"/>
      <c r="AA735" s="81"/>
      <c r="AB735" s="81"/>
    </row>
    <row r="736">
      <c r="X736" s="81"/>
      <c r="Y736" s="81"/>
      <c r="Z736" s="81"/>
      <c r="AA736" s="81"/>
      <c r="AB736" s="81"/>
    </row>
    <row r="737">
      <c r="X737" s="81"/>
      <c r="Y737" s="81"/>
      <c r="Z737" s="81"/>
      <c r="AA737" s="81"/>
      <c r="AB737" s="81"/>
    </row>
    <row r="738">
      <c r="X738" s="81"/>
      <c r="Y738" s="81"/>
      <c r="Z738" s="81"/>
      <c r="AA738" s="81"/>
      <c r="AB738" s="81"/>
    </row>
    <row r="739">
      <c r="X739" s="81"/>
      <c r="Y739" s="81"/>
      <c r="Z739" s="81"/>
      <c r="AA739" s="81"/>
      <c r="AB739" s="81"/>
    </row>
    <row r="740">
      <c r="X740" s="81"/>
      <c r="Y740" s="81"/>
      <c r="Z740" s="81"/>
      <c r="AA740" s="81"/>
      <c r="AB740" s="81"/>
    </row>
    <row r="741">
      <c r="X741" s="81"/>
      <c r="Y741" s="81"/>
      <c r="Z741" s="81"/>
      <c r="AA741" s="81"/>
      <c r="AB741" s="81"/>
    </row>
    <row r="742">
      <c r="X742" s="81"/>
      <c r="Y742" s="81"/>
      <c r="Z742" s="81"/>
      <c r="AA742" s="81"/>
      <c r="AB742" s="81"/>
    </row>
    <row r="743">
      <c r="X743" s="81"/>
      <c r="Y743" s="81"/>
      <c r="Z743" s="81"/>
      <c r="AA743" s="81"/>
      <c r="AB743" s="81"/>
    </row>
    <row r="744">
      <c r="X744" s="81"/>
      <c r="Y744" s="81"/>
      <c r="Z744" s="81"/>
      <c r="AA744" s="81"/>
      <c r="AB744" s="81"/>
    </row>
    <row r="745">
      <c r="X745" s="81"/>
      <c r="Y745" s="81"/>
      <c r="Z745" s="81"/>
      <c r="AA745" s="81"/>
      <c r="AB745" s="81"/>
    </row>
    <row r="746">
      <c r="X746" s="81"/>
      <c r="Y746" s="81"/>
      <c r="Z746" s="81"/>
      <c r="AA746" s="81"/>
      <c r="AB746" s="81"/>
    </row>
    <row r="747">
      <c r="X747" s="81"/>
      <c r="Y747" s="81"/>
      <c r="Z747" s="81"/>
      <c r="AA747" s="81"/>
      <c r="AB747" s="81"/>
    </row>
    <row r="748">
      <c r="X748" s="81"/>
      <c r="Y748" s="81"/>
      <c r="Z748" s="81"/>
      <c r="AA748" s="81"/>
      <c r="AB748" s="81"/>
    </row>
    <row r="749">
      <c r="X749" s="81"/>
      <c r="Y749" s="81"/>
      <c r="Z749" s="81"/>
      <c r="AA749" s="81"/>
      <c r="AB749" s="81"/>
    </row>
    <row r="750">
      <c r="X750" s="81"/>
      <c r="Y750" s="81"/>
      <c r="Z750" s="81"/>
      <c r="AA750" s="81"/>
      <c r="AB750" s="81"/>
    </row>
    <row r="751">
      <c r="X751" s="81"/>
      <c r="Y751" s="81"/>
      <c r="Z751" s="81"/>
      <c r="AA751" s="81"/>
      <c r="AB751" s="81"/>
    </row>
    <row r="752">
      <c r="X752" s="81"/>
      <c r="Y752" s="81"/>
      <c r="Z752" s="81"/>
      <c r="AA752" s="81"/>
      <c r="AB752" s="81"/>
    </row>
    <row r="753">
      <c r="X753" s="81"/>
      <c r="Y753" s="81"/>
      <c r="Z753" s="81"/>
      <c r="AA753" s="81"/>
      <c r="AB753" s="81"/>
    </row>
    <row r="754">
      <c r="X754" s="81"/>
      <c r="Y754" s="81"/>
      <c r="Z754" s="81"/>
      <c r="AA754" s="81"/>
      <c r="AB754" s="81"/>
    </row>
    <row r="755">
      <c r="X755" s="81"/>
      <c r="Y755" s="81"/>
      <c r="Z755" s="81"/>
      <c r="AA755" s="81"/>
      <c r="AB755" s="81"/>
    </row>
    <row r="756">
      <c r="X756" s="81"/>
      <c r="Y756" s="81"/>
      <c r="Z756" s="81"/>
      <c r="AA756" s="81"/>
      <c r="AB756" s="81"/>
    </row>
    <row r="757">
      <c r="X757" s="81"/>
      <c r="Y757" s="81"/>
      <c r="Z757" s="81"/>
      <c r="AA757" s="81"/>
      <c r="AB757" s="81"/>
    </row>
    <row r="758">
      <c r="X758" s="81"/>
      <c r="Y758" s="81"/>
      <c r="Z758" s="81"/>
      <c r="AA758" s="81"/>
      <c r="AB758" s="81"/>
    </row>
    <row r="759">
      <c r="X759" s="81"/>
      <c r="Y759" s="81"/>
      <c r="Z759" s="81"/>
      <c r="AA759" s="81"/>
      <c r="AB759" s="81"/>
    </row>
    <row r="760">
      <c r="X760" s="81"/>
      <c r="Y760" s="81"/>
      <c r="Z760" s="81"/>
      <c r="AA760" s="81"/>
      <c r="AB760" s="81"/>
    </row>
    <row r="761">
      <c r="X761" s="81"/>
      <c r="Y761" s="81"/>
      <c r="Z761" s="81"/>
      <c r="AA761" s="81"/>
      <c r="AB761" s="81"/>
    </row>
    <row r="762">
      <c r="X762" s="81"/>
      <c r="Y762" s="81"/>
      <c r="Z762" s="81"/>
      <c r="AA762" s="81"/>
      <c r="AB762" s="81"/>
    </row>
    <row r="763">
      <c r="X763" s="81"/>
      <c r="Y763" s="81"/>
      <c r="Z763" s="81"/>
      <c r="AA763" s="81"/>
      <c r="AB763" s="81"/>
    </row>
    <row r="764">
      <c r="X764" s="81"/>
      <c r="Y764" s="81"/>
      <c r="Z764" s="81"/>
      <c r="AA764" s="81"/>
      <c r="AB764" s="81"/>
    </row>
    <row r="765">
      <c r="X765" s="81"/>
      <c r="Y765" s="81"/>
      <c r="Z765" s="81"/>
      <c r="AA765" s="81"/>
      <c r="AB765" s="81"/>
    </row>
    <row r="766">
      <c r="X766" s="81"/>
      <c r="Y766" s="81"/>
      <c r="Z766" s="81"/>
      <c r="AA766" s="81"/>
      <c r="AB766" s="81"/>
    </row>
    <row r="767">
      <c r="X767" s="81"/>
      <c r="Y767" s="81"/>
      <c r="Z767" s="81"/>
      <c r="AA767" s="81"/>
      <c r="AB767" s="81"/>
    </row>
    <row r="768">
      <c r="X768" s="81"/>
      <c r="Y768" s="81"/>
      <c r="Z768" s="81"/>
      <c r="AA768" s="81"/>
      <c r="AB768" s="81"/>
    </row>
    <row r="769">
      <c r="X769" s="81"/>
      <c r="Y769" s="81"/>
      <c r="Z769" s="81"/>
      <c r="AA769" s="81"/>
      <c r="AB769" s="81"/>
    </row>
    <row r="770">
      <c r="X770" s="81"/>
      <c r="Y770" s="81"/>
      <c r="Z770" s="81"/>
      <c r="AA770" s="81"/>
      <c r="AB770" s="81"/>
    </row>
    <row r="771">
      <c r="X771" s="81"/>
      <c r="Y771" s="81"/>
      <c r="Z771" s="81"/>
      <c r="AA771" s="81"/>
      <c r="AB771" s="81"/>
    </row>
    <row r="772">
      <c r="X772" s="81"/>
      <c r="Y772" s="81"/>
      <c r="Z772" s="81"/>
      <c r="AA772" s="81"/>
      <c r="AB772" s="81"/>
    </row>
    <row r="773">
      <c r="X773" s="81"/>
      <c r="Y773" s="81"/>
      <c r="Z773" s="81"/>
      <c r="AA773" s="81"/>
      <c r="AB773" s="81"/>
    </row>
    <row r="774">
      <c r="X774" s="81"/>
      <c r="Y774" s="81"/>
      <c r="Z774" s="81"/>
      <c r="AA774" s="81"/>
      <c r="AB774" s="81"/>
    </row>
    <row r="775">
      <c r="X775" s="81"/>
      <c r="Y775" s="81"/>
      <c r="Z775" s="81"/>
      <c r="AA775" s="81"/>
      <c r="AB775" s="81"/>
    </row>
    <row r="776">
      <c r="X776" s="81"/>
      <c r="Y776" s="81"/>
      <c r="Z776" s="81"/>
      <c r="AA776" s="81"/>
      <c r="AB776" s="81"/>
    </row>
    <row r="777">
      <c r="X777" s="81"/>
      <c r="Y777" s="81"/>
      <c r="Z777" s="81"/>
      <c r="AA777" s="81"/>
      <c r="AB777" s="81"/>
    </row>
    <row r="778">
      <c r="X778" s="81"/>
      <c r="Y778" s="81"/>
      <c r="Z778" s="81"/>
      <c r="AA778" s="81"/>
      <c r="AB778" s="81"/>
    </row>
    <row r="779">
      <c r="X779" s="81"/>
      <c r="Y779" s="81"/>
      <c r="Z779" s="81"/>
      <c r="AA779" s="81"/>
      <c r="AB779" s="81"/>
    </row>
    <row r="780">
      <c r="X780" s="81"/>
      <c r="Y780" s="81"/>
      <c r="Z780" s="81"/>
      <c r="AA780" s="81"/>
      <c r="AB780" s="81"/>
    </row>
    <row r="781">
      <c r="X781" s="81"/>
      <c r="Y781" s="81"/>
      <c r="Z781" s="81"/>
      <c r="AA781" s="81"/>
      <c r="AB781" s="81"/>
    </row>
    <row r="782">
      <c r="X782" s="81"/>
      <c r="Y782" s="81"/>
      <c r="Z782" s="81"/>
      <c r="AA782" s="81"/>
      <c r="AB782" s="81"/>
    </row>
    <row r="783">
      <c r="X783" s="81"/>
      <c r="Y783" s="81"/>
      <c r="Z783" s="81"/>
      <c r="AA783" s="81"/>
      <c r="AB783" s="81"/>
    </row>
    <row r="784">
      <c r="X784" s="81"/>
      <c r="Y784" s="81"/>
      <c r="Z784" s="81"/>
      <c r="AA784" s="81"/>
      <c r="AB784" s="81"/>
    </row>
    <row r="785">
      <c r="X785" s="81"/>
      <c r="Y785" s="81"/>
      <c r="Z785" s="81"/>
      <c r="AA785" s="81"/>
      <c r="AB785" s="81"/>
    </row>
    <row r="786">
      <c r="X786" s="81"/>
      <c r="Y786" s="81"/>
      <c r="Z786" s="81"/>
      <c r="AA786" s="81"/>
      <c r="AB786" s="81"/>
    </row>
    <row r="787">
      <c r="X787" s="81"/>
      <c r="Y787" s="81"/>
      <c r="Z787" s="81"/>
      <c r="AA787" s="81"/>
      <c r="AB787" s="81"/>
    </row>
    <row r="788">
      <c r="X788" s="81"/>
      <c r="Y788" s="81"/>
      <c r="Z788" s="81"/>
      <c r="AA788" s="81"/>
      <c r="AB788" s="81"/>
    </row>
    <row r="789">
      <c r="X789" s="81"/>
      <c r="Y789" s="81"/>
      <c r="Z789" s="81"/>
      <c r="AA789" s="81"/>
      <c r="AB789" s="81"/>
    </row>
    <row r="790">
      <c r="X790" s="81"/>
      <c r="Y790" s="81"/>
      <c r="Z790" s="81"/>
      <c r="AA790" s="81"/>
      <c r="AB790" s="81"/>
    </row>
    <row r="791">
      <c r="X791" s="81"/>
      <c r="Y791" s="81"/>
      <c r="Z791" s="81"/>
      <c r="AA791" s="81"/>
      <c r="AB791" s="81"/>
    </row>
    <row r="792">
      <c r="X792" s="81"/>
      <c r="Y792" s="81"/>
      <c r="Z792" s="81"/>
      <c r="AA792" s="81"/>
      <c r="AB792" s="81"/>
    </row>
    <row r="793">
      <c r="X793" s="81"/>
      <c r="Y793" s="81"/>
      <c r="Z793" s="81"/>
      <c r="AA793" s="81"/>
      <c r="AB793" s="81"/>
    </row>
    <row r="794">
      <c r="X794" s="81"/>
      <c r="Y794" s="81"/>
      <c r="Z794" s="81"/>
      <c r="AA794" s="81"/>
      <c r="AB794" s="81"/>
    </row>
    <row r="795">
      <c r="X795" s="81"/>
      <c r="Y795" s="81"/>
      <c r="Z795" s="81"/>
      <c r="AA795" s="81"/>
      <c r="AB795" s="81"/>
    </row>
    <row r="796">
      <c r="X796" s="81"/>
      <c r="Y796" s="81"/>
      <c r="Z796" s="81"/>
      <c r="AA796" s="81"/>
      <c r="AB796" s="81"/>
    </row>
    <row r="797">
      <c r="X797" s="81"/>
      <c r="Y797" s="81"/>
      <c r="Z797" s="81"/>
      <c r="AA797" s="81"/>
      <c r="AB797" s="81"/>
    </row>
    <row r="798">
      <c r="X798" s="81"/>
      <c r="Y798" s="81"/>
      <c r="Z798" s="81"/>
      <c r="AA798" s="81"/>
      <c r="AB798" s="81"/>
    </row>
    <row r="799">
      <c r="X799" s="81"/>
      <c r="Y799" s="81"/>
      <c r="Z799" s="81"/>
      <c r="AA799" s="81"/>
      <c r="AB799" s="81"/>
    </row>
    <row r="800">
      <c r="X800" s="81"/>
      <c r="Y800" s="81"/>
      <c r="Z800" s="81"/>
      <c r="AA800" s="81"/>
      <c r="AB800" s="81"/>
    </row>
    <row r="801">
      <c r="X801" s="81"/>
      <c r="Y801" s="81"/>
      <c r="Z801" s="81"/>
      <c r="AA801" s="81"/>
      <c r="AB801" s="81"/>
    </row>
    <row r="802">
      <c r="X802" s="81"/>
      <c r="Y802" s="81"/>
      <c r="Z802" s="81"/>
      <c r="AA802" s="81"/>
      <c r="AB802" s="81"/>
    </row>
    <row r="803">
      <c r="X803" s="81"/>
      <c r="Y803" s="81"/>
      <c r="Z803" s="81"/>
      <c r="AA803" s="81"/>
      <c r="AB803" s="81"/>
    </row>
    <row r="804">
      <c r="X804" s="81"/>
      <c r="Y804" s="81"/>
      <c r="Z804" s="81"/>
      <c r="AA804" s="81"/>
      <c r="AB804" s="81"/>
    </row>
    <row r="805">
      <c r="X805" s="81"/>
      <c r="Y805" s="81"/>
      <c r="Z805" s="81"/>
      <c r="AA805" s="81"/>
      <c r="AB805" s="81"/>
    </row>
    <row r="806">
      <c r="X806" s="81"/>
      <c r="Y806" s="81"/>
      <c r="Z806" s="81"/>
      <c r="AA806" s="81"/>
      <c r="AB806" s="81"/>
    </row>
    <row r="807">
      <c r="X807" s="81"/>
      <c r="Y807" s="81"/>
      <c r="Z807" s="81"/>
      <c r="AA807" s="81"/>
      <c r="AB807" s="81"/>
    </row>
    <row r="808">
      <c r="X808" s="81"/>
      <c r="Y808" s="81"/>
      <c r="Z808" s="81"/>
      <c r="AA808" s="81"/>
      <c r="AB808" s="81"/>
    </row>
    <row r="809">
      <c r="X809" s="81"/>
      <c r="Y809" s="81"/>
      <c r="Z809" s="81"/>
      <c r="AA809" s="81"/>
      <c r="AB809" s="81"/>
    </row>
    <row r="810">
      <c r="X810" s="81"/>
      <c r="Y810" s="81"/>
      <c r="Z810" s="81"/>
      <c r="AA810" s="81"/>
      <c r="AB810" s="81"/>
    </row>
    <row r="811">
      <c r="X811" s="81"/>
      <c r="Y811" s="81"/>
      <c r="Z811" s="81"/>
      <c r="AA811" s="81"/>
      <c r="AB811" s="81"/>
    </row>
    <row r="812">
      <c r="X812" s="81"/>
      <c r="Y812" s="81"/>
      <c r="Z812" s="81"/>
      <c r="AA812" s="81"/>
      <c r="AB812" s="81"/>
    </row>
    <row r="813">
      <c r="X813" s="81"/>
      <c r="Y813" s="81"/>
      <c r="Z813" s="81"/>
      <c r="AA813" s="81"/>
      <c r="AB813" s="81"/>
    </row>
    <row r="814">
      <c r="X814" s="81"/>
      <c r="Y814" s="81"/>
      <c r="Z814" s="81"/>
      <c r="AA814" s="81"/>
      <c r="AB814" s="81"/>
    </row>
    <row r="815">
      <c r="X815" s="81"/>
      <c r="Y815" s="81"/>
      <c r="Z815" s="81"/>
      <c r="AA815" s="81"/>
      <c r="AB815" s="81"/>
    </row>
    <row r="816">
      <c r="X816" s="81"/>
      <c r="Y816" s="81"/>
      <c r="Z816" s="81"/>
      <c r="AA816" s="81"/>
      <c r="AB816" s="81"/>
    </row>
    <row r="817">
      <c r="X817" s="81"/>
      <c r="Y817" s="81"/>
      <c r="Z817" s="81"/>
      <c r="AA817" s="81"/>
      <c r="AB817" s="81"/>
    </row>
    <row r="818">
      <c r="X818" s="81"/>
      <c r="Y818" s="81"/>
      <c r="Z818" s="81"/>
      <c r="AA818" s="81"/>
      <c r="AB818" s="81"/>
    </row>
    <row r="819">
      <c r="X819" s="81"/>
      <c r="Y819" s="81"/>
      <c r="Z819" s="81"/>
      <c r="AA819" s="81"/>
      <c r="AB819" s="81"/>
    </row>
    <row r="820">
      <c r="X820" s="81"/>
      <c r="Y820" s="81"/>
      <c r="Z820" s="81"/>
      <c r="AA820" s="81"/>
      <c r="AB820" s="81"/>
    </row>
    <row r="821">
      <c r="X821" s="81"/>
      <c r="Y821" s="81"/>
      <c r="Z821" s="81"/>
      <c r="AA821" s="81"/>
      <c r="AB821" s="81"/>
    </row>
    <row r="822">
      <c r="X822" s="81"/>
      <c r="Y822" s="81"/>
      <c r="Z822" s="81"/>
      <c r="AA822" s="81"/>
      <c r="AB822" s="81"/>
    </row>
    <row r="823">
      <c r="X823" s="81"/>
      <c r="Y823" s="81"/>
      <c r="Z823" s="81"/>
      <c r="AA823" s="81"/>
      <c r="AB823" s="81"/>
    </row>
    <row r="824">
      <c r="X824" s="81"/>
      <c r="Y824" s="81"/>
      <c r="Z824" s="81"/>
      <c r="AA824" s="81"/>
      <c r="AB824" s="81"/>
    </row>
    <row r="825">
      <c r="X825" s="81"/>
      <c r="Y825" s="81"/>
      <c r="Z825" s="81"/>
      <c r="AA825" s="81"/>
      <c r="AB825" s="81"/>
    </row>
    <row r="826">
      <c r="X826" s="81"/>
      <c r="Y826" s="81"/>
      <c r="Z826" s="81"/>
      <c r="AA826" s="81"/>
      <c r="AB826" s="81"/>
    </row>
    <row r="827">
      <c r="X827" s="81"/>
      <c r="Y827" s="81"/>
      <c r="Z827" s="81"/>
      <c r="AA827" s="81"/>
      <c r="AB827" s="81"/>
    </row>
    <row r="828">
      <c r="X828" s="81"/>
      <c r="Y828" s="81"/>
      <c r="Z828" s="81"/>
      <c r="AA828" s="81"/>
      <c r="AB828" s="81"/>
    </row>
    <row r="829">
      <c r="X829" s="81"/>
      <c r="Y829" s="81"/>
      <c r="Z829" s="81"/>
      <c r="AA829" s="81"/>
      <c r="AB829" s="81"/>
    </row>
    <row r="830">
      <c r="X830" s="81"/>
      <c r="Y830" s="81"/>
      <c r="Z830" s="81"/>
      <c r="AA830" s="81"/>
      <c r="AB830" s="81"/>
    </row>
    <row r="831">
      <c r="X831" s="81"/>
      <c r="Y831" s="81"/>
      <c r="Z831" s="81"/>
      <c r="AA831" s="81"/>
      <c r="AB831" s="81"/>
    </row>
    <row r="832">
      <c r="X832" s="81"/>
      <c r="Y832" s="81"/>
      <c r="Z832" s="81"/>
      <c r="AA832" s="81"/>
      <c r="AB832" s="81"/>
    </row>
    <row r="833">
      <c r="X833" s="81"/>
      <c r="Y833" s="81"/>
      <c r="Z833" s="81"/>
      <c r="AA833" s="81"/>
      <c r="AB833" s="81"/>
    </row>
    <row r="834">
      <c r="X834" s="81"/>
      <c r="Y834" s="81"/>
      <c r="Z834" s="81"/>
      <c r="AA834" s="81"/>
      <c r="AB834" s="81"/>
    </row>
    <row r="835">
      <c r="X835" s="81"/>
      <c r="Y835" s="81"/>
      <c r="Z835" s="81"/>
      <c r="AA835" s="81"/>
      <c r="AB835" s="81"/>
    </row>
    <row r="836">
      <c r="X836" s="81"/>
      <c r="Y836" s="81"/>
      <c r="Z836" s="81"/>
      <c r="AA836" s="81"/>
      <c r="AB836" s="81"/>
    </row>
    <row r="837">
      <c r="X837" s="81"/>
      <c r="Y837" s="81"/>
      <c r="Z837" s="81"/>
      <c r="AA837" s="81"/>
      <c r="AB837" s="81"/>
    </row>
    <row r="838">
      <c r="X838" s="81"/>
      <c r="Y838" s="81"/>
      <c r="Z838" s="81"/>
      <c r="AA838" s="81"/>
      <c r="AB838" s="81"/>
    </row>
    <row r="839">
      <c r="X839" s="81"/>
      <c r="Y839" s="81"/>
      <c r="Z839" s="81"/>
      <c r="AA839" s="81"/>
      <c r="AB839" s="81"/>
    </row>
    <row r="840">
      <c r="X840" s="81"/>
      <c r="Y840" s="81"/>
      <c r="Z840" s="81"/>
      <c r="AA840" s="81"/>
      <c r="AB840" s="81"/>
    </row>
    <row r="841">
      <c r="X841" s="81"/>
      <c r="Y841" s="81"/>
      <c r="Z841" s="81"/>
      <c r="AA841" s="81"/>
      <c r="AB841" s="81"/>
    </row>
    <row r="842">
      <c r="X842" s="81"/>
      <c r="Y842" s="81"/>
      <c r="Z842" s="81"/>
      <c r="AA842" s="81"/>
      <c r="AB842" s="81"/>
    </row>
    <row r="843">
      <c r="X843" s="81"/>
      <c r="Y843" s="81"/>
      <c r="Z843" s="81"/>
      <c r="AA843" s="81"/>
      <c r="AB843" s="81"/>
    </row>
    <row r="844">
      <c r="X844" s="81"/>
      <c r="Y844" s="81"/>
      <c r="Z844" s="81"/>
      <c r="AA844" s="81"/>
      <c r="AB844" s="81"/>
    </row>
    <row r="845">
      <c r="X845" s="81"/>
      <c r="Y845" s="81"/>
      <c r="Z845" s="81"/>
      <c r="AA845" s="81"/>
      <c r="AB845" s="81"/>
    </row>
    <row r="846">
      <c r="X846" s="81"/>
      <c r="Y846" s="81"/>
      <c r="Z846" s="81"/>
      <c r="AA846" s="81"/>
      <c r="AB846" s="81"/>
    </row>
    <row r="847">
      <c r="X847" s="81"/>
      <c r="Y847" s="81"/>
      <c r="Z847" s="81"/>
      <c r="AA847" s="81"/>
      <c r="AB847" s="81"/>
    </row>
    <row r="848">
      <c r="X848" s="81"/>
      <c r="Y848" s="81"/>
      <c r="Z848" s="81"/>
      <c r="AA848" s="81"/>
      <c r="AB848" s="81"/>
    </row>
    <row r="849">
      <c r="X849" s="81"/>
      <c r="Y849" s="81"/>
      <c r="Z849" s="81"/>
      <c r="AA849" s="81"/>
      <c r="AB849" s="81"/>
    </row>
    <row r="850">
      <c r="X850" s="81"/>
      <c r="Y850" s="81"/>
      <c r="Z850" s="81"/>
      <c r="AA850" s="81"/>
      <c r="AB850" s="81"/>
    </row>
    <row r="851">
      <c r="X851" s="81"/>
      <c r="Y851" s="81"/>
      <c r="Z851" s="81"/>
      <c r="AA851" s="81"/>
      <c r="AB851" s="81"/>
    </row>
    <row r="852">
      <c r="X852" s="81"/>
      <c r="Y852" s="81"/>
      <c r="Z852" s="81"/>
      <c r="AA852" s="81"/>
      <c r="AB852" s="81"/>
    </row>
    <row r="853">
      <c r="X853" s="81"/>
      <c r="Y853" s="81"/>
      <c r="Z853" s="81"/>
      <c r="AA853" s="81"/>
      <c r="AB853" s="81"/>
    </row>
    <row r="854">
      <c r="X854" s="81"/>
      <c r="Y854" s="81"/>
      <c r="Z854" s="81"/>
      <c r="AA854" s="81"/>
      <c r="AB854" s="81"/>
    </row>
    <row r="855">
      <c r="X855" s="81"/>
      <c r="Y855" s="81"/>
      <c r="Z855" s="81"/>
      <c r="AA855" s="81"/>
      <c r="AB855" s="81"/>
    </row>
    <row r="856">
      <c r="X856" s="81"/>
      <c r="Y856" s="81"/>
      <c r="Z856" s="81"/>
      <c r="AA856" s="81"/>
      <c r="AB856" s="81"/>
    </row>
    <row r="857">
      <c r="X857" s="81"/>
      <c r="Y857" s="81"/>
      <c r="Z857" s="81"/>
      <c r="AA857" s="81"/>
      <c r="AB857" s="81"/>
    </row>
    <row r="858">
      <c r="X858" s="81"/>
      <c r="Y858" s="81"/>
      <c r="Z858" s="81"/>
      <c r="AA858" s="81"/>
      <c r="AB858" s="81"/>
    </row>
    <row r="859">
      <c r="X859" s="81"/>
      <c r="Y859" s="81"/>
      <c r="Z859" s="81"/>
      <c r="AA859" s="81"/>
      <c r="AB859" s="81"/>
    </row>
    <row r="860">
      <c r="X860" s="81"/>
      <c r="Y860" s="81"/>
      <c r="Z860" s="81"/>
      <c r="AA860" s="81"/>
      <c r="AB860" s="81"/>
    </row>
    <row r="861">
      <c r="X861" s="81"/>
      <c r="Y861" s="81"/>
      <c r="Z861" s="81"/>
      <c r="AA861" s="81"/>
      <c r="AB861" s="81"/>
    </row>
    <row r="862">
      <c r="X862" s="81"/>
      <c r="Y862" s="81"/>
      <c r="Z862" s="81"/>
      <c r="AA862" s="81"/>
      <c r="AB862" s="81"/>
    </row>
    <row r="863">
      <c r="X863" s="81"/>
      <c r="Y863" s="81"/>
      <c r="Z863" s="81"/>
      <c r="AA863" s="81"/>
      <c r="AB863" s="81"/>
    </row>
    <row r="864">
      <c r="X864" s="81"/>
      <c r="Y864" s="81"/>
      <c r="Z864" s="81"/>
      <c r="AA864" s="81"/>
      <c r="AB864" s="81"/>
    </row>
    <row r="865">
      <c r="X865" s="81"/>
      <c r="Y865" s="81"/>
      <c r="Z865" s="81"/>
      <c r="AA865" s="81"/>
      <c r="AB865" s="81"/>
    </row>
    <row r="866">
      <c r="X866" s="81"/>
      <c r="Y866" s="81"/>
      <c r="Z866" s="81"/>
      <c r="AA866" s="81"/>
      <c r="AB866" s="81"/>
    </row>
    <row r="867">
      <c r="X867" s="81"/>
      <c r="Y867" s="81"/>
      <c r="Z867" s="81"/>
      <c r="AA867" s="81"/>
      <c r="AB867" s="81"/>
    </row>
    <row r="868">
      <c r="X868" s="81"/>
      <c r="Y868" s="81"/>
      <c r="Z868" s="81"/>
      <c r="AA868" s="81"/>
      <c r="AB868" s="81"/>
    </row>
    <row r="869">
      <c r="X869" s="81"/>
      <c r="Y869" s="81"/>
      <c r="Z869" s="81"/>
      <c r="AA869" s="81"/>
      <c r="AB869" s="81"/>
    </row>
    <row r="870">
      <c r="X870" s="81"/>
      <c r="Y870" s="81"/>
      <c r="Z870" s="81"/>
      <c r="AA870" s="81"/>
      <c r="AB870" s="81"/>
    </row>
    <row r="871">
      <c r="X871" s="81"/>
      <c r="Y871" s="81"/>
      <c r="Z871" s="81"/>
      <c r="AA871" s="81"/>
      <c r="AB871" s="81"/>
    </row>
    <row r="872">
      <c r="X872" s="81"/>
      <c r="Y872" s="81"/>
      <c r="Z872" s="81"/>
      <c r="AA872" s="81"/>
      <c r="AB872" s="81"/>
    </row>
    <row r="873">
      <c r="X873" s="81"/>
      <c r="Y873" s="81"/>
      <c r="Z873" s="81"/>
      <c r="AA873" s="81"/>
      <c r="AB873" s="81"/>
    </row>
    <row r="874">
      <c r="X874" s="81"/>
      <c r="Y874" s="81"/>
      <c r="Z874" s="81"/>
      <c r="AA874" s="81"/>
      <c r="AB874" s="81"/>
    </row>
    <row r="875">
      <c r="X875" s="81"/>
      <c r="Y875" s="81"/>
      <c r="Z875" s="81"/>
      <c r="AA875" s="81"/>
      <c r="AB875" s="81"/>
    </row>
    <row r="876">
      <c r="X876" s="81"/>
      <c r="Y876" s="81"/>
      <c r="Z876" s="81"/>
      <c r="AA876" s="81"/>
      <c r="AB876" s="81"/>
    </row>
    <row r="877">
      <c r="X877" s="81"/>
      <c r="Y877" s="81"/>
      <c r="Z877" s="81"/>
      <c r="AA877" s="81"/>
      <c r="AB877" s="81"/>
    </row>
    <row r="878">
      <c r="X878" s="81"/>
      <c r="Y878" s="81"/>
      <c r="Z878" s="81"/>
      <c r="AA878" s="81"/>
      <c r="AB878" s="81"/>
    </row>
    <row r="879">
      <c r="X879" s="81"/>
      <c r="Y879" s="81"/>
      <c r="Z879" s="81"/>
      <c r="AA879" s="81"/>
      <c r="AB879" s="81"/>
    </row>
    <row r="880">
      <c r="X880" s="81"/>
      <c r="Y880" s="81"/>
      <c r="Z880" s="81"/>
      <c r="AA880" s="81"/>
      <c r="AB880" s="81"/>
    </row>
    <row r="881">
      <c r="X881" s="81"/>
      <c r="Y881" s="81"/>
      <c r="Z881" s="81"/>
      <c r="AA881" s="81"/>
      <c r="AB881" s="81"/>
    </row>
    <row r="882">
      <c r="X882" s="81"/>
      <c r="Y882" s="81"/>
      <c r="Z882" s="81"/>
      <c r="AA882" s="81"/>
      <c r="AB882" s="81"/>
    </row>
    <row r="883">
      <c r="X883" s="81"/>
      <c r="Y883" s="81"/>
      <c r="Z883" s="81"/>
      <c r="AA883" s="81"/>
      <c r="AB883" s="81"/>
    </row>
    <row r="884">
      <c r="X884" s="81"/>
      <c r="Y884" s="81"/>
      <c r="Z884" s="81"/>
      <c r="AA884" s="81"/>
      <c r="AB884" s="81"/>
    </row>
    <row r="885">
      <c r="X885" s="81"/>
      <c r="Y885" s="81"/>
      <c r="Z885" s="81"/>
      <c r="AA885" s="81"/>
      <c r="AB885" s="81"/>
    </row>
    <row r="886">
      <c r="X886" s="81"/>
      <c r="Y886" s="81"/>
      <c r="Z886" s="81"/>
      <c r="AA886" s="81"/>
      <c r="AB886" s="81"/>
    </row>
    <row r="887">
      <c r="X887" s="81"/>
      <c r="Y887" s="81"/>
      <c r="Z887" s="81"/>
      <c r="AA887" s="81"/>
      <c r="AB887" s="81"/>
    </row>
    <row r="888">
      <c r="X888" s="81"/>
      <c r="Y888" s="81"/>
      <c r="Z888" s="81"/>
      <c r="AA888" s="81"/>
      <c r="AB888" s="81"/>
    </row>
    <row r="889">
      <c r="X889" s="81"/>
      <c r="Y889" s="81"/>
      <c r="Z889" s="81"/>
      <c r="AA889" s="81"/>
      <c r="AB889" s="81"/>
    </row>
    <row r="890">
      <c r="X890" s="81"/>
      <c r="Y890" s="81"/>
      <c r="Z890" s="81"/>
      <c r="AA890" s="81"/>
      <c r="AB890" s="81"/>
    </row>
    <row r="891">
      <c r="X891" s="81"/>
      <c r="Y891" s="81"/>
      <c r="Z891" s="81"/>
      <c r="AA891" s="81"/>
      <c r="AB891" s="81"/>
    </row>
    <row r="892">
      <c r="X892" s="81"/>
      <c r="Y892" s="81"/>
      <c r="Z892" s="81"/>
      <c r="AA892" s="81"/>
      <c r="AB892" s="81"/>
    </row>
    <row r="893">
      <c r="X893" s="81"/>
      <c r="Y893" s="81"/>
      <c r="Z893" s="81"/>
      <c r="AA893" s="81"/>
      <c r="AB893" s="81"/>
    </row>
    <row r="894">
      <c r="X894" s="81"/>
      <c r="Y894" s="81"/>
      <c r="Z894" s="81"/>
      <c r="AA894" s="81"/>
      <c r="AB894" s="81"/>
    </row>
    <row r="895">
      <c r="X895" s="81"/>
      <c r="Y895" s="81"/>
      <c r="Z895" s="81"/>
      <c r="AA895" s="81"/>
      <c r="AB895" s="81"/>
    </row>
    <row r="896">
      <c r="X896" s="81"/>
      <c r="Y896" s="81"/>
      <c r="Z896" s="81"/>
      <c r="AA896" s="81"/>
      <c r="AB896" s="81"/>
    </row>
    <row r="897">
      <c r="X897" s="81"/>
      <c r="Y897" s="81"/>
      <c r="Z897" s="81"/>
      <c r="AA897" s="81"/>
      <c r="AB897" s="81"/>
    </row>
    <row r="898">
      <c r="X898" s="81"/>
      <c r="Y898" s="81"/>
      <c r="Z898" s="81"/>
      <c r="AA898" s="81"/>
      <c r="AB898" s="81"/>
    </row>
    <row r="899">
      <c r="X899" s="81"/>
      <c r="Y899" s="81"/>
      <c r="Z899" s="81"/>
      <c r="AA899" s="81"/>
      <c r="AB899" s="81"/>
    </row>
    <row r="900">
      <c r="X900" s="81"/>
      <c r="Y900" s="81"/>
      <c r="Z900" s="81"/>
      <c r="AA900" s="81"/>
      <c r="AB900" s="81"/>
    </row>
    <row r="901">
      <c r="X901" s="81"/>
      <c r="Y901" s="81"/>
      <c r="Z901" s="81"/>
      <c r="AA901" s="81"/>
      <c r="AB901" s="81"/>
    </row>
    <row r="902">
      <c r="X902" s="81"/>
      <c r="Y902" s="81"/>
      <c r="Z902" s="81"/>
      <c r="AA902" s="81"/>
      <c r="AB902" s="81"/>
    </row>
    <row r="903">
      <c r="X903" s="81"/>
      <c r="Y903" s="81"/>
      <c r="Z903" s="81"/>
      <c r="AA903" s="81"/>
      <c r="AB903" s="81"/>
    </row>
    <row r="904">
      <c r="X904" s="81"/>
      <c r="Y904" s="81"/>
      <c r="Z904" s="81"/>
      <c r="AA904" s="81"/>
      <c r="AB904" s="81"/>
    </row>
    <row r="905">
      <c r="X905" s="81"/>
      <c r="Y905" s="81"/>
      <c r="Z905" s="81"/>
      <c r="AA905" s="81"/>
      <c r="AB905" s="81"/>
    </row>
    <row r="906">
      <c r="X906" s="81"/>
      <c r="Y906" s="81"/>
      <c r="Z906" s="81"/>
      <c r="AA906" s="81"/>
      <c r="AB906" s="81"/>
    </row>
    <row r="907">
      <c r="X907" s="81"/>
      <c r="Y907" s="81"/>
      <c r="Z907" s="81"/>
      <c r="AA907" s="81"/>
      <c r="AB907" s="81"/>
    </row>
    <row r="908">
      <c r="X908" s="81"/>
      <c r="Y908" s="81"/>
      <c r="Z908" s="81"/>
      <c r="AA908" s="81"/>
      <c r="AB908" s="81"/>
    </row>
    <row r="909">
      <c r="X909" s="81"/>
      <c r="Y909" s="81"/>
      <c r="Z909" s="81"/>
      <c r="AA909" s="81"/>
      <c r="AB909" s="81"/>
    </row>
    <row r="910">
      <c r="X910" s="81"/>
      <c r="Y910" s="81"/>
      <c r="Z910" s="81"/>
      <c r="AA910" s="81"/>
      <c r="AB910" s="81"/>
    </row>
    <row r="911">
      <c r="X911" s="81"/>
      <c r="Y911" s="81"/>
      <c r="Z911" s="81"/>
      <c r="AA911" s="81"/>
      <c r="AB911" s="81"/>
    </row>
    <row r="912">
      <c r="X912" s="81"/>
      <c r="Y912" s="81"/>
      <c r="Z912" s="81"/>
      <c r="AA912" s="81"/>
      <c r="AB912" s="81"/>
    </row>
    <row r="913">
      <c r="X913" s="81"/>
      <c r="Y913" s="81"/>
      <c r="Z913" s="81"/>
      <c r="AA913" s="81"/>
      <c r="AB913" s="81"/>
    </row>
    <row r="914">
      <c r="X914" s="81"/>
      <c r="Y914" s="81"/>
      <c r="Z914" s="81"/>
      <c r="AA914" s="81"/>
      <c r="AB914" s="81"/>
    </row>
    <row r="915">
      <c r="X915" s="81"/>
      <c r="Y915" s="81"/>
      <c r="Z915" s="81"/>
      <c r="AA915" s="81"/>
      <c r="AB915" s="81"/>
    </row>
    <row r="916">
      <c r="X916" s="81"/>
      <c r="Y916" s="81"/>
      <c r="Z916" s="81"/>
      <c r="AA916" s="81"/>
      <c r="AB916" s="81"/>
    </row>
    <row r="917">
      <c r="X917" s="81"/>
      <c r="Y917" s="81"/>
      <c r="Z917" s="81"/>
      <c r="AA917" s="81"/>
      <c r="AB917" s="81"/>
    </row>
    <row r="918">
      <c r="X918" s="81"/>
      <c r="Y918" s="81"/>
      <c r="Z918" s="81"/>
      <c r="AA918" s="81"/>
      <c r="AB918" s="81"/>
    </row>
    <row r="919">
      <c r="X919" s="81"/>
      <c r="Y919" s="81"/>
      <c r="Z919" s="81"/>
      <c r="AA919" s="81"/>
      <c r="AB919" s="81"/>
    </row>
    <row r="920">
      <c r="X920" s="81"/>
      <c r="Y920" s="81"/>
      <c r="Z920" s="81"/>
      <c r="AA920" s="81"/>
      <c r="AB920" s="81"/>
    </row>
    <row r="921">
      <c r="X921" s="81"/>
      <c r="Y921" s="81"/>
      <c r="Z921" s="81"/>
      <c r="AA921" s="81"/>
      <c r="AB921" s="81"/>
    </row>
    <row r="922">
      <c r="X922" s="81"/>
      <c r="Y922" s="81"/>
      <c r="Z922" s="81"/>
      <c r="AA922" s="81"/>
      <c r="AB922" s="81"/>
    </row>
    <row r="923">
      <c r="X923" s="81"/>
      <c r="Y923" s="81"/>
      <c r="Z923" s="81"/>
      <c r="AA923" s="81"/>
      <c r="AB923" s="81"/>
    </row>
    <row r="924">
      <c r="X924" s="81"/>
      <c r="Y924" s="81"/>
      <c r="Z924" s="81"/>
      <c r="AA924" s="81"/>
      <c r="AB924" s="81"/>
    </row>
    <row r="925">
      <c r="X925" s="81"/>
      <c r="Y925" s="81"/>
      <c r="Z925" s="81"/>
      <c r="AA925" s="81"/>
      <c r="AB925" s="81"/>
    </row>
    <row r="926">
      <c r="X926" s="81"/>
      <c r="Y926" s="81"/>
      <c r="Z926" s="81"/>
      <c r="AA926" s="81"/>
      <c r="AB926" s="81"/>
    </row>
    <row r="927">
      <c r="X927" s="81"/>
      <c r="Y927" s="81"/>
      <c r="Z927" s="81"/>
      <c r="AA927" s="81"/>
      <c r="AB927" s="81"/>
    </row>
    <row r="928">
      <c r="X928" s="81"/>
      <c r="Y928" s="81"/>
      <c r="Z928" s="81"/>
      <c r="AA928" s="81"/>
      <c r="AB928" s="81"/>
    </row>
    <row r="929">
      <c r="X929" s="81"/>
      <c r="Y929" s="81"/>
      <c r="Z929" s="81"/>
      <c r="AA929" s="81"/>
      <c r="AB929" s="81"/>
    </row>
    <row r="930">
      <c r="X930" s="81"/>
      <c r="Y930" s="81"/>
      <c r="Z930" s="81"/>
      <c r="AA930" s="81"/>
      <c r="AB930" s="81"/>
    </row>
    <row r="931">
      <c r="X931" s="81"/>
      <c r="Y931" s="81"/>
      <c r="Z931" s="81"/>
      <c r="AA931" s="81"/>
      <c r="AB931" s="81"/>
    </row>
    <row r="932">
      <c r="X932" s="81"/>
      <c r="Y932" s="81"/>
      <c r="Z932" s="81"/>
      <c r="AA932" s="81"/>
      <c r="AB932" s="81"/>
    </row>
    <row r="933">
      <c r="X933" s="81"/>
      <c r="Y933" s="81"/>
      <c r="Z933" s="81"/>
      <c r="AA933" s="81"/>
      <c r="AB933" s="81"/>
    </row>
    <row r="934">
      <c r="X934" s="81"/>
      <c r="Y934" s="81"/>
      <c r="Z934" s="81"/>
      <c r="AA934" s="81"/>
      <c r="AB934" s="81"/>
    </row>
    <row r="935">
      <c r="X935" s="81"/>
      <c r="Y935" s="81"/>
      <c r="Z935" s="81"/>
      <c r="AA935" s="81"/>
      <c r="AB935" s="81"/>
    </row>
    <row r="936">
      <c r="X936" s="81"/>
      <c r="Y936" s="81"/>
      <c r="Z936" s="81"/>
      <c r="AA936" s="81"/>
      <c r="AB936" s="81"/>
    </row>
    <row r="937">
      <c r="X937" s="81"/>
      <c r="Y937" s="81"/>
      <c r="Z937" s="81"/>
      <c r="AA937" s="81"/>
      <c r="AB937" s="81"/>
    </row>
    <row r="938">
      <c r="X938" s="81"/>
      <c r="Y938" s="81"/>
      <c r="Z938" s="81"/>
      <c r="AA938" s="81"/>
      <c r="AB938" s="81"/>
    </row>
    <row r="939">
      <c r="X939" s="81"/>
      <c r="Y939" s="81"/>
      <c r="Z939" s="81"/>
      <c r="AA939" s="81"/>
      <c r="AB939" s="81"/>
    </row>
    <row r="940">
      <c r="X940" s="81"/>
      <c r="Y940" s="81"/>
      <c r="Z940" s="81"/>
      <c r="AA940" s="81"/>
      <c r="AB940" s="81"/>
    </row>
    <row r="941">
      <c r="X941" s="81"/>
      <c r="Y941" s="81"/>
      <c r="Z941" s="81"/>
      <c r="AA941" s="81"/>
      <c r="AB941" s="81"/>
    </row>
    <row r="942">
      <c r="X942" s="81"/>
      <c r="Y942" s="81"/>
      <c r="Z942" s="81"/>
      <c r="AA942" s="81"/>
      <c r="AB942" s="81"/>
    </row>
    <row r="943">
      <c r="X943" s="81"/>
      <c r="Y943" s="81"/>
      <c r="Z943" s="81"/>
      <c r="AA943" s="81"/>
      <c r="AB943" s="81"/>
    </row>
    <row r="944">
      <c r="X944" s="81"/>
      <c r="Y944" s="81"/>
      <c r="Z944" s="81"/>
      <c r="AA944" s="81"/>
      <c r="AB944" s="81"/>
    </row>
    <row r="945">
      <c r="X945" s="81"/>
      <c r="Y945" s="81"/>
      <c r="Z945" s="81"/>
      <c r="AA945" s="81"/>
      <c r="AB945" s="81"/>
    </row>
    <row r="946">
      <c r="X946" s="81"/>
      <c r="Y946" s="81"/>
      <c r="Z946" s="81"/>
      <c r="AA946" s="81"/>
      <c r="AB946" s="81"/>
    </row>
    <row r="947">
      <c r="X947" s="81"/>
      <c r="Y947" s="81"/>
      <c r="Z947" s="81"/>
      <c r="AA947" s="81"/>
      <c r="AB947" s="81"/>
    </row>
    <row r="948">
      <c r="X948" s="81"/>
      <c r="Y948" s="81"/>
      <c r="Z948" s="81"/>
      <c r="AA948" s="81"/>
      <c r="AB948" s="81"/>
    </row>
    <row r="949">
      <c r="X949" s="81"/>
      <c r="Y949" s="81"/>
      <c r="Z949" s="81"/>
      <c r="AA949" s="81"/>
      <c r="AB949" s="81"/>
    </row>
    <row r="950">
      <c r="X950" s="81"/>
      <c r="Y950" s="81"/>
      <c r="Z950" s="81"/>
      <c r="AA950" s="81"/>
      <c r="AB950" s="81"/>
    </row>
    <row r="951">
      <c r="X951" s="81"/>
      <c r="Y951" s="81"/>
      <c r="Z951" s="81"/>
      <c r="AA951" s="81"/>
      <c r="AB951" s="81"/>
    </row>
    <row r="952">
      <c r="X952" s="81"/>
      <c r="Y952" s="81"/>
      <c r="Z952" s="81"/>
      <c r="AA952" s="81"/>
      <c r="AB952" s="81"/>
    </row>
    <row r="953">
      <c r="X953" s="81"/>
      <c r="Y953" s="81"/>
      <c r="Z953" s="81"/>
      <c r="AA953" s="81"/>
      <c r="AB953" s="81"/>
    </row>
    <row r="954">
      <c r="X954" s="81"/>
      <c r="Y954" s="81"/>
      <c r="Z954" s="81"/>
      <c r="AA954" s="81"/>
      <c r="AB954" s="81"/>
    </row>
    <row r="955">
      <c r="X955" s="81"/>
      <c r="Y955" s="81"/>
      <c r="Z955" s="81"/>
      <c r="AA955" s="81"/>
      <c r="AB955" s="81"/>
    </row>
    <row r="956">
      <c r="X956" s="81"/>
      <c r="Y956" s="81"/>
      <c r="Z956" s="81"/>
      <c r="AA956" s="81"/>
      <c r="AB956" s="81"/>
    </row>
    <row r="957">
      <c r="X957" s="81"/>
      <c r="Y957" s="81"/>
      <c r="Z957" s="81"/>
      <c r="AA957" s="81"/>
      <c r="AB957" s="81"/>
    </row>
    <row r="958">
      <c r="X958" s="81"/>
      <c r="Y958" s="81"/>
      <c r="Z958" s="81"/>
      <c r="AA958" s="81"/>
      <c r="AB958" s="81"/>
    </row>
    <row r="959">
      <c r="X959" s="81"/>
      <c r="Y959" s="81"/>
      <c r="Z959" s="81"/>
      <c r="AA959" s="81"/>
      <c r="AB959" s="81"/>
    </row>
    <row r="960">
      <c r="X960" s="81"/>
      <c r="Y960" s="81"/>
      <c r="Z960" s="81"/>
      <c r="AA960" s="81"/>
      <c r="AB960" s="81"/>
    </row>
    <row r="961">
      <c r="X961" s="81"/>
      <c r="Y961" s="81"/>
      <c r="Z961" s="81"/>
      <c r="AA961" s="81"/>
      <c r="AB961" s="81"/>
    </row>
    <row r="962">
      <c r="X962" s="81"/>
      <c r="Y962" s="81"/>
      <c r="Z962" s="81"/>
      <c r="AA962" s="81"/>
      <c r="AB962" s="81"/>
    </row>
    <row r="963">
      <c r="X963" s="81"/>
      <c r="Y963" s="81"/>
      <c r="Z963" s="81"/>
      <c r="AA963" s="81"/>
      <c r="AB963" s="81"/>
    </row>
    <row r="964">
      <c r="X964" s="81"/>
      <c r="Y964" s="81"/>
      <c r="Z964" s="81"/>
      <c r="AA964" s="81"/>
      <c r="AB964" s="81"/>
    </row>
    <row r="965">
      <c r="X965" s="81"/>
      <c r="Y965" s="81"/>
      <c r="Z965" s="81"/>
      <c r="AA965" s="81"/>
      <c r="AB965" s="81"/>
    </row>
    <row r="966">
      <c r="X966" s="81"/>
      <c r="Y966" s="81"/>
      <c r="Z966" s="81"/>
      <c r="AA966" s="81"/>
      <c r="AB966" s="81"/>
    </row>
    <row r="967">
      <c r="X967" s="81"/>
      <c r="Y967" s="81"/>
      <c r="Z967" s="81"/>
      <c r="AA967" s="81"/>
      <c r="AB967" s="81"/>
    </row>
    <row r="968">
      <c r="X968" s="81"/>
      <c r="Y968" s="81"/>
      <c r="Z968" s="81"/>
      <c r="AA968" s="81"/>
      <c r="AB968" s="81"/>
    </row>
    <row r="969">
      <c r="X969" s="81"/>
      <c r="Y969" s="81"/>
      <c r="Z969" s="81"/>
      <c r="AA969" s="81"/>
      <c r="AB969" s="81"/>
    </row>
    <row r="970">
      <c r="X970" s="81"/>
      <c r="Y970" s="81"/>
      <c r="Z970" s="81"/>
      <c r="AA970" s="81"/>
      <c r="AB970" s="81"/>
    </row>
    <row r="971">
      <c r="X971" s="81"/>
      <c r="Y971" s="81"/>
      <c r="Z971" s="81"/>
      <c r="AA971" s="81"/>
      <c r="AB971" s="81"/>
    </row>
    <row r="972">
      <c r="X972" s="81"/>
      <c r="Y972" s="81"/>
      <c r="Z972" s="81"/>
      <c r="AA972" s="81"/>
      <c r="AB972" s="81"/>
    </row>
    <row r="973">
      <c r="X973" s="81"/>
      <c r="Y973" s="81"/>
      <c r="Z973" s="81"/>
      <c r="AA973" s="81"/>
      <c r="AB973" s="81"/>
    </row>
    <row r="974">
      <c r="X974" s="81"/>
      <c r="Y974" s="81"/>
      <c r="Z974" s="81"/>
      <c r="AA974" s="81"/>
      <c r="AB974" s="81"/>
    </row>
    <row r="975">
      <c r="X975" s="81"/>
      <c r="Y975" s="81"/>
      <c r="Z975" s="81"/>
      <c r="AA975" s="81"/>
      <c r="AB975" s="81"/>
    </row>
    <row r="976">
      <c r="X976" s="81"/>
      <c r="Y976" s="81"/>
      <c r="Z976" s="81"/>
      <c r="AA976" s="81"/>
      <c r="AB976" s="81"/>
    </row>
    <row r="977">
      <c r="X977" s="81"/>
      <c r="Y977" s="81"/>
      <c r="Z977" s="81"/>
      <c r="AA977" s="81"/>
      <c r="AB977" s="81"/>
    </row>
    <row r="978">
      <c r="X978" s="81"/>
      <c r="Y978" s="81"/>
      <c r="Z978" s="81"/>
      <c r="AA978" s="81"/>
      <c r="AB978" s="81"/>
    </row>
    <row r="979">
      <c r="X979" s="81"/>
      <c r="Y979" s="81"/>
      <c r="Z979" s="81"/>
      <c r="AA979" s="81"/>
      <c r="AB979" s="81"/>
    </row>
    <row r="980">
      <c r="X980" s="81"/>
      <c r="Y980" s="81"/>
      <c r="Z980" s="81"/>
      <c r="AA980" s="81"/>
      <c r="AB980" s="81"/>
    </row>
    <row r="981">
      <c r="X981" s="81"/>
      <c r="Y981" s="81"/>
      <c r="Z981" s="81"/>
      <c r="AA981" s="81"/>
      <c r="AB981" s="81"/>
    </row>
    <row r="982">
      <c r="X982" s="81"/>
      <c r="Y982" s="81"/>
      <c r="Z982" s="81"/>
      <c r="AA982" s="81"/>
      <c r="AB982" s="81"/>
    </row>
    <row r="983">
      <c r="X983" s="81"/>
      <c r="Y983" s="81"/>
      <c r="Z983" s="81"/>
      <c r="AA983" s="81"/>
      <c r="AB983" s="81"/>
    </row>
    <row r="984">
      <c r="X984" s="81"/>
      <c r="Y984" s="81"/>
      <c r="Z984" s="81"/>
      <c r="AA984" s="81"/>
      <c r="AB984" s="81"/>
    </row>
    <row r="985">
      <c r="X985" s="81"/>
      <c r="Y985" s="81"/>
      <c r="Z985" s="81"/>
      <c r="AA985" s="81"/>
      <c r="AB985" s="81"/>
    </row>
    <row r="986">
      <c r="X986" s="81"/>
      <c r="Y986" s="81"/>
      <c r="Z986" s="81"/>
      <c r="AA986" s="81"/>
      <c r="AB986" s="81"/>
    </row>
    <row r="987">
      <c r="X987" s="81"/>
      <c r="Y987" s="81"/>
      <c r="Z987" s="81"/>
      <c r="AA987" s="81"/>
      <c r="AB987" s="81"/>
    </row>
    <row r="988">
      <c r="X988" s="81"/>
      <c r="Y988" s="81"/>
      <c r="Z988" s="81"/>
      <c r="AA988" s="81"/>
      <c r="AB988" s="81"/>
    </row>
    <row r="989">
      <c r="X989" s="81"/>
      <c r="Y989" s="81"/>
      <c r="Z989" s="81"/>
      <c r="AA989" s="81"/>
      <c r="AB989" s="81"/>
    </row>
    <row r="990">
      <c r="X990" s="81"/>
      <c r="Y990" s="81"/>
      <c r="Z990" s="81"/>
      <c r="AA990" s="81"/>
      <c r="AB990" s="81"/>
    </row>
    <row r="991">
      <c r="X991" s="81"/>
      <c r="Y991" s="81"/>
      <c r="Z991" s="81"/>
      <c r="AA991" s="81"/>
      <c r="AB991" s="81"/>
    </row>
    <row r="992">
      <c r="X992" s="81"/>
      <c r="Y992" s="81"/>
      <c r="Z992" s="81"/>
      <c r="AA992" s="81"/>
      <c r="AB992" s="81"/>
    </row>
    <row r="993">
      <c r="X993" s="81"/>
      <c r="Y993" s="81"/>
      <c r="Z993" s="81"/>
      <c r="AA993" s="81"/>
      <c r="AB993" s="81"/>
    </row>
    <row r="994">
      <c r="X994" s="81"/>
      <c r="Y994" s="81"/>
      <c r="Z994" s="81"/>
      <c r="AA994" s="81"/>
      <c r="AB994" s="81"/>
    </row>
    <row r="995">
      <c r="X995" s="81"/>
      <c r="Y995" s="81"/>
      <c r="Z995" s="81"/>
      <c r="AA995" s="81"/>
      <c r="AB995" s="81"/>
    </row>
    <row r="996">
      <c r="X996" s="81"/>
      <c r="Y996" s="81"/>
      <c r="Z996" s="81"/>
      <c r="AA996" s="81"/>
      <c r="AB996" s="81"/>
    </row>
    <row r="997">
      <c r="X997" s="81"/>
      <c r="Y997" s="81"/>
      <c r="Z997" s="81"/>
      <c r="AA997" s="81"/>
      <c r="AB997" s="81"/>
    </row>
    <row r="998">
      <c r="X998" s="81"/>
      <c r="Y998" s="81"/>
      <c r="Z998" s="81"/>
      <c r="AA998" s="81"/>
      <c r="AB998" s="81"/>
    </row>
    <row r="999">
      <c r="X999" s="81"/>
      <c r="Y999" s="81"/>
      <c r="Z999" s="81"/>
      <c r="AA999" s="81"/>
      <c r="AB999" s="81"/>
    </row>
    <row r="1000">
      <c r="X1000" s="81"/>
      <c r="Y1000" s="81"/>
      <c r="Z1000" s="81"/>
      <c r="AA1000" s="81"/>
      <c r="AB1000" s="81"/>
    </row>
  </sheetData>
  <autoFilter ref="$B$2:$G$170">
    <sortState ref="B2:G170">
      <sortCondition ref="F2:F170"/>
    </sortState>
  </autoFilter>
  <printOptions gridLines="1" horizontalCentered="1"/>
  <pageMargins bottom="0.75" footer="0.0" header="0.0" left="0.7" right="0.7" top="0.75"/>
  <pageSetup fitToHeight="0" cellComments="atEnd" orientation="portrait" pageOrder="overThenDown"/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25"/>
    <col customWidth="1" min="2" max="2" width="5.38"/>
    <col customWidth="1" min="3" max="3" width="2.88"/>
    <col customWidth="1" min="4" max="4" width="5.13"/>
    <col customWidth="1" min="7" max="7" width="18.25"/>
    <col customWidth="1" min="8" max="8" width="5.38"/>
    <col customWidth="1" min="9" max="9" width="2.88"/>
    <col customWidth="1" min="10" max="10" width="5.13"/>
    <col customWidth="1" min="13" max="13" width="18.25"/>
    <col customWidth="1" min="14" max="15" width="5.13"/>
  </cols>
  <sheetData>
    <row r="1">
      <c r="A1" s="122" t="s">
        <v>2</v>
      </c>
      <c r="B1" s="123"/>
      <c r="C1" s="123"/>
      <c r="D1" s="124"/>
      <c r="G1" s="27" t="s">
        <v>61</v>
      </c>
      <c r="H1" s="28"/>
      <c r="I1" s="28"/>
      <c r="J1" s="29"/>
      <c r="M1" s="125" t="s">
        <v>81</v>
      </c>
      <c r="N1" s="5"/>
      <c r="O1" s="8"/>
    </row>
    <row r="2">
      <c r="A2" s="30" t="s">
        <v>9</v>
      </c>
      <c r="B2" s="32" t="s">
        <v>83</v>
      </c>
      <c r="C2" s="33"/>
      <c r="D2" s="34" t="s">
        <v>10</v>
      </c>
      <c r="G2" s="30" t="s">
        <v>9</v>
      </c>
      <c r="H2" s="32" t="s">
        <v>83</v>
      </c>
      <c r="I2" s="33"/>
      <c r="J2" s="34" t="s">
        <v>10</v>
      </c>
      <c r="M2" s="126" t="s">
        <v>9</v>
      </c>
      <c r="N2" s="10" t="s">
        <v>81</v>
      </c>
      <c r="O2" s="12" t="s">
        <v>10</v>
      </c>
    </row>
    <row r="3">
      <c r="A3" s="36" t="s">
        <v>11</v>
      </c>
      <c r="B3" s="38" t="str">
        <f>VLOOKUP(A3,Positions!$A$2:$B$688,2,FALSE)</f>
        <v>C</v>
      </c>
      <c r="C3" s="37">
        <v>1.0</v>
      </c>
      <c r="D3" s="39" t="str">
        <f>VLOOKUP(A3,ADP!$A$2:$E$696,5,FALSE)</f>
        <v>EDM</v>
      </c>
      <c r="G3" s="127" t="s">
        <v>11</v>
      </c>
      <c r="H3" s="37" t="str">
        <f>VLOOKUP(G3,Positions!$A$2:$B$688,2,FALSE)</f>
        <v>C</v>
      </c>
      <c r="I3" s="37">
        <v>1.0</v>
      </c>
      <c r="J3" s="39" t="str">
        <f>VLOOKUP(G3,ADP!$A$2:$E$696,5,FALSE)</f>
        <v>EDM</v>
      </c>
      <c r="M3" s="90" t="s">
        <v>11</v>
      </c>
      <c r="N3" s="91">
        <f>IFERROR(VLOOKUP(M3,'2023 Top 250'!$B$4:$H$258,7,FALSE),VLOOKUP(M3,'2023 Top 250'!$L$4:$R$258,7,FALSE))</f>
        <v>1</v>
      </c>
      <c r="O3" s="92" t="str">
        <f>VLOOKUP(M3,ADP!$A$2:$E$696,5,FALSE)</f>
        <v>EDM</v>
      </c>
    </row>
    <row r="4">
      <c r="A4" s="45" t="s">
        <v>16</v>
      </c>
      <c r="B4" s="47" t="str">
        <f>VLOOKUP(A4,Positions!$A$2:$B$688,2,FALSE)</f>
        <v>C</v>
      </c>
      <c r="C4" s="46">
        <v>2.0</v>
      </c>
      <c r="D4" s="48" t="str">
        <f>VLOOKUP(A4,ADP!$A$2:$E$696,5,FALSE)</f>
        <v>TOR</v>
      </c>
      <c r="G4" s="128" t="s">
        <v>16</v>
      </c>
      <c r="H4" s="46" t="str">
        <f>VLOOKUP(G4,Positions!$A$2:$B$688,2,FALSE)</f>
        <v>C</v>
      </c>
      <c r="I4" s="46">
        <v>2.0</v>
      </c>
      <c r="J4" s="48" t="str">
        <f>VLOOKUP(G4,ADP!$A$2:$E$696,5,FALSE)</f>
        <v>TOR</v>
      </c>
      <c r="M4" s="90" t="s">
        <v>16</v>
      </c>
      <c r="N4" s="91">
        <f>IFERROR(VLOOKUP(M4,'2023 Top 250'!$B$4:$H$258,7,FALSE),VLOOKUP(M4,'2023 Top 250'!$L$4:$R$258,7,FALSE))</f>
        <v>2</v>
      </c>
      <c r="O4" s="92" t="str">
        <f>VLOOKUP(M4,ADP!$A$2:$E$696,5,FALSE)</f>
        <v>TOR</v>
      </c>
    </row>
    <row r="5">
      <c r="A5" s="36" t="s">
        <v>21</v>
      </c>
      <c r="B5" s="38" t="str">
        <f>VLOOKUP(A5,Positions!$A$2:$B$688,2,FALSE)</f>
        <v>C/LW</v>
      </c>
      <c r="C5" s="37">
        <v>3.0</v>
      </c>
      <c r="D5" s="39" t="str">
        <f>VLOOKUP(A5,ADP!$A$2:$E$696,5,FALSE)</f>
        <v>EDM</v>
      </c>
      <c r="G5" s="127" t="s">
        <v>21</v>
      </c>
      <c r="H5" s="37" t="str">
        <f>VLOOKUP(G5,Positions!$A$2:$B$688,2,FALSE)</f>
        <v>C/LW</v>
      </c>
      <c r="I5" s="37">
        <v>3.0</v>
      </c>
      <c r="J5" s="39" t="str">
        <f>VLOOKUP(G5,ADP!$A$2:$E$696,5,FALSE)</f>
        <v>EDM</v>
      </c>
      <c r="M5" s="90" t="s">
        <v>21</v>
      </c>
      <c r="N5" s="91">
        <f>IFERROR(VLOOKUP(M5,'2023 Top 250'!$B$4:$H$258,7,FALSE),VLOOKUP(M5,'2023 Top 250'!$L$4:$R$258,7,FALSE))</f>
        <v>3</v>
      </c>
      <c r="O5" s="92" t="str">
        <f>VLOOKUP(M5,ADP!$A$2:$E$696,5,FALSE)</f>
        <v>EDM</v>
      </c>
    </row>
    <row r="6">
      <c r="A6" s="45" t="s">
        <v>26</v>
      </c>
      <c r="B6" s="47" t="str">
        <f>VLOOKUP(A6,Positions!$A$2:$B$688,2,FALSE)</f>
        <v>C</v>
      </c>
      <c r="C6" s="46">
        <v>4.0</v>
      </c>
      <c r="D6" s="48" t="str">
        <f>VLOOKUP(A6,ADP!$A$2:$E$696,5,FALSE)</f>
        <v>COL</v>
      </c>
      <c r="G6" s="128" t="s">
        <v>26</v>
      </c>
      <c r="H6" s="46" t="str">
        <f>VLOOKUP(G6,Positions!$A$2:$B$688,2,FALSE)</f>
        <v>C</v>
      </c>
      <c r="I6" s="46">
        <v>4.0</v>
      </c>
      <c r="J6" s="48" t="str">
        <f>VLOOKUP(G6,ADP!$A$2:$E$696,5,FALSE)</f>
        <v>COL</v>
      </c>
      <c r="M6" s="90" t="s">
        <v>26</v>
      </c>
      <c r="N6" s="91">
        <f>IFERROR(VLOOKUP(M6,'2023 Top 250'!$B$4:$H$258,7,FALSE),VLOOKUP(M6,'2023 Top 250'!$L$4:$R$258,7,FALSE))</f>
        <v>4.5</v>
      </c>
      <c r="O6" s="92" t="str">
        <f>VLOOKUP(M6,ADP!$A$2:$E$696,5,FALSE)</f>
        <v>COL</v>
      </c>
    </row>
    <row r="7">
      <c r="A7" s="36" t="s">
        <v>31</v>
      </c>
      <c r="B7" s="38" t="str">
        <f>VLOOKUP(A7,Positions!$A$2:$B$688,2,FALSE)</f>
        <v>C</v>
      </c>
      <c r="C7" s="37">
        <v>5.0</v>
      </c>
      <c r="D7" s="39" t="str">
        <f>VLOOKUP(A7,ADP!$A$2:$E$696,5,FALSE)</f>
        <v>FLA</v>
      </c>
      <c r="G7" s="127" t="s">
        <v>36</v>
      </c>
      <c r="H7" s="37" t="str">
        <f>VLOOKUP(G7,Positions!$A$2:$B$688,2,FALSE)</f>
        <v>C/RW</v>
      </c>
      <c r="I7" s="37">
        <v>5.0</v>
      </c>
      <c r="J7" s="39" t="str">
        <f>VLOOKUP(G7,ADP!$A$2:$E$696,5,FALSE)</f>
        <v>COL</v>
      </c>
      <c r="M7" s="90" t="s">
        <v>31</v>
      </c>
      <c r="N7" s="91">
        <f>IFERROR(VLOOKUP(M7,'2023 Top 250'!$B$4:$H$258,7,FALSE),VLOOKUP(M7,'2023 Top 250'!$L$4:$R$258,7,FALSE))</f>
        <v>9</v>
      </c>
      <c r="O7" s="92" t="str">
        <f>VLOOKUP(M7,ADP!$A$2:$E$696,5,FALSE)</f>
        <v>FLA</v>
      </c>
    </row>
    <row r="8">
      <c r="A8" s="45" t="s">
        <v>36</v>
      </c>
      <c r="B8" s="47" t="str">
        <f>VLOOKUP(A8,Positions!$A$2:$B$688,2,FALSE)</f>
        <v>C/RW</v>
      </c>
      <c r="C8" s="46">
        <v>6.0</v>
      </c>
      <c r="D8" s="48" t="str">
        <f>VLOOKUP(A8,ADP!$A$2:$E$696,5,FALSE)</f>
        <v>COL</v>
      </c>
      <c r="G8" s="128" t="s">
        <v>31</v>
      </c>
      <c r="H8" s="46" t="str">
        <f>VLOOKUP(G8,Positions!$A$2:$B$688,2,FALSE)</f>
        <v>C</v>
      </c>
      <c r="I8" s="46">
        <v>6.0</v>
      </c>
      <c r="J8" s="48" t="str">
        <f>VLOOKUP(G8,ADP!$A$2:$E$696,5,FALSE)</f>
        <v>FLA</v>
      </c>
      <c r="M8" s="90" t="s">
        <v>36</v>
      </c>
      <c r="N8" s="91">
        <f>IFERROR(VLOOKUP(M8,'2023 Top 250'!$B$4:$H$258,7,FALSE),VLOOKUP(M8,'2023 Top 250'!$L$4:$R$258,7,FALSE))</f>
        <v>8.5</v>
      </c>
      <c r="O8" s="92" t="str">
        <f>VLOOKUP(M8,ADP!$A$2:$E$696,5,FALSE)</f>
        <v>COL</v>
      </c>
    </row>
    <row r="9">
      <c r="A9" s="129" t="s">
        <v>41</v>
      </c>
      <c r="B9" s="38" t="str">
        <f>VLOOKUP(A9,Positions!$A$2:$B$688,2,FALSE)</f>
        <v>C/LW</v>
      </c>
      <c r="C9" s="37">
        <v>7.0</v>
      </c>
      <c r="D9" s="39" t="str">
        <f>VLOOKUP(A9,ADP!$A$2:$E$696,5,FALSE)</f>
        <v>TBL</v>
      </c>
      <c r="G9" s="127" t="s">
        <v>41</v>
      </c>
      <c r="H9" s="37" t="str">
        <f>VLOOKUP(G9,Positions!$A$2:$B$688,2,FALSE)</f>
        <v>C/LW</v>
      </c>
      <c r="I9" s="37">
        <v>7.0</v>
      </c>
      <c r="J9" s="39" t="str">
        <f>VLOOKUP(G9,ADP!$A$2:$E$696,5,FALSE)</f>
        <v>TBL</v>
      </c>
      <c r="M9" s="130" t="s">
        <v>41</v>
      </c>
      <c r="N9" s="91">
        <f>IFERROR(VLOOKUP(M9,'2023 Top 250'!$B$4:$H$258,7,FALSE),VLOOKUP(M9,'2023 Top 250'!$L$4:$R$258,7,FALSE))</f>
        <v>14.5</v>
      </c>
      <c r="O9" s="92" t="str">
        <f>VLOOKUP(M9,ADP!$A$2:$E$696,5,FALSE)</f>
        <v>TBL</v>
      </c>
    </row>
    <row r="10">
      <c r="A10" s="131" t="s">
        <v>46</v>
      </c>
      <c r="B10" s="47" t="str">
        <f>VLOOKUP(A10,Positions!$A$2:$B$688,2,FALSE)</f>
        <v>C</v>
      </c>
      <c r="C10" s="46">
        <v>8.0</v>
      </c>
      <c r="D10" s="48" t="str">
        <f>VLOOKUP(A10,ADP!$A$2:$E$696,5,FALSE)</f>
        <v>PIT</v>
      </c>
      <c r="G10" s="128" t="s">
        <v>46</v>
      </c>
      <c r="H10" s="46" t="str">
        <f>VLOOKUP(G10,Positions!$A$2:$B$688,2,FALSE)</f>
        <v>C</v>
      </c>
      <c r="I10" s="46">
        <v>8.0</v>
      </c>
      <c r="J10" s="48" t="str">
        <f>VLOOKUP(G10,ADP!$A$2:$E$696,5,FALSE)</f>
        <v>PIT</v>
      </c>
      <c r="M10" s="132" t="s">
        <v>46</v>
      </c>
      <c r="N10" s="91">
        <f>IFERROR(VLOOKUP(M10,'2023 Top 250'!$B$4:$H$258,7,FALSE),VLOOKUP(M10,'2023 Top 250'!$L$4:$R$258,7,FALSE))</f>
        <v>18.5</v>
      </c>
      <c r="O10" s="92" t="str">
        <f>VLOOKUP(M10,ADP!$A$2:$E$696,5,FALSE)</f>
        <v>PIT</v>
      </c>
    </row>
    <row r="11">
      <c r="A11" s="129" t="s">
        <v>51</v>
      </c>
      <c r="B11" s="38" t="str">
        <f>VLOOKUP(A11,Positions!$A$2:$B$688,2,FALSE)</f>
        <v>C</v>
      </c>
      <c r="C11" s="37">
        <v>9.0</v>
      </c>
      <c r="D11" s="39" t="str">
        <f>VLOOKUP(A11,ADP!$A$2:$E$696,5,FALSE)</f>
        <v>CAR</v>
      </c>
      <c r="G11" s="133" t="s">
        <v>51</v>
      </c>
      <c r="H11" s="37" t="str">
        <f>VLOOKUP(G11,Positions!$A$2:$B$688,2,FALSE)</f>
        <v>C</v>
      </c>
      <c r="I11" s="37">
        <v>9.0</v>
      </c>
      <c r="J11" s="39" t="str">
        <f>VLOOKUP(G11,ADP!$A$2:$E$696,5,FALSE)</f>
        <v>CAR</v>
      </c>
      <c r="M11" s="130" t="s">
        <v>51</v>
      </c>
      <c r="N11" s="91">
        <f>IFERROR(VLOOKUP(M11,'2023 Top 250'!$B$4:$H$258,7,FALSE),VLOOKUP(M11,'2023 Top 250'!$L$4:$R$258,7,FALSE))</f>
        <v>20.5</v>
      </c>
      <c r="O11" s="92" t="str">
        <f>VLOOKUP(M11,ADP!$A$2:$E$696,5,FALSE)</f>
        <v>CAR</v>
      </c>
    </row>
    <row r="12">
      <c r="A12" s="45" t="s">
        <v>56</v>
      </c>
      <c r="B12" s="47" t="str">
        <f>VLOOKUP(A12,Positions!$A$2:$B$688,2,FALSE)</f>
        <v>C</v>
      </c>
      <c r="C12" s="46">
        <v>10.0</v>
      </c>
      <c r="D12" s="48" t="str">
        <f>VLOOKUP(A12,ADP!$A$2:$E$696,5,FALSE)</f>
        <v>NYR</v>
      </c>
      <c r="G12" s="128" t="s">
        <v>56</v>
      </c>
      <c r="H12" s="46" t="str">
        <f>VLOOKUP(G12,Positions!$A$2:$B$688,2,FALSE)</f>
        <v>C</v>
      </c>
      <c r="I12" s="46">
        <v>10.0</v>
      </c>
      <c r="J12" s="48" t="str">
        <f>VLOOKUP(G12,ADP!$A$2:$E$696,5,FALSE)</f>
        <v>NYR</v>
      </c>
      <c r="M12" s="90" t="s">
        <v>56</v>
      </c>
      <c r="N12" s="91">
        <f>IFERROR(VLOOKUP(M12,'2023 Top 250'!$B$4:$H$258,7,FALSE),VLOOKUP(M12,'2023 Top 250'!$L$4:$R$258,7,FALSE))</f>
        <v>23.5</v>
      </c>
      <c r="O12" s="92" t="str">
        <f>VLOOKUP(M12,ADP!$A$2:$E$696,5,FALSE)</f>
        <v>NYR</v>
      </c>
    </row>
    <row r="13">
      <c r="A13" s="36" t="s">
        <v>69</v>
      </c>
      <c r="B13" s="38" t="str">
        <f>VLOOKUP(A13,Positions!$A$2:$B$688,2,FALSE)</f>
        <v>C/LW</v>
      </c>
      <c r="C13" s="37">
        <v>11.0</v>
      </c>
      <c r="D13" s="39" t="str">
        <f>VLOOKUP(A13,ADP!$A$2:$E$696,5,FALSE)</f>
        <v>VAN</v>
      </c>
      <c r="G13" s="36" t="s">
        <v>69</v>
      </c>
      <c r="H13" s="37" t="str">
        <f>VLOOKUP(G13,Positions!$A$2:$B$688,2,FALSE)</f>
        <v>C/LW</v>
      </c>
      <c r="I13" s="37">
        <v>11.0</v>
      </c>
      <c r="J13" s="39" t="str">
        <f>VLOOKUP(G13,ADP!$A$2:$E$696,5,FALSE)</f>
        <v>VAN</v>
      </c>
      <c r="M13" s="90" t="s">
        <v>69</v>
      </c>
      <c r="N13" s="91">
        <f>IFERROR(VLOOKUP(M13,'2023 Top 250'!$B$4:$H$258,7,FALSE),VLOOKUP(M13,'2023 Top 250'!$L$4:$R$258,7,FALSE))</f>
        <v>25.5</v>
      </c>
      <c r="O13" s="92" t="str">
        <f>VLOOKUP(M13,ADP!$A$2:$E$696,5,FALSE)</f>
        <v>VAN</v>
      </c>
    </row>
    <row r="14">
      <c r="A14" s="45" t="s">
        <v>132</v>
      </c>
      <c r="B14" s="47" t="str">
        <f>VLOOKUP(A14,Positions!$A$2:$B$688,2,FALSE)</f>
        <v>C</v>
      </c>
      <c r="C14" s="46">
        <v>12.0</v>
      </c>
      <c r="D14" s="48" t="str">
        <f>VLOOKUP(A14,ADP!$A$2:$E$696,5,FALSE)</f>
        <v>CGY</v>
      </c>
      <c r="G14" s="128" t="s">
        <v>77</v>
      </c>
      <c r="H14" s="46" t="str">
        <f>VLOOKUP(G14,Positions!$A$2:$B$688,2,FALSE)</f>
        <v>C</v>
      </c>
      <c r="I14" s="46">
        <v>12.0</v>
      </c>
      <c r="J14" s="48" t="str">
        <f>VLOOKUP(G14,ADP!$A$2:$E$696,5,FALSE)</f>
        <v>VGK</v>
      </c>
      <c r="M14" s="90" t="s">
        <v>132</v>
      </c>
      <c r="N14" s="91">
        <f>IFERROR(VLOOKUP(M14,'2023 Top 250'!$B$4:$H$258,7,FALSE),VLOOKUP(M14,'2023 Top 250'!$L$4:$R$258,7,FALSE))</f>
        <v>30</v>
      </c>
      <c r="O14" s="92" t="str">
        <f>VLOOKUP(M14,ADP!$A$2:$E$696,5,FALSE)</f>
        <v>CGY</v>
      </c>
    </row>
    <row r="15">
      <c r="A15" s="129" t="s">
        <v>137</v>
      </c>
      <c r="B15" s="38" t="str">
        <f>VLOOKUP(A15,Positions!$A$2:$B$688,2,FALSE)</f>
        <v>C</v>
      </c>
      <c r="C15" s="37">
        <v>13.0</v>
      </c>
      <c r="D15" s="39" t="str">
        <f>VLOOKUP(A15,ADP!$A$2:$E$696,5,FALSE)</f>
        <v>NJD</v>
      </c>
      <c r="G15" s="127" t="s">
        <v>132</v>
      </c>
      <c r="H15" s="37" t="str">
        <f>VLOOKUP(G15,Positions!$A$2:$B$688,2,FALSE)</f>
        <v>C</v>
      </c>
      <c r="I15" s="37">
        <v>13.0</v>
      </c>
      <c r="J15" s="39" t="str">
        <f>VLOOKUP(G15,ADP!$A$2:$E$696,5,FALSE)</f>
        <v>CGY</v>
      </c>
      <c r="M15" s="90" t="s">
        <v>173</v>
      </c>
      <c r="N15" s="91">
        <f>IFERROR(VLOOKUP(M15,'2023 Top 250'!$B$4:$H$258,7,FALSE),VLOOKUP(M15,'2023 Top 250'!$L$4:$R$258,7,FALSE))</f>
        <v>65</v>
      </c>
      <c r="O15" s="92" t="str">
        <f>VLOOKUP(M15,ADP!$A$2:$E$696,5,FALSE)</f>
        <v>COL</v>
      </c>
    </row>
    <row r="16">
      <c r="A16" s="45" t="s">
        <v>77</v>
      </c>
      <c r="B16" s="47" t="str">
        <f>VLOOKUP(A16,Positions!$A$2:$B$688,2,FALSE)</f>
        <v>C</v>
      </c>
      <c r="C16" s="46">
        <v>14.0</v>
      </c>
      <c r="D16" s="48" t="str">
        <f>VLOOKUP(A16,ADP!$A$2:$E$696,5,FALSE)</f>
        <v>VGK</v>
      </c>
      <c r="G16" s="128" t="s">
        <v>144</v>
      </c>
      <c r="H16" s="46" t="str">
        <f>VLOOKUP(G16,Positions!$A$2:$B$688,2,FALSE)</f>
        <v>C</v>
      </c>
      <c r="I16" s="46">
        <v>14.0</v>
      </c>
      <c r="J16" s="48" t="str">
        <f>VLOOKUP(G16,ADP!$A$2:$E$696,5,FALSE)</f>
        <v>TOR</v>
      </c>
      <c r="M16" s="130" t="s">
        <v>137</v>
      </c>
      <c r="N16" s="91">
        <f>IFERROR(VLOOKUP(M16,'2023 Top 250'!$B$4:$H$258,7,FALSE),VLOOKUP(M16,'2023 Top 250'!$L$4:$R$258,7,FALSE))</f>
        <v>36</v>
      </c>
      <c r="O16" s="92" t="str">
        <f>VLOOKUP(M16,ADP!$A$2:$E$696,5,FALSE)</f>
        <v>NJD</v>
      </c>
    </row>
    <row r="17">
      <c r="A17" s="36" t="s">
        <v>144</v>
      </c>
      <c r="B17" s="38" t="str">
        <f>VLOOKUP(A17,Positions!$A$2:$B$688,2,FALSE)</f>
        <v>C</v>
      </c>
      <c r="C17" s="37">
        <v>15.0</v>
      </c>
      <c r="D17" s="39" t="str">
        <f>VLOOKUP(A17,ADP!$A$2:$E$696,5,FALSE)</f>
        <v>TOR</v>
      </c>
      <c r="G17" s="127" t="s">
        <v>137</v>
      </c>
      <c r="H17" s="37" t="str">
        <f>VLOOKUP(G17,Positions!$A$2:$B$688,2,FALSE)</f>
        <v>C</v>
      </c>
      <c r="I17" s="37">
        <v>15.0</v>
      </c>
      <c r="J17" s="39" t="str">
        <f>VLOOKUP(G17,ADP!$A$2:$E$696,5,FALSE)</f>
        <v>NJD</v>
      </c>
      <c r="M17" s="90" t="s">
        <v>77</v>
      </c>
      <c r="N17" s="91">
        <f>IFERROR(VLOOKUP(M17,'2023 Top 250'!$B$4:$H$258,7,FALSE),VLOOKUP(M17,'2023 Top 250'!$L$4:$R$258,7,FALSE))</f>
        <v>32</v>
      </c>
      <c r="O17" s="92" t="str">
        <f>VLOOKUP(M17,ADP!$A$2:$E$696,5,FALSE)</f>
        <v>VGK</v>
      </c>
    </row>
    <row r="18">
      <c r="A18" s="134" t="s">
        <v>156</v>
      </c>
      <c r="B18" s="47" t="str">
        <f>VLOOKUP(A18,Positions!$A$2:$B$688,2,FALSE)</f>
        <v>C</v>
      </c>
      <c r="C18" s="46">
        <v>16.0</v>
      </c>
      <c r="D18" s="48" t="str">
        <f>VLOOKUP(A18,ADP!$A$2:$E$696,5,FALSE)</f>
        <v>DAL</v>
      </c>
      <c r="G18" s="128" t="s">
        <v>159</v>
      </c>
      <c r="H18" s="46" t="str">
        <f>VLOOKUP(G18,Positions!$A$2:$B$688,2,FALSE)</f>
        <v>C</v>
      </c>
      <c r="I18" s="46">
        <v>16.0</v>
      </c>
      <c r="J18" s="48" t="str">
        <f>VLOOKUP(G18,ADP!$A$2:$E$696,5,FALSE)</f>
        <v>BOS</v>
      </c>
      <c r="M18" s="90" t="s">
        <v>144</v>
      </c>
      <c r="N18" s="91">
        <f>IFERROR(VLOOKUP(M18,'2023 Top 250'!$B$4:$H$258,7,FALSE),VLOOKUP(M18,'2023 Top 250'!$L$4:$R$258,7,FALSE))</f>
        <v>36.5</v>
      </c>
      <c r="O18" s="92" t="str">
        <f>VLOOKUP(M18,ADP!$A$2:$E$696,5,FALSE)</f>
        <v>TOR</v>
      </c>
    </row>
    <row r="19">
      <c r="A19" s="129" t="s">
        <v>158</v>
      </c>
      <c r="B19" s="38" t="str">
        <f>VLOOKUP(A19,Positions!$A$2:$B$688,2,FALSE)</f>
        <v>C/RW</v>
      </c>
      <c r="C19" s="37">
        <v>17.0</v>
      </c>
      <c r="D19" s="39" t="str">
        <f>VLOOKUP(A19,ADP!$A$2:$E$696,5,FALSE)</f>
        <v>DAL</v>
      </c>
      <c r="G19" s="127" t="s">
        <v>164</v>
      </c>
      <c r="H19" s="37" t="str">
        <f>VLOOKUP(G19,Positions!$A$2:$B$688,2,FALSE)</f>
        <v>C</v>
      </c>
      <c r="I19" s="37">
        <v>17.0</v>
      </c>
      <c r="J19" s="39" t="str">
        <f>VLOOKUP(G19,ADP!$A$2:$E$696,5,FALSE)</f>
        <v>TBL</v>
      </c>
      <c r="M19" s="130" t="s">
        <v>156</v>
      </c>
      <c r="N19" s="91">
        <f>IFERROR(VLOOKUP(M19,'2023 Top 250'!$B$4:$H$258,7,FALSE),VLOOKUP(M19,'2023 Top 250'!$L$4:$R$258,7,FALSE))</f>
        <v>46</v>
      </c>
      <c r="O19" s="92" t="str">
        <f>VLOOKUP(M19,ADP!$A$2:$E$696,5,FALSE)</f>
        <v>DAL</v>
      </c>
    </row>
    <row r="20">
      <c r="A20" s="45" t="s">
        <v>163</v>
      </c>
      <c r="B20" s="47" t="str">
        <f>VLOOKUP(A20,Positions!$A$2:$B$688,2,FALSE)</f>
        <v>C</v>
      </c>
      <c r="C20" s="46">
        <v>18.0</v>
      </c>
      <c r="D20" s="48" t="str">
        <f>VLOOKUP(A20,ADP!$A$2:$E$696,5,FALSE)</f>
        <v>CGY</v>
      </c>
      <c r="G20" s="135" t="s">
        <v>158</v>
      </c>
      <c r="H20" s="46" t="str">
        <f>VLOOKUP(G20,Positions!$A$2:$B$688,2,FALSE)</f>
        <v>C/RW</v>
      </c>
      <c r="I20" s="46">
        <v>18.0</v>
      </c>
      <c r="J20" s="48" t="str">
        <f>VLOOKUP(G20,ADP!$A$2:$E$696,5,FALSE)</f>
        <v>DAL</v>
      </c>
      <c r="M20" s="130" t="s">
        <v>158</v>
      </c>
      <c r="N20" s="91">
        <f>IFERROR(VLOOKUP(M20,'2023 Top 250'!$B$4:$H$258,7,FALSE),VLOOKUP(M20,'2023 Top 250'!$L$4:$R$258,7,FALSE))</f>
        <v>43.5</v>
      </c>
      <c r="O20" s="92" t="str">
        <f>VLOOKUP(M20,ADP!$A$2:$E$696,5,FALSE)</f>
        <v>DAL</v>
      </c>
    </row>
    <row r="21">
      <c r="A21" s="129" t="s">
        <v>159</v>
      </c>
      <c r="B21" s="38" t="str">
        <f>VLOOKUP(A21,Positions!$A$2:$B$688,2,FALSE)</f>
        <v>C</v>
      </c>
      <c r="C21" s="37">
        <v>19.0</v>
      </c>
      <c r="D21" s="39" t="str">
        <f>VLOOKUP(A21,ADP!$A$2:$E$696,5,FALSE)</f>
        <v>BOS</v>
      </c>
      <c r="G21" s="127" t="s">
        <v>156</v>
      </c>
      <c r="H21" s="37" t="str">
        <f>VLOOKUP(G21,Positions!$A$2:$B$688,2,FALSE)</f>
        <v>C</v>
      </c>
      <c r="I21" s="37">
        <v>19.0</v>
      </c>
      <c r="J21" s="39" t="str">
        <f>VLOOKUP(G21,ADP!$A$2:$E$696,5,FALSE)</f>
        <v>DAL</v>
      </c>
      <c r="M21" s="90" t="s">
        <v>163</v>
      </c>
      <c r="N21" s="91">
        <f>IFERROR(VLOOKUP(M21,'2023 Top 250'!$B$4:$H$258,7,FALSE),VLOOKUP(M21,'2023 Top 250'!$L$4:$R$258,7,FALSE))</f>
        <v>56</v>
      </c>
      <c r="O21" s="92" t="str">
        <f>VLOOKUP(M21,ADP!$A$2:$E$696,5,FALSE)</f>
        <v>CGY</v>
      </c>
    </row>
    <row r="22">
      <c r="A22" s="45" t="s">
        <v>168</v>
      </c>
      <c r="B22" s="47" t="str">
        <f>VLOOKUP(A22,Positions!$A$2:$B$688,2,FALSE)</f>
        <v>C</v>
      </c>
      <c r="C22" s="46">
        <v>20.0</v>
      </c>
      <c r="D22" s="48" t="str">
        <f>VLOOKUP(A22,ADP!$A$2:$E$696,5,FALSE)</f>
        <v>WPG</v>
      </c>
      <c r="G22" s="128" t="s">
        <v>168</v>
      </c>
      <c r="H22" s="46" t="str">
        <f>VLOOKUP(G22,Positions!$A$2:$B$688,2,FALSE)</f>
        <v>C</v>
      </c>
      <c r="I22" s="46">
        <v>20.0</v>
      </c>
      <c r="J22" s="48" t="str">
        <f>VLOOKUP(G22,ADP!$A$2:$E$696,5,FALSE)</f>
        <v>WPG</v>
      </c>
      <c r="M22" s="130" t="s">
        <v>159</v>
      </c>
      <c r="N22" s="91">
        <f>IFERROR(VLOOKUP(M22,'2023 Top 250'!$B$4:$H$258,7,FALSE),VLOOKUP(M22,'2023 Top 250'!$L$4:$R$258,7,FALSE))</f>
        <v>43.5</v>
      </c>
      <c r="O22" s="92" t="str">
        <f>VLOOKUP(M22,ADP!$A$2:$E$696,5,FALSE)</f>
        <v>BOS</v>
      </c>
    </row>
    <row r="23">
      <c r="A23" s="129" t="s">
        <v>164</v>
      </c>
      <c r="B23" s="38" t="str">
        <f>VLOOKUP(A23,Positions!$A$2:$B$688,2,FALSE)</f>
        <v>C</v>
      </c>
      <c r="C23" s="37">
        <v>21.0</v>
      </c>
      <c r="D23" s="39" t="str">
        <f>VLOOKUP(A23,ADP!$A$2:$E$696,5,FALSE)</f>
        <v>TBL</v>
      </c>
      <c r="G23" s="127" t="s">
        <v>176</v>
      </c>
      <c r="H23" s="37" t="str">
        <f>VLOOKUP(G23,Positions!$A$2:$B$688,2,FALSE)</f>
        <v>C/LW</v>
      </c>
      <c r="I23" s="37">
        <v>21.0</v>
      </c>
      <c r="J23" s="39" t="str">
        <f>VLOOKUP(G23,ADP!$A$2:$E$696,5,FALSE)</f>
        <v>VAN</v>
      </c>
      <c r="M23" s="90" t="s">
        <v>168</v>
      </c>
      <c r="N23" s="91">
        <f>IFERROR(VLOOKUP(M23,'2023 Top 250'!$B$4:$H$258,7,FALSE),VLOOKUP(M23,'2023 Top 250'!$L$4:$R$258,7,FALSE))</f>
        <v>50</v>
      </c>
      <c r="O23" s="92" t="str">
        <f>VLOOKUP(M23,ADP!$A$2:$E$696,5,FALSE)</f>
        <v>WPG</v>
      </c>
    </row>
    <row r="24">
      <c r="A24" s="45" t="s">
        <v>173</v>
      </c>
      <c r="B24" s="47" t="str">
        <f>VLOOKUP(A24,Positions!$A$2:$B$688,2,FALSE)</f>
        <v>C/LW</v>
      </c>
      <c r="C24" s="46">
        <v>22.0</v>
      </c>
      <c r="D24" s="48" t="str">
        <f>VLOOKUP(A24,ADP!$A$2:$E$696,5,FALSE)</f>
        <v>COL</v>
      </c>
      <c r="G24" s="128" t="s">
        <v>163</v>
      </c>
      <c r="H24" s="46" t="str">
        <f>VLOOKUP(G24,Positions!$A$2:$B$688,2,FALSE)</f>
        <v>C</v>
      </c>
      <c r="I24" s="46">
        <v>22.0</v>
      </c>
      <c r="J24" s="48" t="str">
        <f>VLOOKUP(G24,ADP!$A$2:$E$696,5,FALSE)</f>
        <v>CGY</v>
      </c>
      <c r="M24" s="136" t="s">
        <v>164</v>
      </c>
      <c r="N24" s="91">
        <f>IFERROR(VLOOKUP(M24,'2023 Top 250'!$B$4:$H$258,7,FALSE),VLOOKUP(M24,'2023 Top 250'!$L$4:$R$258,7,FALSE))</f>
        <v>46</v>
      </c>
      <c r="O24" s="92" t="str">
        <f>VLOOKUP(M24,ADP!$A$2:$E$696,5,FALSE)</f>
        <v>TBL</v>
      </c>
    </row>
    <row r="25">
      <c r="A25" s="137" t="s">
        <v>183</v>
      </c>
      <c r="B25" s="38" t="str">
        <f>VLOOKUP(A25,Positions!$A$2:$B$688,2,FALSE)</f>
        <v>C</v>
      </c>
      <c r="C25" s="37">
        <v>23.0</v>
      </c>
      <c r="D25" s="39" t="str">
        <f>VLOOKUP(A25,ADP!$A$2:$E$696,5,FALSE)</f>
        <v>OTT</v>
      </c>
      <c r="G25" s="133" t="s">
        <v>206</v>
      </c>
      <c r="H25" s="37" t="str">
        <f>VLOOKUP(G25,Positions!$A$2:$B$688,2,FALSE)</f>
        <v>C/RW</v>
      </c>
      <c r="I25" s="37">
        <v>23.0</v>
      </c>
      <c r="J25" s="39" t="str">
        <f>VLOOKUP(G25,ADP!$A$2:$E$696,5,FALSE)</f>
        <v>FLA</v>
      </c>
      <c r="M25" s="138" t="s">
        <v>183</v>
      </c>
      <c r="N25" s="91">
        <f>IFERROR(VLOOKUP(M25,'2023 Top 250'!$B$4:$H$258,7,FALSE),VLOOKUP(M25,'2023 Top 250'!$L$4:$R$258,7,FALSE))</f>
        <v>66.5</v>
      </c>
      <c r="O25" s="92" t="str">
        <f>VLOOKUP(M25,ADP!$A$2:$E$696,5,FALSE)</f>
        <v>OTT</v>
      </c>
    </row>
    <row r="26">
      <c r="A26" s="139" t="s">
        <v>176</v>
      </c>
      <c r="B26" s="47" t="str">
        <f>VLOOKUP(A26,Positions!$A$2:$B$688,2,FALSE)</f>
        <v>C/LW</v>
      </c>
      <c r="C26" s="46">
        <v>24.0</v>
      </c>
      <c r="D26" s="48" t="str">
        <f>VLOOKUP(A26,ADP!$A$2:$E$696,5,FALSE)</f>
        <v>VAN</v>
      </c>
      <c r="G26" s="128" t="s">
        <v>210</v>
      </c>
      <c r="H26" s="46" t="str">
        <f>VLOOKUP(G26,Positions!$A$2:$B$688,2,FALSE)</f>
        <v>C</v>
      </c>
      <c r="I26" s="46">
        <v>24.0</v>
      </c>
      <c r="J26" s="48" t="str">
        <f>VLOOKUP(G26,ADP!$A$2:$E$696,5,FALSE)</f>
        <v>STL</v>
      </c>
      <c r="M26" s="140" t="s">
        <v>176</v>
      </c>
      <c r="N26" s="91">
        <f>IFERROR(VLOOKUP(M26,'2023 Top 250'!$B$4:$H$258,7,FALSE),VLOOKUP(M26,'2023 Top 250'!$L$4:$R$258,7,FALSE))</f>
        <v>55.5</v>
      </c>
      <c r="O26" s="92" t="str">
        <f>VLOOKUP(M26,ADP!$A$2:$E$696,5,FALSE)</f>
        <v>VAN</v>
      </c>
    </row>
    <row r="27">
      <c r="A27" s="36" t="s">
        <v>186</v>
      </c>
      <c r="B27" s="38" t="str">
        <f>VLOOKUP(A27,Positions!$A$2:$B$688,2,FALSE)</f>
        <v>C</v>
      </c>
      <c r="C27" s="37">
        <v>25.0</v>
      </c>
      <c r="D27" s="39" t="str">
        <f>VLOOKUP(A27,ADP!$A$2:$E$696,5,FALSE)</f>
        <v>DET</v>
      </c>
      <c r="G27" s="127" t="s">
        <v>193</v>
      </c>
      <c r="H27" s="37" t="str">
        <f>VLOOKUP(G27,Positions!$A$2:$B$688,2,FALSE)</f>
        <v>C</v>
      </c>
      <c r="I27" s="37">
        <v>25.0</v>
      </c>
      <c r="J27" s="39" t="str">
        <f>VLOOKUP(G27,ADP!$A$2:$E$696,5,FALSE)</f>
        <v>LAK</v>
      </c>
      <c r="M27" s="90" t="s">
        <v>186</v>
      </c>
      <c r="N27" s="91">
        <f>IFERROR(VLOOKUP(M27,'2023 Top 250'!$B$4:$H$258,7,FALSE),VLOOKUP(M27,'2023 Top 250'!$L$4:$R$258,7,FALSE))</f>
        <v>68.5</v>
      </c>
      <c r="O27" s="92" t="str">
        <f>VLOOKUP(M27,ADP!$A$2:$E$696,5,FALSE)</f>
        <v>DET</v>
      </c>
    </row>
    <row r="28">
      <c r="A28" s="139" t="s">
        <v>191</v>
      </c>
      <c r="B28" s="47" t="str">
        <f>VLOOKUP(A28,Positions!$A$2:$B$688,2,FALSE)</f>
        <v>C/RW</v>
      </c>
      <c r="C28" s="46">
        <v>26.0</v>
      </c>
      <c r="D28" s="48" t="str">
        <f>VLOOKUP(A28,ADP!$A$2:$E$696,5,FALSE)</f>
        <v>OTT</v>
      </c>
      <c r="G28" s="128" t="s">
        <v>183</v>
      </c>
      <c r="H28" s="46" t="str">
        <f>VLOOKUP(G28,Positions!$A$2:$B$688,2,FALSE)</f>
        <v>C</v>
      </c>
      <c r="I28" s="46">
        <v>26.0</v>
      </c>
      <c r="J28" s="48" t="str">
        <f>VLOOKUP(G28,ADP!$A$2:$E$696,5,FALSE)</f>
        <v>OTT</v>
      </c>
      <c r="M28" s="138" t="s">
        <v>191</v>
      </c>
      <c r="N28" s="91">
        <f>IFERROR(VLOOKUP(M28,'2023 Top 250'!$B$4:$H$258,7,FALSE),VLOOKUP(M28,'2023 Top 250'!$L$4:$R$258,7,FALSE))</f>
        <v>74.5</v>
      </c>
      <c r="O28" s="92" t="str">
        <f>VLOOKUP(M28,ADP!$A$2:$E$696,5,FALSE)</f>
        <v>OTT</v>
      </c>
    </row>
    <row r="29">
      <c r="A29" s="137" t="s">
        <v>193</v>
      </c>
      <c r="B29" s="38" t="str">
        <f>VLOOKUP(A29,Positions!$A$2:$B$688,2,FALSE)</f>
        <v>C</v>
      </c>
      <c r="C29" s="37">
        <v>27.0</v>
      </c>
      <c r="D29" s="39" t="str">
        <f>VLOOKUP(A29,ADP!$A$2:$E$696,5,FALSE)</f>
        <v>LAK</v>
      </c>
      <c r="G29" s="127" t="s">
        <v>186</v>
      </c>
      <c r="H29" s="37" t="str">
        <f>VLOOKUP(G29,Positions!$A$2:$B$688,2,FALSE)</f>
        <v>C</v>
      </c>
      <c r="I29" s="37">
        <v>27.0</v>
      </c>
      <c r="J29" s="39" t="str">
        <f>VLOOKUP(G29,ADP!$A$2:$E$696,5,FALSE)</f>
        <v>DET</v>
      </c>
      <c r="M29" s="140" t="s">
        <v>193</v>
      </c>
      <c r="N29" s="91">
        <f>IFERROR(VLOOKUP(M29,'2023 Top 250'!$B$4:$H$258,7,FALSE),VLOOKUP(M29,'2023 Top 250'!$L$4:$R$258,7,FALSE))</f>
        <v>68</v>
      </c>
      <c r="O29" s="92" t="str">
        <f>VLOOKUP(M29,ADP!$A$2:$E$696,5,FALSE)</f>
        <v>LAK</v>
      </c>
    </row>
    <row r="30">
      <c r="A30" s="139" t="s">
        <v>196</v>
      </c>
      <c r="B30" s="47" t="str">
        <f>VLOOKUP(A30,Positions!$A$2:$B$688,2,FALSE)</f>
        <v>C</v>
      </c>
      <c r="C30" s="46">
        <v>28.0</v>
      </c>
      <c r="D30" s="48" t="str">
        <f>VLOOKUP(A30,ADP!$A$2:$E$696,5,FALSE)</f>
        <v>PIT</v>
      </c>
      <c r="G30" s="128" t="s">
        <v>173</v>
      </c>
      <c r="H30" s="46" t="str">
        <f>VLOOKUP(G30,Positions!$A$2:$B$688,2,FALSE)</f>
        <v>C/LW</v>
      </c>
      <c r="I30" s="46">
        <v>28.0</v>
      </c>
      <c r="J30" s="48" t="str">
        <f>VLOOKUP(G30,ADP!$A$2:$E$696,5,FALSE)</f>
        <v>COL</v>
      </c>
      <c r="M30" s="138" t="s">
        <v>196</v>
      </c>
      <c r="N30" s="91">
        <f>IFERROR(VLOOKUP(M30,'2023 Top 250'!$B$4:$H$258,7,FALSE),VLOOKUP(M30,'2023 Top 250'!$L$4:$R$258,7,FALSE))</f>
        <v>76</v>
      </c>
      <c r="O30" s="92" t="str">
        <f>VLOOKUP(M30,ADP!$A$2:$E$696,5,FALSE)</f>
        <v>PIT</v>
      </c>
    </row>
    <row r="31">
      <c r="A31" s="137" t="s">
        <v>199</v>
      </c>
      <c r="B31" s="38" t="str">
        <f>VLOOKUP(A31,Positions!$A$2:$B$688,2,FALSE)</f>
        <v>C</v>
      </c>
      <c r="C31" s="37">
        <v>29.0</v>
      </c>
      <c r="D31" s="39" t="str">
        <f>VLOOKUP(A31,ADP!$A$2:$E$696,5,FALSE)</f>
        <v>SJS</v>
      </c>
      <c r="G31" s="127" t="s">
        <v>217</v>
      </c>
      <c r="H31" s="37" t="str">
        <f>VLOOKUP(G31,Positions!$A$2:$B$688,2,FALSE)</f>
        <v>C</v>
      </c>
      <c r="I31" s="37">
        <v>29.0</v>
      </c>
      <c r="J31" s="39" t="str">
        <f>VLOOKUP(G31,ADP!$A$2:$E$696,5,FALSE)</f>
        <v>BUF</v>
      </c>
      <c r="M31" s="140" t="s">
        <v>199</v>
      </c>
      <c r="N31" s="91">
        <f>IFERROR(VLOOKUP(M31,'2023 Top 250'!$B$4:$H$258,7,FALSE),VLOOKUP(M31,'2023 Top 250'!$L$4:$R$258,7,FALSE))</f>
        <v>78.5</v>
      </c>
      <c r="O31" s="92" t="str">
        <f>VLOOKUP(M31,ADP!$A$2:$E$696,5,FALSE)</f>
        <v>SJS</v>
      </c>
    </row>
    <row r="32">
      <c r="A32" s="141" t="s">
        <v>212</v>
      </c>
      <c r="B32" s="47" t="str">
        <f>VLOOKUP(A32,Positions!$A$2:$B$688,2,FALSE)</f>
        <v>C/LW</v>
      </c>
      <c r="C32" s="46">
        <v>30.0</v>
      </c>
      <c r="D32" s="48" t="str">
        <f>VLOOKUP(A32,ADP!$A$2:$E$696,5,FALSE)</f>
        <v>OTT</v>
      </c>
      <c r="G32" s="128" t="s">
        <v>191</v>
      </c>
      <c r="H32" s="46" t="str">
        <f>VLOOKUP(G32,Positions!$A$2:$B$688,2,FALSE)</f>
        <v>C/RW</v>
      </c>
      <c r="I32" s="46">
        <v>30.0</v>
      </c>
      <c r="J32" s="48" t="str">
        <f>VLOOKUP(G32,ADP!$A$2:$E$696,5,FALSE)</f>
        <v>OTT</v>
      </c>
      <c r="M32" s="142" t="s">
        <v>212</v>
      </c>
      <c r="N32" s="91">
        <f>IFERROR(VLOOKUP(M32,'2023 Top 250'!$B$4:$H$258,7,FALSE),VLOOKUP(M32,'2023 Top 250'!$L$4:$R$258,7,FALSE))</f>
        <v>92</v>
      </c>
      <c r="O32" s="92" t="str">
        <f>VLOOKUP(M32,ADP!$A$2:$E$696,5,FALSE)</f>
        <v>OTT</v>
      </c>
    </row>
    <row r="33">
      <c r="A33" s="143" t="s">
        <v>214</v>
      </c>
      <c r="B33" s="38" t="str">
        <f>VLOOKUP(A33,Positions!$A$2:$B$688,2,FALSE)</f>
        <v>C</v>
      </c>
      <c r="C33" s="37">
        <v>31.0</v>
      </c>
      <c r="D33" s="39" t="str">
        <f>VLOOKUP(A33,ADP!$A$2:$E$696,5,FALSE)</f>
        <v>ANA</v>
      </c>
      <c r="G33" s="127" t="s">
        <v>196</v>
      </c>
      <c r="H33" s="37" t="str">
        <f>VLOOKUP(G33,Positions!$A$2:$B$688,2,FALSE)</f>
        <v>C</v>
      </c>
      <c r="I33" s="37">
        <v>31.0</v>
      </c>
      <c r="J33" s="39" t="str">
        <f>VLOOKUP(G33,ADP!$A$2:$E$696,5,FALSE)</f>
        <v>PIT</v>
      </c>
      <c r="M33" s="144" t="s">
        <v>214</v>
      </c>
      <c r="N33" s="91">
        <f>IFERROR(VLOOKUP(M33,'2023 Top 250'!$B$4:$H$258,7,FALSE),VLOOKUP(M33,'2023 Top 250'!$L$4:$R$258,7,FALSE))</f>
        <v>94.5</v>
      </c>
      <c r="O33" s="92" t="str">
        <f>VLOOKUP(M33,ADP!$A$2:$E$696,5,FALSE)</f>
        <v>ANA</v>
      </c>
    </row>
    <row r="34">
      <c r="A34" s="139" t="s">
        <v>206</v>
      </c>
      <c r="B34" s="47" t="str">
        <f>VLOOKUP(A34,Positions!$A$2:$B$688,2,FALSE)</f>
        <v>C/RW</v>
      </c>
      <c r="C34" s="46">
        <v>32.0</v>
      </c>
      <c r="D34" s="48" t="str">
        <f>VLOOKUP(A34,ADP!$A$2:$E$696,5,FALSE)</f>
        <v>FLA</v>
      </c>
      <c r="G34" s="128" t="s">
        <v>246</v>
      </c>
      <c r="H34" s="46" t="str">
        <f>VLOOKUP(G34,Positions!$A$2:$B$688,2,FALSE)</f>
        <v>C</v>
      </c>
      <c r="I34" s="46">
        <v>32.0</v>
      </c>
      <c r="J34" s="48" t="str">
        <f>VLOOKUP(G34,ADP!$A$2:$E$696,5,FALSE)</f>
        <v>WSH</v>
      </c>
      <c r="M34" s="140" t="s">
        <v>206</v>
      </c>
      <c r="N34" s="91">
        <f>IFERROR(VLOOKUP(M34,'2023 Top 250'!$B$4:$H$258,7,FALSE),VLOOKUP(M34,'2023 Top 250'!$L$4:$R$258,7,FALSE))</f>
        <v>71.5</v>
      </c>
      <c r="O34" s="92" t="str">
        <f>VLOOKUP(M34,ADP!$A$2:$E$696,5,FALSE)</f>
        <v>FLA</v>
      </c>
    </row>
    <row r="35">
      <c r="A35" s="137" t="s">
        <v>217</v>
      </c>
      <c r="B35" s="38" t="str">
        <f>VLOOKUP(A35,Positions!$A$2:$B$688,2,FALSE)</f>
        <v>C</v>
      </c>
      <c r="C35" s="37">
        <v>33.0</v>
      </c>
      <c r="D35" s="39" t="str">
        <f>VLOOKUP(A35,ADP!$A$2:$E$696,5,FALSE)</f>
        <v>BUF</v>
      </c>
      <c r="G35" s="127" t="s">
        <v>199</v>
      </c>
      <c r="H35" s="37" t="str">
        <f>VLOOKUP(G35,Positions!$A$2:$B$688,2,FALSE)</f>
        <v>C</v>
      </c>
      <c r="I35" s="37">
        <v>33.0</v>
      </c>
      <c r="J35" s="39" t="str">
        <f>VLOOKUP(G35,ADP!$A$2:$E$696,5,FALSE)</f>
        <v>SJS</v>
      </c>
      <c r="M35" s="145" t="s">
        <v>217</v>
      </c>
      <c r="N35" s="91">
        <f>IFERROR(VLOOKUP(M35,'2023 Top 250'!$B$4:$H$258,7,FALSE),VLOOKUP(M35,'2023 Top 250'!$L$4:$R$258,7,FALSE))</f>
        <v>78.5</v>
      </c>
      <c r="O35" s="92" t="str">
        <f>VLOOKUP(M35,ADP!$A$2:$E$696,5,FALSE)</f>
        <v>BUF</v>
      </c>
    </row>
    <row r="36">
      <c r="A36" s="139" t="s">
        <v>210</v>
      </c>
      <c r="B36" s="47" t="str">
        <f>VLOOKUP(A36,Positions!$A$2:$B$688,2,FALSE)</f>
        <v>C</v>
      </c>
      <c r="C36" s="46">
        <v>34.0</v>
      </c>
      <c r="D36" s="48" t="str">
        <f>VLOOKUP(A36,ADP!$A$2:$E$696,5,FALSE)</f>
        <v>STL</v>
      </c>
      <c r="G36" s="128" t="s">
        <v>232</v>
      </c>
      <c r="H36" s="46" t="str">
        <f>VLOOKUP(G36,Positions!$A$2:$B$688,2,FALSE)</f>
        <v>C</v>
      </c>
      <c r="I36" s="46">
        <v>34.0</v>
      </c>
      <c r="J36" s="48" t="str">
        <f>VLOOKUP(G36,ADP!$A$2:$E$696,5,FALSE)</f>
        <v>NYI</v>
      </c>
      <c r="M36" s="145" t="s">
        <v>210</v>
      </c>
      <c r="N36" s="91">
        <f>IFERROR(VLOOKUP(M36,'2023 Top 250'!$B$4:$H$258,7,FALSE),VLOOKUP(M36,'2023 Top 250'!$L$4:$R$258,7,FALSE))</f>
        <v>74</v>
      </c>
      <c r="O36" s="92" t="str">
        <f>VLOOKUP(M36,ADP!$A$2:$E$696,5,FALSE)</f>
        <v>STL</v>
      </c>
    </row>
    <row r="37">
      <c r="A37" s="137" t="s">
        <v>227</v>
      </c>
      <c r="B37" s="38" t="str">
        <f>VLOOKUP(A37,Positions!$A$2:$B$688,2,FALSE)</f>
        <v>C</v>
      </c>
      <c r="C37" s="37">
        <v>35.0</v>
      </c>
      <c r="D37" s="39" t="str">
        <f>VLOOKUP(A37,ADP!$A$2:$E$696,5,FALSE)</f>
        <v>MTL</v>
      </c>
      <c r="G37" s="127" t="s">
        <v>269</v>
      </c>
      <c r="H37" s="37" t="str">
        <f>VLOOKUP(G37,Positions!$A$2:$B$688,2,FALSE)</f>
        <v>C</v>
      </c>
      <c r="I37" s="37">
        <v>35.0</v>
      </c>
      <c r="J37" s="39" t="str">
        <f>VLOOKUP(G37,ADP!$A$2:$E$696,5,FALSE)</f>
        <v>WPG</v>
      </c>
      <c r="M37" s="140" t="s">
        <v>227</v>
      </c>
      <c r="N37" s="91">
        <f>IFERROR(VLOOKUP(M37,'2023 Top 250'!$B$4:$H$258,7,FALSE),VLOOKUP(M37,'2023 Top 250'!$L$4:$R$258,7,FALSE))</f>
        <v>91.5</v>
      </c>
      <c r="O37" s="92" t="str">
        <f>VLOOKUP(M37,ADP!$A$2:$E$696,5,FALSE)</f>
        <v>MTL</v>
      </c>
    </row>
    <row r="38">
      <c r="A38" s="141" t="s">
        <v>232</v>
      </c>
      <c r="B38" s="47" t="str">
        <f>VLOOKUP(A38,Positions!$A$2:$B$688,2,FALSE)</f>
        <v>C</v>
      </c>
      <c r="C38" s="46">
        <v>36.0</v>
      </c>
      <c r="D38" s="48" t="str">
        <f>VLOOKUP(A38,ADP!$A$2:$E$696,5,FALSE)</f>
        <v>NYI</v>
      </c>
      <c r="G38" s="128" t="s">
        <v>227</v>
      </c>
      <c r="H38" s="46" t="str">
        <f>VLOOKUP(G38,Positions!$A$2:$B$688,2,FALSE)</f>
        <v>C</v>
      </c>
      <c r="I38" s="46">
        <v>36.0</v>
      </c>
      <c r="J38" s="48" t="str">
        <f>VLOOKUP(G38,ADP!$A$2:$E$696,5,FALSE)</f>
        <v>MTL</v>
      </c>
      <c r="M38" s="142" t="s">
        <v>232</v>
      </c>
      <c r="N38" s="91">
        <f>IFERROR(VLOOKUP(M38,'2023 Top 250'!$B$4:$H$258,7,FALSE),VLOOKUP(M38,'2023 Top 250'!$L$4:$R$258,7,FALSE))</f>
        <v>89</v>
      </c>
      <c r="O38" s="92" t="str">
        <f>VLOOKUP(M38,ADP!$A$2:$E$696,5,FALSE)</f>
        <v>NYI</v>
      </c>
    </row>
    <row r="39">
      <c r="A39" s="137" t="s">
        <v>234</v>
      </c>
      <c r="B39" s="38" t="str">
        <f>VLOOKUP(A39,Positions!$A$2:$B$688,2,FALSE)</f>
        <v>C/LW</v>
      </c>
      <c r="C39" s="37">
        <v>37.0</v>
      </c>
      <c r="D39" s="39" t="str">
        <f>VLOOKUP(A39,ADP!$A$2:$E$696,5,FALSE)</f>
        <v>EDM</v>
      </c>
      <c r="G39" s="127" t="s">
        <v>280</v>
      </c>
      <c r="H39" s="37" t="str">
        <f>VLOOKUP(G39,Positions!$A$2:$B$688,2,FALSE)</f>
        <v>C</v>
      </c>
      <c r="I39" s="37">
        <v>37.0</v>
      </c>
      <c r="J39" s="39" t="str">
        <f>VLOOKUP(G39,ADP!$A$2:$E$696,5,FALSE)</f>
        <v>VAN</v>
      </c>
      <c r="M39" s="145" t="s">
        <v>234</v>
      </c>
      <c r="N39" s="91">
        <f>IFERROR(VLOOKUP(M39,'2023 Top 250'!$B$4:$H$258,7,FALSE),VLOOKUP(M39,'2023 Top 250'!$L$4:$R$258,7,FALSE))</f>
        <v>115</v>
      </c>
      <c r="O39" s="92" t="str">
        <f>VLOOKUP(M39,ADP!$A$2:$E$696,5,FALSE)</f>
        <v>EDM</v>
      </c>
    </row>
    <row r="40">
      <c r="A40" s="134" t="s">
        <v>246</v>
      </c>
      <c r="B40" s="47" t="str">
        <f>VLOOKUP(A40,Positions!$A$2:$B$688,2,FALSE)</f>
        <v>C</v>
      </c>
      <c r="C40" s="46">
        <v>38.0</v>
      </c>
      <c r="D40" s="48" t="str">
        <f>VLOOKUP(A40,ADP!$A$2:$E$696,5,FALSE)</f>
        <v>WSH</v>
      </c>
      <c r="G40" s="128" t="s">
        <v>282</v>
      </c>
      <c r="H40" s="46" t="str">
        <f>VLOOKUP(G40,Positions!$A$2:$B$688,2,FALSE)</f>
        <v>C</v>
      </c>
      <c r="I40" s="46">
        <v>38.0</v>
      </c>
      <c r="J40" s="48" t="str">
        <f>VLOOKUP(G40,ADP!$A$2:$E$696,5,FALSE)</f>
        <v>STL</v>
      </c>
      <c r="M40" s="146" t="s">
        <v>246</v>
      </c>
      <c r="N40" s="91">
        <f>IFERROR(VLOOKUP(M40,'2023 Top 250'!$B$4:$H$258,7,FALSE),VLOOKUP(M40,'2023 Top 250'!$L$4:$R$258,7,FALSE))</f>
        <v>91</v>
      </c>
      <c r="O40" s="92" t="str">
        <f>VLOOKUP(M40,ADP!$A$2:$E$696,5,FALSE)</f>
        <v>WSH</v>
      </c>
    </row>
    <row r="41">
      <c r="A41" s="137" t="s">
        <v>280</v>
      </c>
      <c r="B41" s="38" t="str">
        <f>VLOOKUP(A41,Positions!$A$2:$B$688,2,FALSE)</f>
        <v>C</v>
      </c>
      <c r="C41" s="37">
        <v>39.0</v>
      </c>
      <c r="D41" s="39" t="str">
        <f>VLOOKUP(A41,ADP!$A$2:$E$696,5,FALSE)</f>
        <v>VAN</v>
      </c>
      <c r="G41" s="127" t="s">
        <v>212</v>
      </c>
      <c r="H41" s="37" t="str">
        <f>VLOOKUP(G41,Positions!$A$2:$B$688,2,FALSE)</f>
        <v>C/LW</v>
      </c>
      <c r="I41" s="37">
        <v>39.0</v>
      </c>
      <c r="J41" s="39" t="str">
        <f>VLOOKUP(G41,ADP!$A$2:$E$696,5,FALSE)</f>
        <v>OTT</v>
      </c>
      <c r="M41" s="145" t="s">
        <v>280</v>
      </c>
      <c r="N41" s="91">
        <f>IFERROR(VLOOKUP(M41,'2023 Top 250'!$B$4:$H$258,7,FALSE),VLOOKUP(M41,'2023 Top 250'!$L$4:$R$258,7,FALSE))</f>
        <v>107</v>
      </c>
      <c r="O41" s="92" t="str">
        <f>VLOOKUP(M41,ADP!$A$2:$E$696,5,FALSE)</f>
        <v>VAN</v>
      </c>
    </row>
    <row r="42">
      <c r="A42" s="139" t="s">
        <v>302</v>
      </c>
      <c r="B42" s="47" t="str">
        <f>VLOOKUP(A42,Positions!$A$2:$B$688,2,FALSE)</f>
        <v>C/LW</v>
      </c>
      <c r="C42" s="46">
        <v>40.0</v>
      </c>
      <c r="D42" s="48" t="str">
        <f>VLOOKUP(A42,ADP!$A$2:$E$696,5,FALSE)</f>
        <v>SEA</v>
      </c>
      <c r="G42" s="128" t="s">
        <v>214</v>
      </c>
      <c r="H42" s="46" t="str">
        <f>VLOOKUP(G42,Positions!$A$2:$B$688,2,FALSE)</f>
        <v>C</v>
      </c>
      <c r="I42" s="46">
        <v>40.0</v>
      </c>
      <c r="J42" s="48" t="str">
        <f>VLOOKUP(G42,ADP!$A$2:$E$696,5,FALSE)</f>
        <v>ANA</v>
      </c>
      <c r="M42" s="140" t="s">
        <v>302</v>
      </c>
      <c r="N42" s="91">
        <f>IFERROR(VLOOKUP(M42,'2023 Top 250'!$B$4:$H$258,7,FALSE),VLOOKUP(M42,'2023 Top 250'!$L$4:$R$258,7,FALSE))</f>
        <v>141.5</v>
      </c>
      <c r="O42" s="92" t="str">
        <f>VLOOKUP(M42,ADP!$A$2:$E$696,5,FALSE)</f>
        <v>SEA</v>
      </c>
    </row>
    <row r="43">
      <c r="A43" s="137" t="s">
        <v>306</v>
      </c>
      <c r="B43" s="38" t="str">
        <f>VLOOKUP(A43,Positions!$A$2:$B$688,2,FALSE)</f>
        <v>C</v>
      </c>
      <c r="C43" s="37">
        <v>41.0</v>
      </c>
      <c r="D43" s="39" t="str">
        <f>VLOOKUP(A43,ADP!$A$2:$E$696,5,FALSE)</f>
        <v>NYR</v>
      </c>
      <c r="G43" s="127" t="s">
        <v>306</v>
      </c>
      <c r="H43" s="37" t="str">
        <f>VLOOKUP(G43,Positions!$A$2:$B$688,2,FALSE)</f>
        <v>C</v>
      </c>
      <c r="I43" s="37">
        <v>41.0</v>
      </c>
      <c r="J43" s="39" t="str">
        <f>VLOOKUP(G43,ADP!$A$2:$E$696,5,FALSE)</f>
        <v>NYR</v>
      </c>
      <c r="M43" s="140" t="s">
        <v>306</v>
      </c>
      <c r="N43" s="91">
        <f>IFERROR(VLOOKUP(M43,'2023 Top 250'!$B$4:$H$258,7,FALSE),VLOOKUP(M43,'2023 Top 250'!$L$4:$R$258,7,FALSE))</f>
        <v>121</v>
      </c>
      <c r="O43" s="92" t="str">
        <f>VLOOKUP(M43,ADP!$A$2:$E$696,5,FALSE)</f>
        <v>NYR</v>
      </c>
    </row>
    <row r="44">
      <c r="A44" s="139" t="s">
        <v>282</v>
      </c>
      <c r="B44" s="47" t="str">
        <f>VLOOKUP(A44,Positions!$A$2:$B$688,2,FALSE)</f>
        <v>C</v>
      </c>
      <c r="C44" s="46">
        <v>42.0</v>
      </c>
      <c r="D44" s="48" t="str">
        <f>VLOOKUP(A44,ADP!$A$2:$E$696,5,FALSE)</f>
        <v>STL</v>
      </c>
      <c r="G44" s="128" t="s">
        <v>323</v>
      </c>
      <c r="H44" s="46" t="str">
        <f>VLOOKUP(G44,Positions!$A$2:$B$688,2,FALSE)</f>
        <v>C</v>
      </c>
      <c r="I44" s="46">
        <v>42.0</v>
      </c>
      <c r="J44" s="48" t="str">
        <f>VLOOKUP(G44,ADP!$A$2:$E$696,5,FALSE)</f>
        <v>SEA</v>
      </c>
      <c r="M44" s="145" t="s">
        <v>282</v>
      </c>
      <c r="N44" s="91">
        <f>IFERROR(VLOOKUP(M44,'2023 Top 250'!$B$4:$H$258,7,FALSE),VLOOKUP(M44,'2023 Top 250'!$L$4:$R$258,7,FALSE))</f>
        <v>117.5</v>
      </c>
      <c r="O44" s="92" t="str">
        <f>VLOOKUP(M44,ADP!$A$2:$E$696,5,FALSE)</f>
        <v>STL</v>
      </c>
    </row>
    <row r="45">
      <c r="A45" s="137" t="s">
        <v>330</v>
      </c>
      <c r="B45" s="38" t="str">
        <f>VLOOKUP(A45,Positions!$A$2:$B$688,2,FALSE)</f>
        <v>C</v>
      </c>
      <c r="C45" s="37">
        <v>43.0</v>
      </c>
      <c r="D45" s="39" t="str">
        <f>VLOOKUP(A45,ADP!$A$2:$E$696,5,FALSE)</f>
        <v>SJS</v>
      </c>
      <c r="G45" s="127" t="s">
        <v>332</v>
      </c>
      <c r="H45" s="37" t="str">
        <f>VLOOKUP(G45,Positions!$A$2:$B$688,2,FALSE)</f>
        <v>C</v>
      </c>
      <c r="I45" s="37">
        <v>43.0</v>
      </c>
      <c r="J45" s="39" t="str">
        <f>VLOOKUP(G45,ADP!$A$2:$E$696,5,FALSE)</f>
        <v>MIN</v>
      </c>
      <c r="M45" s="140" t="s">
        <v>330</v>
      </c>
      <c r="N45" s="91">
        <f>IFERROR(VLOOKUP(M45,'2023 Top 250'!$B$4:$H$258,7,FALSE),VLOOKUP(M45,'2023 Top 250'!$L$4:$R$258,7,FALSE))</f>
        <v>135</v>
      </c>
      <c r="O45" s="92" t="str">
        <f>VLOOKUP(M45,ADP!$A$2:$E$696,5,FALSE)</f>
        <v>SJS</v>
      </c>
    </row>
    <row r="46">
      <c r="A46" s="134" t="s">
        <v>323</v>
      </c>
      <c r="B46" s="47" t="str">
        <f>VLOOKUP(A46,Positions!$A$2:$B$688,2,FALSE)</f>
        <v>C</v>
      </c>
      <c r="C46" s="46">
        <v>44.0</v>
      </c>
      <c r="D46" s="48" t="str">
        <f>VLOOKUP(A46,ADP!$A$2:$E$696,5,FALSE)</f>
        <v>SEA</v>
      </c>
      <c r="G46" s="128" t="s">
        <v>339</v>
      </c>
      <c r="H46" s="46" t="str">
        <f>VLOOKUP(G46,Positions!$A$2:$B$688,2,FALSE)</f>
        <v>C</v>
      </c>
      <c r="I46" s="46">
        <v>44.0</v>
      </c>
      <c r="J46" s="48" t="str">
        <f>VLOOKUP(G46,ADP!$A$2:$E$696,5,FALSE)</f>
        <v>NJD</v>
      </c>
      <c r="M46" s="140" t="s">
        <v>323</v>
      </c>
      <c r="N46" s="91">
        <f>IFERROR(VLOOKUP(M46,'2023 Top 250'!$B$4:$H$258,7,FALSE),VLOOKUP(M46,'2023 Top 250'!$L$4:$R$258,7,FALSE))</f>
        <v>131.5</v>
      </c>
      <c r="O46" s="92" t="str">
        <f>VLOOKUP(M46,ADP!$A$2:$E$696,5,FALSE)</f>
        <v>SEA</v>
      </c>
    </row>
    <row r="47">
      <c r="A47" s="129" t="s">
        <v>341</v>
      </c>
      <c r="B47" s="38" t="str">
        <f>VLOOKUP(A47,Positions!$A$2:$B$688,2,FALSE)</f>
        <v>C</v>
      </c>
      <c r="C47" s="37">
        <v>45.0</v>
      </c>
      <c r="D47" s="39" t="str">
        <f>VLOOKUP(A47,ADP!$A$2:$E$696,5,FALSE)</f>
        <v>NYI</v>
      </c>
      <c r="G47" s="127" t="s">
        <v>341</v>
      </c>
      <c r="H47" s="37" t="str">
        <f>VLOOKUP(G47,Positions!$A$2:$B$688,2,FALSE)</f>
        <v>C</v>
      </c>
      <c r="I47" s="37">
        <v>45.0</v>
      </c>
      <c r="J47" s="39" t="str">
        <f>VLOOKUP(G47,ADP!$A$2:$E$696,5,FALSE)</f>
        <v>NYI</v>
      </c>
      <c r="M47" s="147" t="s">
        <v>341</v>
      </c>
      <c r="N47" s="91">
        <f>IFERROR(VLOOKUP(M47,'2023 Top 250'!$B$4:$H$258,7,FALSE),VLOOKUP(M47,'2023 Top 250'!$L$4:$R$258,7,FALSE))</f>
        <v>138</v>
      </c>
      <c r="O47" s="92" t="str">
        <f>VLOOKUP(M47,ADP!$A$2:$E$696,5,FALSE)</f>
        <v>NYI</v>
      </c>
    </row>
    <row r="48">
      <c r="A48" s="139" t="s">
        <v>347</v>
      </c>
      <c r="B48" s="47" t="str">
        <f>VLOOKUP(A48,Positions!$A$2:$B$688,2,FALSE)</f>
        <v>C</v>
      </c>
      <c r="C48" s="46">
        <v>46.0</v>
      </c>
      <c r="D48" s="48" t="str">
        <f>VLOOKUP(A48,ADP!$A$2:$E$696,5,FALSE)</f>
        <v>NSH</v>
      </c>
      <c r="G48" s="128" t="s">
        <v>330</v>
      </c>
      <c r="H48" s="46" t="str">
        <f>VLOOKUP(G48,Positions!$A$2:$B$688,2,FALSE)</f>
        <v>C</v>
      </c>
      <c r="I48" s="46">
        <v>46.0</v>
      </c>
      <c r="J48" s="48" t="str">
        <f>VLOOKUP(G48,ADP!$A$2:$E$696,5,FALSE)</f>
        <v>SJS</v>
      </c>
      <c r="M48" s="140" t="s">
        <v>347</v>
      </c>
      <c r="N48" s="91">
        <f>IFERROR(VLOOKUP(M48,'2023 Top 250'!$B$4:$H$258,7,FALSE),VLOOKUP(M48,'2023 Top 250'!$L$4:$R$258,7,FALSE))</f>
        <v>161.5</v>
      </c>
      <c r="O48" s="92" t="str">
        <f>VLOOKUP(M48,ADP!$A$2:$E$696,5,FALSE)</f>
        <v>NSH</v>
      </c>
    </row>
    <row r="49">
      <c r="A49" s="143" t="s">
        <v>352</v>
      </c>
      <c r="B49" s="38" t="str">
        <f>VLOOKUP(A49,Positions!$A$2:$B$688,2,FALSE)</f>
        <v>C</v>
      </c>
      <c r="C49" s="37">
        <v>47.0</v>
      </c>
      <c r="D49" s="39" t="str">
        <f>VLOOKUP(A49,ADP!$A$2:$E$696,5,FALSE)</f>
        <v>ANA</v>
      </c>
      <c r="G49" s="127" t="s">
        <v>350</v>
      </c>
      <c r="H49" s="37" t="str">
        <f>VLOOKUP(G49,Positions!$A$2:$B$688,2,FALSE)</f>
        <v>C/LW</v>
      </c>
      <c r="I49" s="37">
        <v>47.0</v>
      </c>
      <c r="J49" s="39" t="str">
        <f>VLOOKUP(G49,ADP!$A$2:$E$696,5,FALSE)</f>
        <v>STL</v>
      </c>
      <c r="M49" s="144" t="s">
        <v>352</v>
      </c>
      <c r="N49" s="91">
        <f>IFERROR(VLOOKUP(M49,'2023 Top 250'!$B$4:$H$258,7,FALSE),VLOOKUP(M49,'2023 Top 250'!$L$4:$R$258,7,FALSE))</f>
        <v>155.5</v>
      </c>
      <c r="O49" s="92" t="str">
        <f>VLOOKUP(M49,ADP!$A$2:$E$696,5,FALSE)</f>
        <v>ANA</v>
      </c>
    </row>
    <row r="50">
      <c r="A50" s="131" t="s">
        <v>332</v>
      </c>
      <c r="B50" s="47" t="str">
        <f>VLOOKUP(A50,Positions!$A$2:$B$688,2,FALSE)</f>
        <v>C</v>
      </c>
      <c r="C50" s="46">
        <v>48.0</v>
      </c>
      <c r="D50" s="48" t="str">
        <f>VLOOKUP(A50,ADP!$A$2:$E$696,5,FALSE)</f>
        <v>MIN</v>
      </c>
      <c r="G50" s="128" t="s">
        <v>358</v>
      </c>
      <c r="H50" s="46" t="str">
        <f>VLOOKUP(G50,Positions!$A$2:$B$688,2,FALSE)</f>
        <v>C/RW</v>
      </c>
      <c r="I50" s="46">
        <v>48.0</v>
      </c>
      <c r="J50" s="48" t="str">
        <f>VLOOKUP(G50,ADP!$A$2:$E$696,5,FALSE)</f>
        <v>DAL</v>
      </c>
      <c r="M50" s="148" t="s">
        <v>332</v>
      </c>
      <c r="N50" s="91">
        <f>IFERROR(VLOOKUP(M50,'2023 Top 250'!$B$4:$H$258,7,FALSE),VLOOKUP(M50,'2023 Top 250'!$L$4:$R$258,7,FALSE))</f>
        <v>138</v>
      </c>
      <c r="O50" s="92" t="str">
        <f>VLOOKUP(M50,ADP!$A$2:$E$696,5,FALSE)</f>
        <v>MIN</v>
      </c>
    </row>
    <row r="51">
      <c r="A51" s="137" t="s">
        <v>357</v>
      </c>
      <c r="B51" s="38" t="str">
        <f>VLOOKUP(A51,Positions!$A$2:$B$688,2,FALSE)</f>
        <v>C</v>
      </c>
      <c r="C51" s="37">
        <v>49.0</v>
      </c>
      <c r="D51" s="39" t="str">
        <f>VLOOKUP(A51,ADP!$A$2:$E$696,5,FALSE)</f>
        <v>LAK</v>
      </c>
      <c r="G51" s="127" t="s">
        <v>234</v>
      </c>
      <c r="H51" s="37" t="str">
        <f>VLOOKUP(G51,Positions!$A$2:$B$688,2,FALSE)</f>
        <v>C/LW</v>
      </c>
      <c r="I51" s="37">
        <v>49.0</v>
      </c>
      <c r="J51" s="39" t="str">
        <f>VLOOKUP(G51,ADP!$A$2:$E$696,5,FALSE)</f>
        <v>EDM</v>
      </c>
      <c r="M51" s="145" t="s">
        <v>357</v>
      </c>
      <c r="N51" s="91">
        <f>IFERROR(VLOOKUP(M51,'2023 Top 250'!$B$4:$H$258,7,FALSE),VLOOKUP(M51,'2023 Top 250'!$L$4:$R$258,7,FALSE))</f>
        <v>166</v>
      </c>
      <c r="O51" s="92" t="str">
        <f>VLOOKUP(M51,ADP!$A$2:$E$696,5,FALSE)</f>
        <v>LAK</v>
      </c>
    </row>
    <row r="52">
      <c r="A52" s="139" t="s">
        <v>339</v>
      </c>
      <c r="B52" s="47" t="str">
        <f>VLOOKUP(A52,Positions!$A$2:$B$688,2,FALSE)</f>
        <v>C</v>
      </c>
      <c r="C52" s="46">
        <v>50.0</v>
      </c>
      <c r="D52" s="48" t="str">
        <f>VLOOKUP(A52,ADP!$A$2:$E$696,5,FALSE)</f>
        <v>NJD</v>
      </c>
      <c r="G52" s="128" t="s">
        <v>371</v>
      </c>
      <c r="H52" s="46" t="str">
        <f>VLOOKUP(G52,Positions!$A$2:$B$688,2,FALSE)</f>
        <v>C</v>
      </c>
      <c r="I52" s="46">
        <v>50.0</v>
      </c>
      <c r="J52" s="48" t="str">
        <f>VLOOKUP(G52,ADP!$A$2:$E$696,5,FALSE)</f>
        <v>CBJ</v>
      </c>
      <c r="M52" s="140" t="s">
        <v>339</v>
      </c>
      <c r="N52" s="91">
        <f>IFERROR(VLOOKUP(M52,'2023 Top 250'!$B$4:$H$258,7,FALSE),VLOOKUP(M52,'2023 Top 250'!$L$4:$R$258,7,FALSE))</f>
        <v>144</v>
      </c>
      <c r="O52" s="92" t="str">
        <f>VLOOKUP(M52,ADP!$A$2:$E$696,5,FALSE)</f>
        <v>NJD</v>
      </c>
    </row>
    <row r="53">
      <c r="A53" s="137" t="s">
        <v>269</v>
      </c>
      <c r="B53" s="38" t="str">
        <f>VLOOKUP(A53,Positions!$A$2:$B$688,2,FALSE)</f>
        <v>C</v>
      </c>
      <c r="C53" s="37">
        <v>51.0</v>
      </c>
      <c r="D53" s="39" t="str">
        <f>VLOOKUP(A53,ADP!$A$2:$E$696,5,FALSE)</f>
        <v>WPG</v>
      </c>
      <c r="G53" s="127" t="s">
        <v>376</v>
      </c>
      <c r="H53" s="37" t="str">
        <f>VLOOKUP(G53,Positions!$A$2:$B$688,2,FALSE)</f>
        <v>C/RW</v>
      </c>
      <c r="I53" s="37">
        <v>51.0</v>
      </c>
      <c r="J53" s="39" t="str">
        <f>VLOOKUP(G53,ADP!$A$2:$E$696,5,FALSE)</f>
        <v>ARI</v>
      </c>
      <c r="M53" s="145" t="s">
        <v>269</v>
      </c>
      <c r="N53" s="91">
        <f>IFERROR(VLOOKUP(M53,'2023 Top 250'!$B$4:$H$258,7,FALSE),VLOOKUP(M53,'2023 Top 250'!$L$4:$R$258,7,FALSE))</f>
        <v>126.5</v>
      </c>
      <c r="O53" s="92" t="str">
        <f>VLOOKUP(M53,ADP!$A$2:$E$696,5,FALSE)</f>
        <v>WPG</v>
      </c>
    </row>
    <row r="54">
      <c r="A54" s="131" t="s">
        <v>375</v>
      </c>
      <c r="B54" s="47" t="str">
        <f>VLOOKUP(A54,Positions!$A$2:$B$688,2,FALSE)</f>
        <v>C</v>
      </c>
      <c r="C54" s="46">
        <v>52.0</v>
      </c>
      <c r="D54" s="48" t="str">
        <f>VLOOKUP(A54,ADP!$A$2:$E$696,5,FALSE)</f>
        <v>FLA</v>
      </c>
      <c r="G54" s="135" t="s">
        <v>378</v>
      </c>
      <c r="H54" s="46" t="str">
        <f>VLOOKUP(G54,Positions!$A$2:$B$688,2,FALSE)</f>
        <v>C/RW</v>
      </c>
      <c r="I54" s="46">
        <v>52.0</v>
      </c>
      <c r="J54" s="48" t="str">
        <f>VLOOKUP(G54,ADP!$A$2:$E$696,5,FALSE)</f>
        <v>WSH</v>
      </c>
      <c r="M54" s="148" t="s">
        <v>375</v>
      </c>
      <c r="N54" s="91">
        <f>IFERROR(VLOOKUP(M54,'2023 Top 250'!$B$4:$H$258,7,FALSE),VLOOKUP(M54,'2023 Top 250'!$L$4:$R$258,7,FALSE))</f>
        <v>207</v>
      </c>
      <c r="O54" s="92" t="str">
        <f>VLOOKUP(M54,ADP!$A$2:$E$696,5,FALSE)</f>
        <v>FLA</v>
      </c>
    </row>
    <row r="55">
      <c r="A55" s="143" t="s">
        <v>350</v>
      </c>
      <c r="B55" s="38" t="str">
        <f>VLOOKUP(A55,Positions!$A$2:$B$688,2,FALSE)</f>
        <v>C/LW</v>
      </c>
      <c r="C55" s="37">
        <v>53.0</v>
      </c>
      <c r="D55" s="39" t="str">
        <f>VLOOKUP(A55,ADP!$A$2:$E$696,5,FALSE)</f>
        <v>STL</v>
      </c>
      <c r="G55" s="133" t="s">
        <v>381</v>
      </c>
      <c r="H55" s="37" t="str">
        <f>VLOOKUP(G55,Positions!$A$2:$B$688,2,FALSE)</f>
        <v>C</v>
      </c>
      <c r="I55" s="37">
        <v>53.0</v>
      </c>
      <c r="J55" s="39" t="str">
        <f>VLOOKUP(G55,ADP!$A$2:$E$696,5,FALSE)</f>
        <v>CHI</v>
      </c>
      <c r="M55" s="144" t="s">
        <v>350</v>
      </c>
      <c r="N55" s="91">
        <f>IFERROR(VLOOKUP(M55,'2023 Top 250'!$B$4:$H$258,7,FALSE),VLOOKUP(M55,'2023 Top 250'!$L$4:$R$258,7,FALSE))</f>
        <v>148</v>
      </c>
      <c r="O55" s="92" t="str">
        <f>VLOOKUP(M55,ADP!$A$2:$E$696,5,FALSE)</f>
        <v>STL</v>
      </c>
    </row>
    <row r="56">
      <c r="A56" s="139" t="s">
        <v>402</v>
      </c>
      <c r="B56" s="47" t="str">
        <f>VLOOKUP(A56,Positions!$A$2:$B$688,2,FALSE)</f>
        <v>C/LW</v>
      </c>
      <c r="C56" s="46">
        <v>54.0</v>
      </c>
      <c r="D56" s="48" t="str">
        <f>VLOOKUP(A56,ADP!$A$2:$E$696,5,FALSE)</f>
        <v>PHI</v>
      </c>
      <c r="G56" s="128" t="s">
        <v>385</v>
      </c>
      <c r="H56" s="46" t="str">
        <f>VLOOKUP(G56,Positions!$A$2:$B$688,2,FALSE)</f>
        <v>C</v>
      </c>
      <c r="I56" s="46">
        <v>54.0</v>
      </c>
      <c r="J56" s="48" t="str">
        <f>VLOOKUP(G56,ADP!$A$2:$E$696,5,FALSE)</f>
        <v>NSH</v>
      </c>
      <c r="M56" s="145" t="s">
        <v>402</v>
      </c>
      <c r="N56" s="91">
        <f>IFERROR(VLOOKUP(M56,'2023 Top 250'!$B$4:$H$258,7,FALSE),VLOOKUP(M56,'2023 Top 250'!$L$4:$R$258,7,FALSE))</f>
        <v>205.5</v>
      </c>
      <c r="O56" s="92" t="str">
        <f>VLOOKUP(M56,ADP!$A$2:$E$696,5,FALSE)</f>
        <v>PHI</v>
      </c>
    </row>
    <row r="57">
      <c r="A57" s="129" t="s">
        <v>381</v>
      </c>
      <c r="B57" s="38" t="str">
        <f>VLOOKUP(A57,Positions!$A$2:$B$688,2,FALSE)</f>
        <v>C</v>
      </c>
      <c r="C57" s="37">
        <v>55.0</v>
      </c>
      <c r="D57" s="39" t="str">
        <f>VLOOKUP(A57,ADP!$A$2:$E$696,5,FALSE)</f>
        <v>CHI</v>
      </c>
      <c r="G57" s="127" t="s">
        <v>400</v>
      </c>
      <c r="H57" s="37" t="str">
        <f>VLOOKUP(G57,Positions!$A$2:$B$688,2,FALSE)</f>
        <v>C</v>
      </c>
      <c r="I57" s="37">
        <v>55.0</v>
      </c>
      <c r="J57" s="39" t="str">
        <f>VLOOKUP(G57,ADP!$A$2:$E$696,5,FALSE)</f>
        <v>MIN</v>
      </c>
      <c r="M57" s="148" t="s">
        <v>376</v>
      </c>
      <c r="N57" s="91">
        <f>IFERROR(VLOOKUP(M57,'2023 Top 250'!$B$4:$H$258,7,FALSE),VLOOKUP(M57,'2023 Top 250'!$L$4:$R$258,7,FALSE))</f>
        <v>166.5</v>
      </c>
      <c r="O57" s="92" t="str">
        <f>VLOOKUP(M57,ADP!$A$2:$E$696,5,FALSE)</f>
        <v>ARI</v>
      </c>
    </row>
    <row r="58">
      <c r="A58" s="131" t="s">
        <v>376</v>
      </c>
      <c r="B58" s="47" t="str">
        <f>VLOOKUP(A58,Positions!$A$2:$B$688,2,FALSE)</f>
        <v>C/RW</v>
      </c>
      <c r="C58" s="46">
        <v>56.0</v>
      </c>
      <c r="D58" s="48" t="str">
        <f>VLOOKUP(A58,ADP!$A$2:$E$696,5,FALSE)</f>
        <v>ARI</v>
      </c>
      <c r="G58" s="128" t="s">
        <v>302</v>
      </c>
      <c r="H58" s="46" t="str">
        <f>VLOOKUP(G58,Positions!$A$2:$B$688,2,FALSE)</f>
        <v>C/LW</v>
      </c>
      <c r="I58" s="46">
        <v>56.0</v>
      </c>
      <c r="J58" s="48" t="str">
        <f>VLOOKUP(G58,ADP!$A$2:$E$696,5,FALSE)</f>
        <v>SEA</v>
      </c>
      <c r="M58" s="140" t="s">
        <v>371</v>
      </c>
      <c r="N58" s="91">
        <f>IFERROR(VLOOKUP(M58,'2023 Top 250'!$B$4:$H$258,7,FALSE),VLOOKUP(M58,'2023 Top 250'!$L$4:$R$258,7,FALSE))</f>
        <v>169.5</v>
      </c>
      <c r="O58" s="92" t="str">
        <f>VLOOKUP(M58,ADP!$A$2:$E$696,5,FALSE)</f>
        <v>CBJ</v>
      </c>
    </row>
    <row r="59">
      <c r="A59" s="137" t="s">
        <v>371</v>
      </c>
      <c r="B59" s="38" t="str">
        <f>VLOOKUP(A59,Positions!$A$2:$B$688,2,FALSE)</f>
        <v>C</v>
      </c>
      <c r="C59" s="37">
        <v>57.0</v>
      </c>
      <c r="D59" s="39" t="str">
        <f>VLOOKUP(A59,ADP!$A$2:$E$696,5,FALSE)</f>
        <v>CBJ</v>
      </c>
      <c r="G59" s="127" t="s">
        <v>352</v>
      </c>
      <c r="H59" s="37" t="str">
        <f>VLOOKUP(G59,Positions!$A$2:$B$688,2,FALSE)</f>
        <v>C</v>
      </c>
      <c r="I59" s="37">
        <v>57.0</v>
      </c>
      <c r="J59" s="39" t="str">
        <f>VLOOKUP(G59,ADP!$A$2:$E$696,5,FALSE)</f>
        <v>ANA</v>
      </c>
      <c r="M59" s="145" t="s">
        <v>400</v>
      </c>
      <c r="N59" s="91">
        <f>IFERROR(VLOOKUP(M59,'2023 Top 250'!$B$4:$H$258,7,FALSE),VLOOKUP(M59,'2023 Top 250'!$L$4:$R$258,7,FALSE))</f>
        <v>177.5</v>
      </c>
      <c r="O59" s="92" t="str">
        <f>VLOOKUP(M59,ADP!$A$2:$E$696,5,FALSE)</f>
        <v>MIN</v>
      </c>
    </row>
    <row r="60">
      <c r="A60" s="139" t="s">
        <v>400</v>
      </c>
      <c r="B60" s="47" t="str">
        <f>VLOOKUP(A60,Positions!$A$2:$B$688,2,FALSE)</f>
        <v>C</v>
      </c>
      <c r="C60" s="46">
        <v>58.0</v>
      </c>
      <c r="D60" s="48" t="str">
        <f>VLOOKUP(A60,ADP!$A$2:$E$696,5,FALSE)</f>
        <v>MIN</v>
      </c>
      <c r="G60" s="128" t="s">
        <v>347</v>
      </c>
      <c r="H60" s="46" t="str">
        <f>VLOOKUP(G60,Positions!$A$2:$B$688,2,FALSE)</f>
        <v>C</v>
      </c>
      <c r="I60" s="46">
        <v>58.0</v>
      </c>
      <c r="J60" s="48" t="str">
        <f>VLOOKUP(G60,ADP!$A$2:$E$696,5,FALSE)</f>
        <v>NSH</v>
      </c>
      <c r="M60" s="144" t="s">
        <v>457</v>
      </c>
      <c r="N60" s="91">
        <f>IFERROR(VLOOKUP(M60,'2023 Top 250'!$B$4:$H$258,7,FALSE),VLOOKUP(M60,'2023 Top 250'!$L$4:$R$258,7,FALSE))</f>
        <v>205</v>
      </c>
      <c r="O60" s="92" t="str">
        <f>VLOOKUP(M60,ADP!$A$2:$E$696,5,FALSE)</f>
        <v>VGK</v>
      </c>
    </row>
    <row r="61">
      <c r="A61" s="143" t="s">
        <v>457</v>
      </c>
      <c r="B61" s="38" t="str">
        <f>VLOOKUP(A61,Positions!$A$2:$B$688,2,FALSE)</f>
        <v>C/RW</v>
      </c>
      <c r="C61" s="37">
        <v>59.0</v>
      </c>
      <c r="D61" s="39" t="str">
        <f>VLOOKUP(A61,ADP!$A$2:$E$696,5,FALSE)</f>
        <v>VGK</v>
      </c>
      <c r="G61" s="127" t="s">
        <v>440</v>
      </c>
      <c r="H61" s="37" t="str">
        <f>VLOOKUP(G61,Positions!$A$2:$B$688,2,FALSE)</f>
        <v>C</v>
      </c>
      <c r="I61" s="37">
        <v>59.0</v>
      </c>
      <c r="J61" s="39" t="str">
        <f>VLOOKUP(G61,ADP!$A$2:$E$696,5,FALSE)</f>
        <v>SEA</v>
      </c>
      <c r="M61" s="146" t="s">
        <v>440</v>
      </c>
      <c r="N61" s="91">
        <f>IFERROR(VLOOKUP(M61,'2023 Top 250'!$B$4:$H$258,7,FALSE),VLOOKUP(M61,'2023 Top 250'!$L$4:$R$258,7,FALSE))</f>
        <v>189</v>
      </c>
      <c r="O61" s="92" t="str">
        <f>VLOOKUP(M61,ADP!$A$2:$E$696,5,FALSE)</f>
        <v>SEA</v>
      </c>
    </row>
    <row r="62">
      <c r="A62" s="134" t="s">
        <v>440</v>
      </c>
      <c r="B62" s="47" t="str">
        <f>VLOOKUP(A62,Positions!$A$2:$B$688,2,FALSE)</f>
        <v>C</v>
      </c>
      <c r="C62" s="46">
        <v>60.0</v>
      </c>
      <c r="D62" s="48" t="str">
        <f>VLOOKUP(A62,ADP!$A$2:$E$696,5,FALSE)</f>
        <v>SEA</v>
      </c>
      <c r="G62" s="128" t="s">
        <v>447</v>
      </c>
      <c r="H62" s="46" t="str">
        <f>VLOOKUP(G62,Positions!$A$2:$B$688,2,FALSE)</f>
        <v>C/RW</v>
      </c>
      <c r="I62" s="46">
        <v>60.0</v>
      </c>
      <c r="J62" s="48" t="str">
        <f>VLOOKUP(G62,ADP!$A$2:$E$696,5,FALSE)</f>
        <v>DET</v>
      </c>
      <c r="M62" s="140" t="s">
        <v>378</v>
      </c>
      <c r="N62" s="91">
        <f>IFERROR(VLOOKUP(M62,'2023 Top 250'!$B$4:$H$258,7,FALSE),VLOOKUP(M62,'2023 Top 250'!$L$4:$R$258,7,FALSE))</f>
        <v>179.5</v>
      </c>
      <c r="O62" s="92" t="str">
        <f>VLOOKUP(M62,ADP!$A$2:$E$696,5,FALSE)</f>
        <v>WSH</v>
      </c>
    </row>
    <row r="63">
      <c r="A63" s="137" t="s">
        <v>378</v>
      </c>
      <c r="B63" s="38" t="str">
        <f>VLOOKUP(A63,Positions!$A$2:$B$688,2,FALSE)</f>
        <v>C/RW</v>
      </c>
      <c r="C63" s="37">
        <v>61.0</v>
      </c>
      <c r="D63" s="39" t="str">
        <f>VLOOKUP(A63,ADP!$A$2:$E$696,5,FALSE)</f>
        <v>WSH</v>
      </c>
      <c r="G63" s="127" t="s">
        <v>357</v>
      </c>
      <c r="H63" s="37" t="str">
        <f>VLOOKUP(G63,Positions!$A$2:$B$688,2,FALSE)</f>
        <v>C</v>
      </c>
      <c r="I63" s="37">
        <v>61.0</v>
      </c>
      <c r="J63" s="39" t="str">
        <f>VLOOKUP(G63,ADP!$A$2:$E$696,5,FALSE)</f>
        <v>LAK</v>
      </c>
      <c r="M63" s="140" t="s">
        <v>385</v>
      </c>
      <c r="N63" s="91">
        <f>IFERROR(VLOOKUP(M63,'2023 Top 250'!$B$4:$H$258,7,FALSE),VLOOKUP(M63,'2023 Top 250'!$L$4:$R$258,7,FALSE))</f>
        <v>181.5</v>
      </c>
      <c r="O63" s="92" t="str">
        <f>VLOOKUP(M63,ADP!$A$2:$E$696,5,FALSE)</f>
        <v>NSH</v>
      </c>
    </row>
    <row r="64">
      <c r="A64" s="139" t="s">
        <v>385</v>
      </c>
      <c r="B64" s="47" t="str">
        <f>VLOOKUP(A64,Positions!$A$2:$B$688,2,FALSE)</f>
        <v>C</v>
      </c>
      <c r="C64" s="46">
        <v>62.0</v>
      </c>
      <c r="D64" s="48" t="str">
        <f>VLOOKUP(A64,ADP!$A$2:$E$696,5,FALSE)</f>
        <v>NSH</v>
      </c>
      <c r="G64" s="128" t="s">
        <v>460</v>
      </c>
      <c r="H64" s="46" t="str">
        <f>VLOOKUP(G64,Positions!$A$2:$B$688,2,FALSE)</f>
        <v>C/LW</v>
      </c>
      <c r="I64" s="46">
        <v>62.0</v>
      </c>
      <c r="J64" s="48" t="str">
        <f>VLOOKUP(G64,ADP!$A$2:$E$696,5,FALSE)</f>
        <v>DAL</v>
      </c>
      <c r="M64" s="140" t="s">
        <v>486</v>
      </c>
      <c r="N64" s="91">
        <f>IFERROR(VLOOKUP(M64,'2023 Top 250'!$B$4:$H$258,7,FALSE),VLOOKUP(M64,'2023 Top 250'!$L$4:$R$258,7,FALSE))</f>
        <v>234</v>
      </c>
      <c r="O64" s="92" t="str">
        <f>VLOOKUP(M64,ADP!$A$2:$E$696,5,FALSE)</f>
        <v>BUF</v>
      </c>
    </row>
    <row r="65">
      <c r="A65" s="137" t="s">
        <v>486</v>
      </c>
      <c r="B65" s="38" t="str">
        <f>VLOOKUP(A65,Positions!$A$2:$B$688,2,FALSE)</f>
        <v>C</v>
      </c>
      <c r="C65" s="37">
        <v>63.0</v>
      </c>
      <c r="D65" s="39" t="str">
        <f>VLOOKUP(A65,ADP!$A$2:$E$696,5,FALSE)</f>
        <v>BUF</v>
      </c>
      <c r="G65" s="127" t="s">
        <v>463</v>
      </c>
      <c r="H65" s="37" t="str">
        <f>VLOOKUP(G65,Positions!$A$2:$B$688,2,FALSE)</f>
        <v>C/RW</v>
      </c>
      <c r="I65" s="37">
        <v>63.0</v>
      </c>
      <c r="J65" s="39" t="str">
        <f>VLOOKUP(G65,ADP!$A$2:$E$696,5,FALSE)</f>
        <v>MTL</v>
      </c>
      <c r="M65" s="147" t="s">
        <v>477</v>
      </c>
      <c r="N65" s="91">
        <f>IFERROR(VLOOKUP(M65,'2023 Top 250'!$B$4:$H$258,7,FALSE),VLOOKUP(M65,'2023 Top 250'!$L$4:$R$258,7,FALSE))</f>
        <v>207</v>
      </c>
      <c r="O65" s="92" t="str">
        <f>VLOOKUP(M65,ADP!$A$2:$E$696,5,FALSE)</f>
        <v>TBL</v>
      </c>
    </row>
    <row r="66">
      <c r="A66" s="134" t="s">
        <v>473</v>
      </c>
      <c r="B66" s="47" t="str">
        <f>VLOOKUP(A66,Positions!$A$2:$B$688,2,FALSE)</f>
        <v>C/LW</v>
      </c>
      <c r="C66" s="46">
        <v>64.0</v>
      </c>
      <c r="D66" s="48" t="str">
        <f>VLOOKUP(A66,ADP!$A$2:$E$696,5,FALSE)</f>
        <v>STL</v>
      </c>
      <c r="G66" s="128" t="s">
        <v>473</v>
      </c>
      <c r="H66" s="46" t="str">
        <f>VLOOKUP(G66,Positions!$A$2:$B$688,2,FALSE)</f>
        <v>C/LW</v>
      </c>
      <c r="I66" s="46">
        <v>64.0</v>
      </c>
      <c r="J66" s="48" t="str">
        <f>VLOOKUP(G66,ADP!$A$2:$E$696,5,FALSE)</f>
        <v>STL</v>
      </c>
      <c r="M66" s="140" t="s">
        <v>494</v>
      </c>
      <c r="N66" s="91">
        <f>IFERROR(VLOOKUP(M66,'2023 Top 250'!$B$4:$H$258,7,FALSE),VLOOKUP(M66,'2023 Top 250'!$L$4:$R$258,7,FALSE))</f>
        <v>236</v>
      </c>
      <c r="O66" s="92" t="str">
        <f>VLOOKUP(M66,ADP!$A$2:$E$696,5,FALSE)</f>
        <v>CBJ</v>
      </c>
    </row>
    <row r="67">
      <c r="A67" s="129" t="s">
        <v>477</v>
      </c>
      <c r="B67" s="38" t="str">
        <f>VLOOKUP(A67,Positions!$A$2:$B$688,2,FALSE)</f>
        <v>C/LW</v>
      </c>
      <c r="C67" s="37">
        <v>65.0</v>
      </c>
      <c r="D67" s="39" t="str">
        <f>VLOOKUP(A67,ADP!$A$2:$E$696,5,FALSE)</f>
        <v>TBL</v>
      </c>
      <c r="G67" s="127" t="s">
        <v>477</v>
      </c>
      <c r="H67" s="37" t="str">
        <f>VLOOKUP(G67,Positions!$A$2:$B$688,2,FALSE)</f>
        <v>C/LW</v>
      </c>
      <c r="I67" s="37">
        <v>65.0</v>
      </c>
      <c r="J67" s="39" t="str">
        <f>VLOOKUP(G67,ADP!$A$2:$E$696,5,FALSE)</f>
        <v>TBL</v>
      </c>
      <c r="M67" s="146" t="s">
        <v>501</v>
      </c>
      <c r="N67" s="91">
        <f>IFERROR(VLOOKUP(M67,'2023 Top 250'!$B$4:$H$258,7,FALSE),VLOOKUP(M67,'2023 Top 250'!$L$4:$R$258,7,FALSE))</f>
        <v>231.5</v>
      </c>
      <c r="O67" s="92" t="str">
        <f>VLOOKUP(M67,ADP!$A$2:$E$696,5,FALSE)</f>
        <v>BOS</v>
      </c>
    </row>
    <row r="68">
      <c r="A68" s="134" t="s">
        <v>481</v>
      </c>
      <c r="B68" s="47" t="str">
        <f>VLOOKUP(A68,Positions!$A$2:$B$688,2,FALSE)</f>
        <v>C</v>
      </c>
      <c r="C68" s="46">
        <v>66.0</v>
      </c>
      <c r="D68" s="48" t="str">
        <f>VLOOKUP(A68,ADP!$A$2:$E$696,5,FALSE)</f>
        <v>PHI</v>
      </c>
      <c r="G68" s="128" t="s">
        <v>481</v>
      </c>
      <c r="H68" s="46" t="str">
        <f>VLOOKUP(G68,Positions!$A$2:$B$688,2,FALSE)</f>
        <v>C</v>
      </c>
      <c r="I68" s="46">
        <v>66.0</v>
      </c>
      <c r="J68" s="48" t="str">
        <f>VLOOKUP(G68,ADP!$A$2:$E$696,5,FALSE)</f>
        <v>PHI</v>
      </c>
      <c r="M68" s="146" t="s">
        <v>505</v>
      </c>
      <c r="N68" s="91">
        <f>IFERROR(VLOOKUP(M68,'2023 Top 250'!$B$4:$H$258,7,FALSE),VLOOKUP(M68,'2023 Top 250'!$L$4:$R$258,7,FALSE))</f>
        <v>239</v>
      </c>
      <c r="O68" s="92" t="str">
        <f>VLOOKUP(M68,ADP!$A$2:$E$696,5,FALSE)</f>
        <v>PHI</v>
      </c>
    </row>
    <row r="69">
      <c r="A69" s="137" t="s">
        <v>494</v>
      </c>
      <c r="B69" s="38" t="str">
        <f>VLOOKUP(A69,Positions!$A$2:$B$688,2,FALSE)</f>
        <v>C</v>
      </c>
      <c r="C69" s="37">
        <v>67.0</v>
      </c>
      <c r="D69" s="39" t="str">
        <f>VLOOKUP(A69,ADP!$A$2:$E$696,5,FALSE)</f>
        <v>CBJ</v>
      </c>
      <c r="G69" s="127" t="s">
        <v>457</v>
      </c>
      <c r="H69" s="37" t="str">
        <f>VLOOKUP(G69,Positions!$A$2:$B$688,2,FALSE)</f>
        <v>C/RW</v>
      </c>
      <c r="I69" s="37">
        <v>67.0</v>
      </c>
      <c r="J69" s="39" t="str">
        <f>VLOOKUP(G69,ADP!$A$2:$E$696,5,FALSE)</f>
        <v>VGK</v>
      </c>
      <c r="M69" s="145" t="s">
        <v>463</v>
      </c>
      <c r="N69" s="91">
        <f>IFERROR(VLOOKUP(M69,'2023 Top 250'!$B$4:$H$258,7,FALSE),VLOOKUP(M69,'2023 Top 250'!$L$4:$R$258,7,FALSE))</f>
        <v>211.5</v>
      </c>
      <c r="O69" s="92" t="str">
        <f>VLOOKUP(M69,ADP!$A$2:$E$696,5,FALSE)</f>
        <v>MTL</v>
      </c>
    </row>
    <row r="70">
      <c r="A70" s="134" t="s">
        <v>358</v>
      </c>
      <c r="B70" s="47" t="str">
        <f>VLOOKUP(A70,Positions!$A$2:$B$688,2,FALSE)</f>
        <v>C/RW</v>
      </c>
      <c r="C70" s="46">
        <v>68.0</v>
      </c>
      <c r="D70" s="48" t="str">
        <f>VLOOKUP(A70,ADP!$A$2:$E$696,5,FALSE)</f>
        <v>DAL</v>
      </c>
      <c r="G70" s="128" t="s">
        <v>515</v>
      </c>
      <c r="H70" s="46" t="str">
        <f>VLOOKUP(G70,Positions!$A$2:$B$688,2,FALSE)</f>
        <v>C/RW</v>
      </c>
      <c r="I70" s="46">
        <v>68.0</v>
      </c>
      <c r="J70" s="48" t="str">
        <f>VLOOKUP(G70,ADP!$A$2:$E$696,5,FALSE)</f>
        <v>NJD</v>
      </c>
      <c r="M70" s="146" t="s">
        <v>570</v>
      </c>
      <c r="N70" s="91">
        <f>IFERROR(VLOOKUP(M70,'2023 Top 250'!$B$4:$H$258,7,FALSE),VLOOKUP(M70,'2023 Top 250'!$L$4:$R$258,7,FALSE))</f>
        <v>253</v>
      </c>
      <c r="O70" s="92" t="str">
        <f>VLOOKUP(M70,ADP!$A$2:$E$696,5,FALSE)</f>
        <v>BOS</v>
      </c>
    </row>
    <row r="71">
      <c r="A71" s="129" t="s">
        <v>501</v>
      </c>
      <c r="B71" s="38" t="str">
        <f>VLOOKUP(A71,Positions!$A$2:$B$688,2,FALSE)</f>
        <v>C/LW</v>
      </c>
      <c r="C71" s="37">
        <v>69.0</v>
      </c>
      <c r="D71" s="39" t="str">
        <f>VLOOKUP(A71,ADP!$A$2:$E$696,5,FALSE)</f>
        <v>BOS</v>
      </c>
      <c r="G71" s="127" t="s">
        <v>536</v>
      </c>
      <c r="H71" s="37" t="str">
        <f>VLOOKUP(G71,Positions!$A$2:$B$688,2,FALSE)</f>
        <v>C/RW</v>
      </c>
      <c r="I71" s="37">
        <v>69.0</v>
      </c>
      <c r="J71" s="39" t="str">
        <f>VLOOKUP(G71,ADP!$A$2:$E$696,5,FALSE)</f>
        <v>WSH</v>
      </c>
      <c r="M71" s="140" t="s">
        <v>598</v>
      </c>
      <c r="N71" s="91" t="str">
        <f>IFERROR(VLOOKUP(M71,'2023 Top 250'!$B$4:$H$258,7,FALSE),VLOOKUP(M71,'2023 Top 250'!$L$4:$R$258,7,FALSE))</f>
        <v>#N/A</v>
      </c>
      <c r="O71" s="92" t="str">
        <f>VLOOKUP(M71,ADP!$A$2:$E$696,5,FALSE)</f>
        <v>VGK</v>
      </c>
    </row>
    <row r="72">
      <c r="A72" s="134" t="s">
        <v>505</v>
      </c>
      <c r="B72" s="47" t="str">
        <f>VLOOKUP(A72,Positions!$A$2:$B$688,2,FALSE)</f>
        <v>C</v>
      </c>
      <c r="C72" s="46">
        <v>70.0</v>
      </c>
      <c r="D72" s="48" t="str">
        <f>VLOOKUP(A72,ADP!$A$2:$E$696,5,FALSE)</f>
        <v>PHI</v>
      </c>
      <c r="G72" s="128" t="s">
        <v>402</v>
      </c>
      <c r="H72" s="46" t="str">
        <f>VLOOKUP(G72,Positions!$A$2:$B$688,2,FALSE)</f>
        <v>C/LW</v>
      </c>
      <c r="I72" s="46">
        <v>70.0</v>
      </c>
      <c r="J72" s="48" t="str">
        <f>VLOOKUP(G72,ADP!$A$2:$E$696,5,FALSE)</f>
        <v>PHI</v>
      </c>
      <c r="M72" s="140" t="s">
        <v>577</v>
      </c>
      <c r="N72" s="91">
        <f>IFERROR(VLOOKUP(M72,'2023 Top 250'!$B$4:$H$258,7,FALSE),VLOOKUP(M72,'2023 Top 250'!$L$4:$R$258,7,FALSE))</f>
        <v>258.5</v>
      </c>
      <c r="O72" s="92" t="str">
        <f>VLOOKUP(M72,ADP!$A$2:$E$696,5,FALSE)</f>
        <v>WPG</v>
      </c>
    </row>
    <row r="73">
      <c r="A73" s="137" t="s">
        <v>463</v>
      </c>
      <c r="B73" s="38" t="str">
        <f>VLOOKUP(A73,Positions!$A$2:$B$688,2,FALSE)</f>
        <v>C/RW</v>
      </c>
      <c r="C73" s="37">
        <v>71.0</v>
      </c>
      <c r="D73" s="39" t="str">
        <f>VLOOKUP(A73,ADP!$A$2:$E$696,5,FALSE)</f>
        <v>MTL</v>
      </c>
      <c r="G73" s="133" t="s">
        <v>501</v>
      </c>
      <c r="H73" s="37" t="str">
        <f>VLOOKUP(G73,Positions!$A$2:$B$688,2,FALSE)</f>
        <v>C/LW</v>
      </c>
      <c r="I73" s="37">
        <v>71.0</v>
      </c>
      <c r="J73" s="39" t="str">
        <f>VLOOKUP(G73,ADP!$A$2:$E$696,5,FALSE)</f>
        <v>BOS</v>
      </c>
      <c r="M73" s="145" t="s">
        <v>447</v>
      </c>
      <c r="N73" s="91">
        <f>IFERROR(VLOOKUP(M73,'2023 Top 250'!$B$4:$H$258,7,FALSE),VLOOKUP(M73,'2023 Top 250'!$L$4:$R$258,7,FALSE))</f>
        <v>227.5</v>
      </c>
      <c r="O73" s="92" t="str">
        <f>VLOOKUP(M73,ADP!$A$2:$E$696,5,FALSE)</f>
        <v>DET</v>
      </c>
    </row>
    <row r="74">
      <c r="A74" s="134" t="s">
        <v>570</v>
      </c>
      <c r="B74" s="47" t="str">
        <f>VLOOKUP(A74,Positions!$A$2:$B$688,2,FALSE)</f>
        <v>C</v>
      </c>
      <c r="C74" s="46">
        <v>72.0</v>
      </c>
      <c r="D74" s="48" t="str">
        <f>VLOOKUP(A74,ADP!$A$2:$E$696,5,FALSE)</f>
        <v>BOS</v>
      </c>
      <c r="G74" s="149" t="s">
        <v>577</v>
      </c>
      <c r="H74" s="150" t="str">
        <f>VLOOKUP(G74,Positions!$A$2:$B$688,2,FALSE)</f>
        <v>C/RW</v>
      </c>
      <c r="I74" s="150">
        <v>72.0</v>
      </c>
      <c r="J74" s="151" t="str">
        <f>VLOOKUP(G74,ADP!$A$2:$E$696,5,FALSE)</f>
        <v>WPG</v>
      </c>
      <c r="M74" s="90" t="s">
        <v>358</v>
      </c>
      <c r="N74" s="91">
        <f>IFERROR(VLOOKUP(M74,'2023 Top 250'!$B$4:$H$258,7,FALSE),VLOOKUP(M74,'2023 Top 250'!$L$4:$R$258,7,FALSE))</f>
        <v>179</v>
      </c>
      <c r="O74" s="92" t="str">
        <f>VLOOKUP(M74,ADP!$A$2:$E$696,5,FALSE)</f>
        <v>DAL</v>
      </c>
    </row>
    <row r="75">
      <c r="A75" s="129" t="s">
        <v>460</v>
      </c>
      <c r="B75" s="38" t="str">
        <f>VLOOKUP(A75,Positions!$A$2:$B$688,2,FALSE)</f>
        <v>C/LW</v>
      </c>
      <c r="C75" s="37">
        <v>73.0</v>
      </c>
      <c r="D75" s="39" t="str">
        <f>VLOOKUP(A75,ADP!$A$2:$E$696,5,FALSE)</f>
        <v>DAL</v>
      </c>
      <c r="M75" s="152" t="s">
        <v>381</v>
      </c>
      <c r="N75" s="91">
        <f>IFERROR(VLOOKUP(M75,'2023 Top 250'!$B$4:$H$258,7,FALSE),VLOOKUP(M75,'2023 Top 250'!$L$4:$R$258,7,FALSE))</f>
        <v>166</v>
      </c>
      <c r="O75" s="92" t="str">
        <f>VLOOKUP(M75,ADP!$A$2:$E$696,5,FALSE)</f>
        <v>CHI</v>
      </c>
    </row>
    <row r="76">
      <c r="A76" s="139" t="s">
        <v>598</v>
      </c>
      <c r="B76" s="47" t="str">
        <f>VLOOKUP(A76,Positions!$A$2:$B$688,2,FALSE)</f>
        <v>C/LW</v>
      </c>
      <c r="C76" s="46">
        <v>74.0</v>
      </c>
      <c r="D76" s="48" t="str">
        <f>VLOOKUP(A76,ADP!$A$2:$E$696,5,FALSE)</f>
        <v>VGK</v>
      </c>
      <c r="M76" s="90" t="s">
        <v>460</v>
      </c>
      <c r="N76" s="91">
        <f>IFERROR(VLOOKUP(M76,'2023 Top 250'!$B$4:$H$258,7,FALSE),VLOOKUP(M76,'2023 Top 250'!$L$4:$R$258,7,FALSE))</f>
        <v>220.5</v>
      </c>
      <c r="O76" s="92" t="str">
        <f>VLOOKUP(M76,ADP!$A$2:$E$696,5,FALSE)</f>
        <v>DAL</v>
      </c>
    </row>
    <row r="77">
      <c r="A77" s="137" t="s">
        <v>577</v>
      </c>
      <c r="B77" s="38" t="str">
        <f>VLOOKUP(A77,Positions!$A$2:$B$688,2,FALSE)</f>
        <v>C/RW</v>
      </c>
      <c r="C77" s="37">
        <v>75.0</v>
      </c>
      <c r="D77" s="39" t="str">
        <f>VLOOKUP(A77,ADP!$A$2:$E$696,5,FALSE)</f>
        <v>WPG</v>
      </c>
      <c r="M77" s="90" t="s">
        <v>473</v>
      </c>
      <c r="N77" s="91">
        <f>IFERROR(VLOOKUP(M77,'2023 Top 250'!$B$4:$H$258,7,FALSE),VLOOKUP(M77,'2023 Top 250'!$L$4:$R$258,7,FALSE))</f>
        <v>205.5</v>
      </c>
      <c r="O77" s="92" t="str">
        <f>VLOOKUP(M77,ADP!$A$2:$E$696,5,FALSE)</f>
        <v>STL</v>
      </c>
    </row>
    <row r="78">
      <c r="A78" s="139" t="s">
        <v>447</v>
      </c>
      <c r="B78" s="47" t="str">
        <f>VLOOKUP(A78,Positions!$A$2:$B$688,2,FALSE)</f>
        <v>C/RW</v>
      </c>
      <c r="C78" s="46">
        <v>76.0</v>
      </c>
      <c r="D78" s="48" t="str">
        <f>VLOOKUP(A78,ADP!$A$2:$E$696,5,FALSE)</f>
        <v>DET</v>
      </c>
      <c r="M78" s="90" t="s">
        <v>481</v>
      </c>
      <c r="N78" s="91">
        <f>IFERROR(VLOOKUP(M78,'2023 Top 250'!$B$4:$H$258,7,FALSE),VLOOKUP(M78,'2023 Top 250'!$L$4:$R$258,7,FALSE))</f>
        <v>208</v>
      </c>
      <c r="O78" s="92" t="str">
        <f>VLOOKUP(M78,ADP!$A$2:$E$696,5,FALSE)</f>
        <v>PHI</v>
      </c>
    </row>
    <row r="79">
      <c r="A79" s="143" t="s">
        <v>515</v>
      </c>
      <c r="B79" s="38" t="str">
        <f>VLOOKUP(A79,Positions!$A$2:$B$688,2,FALSE)</f>
        <v>C/RW</v>
      </c>
      <c r="C79" s="37">
        <v>77.0</v>
      </c>
      <c r="D79" s="39" t="str">
        <f>VLOOKUP(A79,ADP!$A$2:$E$696,5,FALSE)</f>
        <v>NJD</v>
      </c>
      <c r="M79" s="90" t="s">
        <v>515</v>
      </c>
      <c r="N79" s="91">
        <f>IFERROR(VLOOKUP(M79,'2023 Top 250'!$B$4:$H$258,7,FALSE),VLOOKUP(M79,'2023 Top 250'!$L$4:$R$258,7,FALSE))</f>
        <v>247.5</v>
      </c>
      <c r="O79" s="92" t="str">
        <f>VLOOKUP(M79,ADP!$A$2:$E$696,5,FALSE)</f>
        <v>NJD</v>
      </c>
    </row>
    <row r="80">
      <c r="A80" s="153" t="s">
        <v>536</v>
      </c>
      <c r="B80" s="154" t="str">
        <f>VLOOKUP(A80,Positions!$A$2:$B$688,2,FALSE)</f>
        <v>C/RW</v>
      </c>
      <c r="C80" s="150">
        <v>78.0</v>
      </c>
      <c r="D80" s="151" t="str">
        <f>VLOOKUP(A80,ADP!$A$2:$E$696,5,FALSE)</f>
        <v>WSH</v>
      </c>
      <c r="M80" s="67" t="s">
        <v>536</v>
      </c>
      <c r="N80" s="70">
        <f>IFERROR(VLOOKUP(M80,'2023 Top 250'!$B$4:$H$258,7,FALSE),VLOOKUP(M80,'2023 Top 250'!$L$4:$R$258,7,FALSE))</f>
        <v>254</v>
      </c>
      <c r="O80" s="71" t="str">
        <f>VLOOKUP(M80,ADP!$A$2:$E$696,5,FALSE)</f>
        <v>WSH</v>
      </c>
    </row>
  </sheetData>
  <mergeCells count="5">
    <mergeCell ref="A1:D1"/>
    <mergeCell ref="G1:J1"/>
    <mergeCell ref="M1:O1"/>
    <mergeCell ref="B2:C2"/>
    <mergeCell ref="H2:I2"/>
  </mergeCells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0"/>
    <col customWidth="1" min="2" max="2" width="6.63"/>
    <col customWidth="1" min="3" max="3" width="2.88"/>
    <col customWidth="1" min="4" max="4" width="5.38"/>
    <col customWidth="1" min="7" max="7" width="18.38"/>
    <col customWidth="1" min="8" max="8" width="6.63"/>
    <col customWidth="1" min="9" max="9" width="2.88"/>
    <col customWidth="1" min="10" max="10" width="5.38"/>
    <col customWidth="1" min="13" max="13" width="18.38"/>
    <col customWidth="1" min="14" max="14" width="7.0"/>
    <col customWidth="1" min="15" max="15" width="7.88"/>
  </cols>
  <sheetData>
    <row r="1">
      <c r="A1" s="125" t="s">
        <v>2</v>
      </c>
      <c r="B1" s="5"/>
      <c r="C1" s="5"/>
      <c r="D1" s="8"/>
      <c r="G1" s="27" t="s">
        <v>61</v>
      </c>
      <c r="H1" s="28"/>
      <c r="I1" s="28"/>
      <c r="J1" s="29"/>
      <c r="M1" s="27" t="s">
        <v>81</v>
      </c>
      <c r="N1" s="28"/>
      <c r="O1" s="29"/>
    </row>
    <row r="2">
      <c r="A2" s="155" t="s">
        <v>9</v>
      </c>
      <c r="B2" s="156" t="s">
        <v>4</v>
      </c>
      <c r="C2" s="157"/>
      <c r="D2" s="158" t="s">
        <v>10</v>
      </c>
      <c r="G2" s="30" t="s">
        <v>9</v>
      </c>
      <c r="H2" s="32" t="s">
        <v>4</v>
      </c>
      <c r="I2" s="33"/>
      <c r="J2" s="34" t="s">
        <v>10</v>
      </c>
      <c r="M2" s="30" t="s">
        <v>9</v>
      </c>
      <c r="N2" s="31" t="s">
        <v>81</v>
      </c>
      <c r="O2" s="34" t="s">
        <v>10</v>
      </c>
    </row>
    <row r="3">
      <c r="A3" s="129" t="s">
        <v>12</v>
      </c>
      <c r="B3" s="38" t="str">
        <f>VLOOKUP(A3,Positions!$A$2:$B$688,2,FALSE)</f>
        <v>LW</v>
      </c>
      <c r="C3" s="37">
        <v>1.0</v>
      </c>
      <c r="D3" s="39" t="str">
        <f>VLOOKUP(A3,ADP!$A$2:$E$696,5,FALSE)</f>
        <v>MIN</v>
      </c>
      <c r="G3" s="36" t="s">
        <v>12</v>
      </c>
      <c r="H3" s="38" t="str">
        <f>VLOOKUP(G3,Positions!$A$2:$B$688,2,FALSE)</f>
        <v>LW</v>
      </c>
      <c r="I3" s="37">
        <v>1.0</v>
      </c>
      <c r="J3" s="39" t="str">
        <f>VLOOKUP(G3,ADP!$A$2:$E$696,5,FALSE)</f>
        <v>MIN</v>
      </c>
      <c r="M3" s="129" t="s">
        <v>12</v>
      </c>
      <c r="N3" s="38">
        <f>IFERROR(VLOOKUP(M3,'2023 Top 250'!$B$4:$H$258,7,FALSE),VLOOKUP(M3,'2023 Top 250'!$L$4:$R$258,7,FALSE))</f>
        <v>6</v>
      </c>
      <c r="O3" s="39" t="str">
        <f>VLOOKUP(M3,ADP!$A$2:$E$696,5,FALSE)</f>
        <v>MIN</v>
      </c>
    </row>
    <row r="4">
      <c r="A4" s="131" t="s">
        <v>17</v>
      </c>
      <c r="B4" s="47" t="str">
        <f>VLOOKUP(A4,Positions!$A$2:$B$688,2,FALSE)</f>
        <v>LW</v>
      </c>
      <c r="C4" s="46">
        <v>2.0</v>
      </c>
      <c r="D4" s="48" t="str">
        <f>VLOOKUP(A4,ADP!$A$2:$E$696,5,FALSE)</f>
        <v>WSH</v>
      </c>
      <c r="G4" s="45" t="s">
        <v>22</v>
      </c>
      <c r="H4" s="47" t="str">
        <f>VLOOKUP(G4,Positions!$A$2:$B$688,2,FALSE)</f>
        <v>LW</v>
      </c>
      <c r="I4" s="46">
        <v>2.0</v>
      </c>
      <c r="J4" s="48" t="str">
        <f>VLOOKUP(G4,ADP!$A$2:$E$696,5,FALSE)</f>
        <v>CGY</v>
      </c>
      <c r="M4" s="45" t="s">
        <v>22</v>
      </c>
      <c r="N4" s="47">
        <f>IFERROR(VLOOKUP(M4,'2023 Top 250'!$B$4:$H$258,7,FALSE),VLOOKUP(M4,'2023 Top 250'!$L$4:$R$258,7,FALSE))</f>
        <v>12.5</v>
      </c>
      <c r="O4" s="48" t="str">
        <f>VLOOKUP(M4,ADP!$A$2:$E$696,5,FALSE)</f>
        <v>CGY</v>
      </c>
    </row>
    <row r="5">
      <c r="A5" s="36" t="s">
        <v>22</v>
      </c>
      <c r="B5" s="38" t="str">
        <f>VLOOKUP(A5,Positions!$A$2:$B$688,2,FALSE)</f>
        <v>LW</v>
      </c>
      <c r="C5" s="37">
        <v>3.0</v>
      </c>
      <c r="D5" s="39" t="str">
        <f>VLOOKUP(A5,ADP!$A$2:$E$696,5,FALSE)</f>
        <v>CGY</v>
      </c>
      <c r="G5" s="36" t="s">
        <v>27</v>
      </c>
      <c r="H5" s="38" t="str">
        <f>VLOOKUP(G5,Positions!$A$2:$B$688,2,FALSE)</f>
        <v>LW</v>
      </c>
      <c r="I5" s="37">
        <v>3.0</v>
      </c>
      <c r="J5" s="39" t="str">
        <f>VLOOKUP(G5,ADP!$A$2:$E$696,5,FALSE)</f>
        <v>CBJ</v>
      </c>
      <c r="M5" s="143" t="s">
        <v>17</v>
      </c>
      <c r="N5" s="38">
        <f>IFERROR(VLOOKUP(M5,'2023 Top 250'!$B$4:$H$258,7,FALSE),VLOOKUP(M5,'2023 Top 250'!$L$4:$R$258,7,FALSE))</f>
        <v>13.5</v>
      </c>
      <c r="O5" s="39" t="str">
        <f>VLOOKUP(M5,ADP!$A$2:$E$696,5,FALSE)</f>
        <v>WSH</v>
      </c>
    </row>
    <row r="6">
      <c r="A6" s="45" t="s">
        <v>27</v>
      </c>
      <c r="B6" s="47" t="str">
        <f>VLOOKUP(A6,Positions!$A$2:$B$688,2,FALSE)</f>
        <v>LW</v>
      </c>
      <c r="C6" s="46">
        <v>4.0</v>
      </c>
      <c r="D6" s="48" t="str">
        <f>VLOOKUP(A6,ADP!$A$2:$E$696,5,FALSE)</f>
        <v>CBJ</v>
      </c>
      <c r="G6" s="45" t="s">
        <v>42</v>
      </c>
      <c r="H6" s="47" t="str">
        <f>VLOOKUP(G6,Positions!$A$2:$B$688,2,FALSE)</f>
        <v>LW</v>
      </c>
      <c r="I6" s="46">
        <v>4.0</v>
      </c>
      <c r="J6" s="48" t="str">
        <f>VLOOKUP(G6,ADP!$A$2:$E$696,5,FALSE)</f>
        <v>NYR</v>
      </c>
      <c r="M6" s="45" t="s">
        <v>27</v>
      </c>
      <c r="N6" s="47">
        <f>IFERROR(VLOOKUP(M6,'2023 Top 250'!$B$4:$H$258,7,FALSE),VLOOKUP(M6,'2023 Top 250'!$L$4:$R$258,7,FALSE))</f>
        <v>14</v>
      </c>
      <c r="O6" s="48" t="str">
        <f>VLOOKUP(M6,ADP!$A$2:$E$696,5,FALSE)</f>
        <v>CBJ</v>
      </c>
    </row>
    <row r="7">
      <c r="A7" s="36" t="s">
        <v>32</v>
      </c>
      <c r="B7" s="38" t="str">
        <f>VLOOKUP(A7,Positions!$A$2:$B$688,2,FALSE)</f>
        <v>LW</v>
      </c>
      <c r="C7" s="37">
        <v>5.0</v>
      </c>
      <c r="D7" s="39" t="str">
        <f>VLOOKUP(A7,ADP!$A$2:$E$696,5,FALSE)</f>
        <v>PIT</v>
      </c>
      <c r="G7" s="36" t="s">
        <v>17</v>
      </c>
      <c r="H7" s="38" t="str">
        <f>VLOOKUP(G7,Positions!$A$2:$B$688,2,FALSE)</f>
        <v>LW</v>
      </c>
      <c r="I7" s="37">
        <v>5.0</v>
      </c>
      <c r="J7" s="39" t="str">
        <f>VLOOKUP(G7,ADP!$A$2:$E$696,5,FALSE)</f>
        <v>WSH</v>
      </c>
      <c r="M7" s="36" t="s">
        <v>42</v>
      </c>
      <c r="N7" s="38">
        <f>IFERROR(VLOOKUP(M7,'2023 Top 250'!$B$4:$H$258,7,FALSE),VLOOKUP(M7,'2023 Top 250'!$L$4:$R$258,7,FALSE))</f>
        <v>16.5</v>
      </c>
      <c r="O7" s="39" t="str">
        <f>VLOOKUP(M7,ADP!$A$2:$E$696,5,FALSE)</f>
        <v>NYR</v>
      </c>
    </row>
    <row r="8">
      <c r="A8" s="45" t="s">
        <v>37</v>
      </c>
      <c r="B8" s="47" t="str">
        <f>VLOOKUP(A8,Positions!$A$2:$B$688,2,FALSE)</f>
        <v>LW</v>
      </c>
      <c r="C8" s="46">
        <v>6.0</v>
      </c>
      <c r="D8" s="48" t="str">
        <f>VLOOKUP(A8,ADP!$A$2:$E$696,5,FALSE)</f>
        <v>WPG</v>
      </c>
      <c r="G8" s="45" t="s">
        <v>37</v>
      </c>
      <c r="H8" s="47" t="str">
        <f>VLOOKUP(G8,Positions!$A$2:$B$688,2,FALSE)</f>
        <v>LW</v>
      </c>
      <c r="I8" s="46">
        <v>6.0</v>
      </c>
      <c r="J8" s="48" t="str">
        <f>VLOOKUP(G8,ADP!$A$2:$E$696,5,FALSE)</f>
        <v>WPG</v>
      </c>
      <c r="M8" s="45" t="s">
        <v>32</v>
      </c>
      <c r="N8" s="47">
        <f>IFERROR(VLOOKUP(M8,'2023 Top 250'!$B$4:$H$258,7,FALSE),VLOOKUP(M8,'2023 Top 250'!$L$4:$R$258,7,FALSE))</f>
        <v>19</v>
      </c>
      <c r="O8" s="48" t="str">
        <f>VLOOKUP(M8,ADP!$A$2:$E$696,5,FALSE)</f>
        <v>PIT</v>
      </c>
    </row>
    <row r="9">
      <c r="A9" s="36" t="s">
        <v>42</v>
      </c>
      <c r="B9" s="38" t="str">
        <f>VLOOKUP(A9,Positions!$A$2:$B$688,2,FALSE)</f>
        <v>LW</v>
      </c>
      <c r="C9" s="37">
        <v>7.0</v>
      </c>
      <c r="D9" s="39" t="str">
        <f>VLOOKUP(A9,ADP!$A$2:$E$696,5,FALSE)</f>
        <v>NYR</v>
      </c>
      <c r="G9" s="36" t="s">
        <v>32</v>
      </c>
      <c r="H9" s="38" t="str">
        <f>VLOOKUP(G9,Positions!$A$2:$B$688,2,FALSE)</f>
        <v>LW</v>
      </c>
      <c r="I9" s="37">
        <v>7.0</v>
      </c>
      <c r="J9" s="39" t="str">
        <f>VLOOKUP(G9,ADP!$A$2:$E$696,5,FALSE)</f>
        <v>PIT</v>
      </c>
      <c r="M9" s="36" t="s">
        <v>37</v>
      </c>
      <c r="N9" s="38">
        <f>IFERROR(VLOOKUP(M9,'2023 Top 250'!$B$4:$H$258,7,FALSE),VLOOKUP(M9,'2023 Top 250'!$L$4:$R$258,7,FALSE))</f>
        <v>19.5</v>
      </c>
      <c r="O9" s="39" t="str">
        <f>VLOOKUP(M9,ADP!$A$2:$E$696,5,FALSE)</f>
        <v>WPG</v>
      </c>
    </row>
    <row r="10">
      <c r="A10" s="45" t="s">
        <v>47</v>
      </c>
      <c r="B10" s="47" t="str">
        <f>VLOOKUP(A10,Positions!$A$2:$B$688,2,FALSE)</f>
        <v>LW</v>
      </c>
      <c r="C10" s="46">
        <v>8.0</v>
      </c>
      <c r="D10" s="48" t="str">
        <f>VLOOKUP(A10,ADP!$A$2:$E$696,5,FALSE)</f>
        <v>OTT</v>
      </c>
      <c r="G10" s="45" t="s">
        <v>65</v>
      </c>
      <c r="H10" s="47" t="str">
        <f>VLOOKUP(G10,Positions!$A$2:$B$688,2,FALSE)</f>
        <v>LW</v>
      </c>
      <c r="I10" s="46">
        <v>8.0</v>
      </c>
      <c r="J10" s="48" t="str">
        <f>VLOOKUP(G10,ADP!$A$2:$E$696,5,FALSE)</f>
        <v>DAL</v>
      </c>
      <c r="M10" s="45" t="s">
        <v>47</v>
      </c>
      <c r="N10" s="47">
        <f>IFERROR(VLOOKUP(M10,'2023 Top 250'!$B$4:$H$258,7,FALSE),VLOOKUP(M10,'2023 Top 250'!$L$4:$R$258,7,FALSE))</f>
        <v>29</v>
      </c>
      <c r="O10" s="48" t="str">
        <f>VLOOKUP(M10,ADP!$A$2:$E$696,5,FALSE)</f>
        <v>OTT</v>
      </c>
    </row>
    <row r="11">
      <c r="A11" s="129" t="s">
        <v>52</v>
      </c>
      <c r="B11" s="38" t="str">
        <f>VLOOKUP(A11,Positions!$A$2:$B$688,2,FALSE)</f>
        <v>LW/RW</v>
      </c>
      <c r="C11" s="37">
        <v>9.0</v>
      </c>
      <c r="D11" s="39" t="str">
        <f>VLOOKUP(A11,ADP!$A$2:$E$696,5,FALSE)</f>
        <v>SJS</v>
      </c>
      <c r="G11" s="36" t="s">
        <v>47</v>
      </c>
      <c r="H11" s="38" t="str">
        <f>VLOOKUP(G11,Positions!$A$2:$B$688,2,FALSE)</f>
        <v>LW</v>
      </c>
      <c r="I11" s="37">
        <v>9.0</v>
      </c>
      <c r="J11" s="39" t="str">
        <f>VLOOKUP(G11,ADP!$A$2:$E$696,5,FALSE)</f>
        <v>OTT</v>
      </c>
      <c r="M11" s="36" t="s">
        <v>65</v>
      </c>
      <c r="N11" s="38">
        <f>IFERROR(VLOOKUP(M11,'2023 Top 250'!$B$4:$H$258,7,FALSE),VLOOKUP(M11,'2023 Top 250'!$L$4:$R$258,7,FALSE))</f>
        <v>31.5</v>
      </c>
      <c r="O11" s="39" t="str">
        <f>VLOOKUP(M11,ADP!$A$2:$E$696,5,FALSE)</f>
        <v>DAL</v>
      </c>
    </row>
    <row r="12">
      <c r="A12" s="45" t="s">
        <v>57</v>
      </c>
      <c r="B12" s="47" t="str">
        <f>VLOOKUP(A12,Positions!$A$2:$B$688,2,FALSE)</f>
        <v>LW</v>
      </c>
      <c r="C12" s="46">
        <v>10.0</v>
      </c>
      <c r="D12" s="48" t="str">
        <f>VLOOKUP(A12,ADP!$A$2:$E$696,5,FALSE)</f>
        <v>NSH</v>
      </c>
      <c r="G12" s="45" t="s">
        <v>70</v>
      </c>
      <c r="H12" s="47" t="str">
        <f>VLOOKUP(G12,Positions!$A$2:$B$688,2,FALSE)</f>
        <v>LW</v>
      </c>
      <c r="I12" s="46">
        <v>10.0</v>
      </c>
      <c r="J12" s="48" t="str">
        <f>VLOOKUP(G12,ADP!$A$2:$E$696,5,FALSE)</f>
        <v>CAR</v>
      </c>
      <c r="M12" s="45" t="s">
        <v>70</v>
      </c>
      <c r="N12" s="47">
        <f>IFERROR(VLOOKUP(M12,'2023 Top 250'!$B$4:$H$258,7,FALSE),VLOOKUP(M12,'2023 Top 250'!$L$4:$R$258,7,FALSE))</f>
        <v>32</v>
      </c>
      <c r="O12" s="48" t="str">
        <f>VLOOKUP(M12,ADP!$A$2:$E$696,5,FALSE)</f>
        <v>CAR</v>
      </c>
    </row>
    <row r="13">
      <c r="A13" s="36" t="s">
        <v>70</v>
      </c>
      <c r="B13" s="38" t="str">
        <f>VLOOKUP(A13,Positions!$A$2:$B$688,2,FALSE)</f>
        <v>LW</v>
      </c>
      <c r="C13" s="37">
        <v>11.0</v>
      </c>
      <c r="D13" s="39" t="str">
        <f>VLOOKUP(A13,ADP!$A$2:$E$696,5,FALSE)</f>
        <v>CAR</v>
      </c>
      <c r="G13" s="36" t="s">
        <v>57</v>
      </c>
      <c r="H13" s="38" t="str">
        <f>VLOOKUP(G13,Positions!$A$2:$B$688,2,FALSE)</f>
        <v>LW</v>
      </c>
      <c r="I13" s="37">
        <v>11.0</v>
      </c>
      <c r="J13" s="39" t="str">
        <f>VLOOKUP(G13,ADP!$A$2:$E$696,5,FALSE)</f>
        <v>NSH</v>
      </c>
      <c r="M13" s="36" t="s">
        <v>57</v>
      </c>
      <c r="N13" s="38">
        <f>IFERROR(VLOOKUP(M13,'2023 Top 250'!$B$4:$H$258,7,FALSE),VLOOKUP(M13,'2023 Top 250'!$L$4:$R$258,7,FALSE))</f>
        <v>33.5</v>
      </c>
      <c r="O13" s="39" t="str">
        <f>VLOOKUP(M13,ADP!$A$2:$E$696,5,FALSE)</f>
        <v>NSH</v>
      </c>
    </row>
    <row r="14">
      <c r="A14" s="45" t="s">
        <v>65</v>
      </c>
      <c r="B14" s="47" t="str">
        <f>VLOOKUP(A14,Positions!$A$2:$B$688,2,FALSE)</f>
        <v>LW</v>
      </c>
      <c r="C14" s="46">
        <v>12.0</v>
      </c>
      <c r="D14" s="48" t="str">
        <f>VLOOKUP(A14,ADP!$A$2:$E$696,5,FALSE)</f>
        <v>DAL</v>
      </c>
      <c r="G14" s="45" t="s">
        <v>148</v>
      </c>
      <c r="H14" s="47" t="str">
        <f>VLOOKUP(G14,Positions!$A$2:$B$688,2,FALSE)</f>
        <v>LW/RW</v>
      </c>
      <c r="I14" s="46">
        <v>12.0</v>
      </c>
      <c r="J14" s="48" t="str">
        <f>VLOOKUP(G14,ADP!$A$2:$E$696,5,FALSE)</f>
        <v>WPG</v>
      </c>
      <c r="M14" s="134" t="s">
        <v>52</v>
      </c>
      <c r="N14" s="47">
        <f>IFERROR(VLOOKUP(M14,'2023 Top 250'!$B$4:$H$258,7,FALSE),VLOOKUP(M14,'2023 Top 250'!$L$4:$R$258,7,FALSE))</f>
        <v>37</v>
      </c>
      <c r="O14" s="48" t="str">
        <f>VLOOKUP(M14,ADP!$A$2:$E$696,5,FALSE)</f>
        <v>SJS</v>
      </c>
    </row>
    <row r="15">
      <c r="A15" s="36" t="s">
        <v>75</v>
      </c>
      <c r="B15" s="38" t="str">
        <f>VLOOKUP(A15,Positions!$A$2:$B$688,2,FALSE)</f>
        <v>LW/RW</v>
      </c>
      <c r="C15" s="37">
        <v>13.0</v>
      </c>
      <c r="D15" s="39" t="str">
        <f>VLOOKUP(A15,ADP!$A$2:$E$696,5,FALSE)</f>
        <v>LAK</v>
      </c>
      <c r="G15" s="36" t="s">
        <v>63</v>
      </c>
      <c r="H15" s="38" t="str">
        <f>VLOOKUP(G15,Positions!$A$2:$B$688,2,FALSE)</f>
        <v>LW/RW</v>
      </c>
      <c r="I15" s="37">
        <v>13.0</v>
      </c>
      <c r="J15" s="39" t="str">
        <f>VLOOKUP(G15,ADP!$A$2:$E$696,5,FALSE)</f>
        <v>TOR</v>
      </c>
      <c r="M15" s="36" t="s">
        <v>148</v>
      </c>
      <c r="N15" s="38">
        <f>IFERROR(VLOOKUP(M15,'2023 Top 250'!$B$4:$H$258,7,FALSE),VLOOKUP(M15,'2023 Top 250'!$L$4:$R$258,7,FALSE))</f>
        <v>38</v>
      </c>
      <c r="O15" s="39" t="str">
        <f>VLOOKUP(M15,ADP!$A$2:$E$696,5,FALSE)</f>
        <v>WPG</v>
      </c>
    </row>
    <row r="16">
      <c r="A16" s="45" t="s">
        <v>148</v>
      </c>
      <c r="B16" s="47" t="str">
        <f>VLOOKUP(A16,Positions!$A$2:$B$688,2,FALSE)</f>
        <v>LW/RW</v>
      </c>
      <c r="C16" s="46">
        <v>14.0</v>
      </c>
      <c r="D16" s="48" t="str">
        <f>VLOOKUP(A16,ADP!$A$2:$E$696,5,FALSE)</f>
        <v>WPG</v>
      </c>
      <c r="G16" s="45" t="s">
        <v>75</v>
      </c>
      <c r="H16" s="47" t="str">
        <f>VLOOKUP(G16,Positions!$A$2:$B$688,2,FALSE)</f>
        <v>LW/RW</v>
      </c>
      <c r="I16" s="46">
        <v>14.0</v>
      </c>
      <c r="J16" s="48" t="str">
        <f>VLOOKUP(G16,ADP!$A$2:$E$696,5,FALSE)</f>
        <v>LAK</v>
      </c>
      <c r="M16" s="45" t="s">
        <v>75</v>
      </c>
      <c r="N16" s="47">
        <f>IFERROR(VLOOKUP(M16,'2023 Top 250'!$B$4:$H$258,7,FALSE),VLOOKUP(M16,'2023 Top 250'!$L$4:$R$258,7,FALSE))</f>
        <v>41</v>
      </c>
      <c r="O16" s="48" t="str">
        <f>VLOOKUP(M16,ADP!$A$2:$E$696,5,FALSE)</f>
        <v>LAK</v>
      </c>
    </row>
    <row r="17">
      <c r="A17" s="36" t="s">
        <v>63</v>
      </c>
      <c r="B17" s="38" t="str">
        <f>VLOOKUP(A17,Positions!$A$2:$B$688,2,FALSE)</f>
        <v>LW/RW</v>
      </c>
      <c r="C17" s="37">
        <v>15.0</v>
      </c>
      <c r="D17" s="39" t="str">
        <f>VLOOKUP(A17,ADP!$A$2:$E$696,5,FALSE)</f>
        <v>TOR</v>
      </c>
      <c r="G17" s="36" t="s">
        <v>52</v>
      </c>
      <c r="H17" s="38" t="str">
        <f>VLOOKUP(G17,Positions!$A$2:$B$688,2,FALSE)</f>
        <v>LW/RW</v>
      </c>
      <c r="I17" s="37">
        <v>15.0</v>
      </c>
      <c r="J17" s="39" t="str">
        <f>VLOOKUP(G17,ADP!$A$2:$E$696,5,FALSE)</f>
        <v>SJS</v>
      </c>
      <c r="M17" s="36" t="s">
        <v>63</v>
      </c>
      <c r="N17" s="38">
        <f>IFERROR(VLOOKUP(M17,'2023 Top 250'!$B$4:$H$258,7,FALSE),VLOOKUP(M17,'2023 Top 250'!$L$4:$R$258,7,FALSE))</f>
        <v>41.5</v>
      </c>
      <c r="O17" s="39" t="str">
        <f>VLOOKUP(M17,ADP!$A$2:$E$696,5,FALSE)</f>
        <v>TOR</v>
      </c>
    </row>
    <row r="18">
      <c r="A18" s="134" t="s">
        <v>161</v>
      </c>
      <c r="B18" s="47" t="str">
        <f>VLOOKUP(A18,Positions!$A$2:$B$688,2,FALSE)</f>
        <v>LW/RW</v>
      </c>
      <c r="C18" s="46">
        <v>16.0</v>
      </c>
      <c r="D18" s="48" t="str">
        <f>VLOOKUP(A18,ADP!$A$2:$E$696,5,FALSE)</f>
        <v>NYR</v>
      </c>
      <c r="G18" s="45" t="s">
        <v>161</v>
      </c>
      <c r="H18" s="47" t="str">
        <f>VLOOKUP(G18,Positions!$A$2:$B$688,2,FALSE)</f>
        <v>LW/RW</v>
      </c>
      <c r="I18" s="46">
        <v>16.0</v>
      </c>
      <c r="J18" s="48" t="str">
        <f>VLOOKUP(G18,ADP!$A$2:$E$696,5,FALSE)</f>
        <v>NYR</v>
      </c>
      <c r="M18" s="134" t="s">
        <v>161</v>
      </c>
      <c r="N18" s="47">
        <f>IFERROR(VLOOKUP(M18,'2023 Top 250'!$B$4:$H$258,7,FALSE),VLOOKUP(M18,'2023 Top 250'!$L$4:$R$258,7,FALSE))</f>
        <v>46.5</v>
      </c>
      <c r="O18" s="48" t="str">
        <f>VLOOKUP(M18,ADP!$A$2:$E$696,5,FALSE)</f>
        <v>NYR</v>
      </c>
    </row>
    <row r="19">
      <c r="A19" s="36" t="s">
        <v>171</v>
      </c>
      <c r="B19" s="38" t="str">
        <f>VLOOKUP(A19,Positions!$A$2:$B$688,2,FALSE)</f>
        <v>LW/RW</v>
      </c>
      <c r="C19" s="37">
        <v>17.0</v>
      </c>
      <c r="D19" s="39" t="str">
        <f>VLOOKUP(A19,ADP!$A$2:$E$696,5,FALSE)</f>
        <v>STL</v>
      </c>
      <c r="G19" s="36" t="s">
        <v>66</v>
      </c>
      <c r="H19" s="38" t="str">
        <f>VLOOKUP(G19,Positions!$A$2:$B$688,2,FALSE)</f>
        <v>LW/RW</v>
      </c>
      <c r="I19" s="37">
        <v>17.0</v>
      </c>
      <c r="J19" s="39" t="str">
        <f>VLOOKUP(G19,ADP!$A$2:$E$696,5,FALSE)</f>
        <v>CBJ</v>
      </c>
      <c r="M19" s="129" t="s">
        <v>189</v>
      </c>
      <c r="N19" s="38">
        <f>IFERROR(VLOOKUP(M19,'2023 Top 250'!$B$4:$H$258,7,FALSE),VLOOKUP(M19,'2023 Top 250'!$L$4:$R$258,7,FALSE))</f>
        <v>61.5</v>
      </c>
      <c r="O19" s="39" t="str">
        <f>VLOOKUP(M19,ADP!$A$2:$E$696,5,FALSE)</f>
        <v>EDM</v>
      </c>
    </row>
    <row r="20">
      <c r="A20" s="134" t="s">
        <v>175</v>
      </c>
      <c r="B20" s="47" t="str">
        <f>VLOOKUP(A20,Positions!$A$2:$B$688,2,FALSE)</f>
        <v>LW</v>
      </c>
      <c r="C20" s="46">
        <v>18.0</v>
      </c>
      <c r="D20" s="48" t="str">
        <f>VLOOKUP(A20,ADP!$A$2:$E$696,5,FALSE)</f>
        <v>OTT</v>
      </c>
      <c r="G20" s="45" t="s">
        <v>189</v>
      </c>
      <c r="H20" s="47" t="str">
        <f>VLOOKUP(G20,Positions!$A$2:$B$688,2,FALSE)</f>
        <v>LW</v>
      </c>
      <c r="I20" s="46">
        <v>18.0</v>
      </c>
      <c r="J20" s="48" t="str">
        <f>VLOOKUP(G20,ADP!$A$2:$E$696,5,FALSE)</f>
        <v>EDM</v>
      </c>
      <c r="M20" s="134" t="s">
        <v>175</v>
      </c>
      <c r="N20" s="47">
        <f>IFERROR(VLOOKUP(M20,'2023 Top 250'!$B$4:$H$258,7,FALSE),VLOOKUP(M20,'2023 Top 250'!$L$4:$R$258,7,FALSE))</f>
        <v>56.5</v>
      </c>
      <c r="O20" s="48" t="str">
        <f>VLOOKUP(M20,ADP!$A$2:$E$696,5,FALSE)</f>
        <v>OTT</v>
      </c>
    </row>
    <row r="21">
      <c r="A21" s="137" t="s">
        <v>188</v>
      </c>
      <c r="B21" s="38" t="str">
        <f>VLOOKUP(A21,Positions!$A$2:$B$688,2,FALSE)</f>
        <v>LW/RW</v>
      </c>
      <c r="C21" s="37">
        <v>19.0</v>
      </c>
      <c r="D21" s="39" t="str">
        <f>VLOOKUP(A21,ADP!$A$2:$E$696,5,FALSE)</f>
        <v>CAR</v>
      </c>
      <c r="G21" s="36" t="s">
        <v>194</v>
      </c>
      <c r="H21" s="38" t="str">
        <f>VLOOKUP(G21,Positions!$A$2:$B$688,2,FALSE)</f>
        <v>LW/RW</v>
      </c>
      <c r="I21" s="37">
        <v>19.0</v>
      </c>
      <c r="J21" s="39" t="str">
        <f>VLOOKUP(G21,ADP!$A$2:$E$696,5,FALSE)</f>
        <v>STL</v>
      </c>
      <c r="M21" s="36" t="s">
        <v>171</v>
      </c>
      <c r="N21" s="38">
        <f>IFERROR(VLOOKUP(M21,'2023 Top 250'!$B$4:$H$258,7,FALSE),VLOOKUP(M21,'2023 Top 250'!$L$4:$R$258,7,FALSE))</f>
        <v>58</v>
      </c>
      <c r="O21" s="39" t="str">
        <f>VLOOKUP(M21,ADP!$A$2:$E$696,5,FALSE)</f>
        <v>STL</v>
      </c>
    </row>
    <row r="22">
      <c r="A22" s="134" t="s">
        <v>189</v>
      </c>
      <c r="B22" s="47" t="str">
        <f>VLOOKUP(A22,Positions!$A$2:$B$688,2,FALSE)</f>
        <v>LW</v>
      </c>
      <c r="C22" s="46">
        <v>20.0</v>
      </c>
      <c r="D22" s="48" t="str">
        <f>VLOOKUP(A22,ADP!$A$2:$E$696,5,FALSE)</f>
        <v>EDM</v>
      </c>
      <c r="G22" s="45" t="s">
        <v>175</v>
      </c>
      <c r="H22" s="47" t="str">
        <f>VLOOKUP(G22,Positions!$A$2:$B$688,2,FALSE)</f>
        <v>LW</v>
      </c>
      <c r="I22" s="46">
        <v>20.0</v>
      </c>
      <c r="J22" s="48" t="str">
        <f>VLOOKUP(G22,ADP!$A$2:$E$696,5,FALSE)</f>
        <v>OTT</v>
      </c>
      <c r="M22" s="139" t="s">
        <v>188</v>
      </c>
      <c r="N22" s="47">
        <f>IFERROR(VLOOKUP(M22,'2023 Top 250'!$B$4:$H$258,7,FALSE),VLOOKUP(M22,'2023 Top 250'!$L$4:$R$258,7,FALSE))</f>
        <v>73</v>
      </c>
      <c r="O22" s="48" t="str">
        <f>VLOOKUP(M22,ADP!$A$2:$E$696,5,FALSE)</f>
        <v>CAR</v>
      </c>
    </row>
    <row r="23">
      <c r="A23" s="137" t="s">
        <v>219</v>
      </c>
      <c r="B23" s="38" t="str">
        <f>VLOOKUP(A23,Positions!$A$2:$B$688,2,FALSE)</f>
        <v>LW/RW</v>
      </c>
      <c r="C23" s="37">
        <v>21.0</v>
      </c>
      <c r="D23" s="39" t="str">
        <f>VLOOKUP(A23,ADP!$A$2:$E$696,5,FALSE)</f>
        <v>ARI</v>
      </c>
      <c r="G23" s="36" t="s">
        <v>203</v>
      </c>
      <c r="H23" s="38" t="str">
        <f>VLOOKUP(G23,Positions!$A$2:$B$688,2,FALSE)</f>
        <v>LW/RW</v>
      </c>
      <c r="I23" s="37">
        <v>21.0</v>
      </c>
      <c r="J23" s="39" t="str">
        <f>VLOOKUP(G23,ADP!$A$2:$E$696,5,FALSE)</f>
        <v>MTL</v>
      </c>
      <c r="M23" s="137" t="s">
        <v>66</v>
      </c>
      <c r="N23" s="38">
        <f>IFERROR(VLOOKUP(M23,'2023 Top 250'!$B$4:$H$258,7,FALSE),VLOOKUP(M23,'2023 Top 250'!$L$4:$R$258,7,FALSE))</f>
        <v>78</v>
      </c>
      <c r="O23" s="39" t="str">
        <f>VLOOKUP(M23,ADP!$A$2:$E$696,5,FALSE)</f>
        <v>CBJ</v>
      </c>
    </row>
    <row r="24">
      <c r="A24" s="139" t="s">
        <v>242</v>
      </c>
      <c r="B24" s="47" t="str">
        <f>VLOOKUP(A24,Positions!$A$2:$B$688,2,FALSE)</f>
        <v>LW/RW</v>
      </c>
      <c r="C24" s="46">
        <v>22.0</v>
      </c>
      <c r="D24" s="48" t="str">
        <f>VLOOKUP(A24,ADP!$A$2:$E$696,5,FALSE)</f>
        <v>CGY</v>
      </c>
      <c r="G24" s="45" t="s">
        <v>171</v>
      </c>
      <c r="H24" s="47" t="str">
        <f>VLOOKUP(G24,Positions!$A$2:$B$688,2,FALSE)</f>
        <v>LW/RW</v>
      </c>
      <c r="I24" s="46">
        <v>22.0</v>
      </c>
      <c r="J24" s="48" t="str">
        <f>VLOOKUP(G24,ADP!$A$2:$E$696,5,FALSE)</f>
        <v>STL</v>
      </c>
      <c r="M24" s="139" t="s">
        <v>203</v>
      </c>
      <c r="N24" s="47">
        <f>IFERROR(VLOOKUP(M24,'2023 Top 250'!$B$4:$H$258,7,FALSE),VLOOKUP(M24,'2023 Top 250'!$L$4:$R$258,7,FALSE))</f>
        <v>83</v>
      </c>
      <c r="O24" s="48" t="str">
        <f>VLOOKUP(M24,ADP!$A$2:$E$696,5,FALSE)</f>
        <v>MTL</v>
      </c>
    </row>
    <row r="25">
      <c r="A25" s="143" t="s">
        <v>260</v>
      </c>
      <c r="B25" s="38" t="str">
        <f>VLOOKUP(A25,Positions!$A$2:$B$688,2,FALSE)</f>
        <v>LW/RW</v>
      </c>
      <c r="C25" s="37">
        <v>23.0</v>
      </c>
      <c r="D25" s="39" t="str">
        <f>VLOOKUP(A25,ADP!$A$2:$E$696,5,FALSE)</f>
        <v>DET</v>
      </c>
      <c r="G25" s="36" t="s">
        <v>188</v>
      </c>
      <c r="H25" s="38" t="str">
        <f>VLOOKUP(G25,Positions!$A$2:$B$688,2,FALSE)</f>
        <v>LW/RW</v>
      </c>
      <c r="I25" s="37">
        <v>23.0</v>
      </c>
      <c r="J25" s="39" t="str">
        <f>VLOOKUP(G25,ADP!$A$2:$E$696,5,FALSE)</f>
        <v>CAR</v>
      </c>
      <c r="M25" s="137" t="s">
        <v>194</v>
      </c>
      <c r="N25" s="38">
        <f>IFERROR(VLOOKUP(M25,'2023 Top 250'!$B$4:$H$258,7,FALSE),VLOOKUP(M25,'2023 Top 250'!$L$4:$R$258,7,FALSE))</f>
        <v>84</v>
      </c>
      <c r="O25" s="39" t="str">
        <f>VLOOKUP(M25,ADP!$A$2:$E$696,5,FALSE)</f>
        <v>STL</v>
      </c>
    </row>
    <row r="26">
      <c r="A26" s="139" t="s">
        <v>263</v>
      </c>
      <c r="B26" s="47" t="str">
        <f>VLOOKUP(A26,Positions!$A$2:$B$688,2,FALSE)</f>
        <v>LW</v>
      </c>
      <c r="C26" s="46">
        <v>24.0</v>
      </c>
      <c r="D26" s="48" t="str">
        <f>VLOOKUP(A26,ADP!$A$2:$E$696,5,FALSE)</f>
        <v>BOS</v>
      </c>
      <c r="G26" s="45" t="s">
        <v>261</v>
      </c>
      <c r="H26" s="47" t="str">
        <f>VLOOKUP(G26,Positions!$A$2:$B$688,2,FALSE)</f>
        <v>LW/RW</v>
      </c>
      <c r="I26" s="46">
        <v>24.0</v>
      </c>
      <c r="J26" s="48" t="str">
        <f>VLOOKUP(G26,ADP!$A$2:$E$696,5,FALSE)</f>
        <v>VGK</v>
      </c>
      <c r="M26" s="139" t="s">
        <v>219</v>
      </c>
      <c r="N26" s="47">
        <f>IFERROR(VLOOKUP(M26,'2023 Top 250'!$B$4:$H$258,7,FALSE),VLOOKUP(M26,'2023 Top 250'!$L$4:$R$258,7,FALSE))</f>
        <v>98.5</v>
      </c>
      <c r="O26" s="48" t="str">
        <f>VLOOKUP(M26,ADP!$A$2:$E$696,5,FALSE)</f>
        <v>ARI</v>
      </c>
    </row>
    <row r="27">
      <c r="A27" s="137" t="s">
        <v>66</v>
      </c>
      <c r="B27" s="38" t="str">
        <f>VLOOKUP(A27,Positions!$A$2:$B$688,2,FALSE)</f>
        <v>LW/RW</v>
      </c>
      <c r="C27" s="37">
        <v>25.0</v>
      </c>
      <c r="D27" s="39" t="str">
        <f>VLOOKUP(A27,ADP!$A$2:$E$696,5,FALSE)</f>
        <v>CBJ</v>
      </c>
      <c r="G27" s="36" t="s">
        <v>271</v>
      </c>
      <c r="H27" s="38" t="str">
        <f>VLOOKUP(G27,Positions!$A$2:$B$688,2,FALSE)</f>
        <v>LW/RW</v>
      </c>
      <c r="I27" s="37">
        <v>25.0</v>
      </c>
      <c r="J27" s="39" t="str">
        <f>VLOOKUP(G27,ADP!$A$2:$E$696,5,FALSE)</f>
        <v>LAK</v>
      </c>
      <c r="M27" s="137" t="s">
        <v>261</v>
      </c>
      <c r="N27" s="38">
        <f>IFERROR(VLOOKUP(M27,'2023 Top 250'!$B$4:$H$258,7,FALSE),VLOOKUP(M27,'2023 Top 250'!$L$4:$R$258,7,FALSE))</f>
        <v>104</v>
      </c>
      <c r="O27" s="39" t="str">
        <f>VLOOKUP(M27,ADP!$A$2:$E$696,5,FALSE)</f>
        <v>VGK</v>
      </c>
    </row>
    <row r="28">
      <c r="A28" s="139" t="s">
        <v>203</v>
      </c>
      <c r="B28" s="47" t="str">
        <f>VLOOKUP(A28,Positions!$A$2:$B$688,2,FALSE)</f>
        <v>LW/RW</v>
      </c>
      <c r="C28" s="46">
        <v>26.0</v>
      </c>
      <c r="D28" s="48" t="str">
        <f>VLOOKUP(A28,ADP!$A$2:$E$696,5,FALSE)</f>
        <v>MTL</v>
      </c>
      <c r="G28" s="45" t="s">
        <v>263</v>
      </c>
      <c r="H28" s="47" t="str">
        <f>VLOOKUP(G28,Positions!$A$2:$B$688,2,FALSE)</f>
        <v>LW</v>
      </c>
      <c r="I28" s="46">
        <v>26.0</v>
      </c>
      <c r="J28" s="48" t="str">
        <f>VLOOKUP(G28,ADP!$A$2:$E$696,5,FALSE)</f>
        <v>BOS</v>
      </c>
      <c r="M28" s="139" t="s">
        <v>263</v>
      </c>
      <c r="N28" s="47">
        <f>IFERROR(VLOOKUP(M28,'2023 Top 250'!$B$4:$H$258,7,FALSE),VLOOKUP(M28,'2023 Top 250'!$L$4:$R$258,7,FALSE))</f>
        <v>104.5</v>
      </c>
      <c r="O28" s="48" t="str">
        <f>VLOOKUP(M28,ADP!$A$2:$E$696,5,FALSE)</f>
        <v>BOS</v>
      </c>
    </row>
    <row r="29">
      <c r="A29" s="137" t="s">
        <v>271</v>
      </c>
      <c r="B29" s="38" t="str">
        <f>VLOOKUP(A29,Positions!$A$2:$B$688,2,FALSE)</f>
        <v>LW/RW</v>
      </c>
      <c r="C29" s="37">
        <v>27.0</v>
      </c>
      <c r="D29" s="39" t="str">
        <f>VLOOKUP(A29,ADP!$A$2:$E$696,5,FALSE)</f>
        <v>LAK</v>
      </c>
      <c r="G29" s="36" t="s">
        <v>219</v>
      </c>
      <c r="H29" s="38" t="str">
        <f>VLOOKUP(G29,Positions!$A$2:$B$688,2,FALSE)</f>
        <v>LW/RW</v>
      </c>
      <c r="I29" s="37">
        <v>27.0</v>
      </c>
      <c r="J29" s="39" t="str">
        <f>VLOOKUP(G29,ADP!$A$2:$E$696,5,FALSE)</f>
        <v>ARI</v>
      </c>
      <c r="M29" s="137" t="s">
        <v>271</v>
      </c>
      <c r="N29" s="38">
        <f>IFERROR(VLOOKUP(M29,'2023 Top 250'!$B$4:$H$258,7,FALSE),VLOOKUP(M29,'2023 Top 250'!$L$4:$R$258,7,FALSE))</f>
        <v>105.5</v>
      </c>
      <c r="O29" s="39" t="str">
        <f>VLOOKUP(M29,ADP!$A$2:$E$696,5,FALSE)</f>
        <v>LAK</v>
      </c>
    </row>
    <row r="30">
      <c r="A30" s="131" t="s">
        <v>279</v>
      </c>
      <c r="B30" s="47" t="str">
        <f>VLOOKUP(A30,Positions!$A$2:$B$688,2,FALSE)</f>
        <v>LW/RW</v>
      </c>
      <c r="C30" s="46">
        <v>28.0</v>
      </c>
      <c r="D30" s="48" t="str">
        <f>VLOOKUP(A30,ADP!$A$2:$E$696,5,FALSE)</f>
        <v>CGY</v>
      </c>
      <c r="G30" s="45" t="s">
        <v>313</v>
      </c>
      <c r="H30" s="47" t="str">
        <f>VLOOKUP(G30,Positions!$A$2:$B$688,2,FALSE)</f>
        <v>LW</v>
      </c>
      <c r="I30" s="46">
        <v>28.0</v>
      </c>
      <c r="J30" s="48" t="str">
        <f>VLOOKUP(G30,ADP!$A$2:$E$696,5,FALSE)</f>
        <v>BOS</v>
      </c>
      <c r="M30" s="131" t="s">
        <v>260</v>
      </c>
      <c r="N30" s="47">
        <f>IFERROR(VLOOKUP(M30,'2023 Top 250'!$B$4:$H$258,7,FALSE),VLOOKUP(M30,'2023 Top 250'!$L$4:$R$258,7,FALSE))</f>
        <v>112</v>
      </c>
      <c r="O30" s="48" t="str">
        <f>VLOOKUP(M30,ADP!$A$2:$E$696,5,FALSE)</f>
        <v>DET</v>
      </c>
    </row>
    <row r="31">
      <c r="A31" s="137" t="s">
        <v>194</v>
      </c>
      <c r="B31" s="38" t="str">
        <f>VLOOKUP(A31,Positions!$A$2:$B$688,2,FALSE)</f>
        <v>LW/RW</v>
      </c>
      <c r="C31" s="37">
        <v>29.0</v>
      </c>
      <c r="D31" s="39" t="str">
        <f>VLOOKUP(A31,ADP!$A$2:$E$696,5,FALSE)</f>
        <v>STL</v>
      </c>
      <c r="G31" s="36" t="s">
        <v>298</v>
      </c>
      <c r="H31" s="38" t="str">
        <f>VLOOKUP(G31,Positions!$A$2:$B$688,2,FALSE)</f>
        <v>LW/RW</v>
      </c>
      <c r="I31" s="37">
        <v>29.0</v>
      </c>
      <c r="J31" s="39" t="str">
        <f>VLOOKUP(G31,ADP!$A$2:$E$696,5,FALSE)</f>
        <v>SEA</v>
      </c>
      <c r="M31" s="143" t="s">
        <v>279</v>
      </c>
      <c r="N31" s="38">
        <f>IFERROR(VLOOKUP(M31,'2023 Top 250'!$B$4:$H$258,7,FALSE),VLOOKUP(M31,'2023 Top 250'!$L$4:$R$258,7,FALSE))</f>
        <v>128.5</v>
      </c>
      <c r="O31" s="39" t="str">
        <f>VLOOKUP(M31,ADP!$A$2:$E$696,5,FALSE)</f>
        <v>CGY</v>
      </c>
    </row>
    <row r="32">
      <c r="A32" s="131" t="s">
        <v>288</v>
      </c>
      <c r="B32" s="47" t="str">
        <f>VLOOKUP(A32,Positions!$A$2:$B$688,2,FALSE)</f>
        <v>LW/RW</v>
      </c>
      <c r="C32" s="46">
        <v>30.0</v>
      </c>
      <c r="D32" s="48" t="str">
        <f>VLOOKUP(A32,ADP!$A$2:$E$696,5,FALSE)</f>
        <v>EDM</v>
      </c>
      <c r="G32" s="45" t="s">
        <v>260</v>
      </c>
      <c r="H32" s="47" t="str">
        <f>VLOOKUP(G32,Positions!$A$2:$B$688,2,FALSE)</f>
        <v>LW/RW</v>
      </c>
      <c r="I32" s="46">
        <v>30.0</v>
      </c>
      <c r="J32" s="48" t="str">
        <f>VLOOKUP(G32,ADP!$A$2:$E$696,5,FALSE)</f>
        <v>DET</v>
      </c>
      <c r="M32" s="131" t="s">
        <v>298</v>
      </c>
      <c r="N32" s="47">
        <f>IFERROR(VLOOKUP(M32,'2023 Top 250'!$B$4:$H$258,7,FALSE),VLOOKUP(M32,'2023 Top 250'!$L$4:$R$258,7,FALSE))</f>
        <v>120.5</v>
      </c>
      <c r="O32" s="48" t="str">
        <f>VLOOKUP(M32,ADP!$A$2:$E$696,5,FALSE)</f>
        <v>SEA</v>
      </c>
    </row>
    <row r="33">
      <c r="A33" s="137" t="s">
        <v>261</v>
      </c>
      <c r="B33" s="38" t="str">
        <f>VLOOKUP(A33,Positions!$A$2:$B$688,2,FALSE)</f>
        <v>LW/RW</v>
      </c>
      <c r="C33" s="37">
        <v>31.0</v>
      </c>
      <c r="D33" s="39" t="str">
        <f>VLOOKUP(A33,ADP!$A$2:$E$696,5,FALSE)</f>
        <v>VGK</v>
      </c>
      <c r="G33" s="36" t="s">
        <v>321</v>
      </c>
      <c r="H33" s="38" t="str">
        <f>VLOOKUP(G33,Positions!$A$2:$B$688,2,FALSE)</f>
        <v>LW/RW</v>
      </c>
      <c r="I33" s="37">
        <v>31.0</v>
      </c>
      <c r="J33" s="39" t="str">
        <f>VLOOKUP(G33,ADP!$A$2:$E$696,5,FALSE)</f>
        <v>MIN</v>
      </c>
      <c r="M33" s="137" t="s">
        <v>242</v>
      </c>
      <c r="N33" s="38">
        <f>IFERROR(VLOOKUP(M33,'2023 Top 250'!$B$4:$H$258,7,FALSE),VLOOKUP(M33,'2023 Top 250'!$L$4:$R$258,7,FALSE))</f>
        <v>114.5</v>
      </c>
      <c r="O33" s="39" t="str">
        <f>VLOOKUP(M33,ADP!$A$2:$E$696,5,FALSE)</f>
        <v>CGY</v>
      </c>
    </row>
    <row r="34">
      <c r="A34" s="131" t="s">
        <v>298</v>
      </c>
      <c r="B34" s="47" t="str">
        <f>VLOOKUP(A34,Positions!$A$2:$B$688,2,FALSE)</f>
        <v>LW/RW</v>
      </c>
      <c r="C34" s="46">
        <v>32.0</v>
      </c>
      <c r="D34" s="48" t="str">
        <f>VLOOKUP(A34,ADP!$A$2:$E$696,5,FALSE)</f>
        <v>SEA</v>
      </c>
      <c r="G34" s="45" t="s">
        <v>325</v>
      </c>
      <c r="H34" s="47" t="str">
        <f>VLOOKUP(G34,Positions!$A$2:$B$688,2,FALSE)</f>
        <v>LW/RW</v>
      </c>
      <c r="I34" s="46">
        <v>32.0</v>
      </c>
      <c r="J34" s="48" t="str">
        <f>VLOOKUP(G34,ADP!$A$2:$E$696,5,FALSE)</f>
        <v>COL</v>
      </c>
      <c r="M34" s="131" t="s">
        <v>288</v>
      </c>
      <c r="N34" s="47">
        <f>IFERROR(VLOOKUP(M34,'2023 Top 250'!$B$4:$H$258,7,FALSE),VLOOKUP(M34,'2023 Top 250'!$L$4:$R$258,7,FALSE))</f>
        <v>126.5</v>
      </c>
      <c r="O34" s="48" t="str">
        <f>VLOOKUP(M34,ADP!$A$2:$E$696,5,FALSE)</f>
        <v>EDM</v>
      </c>
    </row>
    <row r="35">
      <c r="A35" s="143" t="s">
        <v>325</v>
      </c>
      <c r="B35" s="38" t="str">
        <f>VLOOKUP(A35,Positions!$A$2:$B$688,2,FALSE)</f>
        <v>LW/RW</v>
      </c>
      <c r="C35" s="37">
        <v>33.0</v>
      </c>
      <c r="D35" s="39" t="str">
        <f>VLOOKUP(A35,ADP!$A$2:$E$696,5,FALSE)</f>
        <v>COL</v>
      </c>
      <c r="G35" s="36" t="s">
        <v>337</v>
      </c>
      <c r="H35" s="38" t="str">
        <f>VLOOKUP(G35,Positions!$A$2:$B$688,2,FALSE)</f>
        <v>LW</v>
      </c>
      <c r="I35" s="37">
        <v>33.0</v>
      </c>
      <c r="J35" s="39" t="str">
        <f>VLOOKUP(G35,ADP!$A$2:$E$696,5,FALSE)</f>
        <v>BUF</v>
      </c>
      <c r="M35" s="143" t="s">
        <v>325</v>
      </c>
      <c r="N35" s="38">
        <f>IFERROR(VLOOKUP(M35,'2023 Top 250'!$B$4:$H$258,7,FALSE),VLOOKUP(M35,'2023 Top 250'!$L$4:$R$258,7,FALSE))</f>
        <v>131</v>
      </c>
      <c r="O35" s="39" t="str">
        <f>VLOOKUP(M35,ADP!$A$2:$E$696,5,FALSE)</f>
        <v>COL</v>
      </c>
    </row>
    <row r="36">
      <c r="A36" s="134" t="s">
        <v>349</v>
      </c>
      <c r="B36" s="47" t="str">
        <f>VLOOKUP(A36,Positions!$A$2:$B$688,2,FALSE)</f>
        <v>LW/RW</v>
      </c>
      <c r="C36" s="46">
        <v>34.0</v>
      </c>
      <c r="D36" s="48" t="str">
        <f>VLOOKUP(A36,ADP!$A$2:$E$696,5,FALSE)</f>
        <v>TBL</v>
      </c>
      <c r="G36" s="45" t="s">
        <v>242</v>
      </c>
      <c r="H36" s="47" t="str">
        <f>VLOOKUP(G36,Positions!$A$2:$B$688,2,FALSE)</f>
        <v>LW/RW</v>
      </c>
      <c r="I36" s="46">
        <v>34.0</v>
      </c>
      <c r="J36" s="48" t="str">
        <f>VLOOKUP(G36,ADP!$A$2:$E$696,5,FALSE)</f>
        <v>CGY</v>
      </c>
      <c r="M36" s="139" t="s">
        <v>321</v>
      </c>
      <c r="N36" s="47">
        <f>IFERROR(VLOOKUP(M36,'2023 Top 250'!$B$4:$H$258,7,FALSE),VLOOKUP(M36,'2023 Top 250'!$L$4:$R$258,7,FALSE))</f>
        <v>137</v>
      </c>
      <c r="O36" s="48" t="str">
        <f>VLOOKUP(M36,ADP!$A$2:$E$696,5,FALSE)</f>
        <v>MIN</v>
      </c>
    </row>
    <row r="37">
      <c r="A37" s="137" t="s">
        <v>321</v>
      </c>
      <c r="B37" s="38" t="str">
        <f>VLOOKUP(A37,Positions!$A$2:$B$688,2,FALSE)</f>
        <v>LW/RW</v>
      </c>
      <c r="C37" s="37">
        <v>35.0</v>
      </c>
      <c r="D37" s="39" t="str">
        <f>VLOOKUP(A37,ADP!$A$2:$E$696,5,FALSE)</f>
        <v>MIN</v>
      </c>
      <c r="G37" s="36" t="s">
        <v>288</v>
      </c>
      <c r="H37" s="38" t="str">
        <f>VLOOKUP(G37,Positions!$A$2:$B$688,2,FALSE)</f>
        <v>LW/RW</v>
      </c>
      <c r="I37" s="37">
        <v>35.0</v>
      </c>
      <c r="J37" s="39" t="str">
        <f>VLOOKUP(G37,ADP!$A$2:$E$696,5,FALSE)</f>
        <v>EDM</v>
      </c>
      <c r="M37" s="143" t="s">
        <v>313</v>
      </c>
      <c r="N37" s="38">
        <f>IFERROR(VLOOKUP(M37,'2023 Top 250'!$B$4:$H$258,7,FALSE),VLOOKUP(M37,'2023 Top 250'!$L$4:$R$258,7,FALSE))</f>
        <v>148.5</v>
      </c>
      <c r="O37" s="39" t="str">
        <f>VLOOKUP(M37,ADP!$A$2:$E$696,5,FALSE)</f>
        <v>BOS</v>
      </c>
    </row>
    <row r="38">
      <c r="A38" s="139" t="s">
        <v>380</v>
      </c>
      <c r="B38" s="47" t="str">
        <f>VLOOKUP(A38,Positions!$A$2:$B$688,2,FALSE)</f>
        <v>LW</v>
      </c>
      <c r="C38" s="46">
        <v>36.0</v>
      </c>
      <c r="D38" s="48" t="str">
        <f>VLOOKUP(A38,ADP!$A$2:$E$696,5,FALSE)</f>
        <v>NJD</v>
      </c>
      <c r="G38" s="45" t="s">
        <v>349</v>
      </c>
      <c r="H38" s="47" t="str">
        <f>VLOOKUP(G38,Positions!$A$2:$B$688,2,FALSE)</f>
        <v>LW/RW</v>
      </c>
      <c r="I38" s="46">
        <v>36.0</v>
      </c>
      <c r="J38" s="48" t="str">
        <f>VLOOKUP(G38,ADP!$A$2:$E$696,5,FALSE)</f>
        <v>TBL</v>
      </c>
      <c r="M38" s="139" t="s">
        <v>337</v>
      </c>
      <c r="N38" s="47">
        <f>IFERROR(VLOOKUP(M38,'2023 Top 250'!$B$4:$H$258,7,FALSE),VLOOKUP(M38,'2023 Top 250'!$L$4:$R$258,7,FALSE))</f>
        <v>151.5</v>
      </c>
      <c r="O38" s="48" t="str">
        <f>VLOOKUP(M38,ADP!$A$2:$E$696,5,FALSE)</f>
        <v>BUF</v>
      </c>
    </row>
    <row r="39">
      <c r="A39" s="137" t="s">
        <v>404</v>
      </c>
      <c r="B39" s="38" t="str">
        <f>VLOOKUP(A39,Positions!$A$2:$B$688,2,FALSE)</f>
        <v>LW/RW</v>
      </c>
      <c r="C39" s="37">
        <v>37.0</v>
      </c>
      <c r="D39" s="39" t="str">
        <f>VLOOKUP(A39,ADP!$A$2:$E$696,5,FALSE)</f>
        <v>LAK</v>
      </c>
      <c r="G39" s="36" t="s">
        <v>368</v>
      </c>
      <c r="H39" s="38" t="str">
        <f>VLOOKUP(G39,Positions!$A$2:$B$688,2,FALSE)</f>
        <v>LW</v>
      </c>
      <c r="I39" s="37">
        <v>37.0</v>
      </c>
      <c r="J39" s="39" t="str">
        <f>VLOOKUP(G39,ADP!$A$2:$E$696,5,FALSE)</f>
        <v>TOR</v>
      </c>
      <c r="M39" s="36" t="s">
        <v>349</v>
      </c>
      <c r="N39" s="38">
        <f>IFERROR(VLOOKUP(M39,'2023 Top 250'!$B$4:$H$258,7,FALSE),VLOOKUP(M39,'2023 Top 250'!$L$4:$R$258,7,FALSE))</f>
        <v>144</v>
      </c>
      <c r="O39" s="39" t="str">
        <f>VLOOKUP(M39,ADP!$A$2:$E$696,5,FALSE)</f>
        <v>TBL</v>
      </c>
    </row>
    <row r="40">
      <c r="A40" s="139" t="s">
        <v>337</v>
      </c>
      <c r="B40" s="47" t="str">
        <f>VLOOKUP(A40,Positions!$A$2:$B$688,2,FALSE)</f>
        <v>LW</v>
      </c>
      <c r="C40" s="46">
        <v>38.0</v>
      </c>
      <c r="D40" s="48" t="str">
        <f>VLOOKUP(A40,ADP!$A$2:$E$696,5,FALSE)</f>
        <v>BUF</v>
      </c>
      <c r="G40" s="45" t="s">
        <v>279</v>
      </c>
      <c r="H40" s="47" t="str">
        <f>VLOOKUP(G40,Positions!$A$2:$B$688,2,FALSE)</f>
        <v>LW/RW</v>
      </c>
      <c r="I40" s="46">
        <v>38.0</v>
      </c>
      <c r="J40" s="48" t="str">
        <f>VLOOKUP(G40,ADP!$A$2:$E$696,5,FALSE)</f>
        <v>CGY</v>
      </c>
      <c r="M40" s="139" t="s">
        <v>368</v>
      </c>
      <c r="N40" s="47">
        <f>IFERROR(VLOOKUP(M40,'2023 Top 250'!$B$4:$H$258,7,FALSE),VLOOKUP(M40,'2023 Top 250'!$L$4:$R$258,7,FALSE))</f>
        <v>160.5</v>
      </c>
      <c r="O40" s="48" t="str">
        <f>VLOOKUP(M40,ADP!$A$2:$E$696,5,FALSE)</f>
        <v>TOR</v>
      </c>
    </row>
    <row r="41">
      <c r="A41" s="137" t="s">
        <v>368</v>
      </c>
      <c r="B41" s="38" t="str">
        <f>VLOOKUP(A41,Positions!$A$2:$B$688,2,FALSE)</f>
        <v>LW</v>
      </c>
      <c r="C41" s="37">
        <v>39.0</v>
      </c>
      <c r="D41" s="39" t="str">
        <f>VLOOKUP(A41,ADP!$A$2:$E$696,5,FALSE)</f>
        <v>TOR</v>
      </c>
      <c r="G41" s="36" t="s">
        <v>393</v>
      </c>
      <c r="H41" s="38" t="str">
        <f>VLOOKUP(G41,Positions!$A$2:$B$688,2,FALSE)</f>
        <v>LW/RW</v>
      </c>
      <c r="I41" s="37">
        <v>39.0</v>
      </c>
      <c r="J41" s="39" t="str">
        <f>VLOOKUP(G41,ADP!$A$2:$E$696,5,FALSE)</f>
        <v>LAK</v>
      </c>
      <c r="M41" s="137" t="s">
        <v>393</v>
      </c>
      <c r="N41" s="38">
        <f>IFERROR(VLOOKUP(M41,'2023 Top 250'!$B$4:$H$258,7,FALSE),VLOOKUP(M41,'2023 Top 250'!$L$4:$R$258,7,FALSE))</f>
        <v>171</v>
      </c>
      <c r="O41" s="39" t="str">
        <f>VLOOKUP(M41,ADP!$A$2:$E$696,5,FALSE)</f>
        <v>LAK</v>
      </c>
    </row>
    <row r="42">
      <c r="A42" s="131" t="s">
        <v>313</v>
      </c>
      <c r="B42" s="47" t="str">
        <f>VLOOKUP(A42,Positions!$A$2:$B$688,2,FALSE)</f>
        <v>LW</v>
      </c>
      <c r="C42" s="46">
        <v>40.0</v>
      </c>
      <c r="D42" s="48" t="str">
        <f>VLOOKUP(A42,ADP!$A$2:$E$696,5,FALSE)</f>
        <v>BOS</v>
      </c>
      <c r="G42" s="45" t="s">
        <v>419</v>
      </c>
      <c r="H42" s="47" t="str">
        <f>VLOOKUP(G42,Positions!$A$2:$B$688,2,FALSE)</f>
        <v>LW/RW</v>
      </c>
      <c r="I42" s="46">
        <v>40.0</v>
      </c>
      <c r="J42" s="48" t="str">
        <f>VLOOKUP(G42,ADP!$A$2:$E$696,5,FALSE)</f>
        <v>PIT</v>
      </c>
      <c r="M42" s="45" t="s">
        <v>430</v>
      </c>
      <c r="N42" s="47">
        <f>IFERROR(VLOOKUP(M42,'2023 Top 250'!$B$4:$H$258,7,FALSE),VLOOKUP(M42,'2023 Top 250'!$L$4:$R$258,7,FALSE))</f>
        <v>213</v>
      </c>
      <c r="O42" s="48" t="str">
        <f>VLOOKUP(M42,ADP!$A$2:$E$696,5,FALSE)</f>
        <v>VAN</v>
      </c>
    </row>
    <row r="43">
      <c r="A43" s="137" t="s">
        <v>421</v>
      </c>
      <c r="B43" s="38" t="str">
        <f>VLOOKUP(A43,Positions!$A$2:$B$688,2,FALSE)</f>
        <v>LW/RW</v>
      </c>
      <c r="C43" s="37">
        <v>41.0</v>
      </c>
      <c r="D43" s="39" t="str">
        <f>VLOOKUP(A43,ADP!$A$2:$E$696,5,FALSE)</f>
        <v>CAR</v>
      </c>
      <c r="G43" s="36" t="s">
        <v>430</v>
      </c>
      <c r="H43" s="38" t="str">
        <f>VLOOKUP(G43,Positions!$A$2:$B$688,2,FALSE)</f>
        <v>LW/RW</v>
      </c>
      <c r="I43" s="37">
        <v>41.0</v>
      </c>
      <c r="J43" s="39" t="str">
        <f>VLOOKUP(G43,ADP!$A$2:$E$696,5,FALSE)</f>
        <v>VAN</v>
      </c>
      <c r="M43" s="137" t="s">
        <v>380</v>
      </c>
      <c r="N43" s="38">
        <f>IFERROR(VLOOKUP(M43,'2023 Top 250'!$B$4:$H$258,7,FALSE),VLOOKUP(M43,'2023 Top 250'!$L$4:$R$258,7,FALSE))</f>
        <v>175</v>
      </c>
      <c r="O43" s="39" t="str">
        <f>VLOOKUP(M43,ADP!$A$2:$E$696,5,FALSE)</f>
        <v>NJD</v>
      </c>
    </row>
    <row r="44">
      <c r="A44" s="139" t="s">
        <v>423</v>
      </c>
      <c r="B44" s="47" t="str">
        <f>VLOOKUP(A44,Positions!$A$2:$B$688,2,FALSE)</f>
        <v>LW/RW</v>
      </c>
      <c r="C44" s="46">
        <v>42.0</v>
      </c>
      <c r="D44" s="48" t="str">
        <f>VLOOKUP(A44,ADP!$A$2:$E$696,5,FALSE)</f>
        <v>CBJ</v>
      </c>
      <c r="G44" s="141" t="s">
        <v>445</v>
      </c>
      <c r="H44" s="47" t="str">
        <f>VLOOKUP(G44,Positions!$A$2:$B$688,2,FALSE)</f>
        <v>LW</v>
      </c>
      <c r="I44" s="46">
        <v>42.0</v>
      </c>
      <c r="J44" s="48" t="str">
        <f>VLOOKUP(G44,ADP!$A$2:$E$696,5,FALSE)</f>
        <v>FLA</v>
      </c>
      <c r="M44" s="139" t="s">
        <v>404</v>
      </c>
      <c r="N44" s="47">
        <f>IFERROR(VLOOKUP(M44,'2023 Top 250'!$B$4:$H$258,7,FALSE),VLOOKUP(M44,'2023 Top 250'!$L$4:$R$258,7,FALSE))</f>
        <v>181</v>
      </c>
      <c r="O44" s="48" t="str">
        <f>VLOOKUP(M44,ADP!$A$2:$E$696,5,FALSE)</f>
        <v>LAK</v>
      </c>
    </row>
    <row r="45">
      <c r="A45" s="129" t="s">
        <v>419</v>
      </c>
      <c r="B45" s="38" t="str">
        <f>VLOOKUP(A45,Positions!$A$2:$B$688,2,FALSE)</f>
        <v>LW/RW</v>
      </c>
      <c r="C45" s="37">
        <v>43.0</v>
      </c>
      <c r="D45" s="39" t="str">
        <f>VLOOKUP(A45,ADP!$A$2:$E$696,5,FALSE)</f>
        <v>PIT</v>
      </c>
      <c r="G45" s="36" t="s">
        <v>450</v>
      </c>
      <c r="H45" s="38" t="str">
        <f>VLOOKUP(G45,Positions!$A$2:$B$688,2,FALSE)</f>
        <v>LW</v>
      </c>
      <c r="I45" s="37">
        <v>43.0</v>
      </c>
      <c r="J45" s="39" t="str">
        <f>VLOOKUP(G45,ADP!$A$2:$E$696,5,FALSE)</f>
        <v>ANA</v>
      </c>
      <c r="M45" s="36" t="s">
        <v>419</v>
      </c>
      <c r="N45" s="38">
        <f>IFERROR(VLOOKUP(M45,'2023 Top 250'!$B$4:$H$258,7,FALSE),VLOOKUP(M45,'2023 Top 250'!$L$4:$R$258,7,FALSE))</f>
        <v>175.5</v>
      </c>
      <c r="O45" s="39" t="str">
        <f>VLOOKUP(M45,ADP!$A$2:$E$696,5,FALSE)</f>
        <v>PIT</v>
      </c>
    </row>
    <row r="46">
      <c r="A46" s="139" t="s">
        <v>393</v>
      </c>
      <c r="B46" s="47" t="str">
        <f>VLOOKUP(A46,Positions!$A$2:$B$688,2,FALSE)</f>
        <v>LW/RW</v>
      </c>
      <c r="C46" s="46">
        <v>44.0</v>
      </c>
      <c r="D46" s="48" t="str">
        <f>VLOOKUP(A46,ADP!$A$2:$E$696,5,FALSE)</f>
        <v>LAK</v>
      </c>
      <c r="G46" s="45" t="s">
        <v>435</v>
      </c>
      <c r="H46" s="47" t="str">
        <f>VLOOKUP(G46,Positions!$A$2:$B$688,2,FALSE)</f>
        <v>LW/RW</v>
      </c>
      <c r="I46" s="46">
        <v>44.0</v>
      </c>
      <c r="J46" s="48" t="str">
        <f>VLOOKUP(G46,ADP!$A$2:$E$696,5,FALSE)</f>
        <v>VAN</v>
      </c>
      <c r="M46" s="139" t="s">
        <v>435</v>
      </c>
      <c r="N46" s="47">
        <f>IFERROR(VLOOKUP(M46,'2023 Top 250'!$B$4:$H$258,7,FALSE),VLOOKUP(M46,'2023 Top 250'!$L$4:$R$258,7,FALSE))</f>
        <v>187</v>
      </c>
      <c r="O46" s="48" t="str">
        <f>VLOOKUP(M46,ADP!$A$2:$E$696,5,FALSE)</f>
        <v>VAN</v>
      </c>
    </row>
    <row r="47">
      <c r="A47" s="137" t="s">
        <v>435</v>
      </c>
      <c r="B47" s="38" t="str">
        <f>VLOOKUP(A47,Positions!$A$2:$B$688,2,FALSE)</f>
        <v>LW/RW</v>
      </c>
      <c r="C47" s="37">
        <v>45.0</v>
      </c>
      <c r="D47" s="39" t="str">
        <f>VLOOKUP(A47,ADP!$A$2:$E$696,5,FALSE)</f>
        <v>VAN</v>
      </c>
      <c r="G47" s="36" t="s">
        <v>380</v>
      </c>
      <c r="H47" s="38" t="str">
        <f>VLOOKUP(G47,Positions!$A$2:$B$688,2,FALSE)</f>
        <v>LW</v>
      </c>
      <c r="I47" s="37">
        <v>45.0</v>
      </c>
      <c r="J47" s="39" t="str">
        <f>VLOOKUP(G47,ADP!$A$2:$E$696,5,FALSE)</f>
        <v>NJD</v>
      </c>
      <c r="M47" s="159" t="s">
        <v>445</v>
      </c>
      <c r="N47" s="38">
        <f>IFERROR(VLOOKUP(M47,'2023 Top 250'!$B$4:$H$258,7,FALSE),VLOOKUP(M47,'2023 Top 250'!$L$4:$R$258,7,FALSE))</f>
        <v>187.5</v>
      </c>
      <c r="O47" s="39" t="str">
        <f>VLOOKUP(M47,ADP!$A$2:$E$696,5,FALSE)</f>
        <v>FLA</v>
      </c>
    </row>
    <row r="48">
      <c r="A48" s="160" t="s">
        <v>437</v>
      </c>
      <c r="B48" s="47" t="str">
        <f>VLOOKUP(A48,Positions!$A$2:$B$688,2,FALSE)</f>
        <v>LW/RW</v>
      </c>
      <c r="C48" s="46">
        <v>46.0</v>
      </c>
      <c r="D48" s="48" t="str">
        <f>VLOOKUP(A48,ADP!$A$2:$E$696,5,FALSE)</f>
        <v>NYR</v>
      </c>
      <c r="G48" s="45" t="s">
        <v>404</v>
      </c>
      <c r="H48" s="47" t="str">
        <f>VLOOKUP(G48,Positions!$A$2:$B$688,2,FALSE)</f>
        <v>LW/RW</v>
      </c>
      <c r="I48" s="46">
        <v>46.0</v>
      </c>
      <c r="J48" s="48" t="str">
        <f>VLOOKUP(G48,ADP!$A$2:$E$696,5,FALSE)</f>
        <v>LAK</v>
      </c>
      <c r="M48" s="139" t="s">
        <v>452</v>
      </c>
      <c r="N48" s="47">
        <f>IFERROR(VLOOKUP(M48,'2023 Top 250'!$B$4:$H$258,7,FALSE),VLOOKUP(M48,'2023 Top 250'!$L$4:$R$258,7,FALSE))</f>
        <v>225</v>
      </c>
      <c r="O48" s="48" t="str">
        <f>VLOOKUP(M48,ADP!$A$2:$E$696,5,FALSE)</f>
        <v>NYI</v>
      </c>
    </row>
    <row r="49">
      <c r="A49" s="137" t="s">
        <v>439</v>
      </c>
      <c r="B49" s="38" t="str">
        <f>VLOOKUP(A49,Positions!$A$2:$B$688,2,FALSE)</f>
        <v>LW</v>
      </c>
      <c r="C49" s="37">
        <v>47.0</v>
      </c>
      <c r="D49" s="39" t="str">
        <f>VLOOKUP(A49,ADP!$A$2:$E$696,5,FALSE)</f>
        <v>NSH</v>
      </c>
      <c r="G49" s="36" t="s">
        <v>421</v>
      </c>
      <c r="H49" s="38" t="str">
        <f>VLOOKUP(G49,Positions!$A$2:$B$688,2,FALSE)</f>
        <v>LW/RW</v>
      </c>
      <c r="I49" s="37">
        <v>47.0</v>
      </c>
      <c r="J49" s="39" t="str">
        <f>VLOOKUP(G49,ADP!$A$2:$E$696,5,FALSE)</f>
        <v>CAR</v>
      </c>
      <c r="M49" s="137" t="s">
        <v>421</v>
      </c>
      <c r="N49" s="38">
        <f>IFERROR(VLOOKUP(M49,'2023 Top 250'!$B$4:$H$258,7,FALSE),VLOOKUP(M49,'2023 Top 250'!$L$4:$R$258,7,FALSE))</f>
        <v>190</v>
      </c>
      <c r="O49" s="39" t="str">
        <f>VLOOKUP(M49,ADP!$A$2:$E$696,5,FALSE)</f>
        <v>CAR</v>
      </c>
    </row>
    <row r="50">
      <c r="A50" s="141" t="s">
        <v>445</v>
      </c>
      <c r="B50" s="47" t="str">
        <f>VLOOKUP(A50,Positions!$A$2:$B$688,2,FALSE)</f>
        <v>LW</v>
      </c>
      <c r="C50" s="46">
        <v>48.0</v>
      </c>
      <c r="D50" s="48" t="str">
        <f>VLOOKUP(A50,ADP!$A$2:$E$696,5,FALSE)</f>
        <v>FLA</v>
      </c>
      <c r="G50" s="45" t="s">
        <v>491</v>
      </c>
      <c r="H50" s="47" t="str">
        <f>VLOOKUP(G50,Positions!$A$2:$B$688,2,FALSE)</f>
        <v>LW</v>
      </c>
      <c r="I50" s="46">
        <v>48.0</v>
      </c>
      <c r="J50" s="48" t="str">
        <f>VLOOKUP(G50,ADP!$A$2:$E$696,5,FALSE)</f>
        <v>STL</v>
      </c>
      <c r="M50" s="141" t="s">
        <v>437</v>
      </c>
      <c r="N50" s="47">
        <f>IFERROR(VLOOKUP(M50,'2023 Top 250'!$B$4:$H$258,7,FALSE),VLOOKUP(M50,'2023 Top 250'!$L$4:$R$258,7,FALSE))</f>
        <v>198</v>
      </c>
      <c r="O50" s="48" t="str">
        <f>VLOOKUP(M50,ADP!$A$2:$E$696,5,FALSE)</f>
        <v>NYR</v>
      </c>
    </row>
    <row r="51">
      <c r="A51" s="137" t="s">
        <v>452</v>
      </c>
      <c r="B51" s="38" t="str">
        <f>VLOOKUP(A51,Positions!$A$2:$B$688,2,FALSE)</f>
        <v>LW</v>
      </c>
      <c r="C51" s="37">
        <v>49.0</v>
      </c>
      <c r="D51" s="39" t="str">
        <f>VLOOKUP(A51,ADP!$A$2:$E$696,5,FALSE)</f>
        <v>NYI</v>
      </c>
      <c r="G51" s="36" t="s">
        <v>459</v>
      </c>
      <c r="H51" s="38" t="str">
        <f>VLOOKUP(G51,Positions!$A$2:$B$688,2,FALSE)</f>
        <v>LW</v>
      </c>
      <c r="I51" s="37">
        <v>49.0</v>
      </c>
      <c r="J51" s="39" t="str">
        <f>VLOOKUP(G51,ADP!$A$2:$E$696,5,FALSE)</f>
        <v>DET</v>
      </c>
      <c r="M51" s="137" t="s">
        <v>439</v>
      </c>
      <c r="N51" s="38">
        <f>IFERROR(VLOOKUP(M51,'2023 Top 250'!$B$4:$H$258,7,FALSE),VLOOKUP(M51,'2023 Top 250'!$L$4:$R$258,7,FALSE))</f>
        <v>222</v>
      </c>
      <c r="O51" s="39" t="str">
        <f>VLOOKUP(M51,ADP!$A$2:$E$696,5,FALSE)</f>
        <v>NSH</v>
      </c>
    </row>
    <row r="52">
      <c r="A52" s="131" t="s">
        <v>459</v>
      </c>
      <c r="B52" s="47" t="str">
        <f>VLOOKUP(A52,Positions!$A$2:$B$688,2,FALSE)</f>
        <v>LW</v>
      </c>
      <c r="C52" s="46">
        <v>50.0</v>
      </c>
      <c r="D52" s="48" t="str">
        <f>VLOOKUP(A52,ADP!$A$2:$E$696,5,FALSE)</f>
        <v>DET</v>
      </c>
      <c r="G52" s="45" t="s">
        <v>480</v>
      </c>
      <c r="H52" s="47" t="str">
        <f>VLOOKUP(G52,Positions!$A$2:$B$688,2,FALSE)</f>
        <v>LW/RW</v>
      </c>
      <c r="I52" s="46">
        <v>50.0</v>
      </c>
      <c r="J52" s="48" t="str">
        <f>VLOOKUP(G52,ADP!$A$2:$E$696,5,FALSE)</f>
        <v>WSH</v>
      </c>
      <c r="M52" s="131" t="s">
        <v>459</v>
      </c>
      <c r="N52" s="47">
        <f>IFERROR(VLOOKUP(M52,'2023 Top 250'!$B$4:$H$258,7,FALSE),VLOOKUP(M52,'2023 Top 250'!$L$4:$R$258,7,FALSE))</f>
        <v>202</v>
      </c>
      <c r="O52" s="48" t="str">
        <f>VLOOKUP(M52,ADP!$A$2:$E$696,5,FALSE)</f>
        <v>DET</v>
      </c>
    </row>
    <row r="53">
      <c r="A53" s="137" t="s">
        <v>480</v>
      </c>
      <c r="B53" s="38" t="str">
        <f>VLOOKUP(A53,Positions!$A$2:$B$688,2,FALSE)</f>
        <v>LW/RW</v>
      </c>
      <c r="C53" s="37">
        <v>51.0</v>
      </c>
      <c r="D53" s="39" t="str">
        <f>VLOOKUP(A53,ADP!$A$2:$E$696,5,FALSE)</f>
        <v>WSH</v>
      </c>
      <c r="G53" s="159" t="s">
        <v>437</v>
      </c>
      <c r="H53" s="38" t="str">
        <f>VLOOKUP(G53,Positions!$A$2:$B$688,2,FALSE)</f>
        <v>LW/RW</v>
      </c>
      <c r="I53" s="37">
        <v>51.0</v>
      </c>
      <c r="J53" s="39" t="str">
        <f>VLOOKUP(G53,ADP!$A$2:$E$696,5,FALSE)</f>
        <v>NYR</v>
      </c>
      <c r="M53" s="36" t="s">
        <v>491</v>
      </c>
      <c r="N53" s="38">
        <f>IFERROR(VLOOKUP(M53,'2023 Top 250'!$B$4:$H$258,7,FALSE),VLOOKUP(M53,'2023 Top 250'!$L$4:$R$258,7,FALSE))</f>
        <v>213.5</v>
      </c>
      <c r="O53" s="39" t="str">
        <f>VLOOKUP(M53,ADP!$A$2:$E$696,5,FALSE)</f>
        <v>STL</v>
      </c>
    </row>
    <row r="54">
      <c r="A54" s="139" t="s">
        <v>499</v>
      </c>
      <c r="B54" s="47" t="str">
        <f>VLOOKUP(A54,Positions!$A$2:$B$688,2,FALSE)</f>
        <v>LW/RW</v>
      </c>
      <c r="C54" s="46">
        <v>52.0</v>
      </c>
      <c r="D54" s="48" t="str">
        <f>VLOOKUP(A54,ADP!$A$2:$E$696,5,FALSE)</f>
        <v>DAL</v>
      </c>
      <c r="G54" s="45" t="s">
        <v>499</v>
      </c>
      <c r="H54" s="47" t="str">
        <f>VLOOKUP(G54,Positions!$A$2:$B$688,2,FALSE)</f>
        <v>LW/RW</v>
      </c>
      <c r="I54" s="46">
        <v>52.0</v>
      </c>
      <c r="J54" s="48" t="str">
        <f>VLOOKUP(G54,ADP!$A$2:$E$696,5,FALSE)</f>
        <v>DAL</v>
      </c>
      <c r="M54" s="141" t="s">
        <v>450</v>
      </c>
      <c r="N54" s="47">
        <f>IFERROR(VLOOKUP(M54,'2023 Top 250'!$B$4:$H$258,7,FALSE),VLOOKUP(M54,'2023 Top 250'!$L$4:$R$258,7,FALSE))</f>
        <v>210.5</v>
      </c>
      <c r="O54" s="48" t="str">
        <f>VLOOKUP(M54,ADP!$A$2:$E$696,5,FALSE)</f>
        <v>ANA</v>
      </c>
    </row>
    <row r="55">
      <c r="A55" s="129" t="s">
        <v>491</v>
      </c>
      <c r="B55" s="38" t="str">
        <f>VLOOKUP(A55,Positions!$A$2:$B$688,2,FALSE)</f>
        <v>LW</v>
      </c>
      <c r="C55" s="37">
        <v>53.0</v>
      </c>
      <c r="D55" s="39" t="str">
        <f>VLOOKUP(A55,ADP!$A$2:$E$696,5,FALSE)</f>
        <v>STL</v>
      </c>
      <c r="G55" s="137" t="s">
        <v>423</v>
      </c>
      <c r="H55" s="38" t="str">
        <f>VLOOKUP(G55,Positions!$A$2:$B$688,2,FALSE)</f>
        <v>LW/RW</v>
      </c>
      <c r="I55" s="37">
        <v>53.0</v>
      </c>
      <c r="J55" s="39" t="str">
        <f>VLOOKUP(G55,ADP!$A$2:$E$696,5,FALSE)</f>
        <v>CBJ</v>
      </c>
      <c r="M55" s="137" t="s">
        <v>538</v>
      </c>
      <c r="N55" s="38">
        <f>IFERROR(VLOOKUP(M55,'2023 Top 250'!$B$4:$H$258,7,FALSE),VLOOKUP(M55,'2023 Top 250'!$L$4:$R$258,7,FALSE))</f>
        <v>246.5</v>
      </c>
      <c r="O55" s="39" t="str">
        <f>VLOOKUP(M55,ADP!$A$2:$E$696,5,FALSE)</f>
        <v>MTL</v>
      </c>
    </row>
    <row r="56">
      <c r="A56" s="131" t="s">
        <v>533</v>
      </c>
      <c r="B56" s="47" t="str">
        <f>VLOOKUP(A56,Positions!$A$2:$B$688,2,FALSE)</f>
        <v>LW</v>
      </c>
      <c r="C56" s="46">
        <v>54.0</v>
      </c>
      <c r="D56" s="48" t="str">
        <f>VLOOKUP(A56,ADP!$A$2:$E$696,5,FALSE)</f>
        <v>CAR</v>
      </c>
      <c r="G56" s="161" t="s">
        <v>579</v>
      </c>
      <c r="H56" s="154" t="str">
        <f>VLOOKUP(G56,Positions!$A$2:$B$688,2,FALSE)</f>
        <v>LW</v>
      </c>
      <c r="I56" s="150">
        <v>54.0</v>
      </c>
      <c r="J56" s="151" t="str">
        <f>VLOOKUP(G56,ADP!$A$2:$E$696,5,FALSE)</f>
        <v>VAN</v>
      </c>
      <c r="M56" s="139" t="s">
        <v>480</v>
      </c>
      <c r="N56" s="47">
        <f>IFERROR(VLOOKUP(M56,'2023 Top 250'!$B$4:$H$258,7,FALSE),VLOOKUP(M56,'2023 Top 250'!$L$4:$R$258,7,FALSE))</f>
        <v>208.5</v>
      </c>
      <c r="O56" s="48" t="str">
        <f>VLOOKUP(M56,ADP!$A$2:$E$696,5,FALSE)</f>
        <v>WSH</v>
      </c>
    </row>
    <row r="57">
      <c r="A57" s="159" t="s">
        <v>450</v>
      </c>
      <c r="B57" s="38" t="str">
        <f>VLOOKUP(A57,Positions!$A$2:$B$688,2,FALSE)</f>
        <v>LW</v>
      </c>
      <c r="C57" s="37">
        <v>55.0</v>
      </c>
      <c r="D57" s="39" t="str">
        <f>VLOOKUP(A57,ADP!$A$2:$E$696,5,FALSE)</f>
        <v>ANA</v>
      </c>
      <c r="G57" s="86"/>
      <c r="H57" s="81"/>
      <c r="I57" s="86"/>
      <c r="J57" s="81"/>
      <c r="M57" s="137" t="s">
        <v>423</v>
      </c>
      <c r="N57" s="38">
        <f>IFERROR(VLOOKUP(M57,'2023 Top 250'!$B$4:$H$258,7,FALSE),VLOOKUP(M57,'2023 Top 250'!$L$4:$R$258,7,FALSE))</f>
        <v>211.5</v>
      </c>
      <c r="O57" s="39" t="str">
        <f>VLOOKUP(M57,ADP!$A$2:$E$696,5,FALSE)</f>
        <v>CBJ</v>
      </c>
    </row>
    <row r="58">
      <c r="A58" s="139" t="s">
        <v>538</v>
      </c>
      <c r="B58" s="47" t="str">
        <f>VLOOKUP(A58,Positions!$A$2:$B$688,2,FALSE)</f>
        <v>LW</v>
      </c>
      <c r="C58" s="46">
        <v>56.0</v>
      </c>
      <c r="D58" s="48" t="str">
        <f>VLOOKUP(A58,ADP!$A$2:$E$696,5,FALSE)</f>
        <v>MTL</v>
      </c>
      <c r="G58" s="86"/>
      <c r="H58" s="81"/>
      <c r="I58" s="86"/>
      <c r="J58" s="81"/>
      <c r="M58" s="139" t="s">
        <v>499</v>
      </c>
      <c r="N58" s="47">
        <f>IFERROR(VLOOKUP(M58,'2023 Top 250'!$B$4:$H$258,7,FALSE),VLOOKUP(M58,'2023 Top 250'!$L$4:$R$258,7,FALSE))</f>
        <v>220.5</v>
      </c>
      <c r="O58" s="48" t="str">
        <f>VLOOKUP(M58,ADP!$A$2:$E$696,5,FALSE)</f>
        <v>DAL</v>
      </c>
    </row>
    <row r="59">
      <c r="A59" s="143" t="s">
        <v>552</v>
      </c>
      <c r="B59" s="38" t="str">
        <f>VLOOKUP(A59,Positions!$A$2:$B$688,2,FALSE)</f>
        <v>LW/RW</v>
      </c>
      <c r="C59" s="37">
        <v>57.0</v>
      </c>
      <c r="D59" s="39" t="str">
        <f>VLOOKUP(A59,ADP!$A$2:$E$696,5,FALSE)</f>
        <v>NYI</v>
      </c>
      <c r="G59" s="86"/>
      <c r="H59" s="81"/>
      <c r="I59" s="86"/>
      <c r="J59" s="81"/>
      <c r="M59" s="143" t="s">
        <v>552</v>
      </c>
      <c r="N59" s="38">
        <f>IFERROR(VLOOKUP(M59,'2023 Top 250'!$B$4:$H$258,7,FALSE),VLOOKUP(M59,'2023 Top 250'!$L$4:$R$258,7,FALSE))</f>
        <v>249.5</v>
      </c>
      <c r="O59" s="39" t="str">
        <f>VLOOKUP(M59,ADP!$A$2:$E$696,5,FALSE)</f>
        <v>NYI</v>
      </c>
    </row>
    <row r="60">
      <c r="A60" s="139" t="s">
        <v>555</v>
      </c>
      <c r="B60" s="47" t="str">
        <f>VLOOKUP(A60,Positions!$A$2:$B$688,2,FALSE)</f>
        <v>LW/RW</v>
      </c>
      <c r="C60" s="46">
        <v>58.0</v>
      </c>
      <c r="D60" s="48" t="str">
        <f>VLOOKUP(A60,ADP!$A$2:$E$696,5,FALSE)</f>
        <v>CHI</v>
      </c>
      <c r="G60" s="86"/>
      <c r="H60" s="81"/>
      <c r="I60" s="86"/>
      <c r="J60" s="81"/>
      <c r="M60" s="139" t="s">
        <v>555</v>
      </c>
      <c r="N60" s="47">
        <f>IFERROR(VLOOKUP(M60,'2023 Top 250'!$B$4:$H$258,7,FALSE),VLOOKUP(M60,'2023 Top 250'!$L$4:$R$258,7,FALSE))</f>
        <v>250</v>
      </c>
      <c r="O60" s="48" t="str">
        <f>VLOOKUP(M60,ADP!$A$2:$E$696,5,FALSE)</f>
        <v>CHI</v>
      </c>
    </row>
    <row r="61">
      <c r="A61" s="159" t="s">
        <v>557</v>
      </c>
      <c r="B61" s="38" t="str">
        <f>VLOOKUP(A61,Positions!$A$2:$B$688,2,FALSE)</f>
        <v>LW/RW</v>
      </c>
      <c r="C61" s="37">
        <v>59.0</v>
      </c>
      <c r="D61" s="39" t="str">
        <f>VLOOKUP(A61,ADP!$A$2:$E$696,5,FALSE)</f>
        <v>SJS</v>
      </c>
      <c r="G61" s="86"/>
      <c r="H61" s="81"/>
      <c r="I61" s="86"/>
      <c r="J61" s="81"/>
      <c r="M61" s="159" t="s">
        <v>557</v>
      </c>
      <c r="N61" s="38">
        <f>IFERROR(VLOOKUP(M61,'2023 Top 250'!$B$4:$H$258,7,FALSE),VLOOKUP(M61,'2023 Top 250'!$L$4:$R$258,7,FALSE))</f>
        <v>250.5</v>
      </c>
      <c r="O61" s="39" t="str">
        <f>VLOOKUP(M61,ADP!$A$2:$E$696,5,FALSE)</f>
        <v>SJS</v>
      </c>
    </row>
    <row r="62">
      <c r="A62" s="134" t="s">
        <v>430</v>
      </c>
      <c r="B62" s="47" t="str">
        <f>VLOOKUP(A62,Positions!$A$2:$B$688,2,FALSE)</f>
        <v>LW/RW</v>
      </c>
      <c r="C62" s="46">
        <v>60.0</v>
      </c>
      <c r="D62" s="48" t="str">
        <f>VLOOKUP(A62,ADP!$A$2:$E$696,5,FALSE)</f>
        <v>VAN</v>
      </c>
      <c r="G62" s="86"/>
      <c r="H62" s="81"/>
      <c r="I62" s="86"/>
      <c r="J62" s="81"/>
      <c r="K62" s="81"/>
      <c r="M62" s="139" t="s">
        <v>579</v>
      </c>
      <c r="N62" s="47">
        <f>IFERROR(VLOOKUP(M62,'2023 Top 250'!$B$4:$H$258,7,FALSE),VLOOKUP(M62,'2023 Top 250'!$L$4:$R$258,7,FALSE))</f>
        <v>260</v>
      </c>
      <c r="O62" s="48" t="str">
        <f>VLOOKUP(M62,ADP!$A$2:$E$696,5,FALSE)</f>
        <v>VAN</v>
      </c>
    </row>
    <row r="63">
      <c r="A63" s="162" t="s">
        <v>579</v>
      </c>
      <c r="B63" s="75" t="str">
        <f>VLOOKUP(A63,Positions!$A$2:$B$688,2,FALSE)</f>
        <v>LW</v>
      </c>
      <c r="C63" s="163">
        <v>61.0</v>
      </c>
      <c r="D63" s="76" t="str">
        <f>VLOOKUP(A63,ADP!$A$2:$E$696,5,FALSE)</f>
        <v>VAN</v>
      </c>
      <c r="G63" s="81"/>
      <c r="H63" s="81"/>
      <c r="I63" s="81"/>
      <c r="J63" s="81"/>
      <c r="K63" s="81"/>
      <c r="M63" s="164" t="s">
        <v>533</v>
      </c>
      <c r="N63" s="75">
        <f>IFERROR(VLOOKUP(M63,'2023 Top 250'!$B$4:$H$258,7,FALSE),VLOOKUP(M63,'2023 Top 250'!$L$4:$R$258,7,FALSE))</f>
        <v>245.5</v>
      </c>
      <c r="O63" s="76" t="str">
        <f>VLOOKUP(M63,ADP!$A$2:$E$696,5,FALSE)</f>
        <v>CAR</v>
      </c>
    </row>
    <row r="64">
      <c r="K64" s="81"/>
    </row>
    <row r="65">
      <c r="K65" s="81"/>
    </row>
    <row r="66">
      <c r="K66" s="81"/>
    </row>
    <row r="67">
      <c r="K67" s="81"/>
    </row>
    <row r="68">
      <c r="K68" s="81"/>
    </row>
    <row r="69">
      <c r="K69" s="81"/>
    </row>
  </sheetData>
  <autoFilter ref="$M$2:$O$63">
    <sortState ref="M2:O63">
      <sortCondition ref="N2:N63"/>
    </sortState>
  </autoFilter>
  <mergeCells count="5">
    <mergeCell ref="A1:D1"/>
    <mergeCell ref="G1:J1"/>
    <mergeCell ref="M1:O1"/>
    <mergeCell ref="B2:C2"/>
    <mergeCell ref="H2:I2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13"/>
    <col customWidth="1" min="2" max="2" width="3.75"/>
    <col customWidth="1" min="3" max="3" width="2.88"/>
    <col customWidth="1" min="4" max="4" width="5.38"/>
    <col customWidth="1" min="7" max="7" width="15.13"/>
    <col customWidth="1" min="8" max="8" width="3.75"/>
    <col customWidth="1" min="9" max="9" width="2.88"/>
    <col customWidth="1" min="10" max="10" width="5.13"/>
    <col customWidth="1" min="13" max="13" width="17.25"/>
    <col customWidth="1" min="14" max="14" width="7.0"/>
    <col customWidth="1" min="15" max="15" width="7.88"/>
  </cols>
  <sheetData>
    <row r="1">
      <c r="A1" s="27" t="s">
        <v>2</v>
      </c>
      <c r="B1" s="28"/>
      <c r="C1" s="28"/>
      <c r="D1" s="29"/>
      <c r="G1" s="27" t="s">
        <v>61</v>
      </c>
      <c r="H1" s="28"/>
      <c r="I1" s="28"/>
      <c r="J1" s="29"/>
      <c r="M1" s="27" t="s">
        <v>81</v>
      </c>
      <c r="N1" s="28"/>
      <c r="O1" s="29"/>
    </row>
    <row r="2">
      <c r="A2" s="30" t="s">
        <v>9</v>
      </c>
      <c r="B2" s="32" t="s">
        <v>5</v>
      </c>
      <c r="C2" s="33"/>
      <c r="D2" s="34" t="s">
        <v>10</v>
      </c>
      <c r="G2" s="30" t="s">
        <v>9</v>
      </c>
      <c r="H2" s="32" t="s">
        <v>5</v>
      </c>
      <c r="I2" s="33"/>
      <c r="J2" s="34" t="s">
        <v>10</v>
      </c>
      <c r="M2" s="30" t="s">
        <v>9</v>
      </c>
      <c r="N2" s="31" t="s">
        <v>81</v>
      </c>
      <c r="O2" s="34" t="s">
        <v>10</v>
      </c>
    </row>
    <row r="3">
      <c r="A3" s="36" t="s">
        <v>13</v>
      </c>
      <c r="B3" s="38" t="str">
        <f>VLOOKUP(A3,Positions!$A$2:$B$688,2,FALSE)</f>
        <v>RW</v>
      </c>
      <c r="C3" s="55">
        <v>1.0</v>
      </c>
      <c r="D3" s="39" t="str">
        <f>VLOOKUP(A3,ADP!$A$2:$E$696,5,FALSE)</f>
        <v>TBL</v>
      </c>
      <c r="G3" s="36" t="s">
        <v>13</v>
      </c>
      <c r="H3" s="55" t="str">
        <f>VLOOKUP(G3,Positions!$A$2:$B$688,2,FALSE)</f>
        <v>RW</v>
      </c>
      <c r="I3" s="55">
        <v>1.0</v>
      </c>
      <c r="J3" s="39" t="str">
        <f>VLOOKUP(G3,ADP!$A$2:$E$696,5,FALSE)</f>
        <v>TBL</v>
      </c>
      <c r="M3" s="36" t="s">
        <v>13</v>
      </c>
      <c r="N3" s="38">
        <f>IFERROR(VLOOKUP(M3,'2023 Top 250'!$B$4:$H$290,7,FALSE),VLOOKUP(M3,'2023 Top 250'!$L$4:$R$290,7,FALSE))</f>
        <v>7</v>
      </c>
      <c r="O3" s="39" t="str">
        <f>VLOOKUP(M3,ADP!$A$2:$E$696,5,FALSE)</f>
        <v>TBL</v>
      </c>
    </row>
    <row r="4">
      <c r="A4" s="45" t="s">
        <v>18</v>
      </c>
      <c r="B4" s="47" t="str">
        <f>VLOOKUP(A4,Positions!$A$2:$B$688,2,FALSE)</f>
        <v>RW</v>
      </c>
      <c r="C4" s="56">
        <v>2.0</v>
      </c>
      <c r="D4" s="48" t="str">
        <f>VLOOKUP(A4,ADP!$A$2:$E$696,5,FALSE)</f>
        <v>BOS</v>
      </c>
      <c r="G4" s="45" t="s">
        <v>23</v>
      </c>
      <c r="H4" s="56" t="str">
        <f>VLOOKUP(G4,Positions!$A$2:$B$688,2,FALSE)</f>
        <v>RW</v>
      </c>
      <c r="I4" s="56">
        <v>2.0</v>
      </c>
      <c r="J4" s="48" t="str">
        <f>VLOOKUP(G4,ADP!$A$2:$E$696,5,FALSE)</f>
        <v>TOR</v>
      </c>
      <c r="M4" s="45" t="s">
        <v>18</v>
      </c>
      <c r="N4" s="47">
        <f>IFERROR(VLOOKUP(M4,'2023 Top 250'!$B$4:$H$290,7,FALSE),VLOOKUP(M4,'2023 Top 250'!$L$4:$R$290,7,FALSE))</f>
        <v>10.5</v>
      </c>
      <c r="O4" s="48" t="str">
        <f>VLOOKUP(M4,ADP!$A$2:$E$696,5,FALSE)</f>
        <v>BOS</v>
      </c>
    </row>
    <row r="5">
      <c r="A5" s="129" t="s">
        <v>23</v>
      </c>
      <c r="B5" s="38" t="str">
        <f>VLOOKUP(A5,Positions!$A$2:$B$688,2,FALSE)</f>
        <v>RW</v>
      </c>
      <c r="C5" s="55">
        <v>3.0</v>
      </c>
      <c r="D5" s="39" t="str">
        <f>VLOOKUP(A5,ADP!$A$2:$E$696,5,FALSE)</f>
        <v>TOR</v>
      </c>
      <c r="G5" s="36" t="s">
        <v>18</v>
      </c>
      <c r="H5" s="55" t="str">
        <f>VLOOKUP(G5,Positions!$A$2:$B$688,2,FALSE)</f>
        <v>RW</v>
      </c>
      <c r="I5" s="55">
        <v>3.0</v>
      </c>
      <c r="J5" s="39" t="str">
        <f>VLOOKUP(G5,ADP!$A$2:$E$696,5,FALSE)</f>
        <v>BOS</v>
      </c>
      <c r="M5" s="129" t="s">
        <v>23</v>
      </c>
      <c r="N5" s="38">
        <f>IFERROR(VLOOKUP(M5,'2023 Top 250'!$B$4:$H$290,7,FALSE),VLOOKUP(M5,'2023 Top 250'!$L$4:$R$290,7,FALSE))</f>
        <v>10.5</v>
      </c>
      <c r="O5" s="39" t="str">
        <f>VLOOKUP(M5,ADP!$A$2:$E$696,5,FALSE)</f>
        <v>TOR</v>
      </c>
    </row>
    <row r="6">
      <c r="A6" s="45" t="s">
        <v>28</v>
      </c>
      <c r="B6" s="47" t="str">
        <f>VLOOKUP(A6,Positions!$A$2:$B$688,2,FALSE)</f>
        <v>RW</v>
      </c>
      <c r="C6" s="56">
        <v>4.0</v>
      </c>
      <c r="D6" s="48" t="str">
        <f>VLOOKUP(A6,ADP!$A$2:$E$696,5,FALSE)</f>
        <v>FLA</v>
      </c>
      <c r="G6" s="45" t="s">
        <v>33</v>
      </c>
      <c r="H6" s="56" t="str">
        <f>VLOOKUP(G6,Positions!$A$2:$B$688,2,FALSE)</f>
        <v>RW</v>
      </c>
      <c r="I6" s="56">
        <v>4.0</v>
      </c>
      <c r="J6" s="48" t="str">
        <f>VLOOKUP(G6,ADP!$A$2:$E$696,5,FALSE)</f>
        <v>CHI</v>
      </c>
      <c r="M6" s="45" t="s">
        <v>28</v>
      </c>
      <c r="N6" s="47">
        <f>IFERROR(VLOOKUP(M6,'2023 Top 250'!$B$4:$H$290,7,FALSE),VLOOKUP(M6,'2023 Top 250'!$L$4:$R$290,7,FALSE))</f>
        <v>18</v>
      </c>
      <c r="O6" s="48" t="str">
        <f>VLOOKUP(M6,ADP!$A$2:$E$696,5,FALSE)</f>
        <v>FLA</v>
      </c>
    </row>
    <row r="7">
      <c r="A7" s="36" t="s">
        <v>33</v>
      </c>
      <c r="B7" s="38" t="str">
        <f>VLOOKUP(A7,Positions!$A$2:$B$688,2,FALSE)</f>
        <v>RW</v>
      </c>
      <c r="C7" s="55">
        <v>5.0</v>
      </c>
      <c r="D7" s="39" t="str">
        <f>VLOOKUP(A7,ADP!$A$2:$E$696,5,FALSE)</f>
        <v>CHI</v>
      </c>
      <c r="G7" s="36" t="s">
        <v>28</v>
      </c>
      <c r="H7" s="55" t="str">
        <f>VLOOKUP(G7,Positions!$A$2:$B$688,2,FALSE)</f>
        <v>RW</v>
      </c>
      <c r="I7" s="55">
        <v>5.0</v>
      </c>
      <c r="J7" s="39" t="str">
        <f>VLOOKUP(G7,ADP!$A$2:$E$696,5,FALSE)</f>
        <v>FLA</v>
      </c>
      <c r="M7" s="36" t="s">
        <v>33</v>
      </c>
      <c r="N7" s="38">
        <f>IFERROR(VLOOKUP(M7,'2023 Top 250'!$B$4:$H$290,7,FALSE),VLOOKUP(M7,'2023 Top 250'!$L$4:$R$290,7,FALSE))</f>
        <v>20</v>
      </c>
      <c r="O7" s="39" t="str">
        <f>VLOOKUP(M7,ADP!$A$2:$E$696,5,FALSE)</f>
        <v>CHI</v>
      </c>
    </row>
    <row r="8">
      <c r="A8" s="45" t="s">
        <v>38</v>
      </c>
      <c r="B8" s="47" t="str">
        <f>VLOOKUP(A8,Positions!$A$2:$B$688,2,FALSE)</f>
        <v>RW</v>
      </c>
      <c r="C8" s="56">
        <v>6.0</v>
      </c>
      <c r="D8" s="48" t="str">
        <f>VLOOKUP(A8,ADP!$A$2:$E$696,5,FALSE)</f>
        <v>MIN</v>
      </c>
      <c r="G8" s="45" t="s">
        <v>53</v>
      </c>
      <c r="H8" s="56" t="str">
        <f>VLOOKUP(G8,Positions!$A$2:$B$688,2,FALSE)</f>
        <v>RW</v>
      </c>
      <c r="I8" s="56">
        <v>6.0</v>
      </c>
      <c r="J8" s="48" t="str">
        <f>VLOOKUP(G8,ADP!$A$2:$E$696,5,FALSE)</f>
        <v>STL</v>
      </c>
      <c r="M8" s="45" t="s">
        <v>38</v>
      </c>
      <c r="N8" s="47">
        <f>IFERROR(VLOOKUP(M8,'2023 Top 250'!$B$4:$H$290,7,FALSE),VLOOKUP(M8,'2023 Top 250'!$L$4:$R$290,7,FALSE))</f>
        <v>67.5</v>
      </c>
      <c r="O8" s="48" t="str">
        <f>VLOOKUP(M8,ADP!$A$2:$E$696,5,FALSE)</f>
        <v>MIN</v>
      </c>
    </row>
    <row r="9">
      <c r="A9" s="137" t="s">
        <v>43</v>
      </c>
      <c r="B9" s="38" t="str">
        <f>VLOOKUP(A9,Positions!$A$2:$B$688,2,FALSE)</f>
        <v>RW</v>
      </c>
      <c r="C9" s="55">
        <v>7.0</v>
      </c>
      <c r="D9" s="39" t="str">
        <f>VLOOKUP(A9,ADP!$A$2:$E$696,5,FALSE)</f>
        <v>NJD</v>
      </c>
      <c r="G9" s="36" t="s">
        <v>71</v>
      </c>
      <c r="H9" s="55" t="str">
        <f>VLOOKUP(G9,Positions!$A$2:$B$688,2,FALSE)</f>
        <v>RW</v>
      </c>
      <c r="I9" s="55">
        <v>7.0</v>
      </c>
      <c r="J9" s="39" t="str">
        <f>VLOOKUP(G9,ADP!$A$2:$E$696,5,FALSE)</f>
        <v>VGK</v>
      </c>
      <c r="M9" s="165" t="s">
        <v>43</v>
      </c>
      <c r="N9" s="38">
        <f>IFERROR(VLOOKUP(M9,'2023 Top 250'!$B$4:$H$290,7,FALSE),VLOOKUP(M9,'2023 Top 250'!$L$4:$R$290,7,FALSE))</f>
        <v>78</v>
      </c>
      <c r="O9" s="39" t="str">
        <f>VLOOKUP(M9,ADP!$A$2:$E$696,5,FALSE)</f>
        <v>NJD</v>
      </c>
    </row>
    <row r="10">
      <c r="A10" s="139" t="s">
        <v>48</v>
      </c>
      <c r="B10" s="47" t="str">
        <f>VLOOKUP(A10,Positions!$A$2:$B$688,2,FALSE)</f>
        <v>RW</v>
      </c>
      <c r="C10" s="56">
        <v>8.0</v>
      </c>
      <c r="D10" s="48" t="str">
        <f>VLOOKUP(A10,ADP!$A$2:$E$696,5,FALSE)</f>
        <v>DET</v>
      </c>
      <c r="G10" s="45" t="s">
        <v>43</v>
      </c>
      <c r="H10" s="56" t="str">
        <f>VLOOKUP(G10,Positions!$A$2:$B$688,2,FALSE)</f>
        <v>RW</v>
      </c>
      <c r="I10" s="56">
        <v>8.0</v>
      </c>
      <c r="J10" s="48" t="str">
        <f>VLOOKUP(G10,ADP!$A$2:$E$696,5,FALSE)</f>
        <v>NJD</v>
      </c>
      <c r="M10" s="131" t="s">
        <v>48</v>
      </c>
      <c r="N10" s="47">
        <f>IFERROR(VLOOKUP(M10,'2023 Top 250'!$B$4:$H$290,7,FALSE),VLOOKUP(M10,'2023 Top 250'!$L$4:$R$290,7,FALSE))</f>
        <v>97</v>
      </c>
      <c r="O10" s="48" t="str">
        <f>VLOOKUP(M10,ADP!$A$2:$E$696,5,FALSE)</f>
        <v>DET</v>
      </c>
    </row>
    <row r="11">
      <c r="A11" s="143" t="s">
        <v>53</v>
      </c>
      <c r="B11" s="38" t="str">
        <f>VLOOKUP(A11,Positions!$A$2:$B$688,2,FALSE)</f>
        <v>RW</v>
      </c>
      <c r="C11" s="55">
        <v>9.0</v>
      </c>
      <c r="D11" s="39" t="str">
        <f>VLOOKUP(A11,ADP!$A$2:$E$696,5,FALSE)</f>
        <v>STL</v>
      </c>
      <c r="G11" s="36" t="s">
        <v>38</v>
      </c>
      <c r="H11" s="55" t="str">
        <f>VLOOKUP(G11,Positions!$A$2:$B$688,2,FALSE)</f>
        <v>RW</v>
      </c>
      <c r="I11" s="55">
        <v>9.0</v>
      </c>
      <c r="J11" s="39" t="str">
        <f>VLOOKUP(G11,ADP!$A$2:$E$696,5,FALSE)</f>
        <v>MIN</v>
      </c>
      <c r="M11" s="137" t="s">
        <v>53</v>
      </c>
      <c r="N11" s="38">
        <f>IFERROR(VLOOKUP(M11,'2023 Top 250'!$B$4:$H$290,7,FALSE),VLOOKUP(M11,'2023 Top 250'!$L$4:$R$290,7,FALSE))</f>
        <v>75.5</v>
      </c>
      <c r="O11" s="39" t="str">
        <f>VLOOKUP(M11,ADP!$A$2:$E$696,5,FALSE)</f>
        <v>STL</v>
      </c>
    </row>
    <row r="12">
      <c r="A12" s="139" t="s">
        <v>58</v>
      </c>
      <c r="B12" s="47" t="str">
        <f>VLOOKUP(A12,Positions!$A$2:$B$688,2,FALSE)</f>
        <v>RW</v>
      </c>
      <c r="C12" s="56">
        <v>10.0</v>
      </c>
      <c r="D12" s="48" t="str">
        <f>VLOOKUP(A12,ADP!$A$2:$E$696,5,FALSE)</f>
        <v>SEA</v>
      </c>
      <c r="G12" s="45" t="s">
        <v>240</v>
      </c>
      <c r="H12" s="56" t="str">
        <f>VLOOKUP(G12,Positions!$A$2:$B$688,2,FALSE)</f>
        <v>RW</v>
      </c>
      <c r="I12" s="56">
        <v>10.0</v>
      </c>
      <c r="J12" s="48" t="str">
        <f>VLOOKUP(G12,ADP!$A$2:$E$696,5,FALSE)</f>
        <v>PIT</v>
      </c>
      <c r="M12" s="139" t="s">
        <v>58</v>
      </c>
      <c r="N12" s="47">
        <f>IFERROR(VLOOKUP(M12,'2023 Top 250'!$B$4:$H$290,7,FALSE),VLOOKUP(M12,'2023 Top 250'!$L$4:$R$290,7,FALSE))</f>
        <v>114.5</v>
      </c>
      <c r="O12" s="48" t="str">
        <f>VLOOKUP(M12,ADP!$A$2:$E$696,5,FALSE)</f>
        <v>SEA</v>
      </c>
    </row>
    <row r="13">
      <c r="A13" s="129" t="s">
        <v>240</v>
      </c>
      <c r="B13" s="38" t="str">
        <f>VLOOKUP(A13,Positions!$A$2:$B$688,2,FALSE)</f>
        <v>RW</v>
      </c>
      <c r="C13" s="55">
        <v>11.0</v>
      </c>
      <c r="D13" s="39" t="str">
        <f>VLOOKUP(A13,ADP!$A$2:$E$696,5,FALSE)</f>
        <v>PIT</v>
      </c>
      <c r="G13" s="36" t="s">
        <v>258</v>
      </c>
      <c r="H13" s="55" t="str">
        <f>VLOOKUP(G13,Positions!$A$2:$B$688,2,FALSE)</f>
        <v>RW</v>
      </c>
      <c r="I13" s="55">
        <v>11.0</v>
      </c>
      <c r="J13" s="39" t="str">
        <f>VLOOKUP(G13,ADP!$A$2:$E$696,5,FALSE)</f>
        <v>NSH</v>
      </c>
      <c r="M13" s="129" t="s">
        <v>240</v>
      </c>
      <c r="N13" s="38">
        <f>IFERROR(VLOOKUP(M13,'2023 Top 250'!$B$4:$H$290,7,FALSE),VLOOKUP(M13,'2023 Top 250'!$L$4:$R$290,7,FALSE))</f>
        <v>88</v>
      </c>
      <c r="O13" s="39" t="str">
        <f>VLOOKUP(M13,ADP!$A$2:$E$696,5,FALSE)</f>
        <v>PIT</v>
      </c>
    </row>
    <row r="14">
      <c r="A14" s="134" t="s">
        <v>257</v>
      </c>
      <c r="B14" s="47" t="str">
        <f>VLOOKUP(A14,Positions!$A$2:$B$688,2,FALSE)</f>
        <v>RW</v>
      </c>
      <c r="C14" s="56">
        <v>12.0</v>
      </c>
      <c r="D14" s="48" t="str">
        <f>VLOOKUP(A14,ADP!$A$2:$E$696,5,FALSE)</f>
        <v>OTT</v>
      </c>
      <c r="G14" s="45" t="s">
        <v>267</v>
      </c>
      <c r="H14" s="56" t="str">
        <f>VLOOKUP(G14,Positions!$A$2:$B$688,2,FALSE)</f>
        <v>RW</v>
      </c>
      <c r="I14" s="56">
        <v>12.0</v>
      </c>
      <c r="J14" s="48" t="str">
        <f>VLOOKUP(G14,ADP!$A$2:$E$696,5,FALSE)</f>
        <v>BUF</v>
      </c>
      <c r="M14" s="134" t="s">
        <v>257</v>
      </c>
      <c r="N14" s="47">
        <f>IFERROR(VLOOKUP(M14,'2023 Top 250'!$B$4:$H$290,7,FALSE),VLOOKUP(M14,'2023 Top 250'!$L$4:$R$290,7,FALSE))</f>
        <v>99.5</v>
      </c>
      <c r="O14" s="48" t="str">
        <f>VLOOKUP(M14,ADP!$A$2:$E$696,5,FALSE)</f>
        <v>OTT</v>
      </c>
    </row>
    <row r="15">
      <c r="A15" s="137" t="s">
        <v>71</v>
      </c>
      <c r="B15" s="38" t="str">
        <f>VLOOKUP(A15,Positions!$A$2:$B$688,2,FALSE)</f>
        <v>RW</v>
      </c>
      <c r="C15" s="55">
        <v>13.0</v>
      </c>
      <c r="D15" s="39" t="str">
        <f>VLOOKUP(A15,ADP!$A$2:$E$696,5,FALSE)</f>
        <v>VGK</v>
      </c>
      <c r="G15" s="36" t="s">
        <v>272</v>
      </c>
      <c r="H15" s="55" t="str">
        <f>VLOOKUP(G15,Positions!$A$2:$B$688,2,FALSE)</f>
        <v>RW</v>
      </c>
      <c r="I15" s="55">
        <v>13.0</v>
      </c>
      <c r="J15" s="39" t="str">
        <f>VLOOKUP(G15,ADP!$A$2:$E$696,5,FALSE)</f>
        <v>ANA</v>
      </c>
      <c r="M15" s="137" t="s">
        <v>71</v>
      </c>
      <c r="N15" s="38">
        <f>IFERROR(VLOOKUP(M15,'2023 Top 250'!$B$4:$H$290,7,FALSE),VLOOKUP(M15,'2023 Top 250'!$L$4:$R$290,7,FALSE))</f>
        <v>85</v>
      </c>
      <c r="O15" s="39" t="str">
        <f>VLOOKUP(M15,ADP!$A$2:$E$696,5,FALSE)</f>
        <v>VGK</v>
      </c>
    </row>
    <row r="16">
      <c r="A16" s="134" t="s">
        <v>272</v>
      </c>
      <c r="B16" s="47" t="str">
        <f>VLOOKUP(A16,Positions!$A$2:$B$688,2,FALSE)</f>
        <v>RW</v>
      </c>
      <c r="C16" s="56">
        <v>14.0</v>
      </c>
      <c r="D16" s="48" t="str">
        <f>VLOOKUP(A16,ADP!$A$2:$E$696,5,FALSE)</f>
        <v>ANA</v>
      </c>
      <c r="G16" s="45" t="s">
        <v>257</v>
      </c>
      <c r="H16" s="56" t="str">
        <f>VLOOKUP(G16,Positions!$A$2:$B$688,2,FALSE)</f>
        <v>RW</v>
      </c>
      <c r="I16" s="56">
        <v>14.0</v>
      </c>
      <c r="J16" s="48" t="str">
        <f>VLOOKUP(G16,ADP!$A$2:$E$696,5,FALSE)</f>
        <v>OTT</v>
      </c>
      <c r="M16" s="134" t="s">
        <v>272</v>
      </c>
      <c r="N16" s="47">
        <f>IFERROR(VLOOKUP(M16,'2023 Top 250'!$B$4:$H$290,7,FALSE),VLOOKUP(M16,'2023 Top 250'!$L$4:$R$290,7,FALSE))</f>
        <v>104.5</v>
      </c>
      <c r="O16" s="48" t="str">
        <f>VLOOKUP(M16,ADP!$A$2:$E$696,5,FALSE)</f>
        <v>ANA</v>
      </c>
    </row>
    <row r="17">
      <c r="A17" s="137" t="s">
        <v>267</v>
      </c>
      <c r="B17" s="38" t="str">
        <f>VLOOKUP(A17,Positions!$A$2:$B$688,2,FALSE)</f>
        <v>RW</v>
      </c>
      <c r="C17" s="55">
        <v>15.0</v>
      </c>
      <c r="D17" s="39" t="str">
        <f>VLOOKUP(A17,ADP!$A$2:$E$696,5,FALSE)</f>
        <v>BUF</v>
      </c>
      <c r="G17" s="36" t="s">
        <v>48</v>
      </c>
      <c r="H17" s="55" t="str">
        <f>VLOOKUP(G17,Positions!$A$2:$B$688,2,FALSE)</f>
        <v>RW</v>
      </c>
      <c r="I17" s="55">
        <v>15.0</v>
      </c>
      <c r="J17" s="39" t="str">
        <f>VLOOKUP(G17,ADP!$A$2:$E$696,5,FALSE)</f>
        <v>DET</v>
      </c>
      <c r="M17" s="137" t="s">
        <v>267</v>
      </c>
      <c r="N17" s="38">
        <f>IFERROR(VLOOKUP(M17,'2023 Top 250'!$B$4:$H$290,7,FALSE),VLOOKUP(M17,'2023 Top 250'!$L$4:$R$290,7,FALSE))</f>
        <v>107</v>
      </c>
      <c r="O17" s="39" t="str">
        <f>VLOOKUP(M17,ADP!$A$2:$E$696,5,FALSE)</f>
        <v>BUF</v>
      </c>
    </row>
    <row r="18">
      <c r="A18" s="131" t="s">
        <v>295</v>
      </c>
      <c r="B18" s="47" t="str">
        <f>VLOOKUP(A18,Positions!$A$2:$B$688,2,FALSE)</f>
        <v>RW</v>
      </c>
      <c r="C18" s="56">
        <v>16.0</v>
      </c>
      <c r="D18" s="48" t="str">
        <f>VLOOKUP(A18,ADP!$A$2:$E$696,5,FALSE)</f>
        <v>DET</v>
      </c>
      <c r="G18" s="45" t="s">
        <v>286</v>
      </c>
      <c r="H18" s="56" t="str">
        <f>VLOOKUP(G18,Positions!$A$2:$B$688,2,FALSE)</f>
        <v>RW</v>
      </c>
      <c r="I18" s="56">
        <v>16.0</v>
      </c>
      <c r="J18" s="48" t="str">
        <f>VLOOKUP(G18,ADP!$A$2:$E$696,5,FALSE)</f>
        <v>VAN</v>
      </c>
      <c r="M18" s="139" t="s">
        <v>295</v>
      </c>
      <c r="N18" s="47">
        <f>IFERROR(VLOOKUP(M18,'2023 Top 250'!$B$4:$H$290,7,FALSE),VLOOKUP(M18,'2023 Top 250'!$L$4:$R$290,7,FALSE))</f>
        <v>116</v>
      </c>
      <c r="O18" s="48" t="str">
        <f>VLOOKUP(M18,ADP!$A$2:$E$696,5,FALSE)</f>
        <v>DET</v>
      </c>
    </row>
    <row r="19">
      <c r="A19" s="137" t="s">
        <v>300</v>
      </c>
      <c r="B19" s="38" t="str">
        <f>VLOOKUP(A19,Positions!$A$2:$B$688,2,FALSE)</f>
        <v>RW</v>
      </c>
      <c r="C19" s="55">
        <v>17.0</v>
      </c>
      <c r="D19" s="39" t="str">
        <f>VLOOKUP(A19,ADP!$A$2:$E$696,5,FALSE)</f>
        <v>WPG</v>
      </c>
      <c r="G19" s="36" t="s">
        <v>295</v>
      </c>
      <c r="H19" s="55" t="str">
        <f>VLOOKUP(G19,Positions!$A$2:$B$688,2,FALSE)</f>
        <v>RW</v>
      </c>
      <c r="I19" s="55">
        <v>17.0</v>
      </c>
      <c r="J19" s="39" t="str">
        <f>VLOOKUP(G19,ADP!$A$2:$E$696,5,FALSE)</f>
        <v>DET</v>
      </c>
      <c r="M19" s="143" t="s">
        <v>300</v>
      </c>
      <c r="N19" s="38">
        <f>IFERROR(VLOOKUP(M19,'2023 Top 250'!$B$4:$H$290,7,FALSE),VLOOKUP(M19,'2023 Top 250'!$L$4:$R$290,7,FALSE))</f>
        <v>118</v>
      </c>
      <c r="O19" s="39" t="str">
        <f>VLOOKUP(M19,ADP!$A$2:$E$696,5,FALSE)</f>
        <v>WPG</v>
      </c>
    </row>
    <row r="20">
      <c r="A20" s="139" t="s">
        <v>258</v>
      </c>
      <c r="B20" s="47" t="str">
        <f>VLOOKUP(A20,Positions!$A$2:$B$688,2,FALSE)</f>
        <v>RW</v>
      </c>
      <c r="C20" s="56">
        <v>18.0</v>
      </c>
      <c r="D20" s="48" t="str">
        <f>VLOOKUP(A20,ADP!$A$2:$E$696,5,FALSE)</f>
        <v>NSH</v>
      </c>
      <c r="G20" s="45" t="s">
        <v>300</v>
      </c>
      <c r="H20" s="56" t="str">
        <f>VLOOKUP(G20,Positions!$A$2:$B$688,2,FALSE)</f>
        <v>RW</v>
      </c>
      <c r="I20" s="56">
        <v>18.0</v>
      </c>
      <c r="J20" s="48" t="str">
        <f>VLOOKUP(G20,ADP!$A$2:$E$696,5,FALSE)</f>
        <v>WPG</v>
      </c>
      <c r="M20" s="139" t="s">
        <v>258</v>
      </c>
      <c r="N20" s="47">
        <f>IFERROR(VLOOKUP(M20,'2023 Top 250'!$B$4:$H$290,7,FALSE),VLOOKUP(M20,'2023 Top 250'!$L$4:$R$290,7,FALSE))</f>
        <v>112</v>
      </c>
      <c r="O20" s="48" t="str">
        <f>VLOOKUP(M20,ADP!$A$2:$E$696,5,FALSE)</f>
        <v>NSH</v>
      </c>
    </row>
    <row r="21">
      <c r="A21" s="143" t="s">
        <v>328</v>
      </c>
      <c r="B21" s="38" t="str">
        <f>VLOOKUP(A21,Positions!$A$2:$B$688,2,FALSE)</f>
        <v>RW</v>
      </c>
      <c r="C21" s="55">
        <v>19.0</v>
      </c>
      <c r="D21" s="39" t="str">
        <f>VLOOKUP(A21,ADP!$A$2:$E$696,5,FALSE)</f>
        <v>PHI</v>
      </c>
      <c r="G21" s="36" t="s">
        <v>58</v>
      </c>
      <c r="H21" s="55" t="str">
        <f>VLOOKUP(G21,Positions!$A$2:$B$688,2,FALSE)</f>
        <v>RW</v>
      </c>
      <c r="I21" s="55">
        <v>19.0</v>
      </c>
      <c r="J21" s="39" t="str">
        <f>VLOOKUP(G21,ADP!$A$2:$E$696,5,FALSE)</f>
        <v>SEA</v>
      </c>
      <c r="M21" s="137" t="s">
        <v>328</v>
      </c>
      <c r="N21" s="38">
        <f>IFERROR(VLOOKUP(M21,'2023 Top 250'!$B$4:$H$290,7,FALSE),VLOOKUP(M21,'2023 Top 250'!$L$4:$R$290,7,FALSE))</f>
        <v>144.5</v>
      </c>
      <c r="O21" s="39" t="str">
        <f>VLOOKUP(M21,ADP!$A$2:$E$696,5,FALSE)</f>
        <v>PHI</v>
      </c>
    </row>
    <row r="22">
      <c r="A22" s="139" t="s">
        <v>286</v>
      </c>
      <c r="B22" s="47" t="str">
        <f>VLOOKUP(A22,Positions!$A$2:$B$688,2,FALSE)</f>
        <v>RW</v>
      </c>
      <c r="C22" s="56">
        <v>20.0</v>
      </c>
      <c r="D22" s="48" t="str">
        <f>VLOOKUP(A22,ADP!$A$2:$E$696,5,FALSE)</f>
        <v>VAN</v>
      </c>
      <c r="G22" s="45" t="s">
        <v>328</v>
      </c>
      <c r="H22" s="56" t="str">
        <f>VLOOKUP(G22,Positions!$A$2:$B$688,2,FALSE)</f>
        <v>RW</v>
      </c>
      <c r="I22" s="56">
        <v>20.0</v>
      </c>
      <c r="J22" s="48" t="str">
        <f>VLOOKUP(G22,ADP!$A$2:$E$696,5,FALSE)</f>
        <v>PHI</v>
      </c>
      <c r="M22" s="131" t="s">
        <v>286</v>
      </c>
      <c r="N22" s="47">
        <f>IFERROR(VLOOKUP(M22,'2023 Top 250'!$B$4:$H$290,7,FALSE),VLOOKUP(M22,'2023 Top 250'!$L$4:$R$290,7,FALSE))</f>
        <v>127</v>
      </c>
      <c r="O22" s="48" t="str">
        <f>VLOOKUP(M22,ADP!$A$2:$E$696,5,FALSE)</f>
        <v>VAN</v>
      </c>
    </row>
    <row r="23">
      <c r="A23" s="137" t="s">
        <v>384</v>
      </c>
      <c r="B23" s="38" t="str">
        <f>VLOOKUP(A23,Positions!$A$2:$B$688,2,FALSE)</f>
        <v>RW</v>
      </c>
      <c r="C23" s="55">
        <v>21.0</v>
      </c>
      <c r="D23" s="39" t="str">
        <f>VLOOKUP(A23,ADP!$A$2:$E$696,5,FALSE)</f>
        <v>SEA</v>
      </c>
      <c r="G23" s="137" t="s">
        <v>409</v>
      </c>
      <c r="H23" s="55" t="str">
        <f>VLOOKUP(G23,Positions!$A$2:$B$688,2,FALSE)</f>
        <v>RW</v>
      </c>
      <c r="I23" s="55">
        <v>21.0</v>
      </c>
      <c r="J23" s="39" t="str">
        <f>VLOOKUP(G23,ADP!$A$2:$E$696,5,FALSE)</f>
        <v>VGK</v>
      </c>
      <c r="M23" s="165" t="s">
        <v>384</v>
      </c>
      <c r="N23" s="38">
        <f>IFERROR(VLOOKUP(M23,'2023 Top 250'!$B$4:$H$290,7,FALSE),VLOOKUP(M23,'2023 Top 250'!$L$4:$R$290,7,FALSE))</f>
        <v>177</v>
      </c>
      <c r="O23" s="39" t="str">
        <f>VLOOKUP(M23,ADP!$A$2:$E$696,5,FALSE)</f>
        <v>SEA</v>
      </c>
    </row>
    <row r="24">
      <c r="A24" s="131" t="s">
        <v>406</v>
      </c>
      <c r="B24" s="47" t="str">
        <f>VLOOKUP(A24,Positions!$A$2:$B$688,2,FALSE)</f>
        <v>RW</v>
      </c>
      <c r="C24" s="56">
        <v>22.0</v>
      </c>
      <c r="D24" s="48" t="str">
        <f>VLOOKUP(A24,ADP!$A$2:$E$696,5,FALSE)</f>
        <v>PHI</v>
      </c>
      <c r="G24" s="45" t="s">
        <v>406</v>
      </c>
      <c r="H24" s="56" t="str">
        <f>VLOOKUP(G24,Positions!$A$2:$B$688,2,FALSE)</f>
        <v>RW</v>
      </c>
      <c r="I24" s="56">
        <v>22.0</v>
      </c>
      <c r="J24" s="48" t="str">
        <f>VLOOKUP(G24,ADP!$A$2:$E$696,5,FALSE)</f>
        <v>PHI</v>
      </c>
      <c r="M24" s="131" t="s">
        <v>406</v>
      </c>
      <c r="N24" s="47">
        <f>IFERROR(VLOOKUP(M24,'2023 Top 250'!$B$4:$H$290,7,FALSE),VLOOKUP(M24,'2023 Top 250'!$L$4:$R$290,7,FALSE))</f>
        <v>174.5</v>
      </c>
      <c r="O24" s="48" t="str">
        <f>VLOOKUP(M24,ADP!$A$2:$E$696,5,FALSE)</f>
        <v>PHI</v>
      </c>
    </row>
    <row r="25">
      <c r="A25" s="143" t="s">
        <v>432</v>
      </c>
      <c r="B25" s="38" t="str">
        <f>VLOOKUP(A25,Positions!$A$2:$B$688,2,FALSE)</f>
        <v>RW</v>
      </c>
      <c r="C25" s="55">
        <v>23.0</v>
      </c>
      <c r="D25" s="39" t="str">
        <f>VLOOKUP(A25,ADP!$A$2:$E$696,5,FALSE)</f>
        <v>WSH</v>
      </c>
      <c r="G25" s="36" t="s">
        <v>384</v>
      </c>
      <c r="H25" s="55" t="str">
        <f>VLOOKUP(G25,Positions!$A$2:$B$688,2,FALSE)</f>
        <v>RW</v>
      </c>
      <c r="I25" s="55">
        <v>23.0</v>
      </c>
      <c r="J25" s="39" t="str">
        <f>VLOOKUP(G25,ADP!$A$2:$E$696,5,FALSE)</f>
        <v>SEA</v>
      </c>
      <c r="M25" s="137" t="s">
        <v>432</v>
      </c>
      <c r="N25" s="38">
        <f>IFERROR(VLOOKUP(M25,'2023 Top 250'!$B$4:$H$290,7,FALSE),VLOOKUP(M25,'2023 Top 250'!$L$4:$R$290,7,FALSE))</f>
        <v>201.5</v>
      </c>
      <c r="O25" s="39" t="str">
        <f>VLOOKUP(M25,ADP!$A$2:$E$696,5,FALSE)</f>
        <v>WSH</v>
      </c>
    </row>
    <row r="26">
      <c r="A26" s="139" t="s">
        <v>409</v>
      </c>
      <c r="B26" s="47" t="str">
        <f>VLOOKUP(A26,Positions!$A$2:$B$688,2,FALSE)</f>
        <v>RW</v>
      </c>
      <c r="C26" s="56">
        <v>24.0</v>
      </c>
      <c r="D26" s="48" t="str">
        <f>VLOOKUP(A26,ADP!$A$2:$E$696,5,FALSE)</f>
        <v>VGK</v>
      </c>
      <c r="G26" s="45" t="s">
        <v>432</v>
      </c>
      <c r="H26" s="56" t="str">
        <f>VLOOKUP(G26,Positions!$A$2:$B$688,2,FALSE)</f>
        <v>RW</v>
      </c>
      <c r="I26" s="54">
        <v>24.0</v>
      </c>
      <c r="J26" s="48" t="str">
        <f>VLOOKUP(G26,ADP!$A$2:$E$696,5,FALSE)</f>
        <v>WSH</v>
      </c>
      <c r="K26" s="81"/>
      <c r="M26" s="131" t="s">
        <v>409</v>
      </c>
      <c r="N26" s="47">
        <f>IFERROR(VLOOKUP(M26,'2023 Top 250'!$B$4:$H$290,7,FALSE),VLOOKUP(M26,'2023 Top 250'!$L$4:$R$290,7,FALSE))</f>
        <v>187.5</v>
      </c>
      <c r="O26" s="48" t="str">
        <f>VLOOKUP(M26,ADP!$A$2:$E$696,5,FALSE)</f>
        <v>VGK</v>
      </c>
    </row>
    <row r="27">
      <c r="A27" s="137" t="s">
        <v>528</v>
      </c>
      <c r="B27" s="38" t="str">
        <f>VLOOKUP(A27,Positions!$A$2:$B$688,2,FALSE)</f>
        <v>RW</v>
      </c>
      <c r="C27" s="57">
        <v>25.0</v>
      </c>
      <c r="D27" s="39" t="str">
        <f>VLOOKUP(A27,ADP!$A$2:$E$696,5,FALSE)</f>
        <v>EDM</v>
      </c>
      <c r="G27" s="159" t="s">
        <v>561</v>
      </c>
      <c r="H27" s="55" t="str">
        <f>VLOOKUP(G27,Positions!$A$2:$B$688,2,FALSE)</f>
        <v>RW</v>
      </c>
      <c r="I27" s="57">
        <v>25.0</v>
      </c>
      <c r="J27" s="39" t="str">
        <f>VLOOKUP(G27,ADP!$A$2:$E$696,5,FALSE)</f>
        <v>NYR</v>
      </c>
      <c r="K27" s="81"/>
      <c r="M27" s="165" t="s">
        <v>528</v>
      </c>
      <c r="N27" s="38">
        <f>IFERROR(VLOOKUP(M27,'2023 Top 250'!$B$4:$H$290,7,FALSE),VLOOKUP(M27,'2023 Top 250'!$L$4:$R$290,7,FALSE))</f>
        <v>244.5</v>
      </c>
      <c r="O27" s="39" t="str">
        <f>VLOOKUP(M27,ADP!$A$2:$E$696,5,FALSE)</f>
        <v>EDM</v>
      </c>
    </row>
    <row r="28">
      <c r="A28" s="131" t="s">
        <v>531</v>
      </c>
      <c r="B28" s="47" t="str">
        <f>VLOOKUP(A28,Positions!$A$2:$B$688,2,FALSE)</f>
        <v>RW</v>
      </c>
      <c r="C28" s="54">
        <v>26.0</v>
      </c>
      <c r="D28" s="48" t="str">
        <f>VLOOKUP(A28,ADP!$A$2:$E$696,5,FALSE)</f>
        <v>EDM</v>
      </c>
      <c r="G28" s="161" t="s">
        <v>575</v>
      </c>
      <c r="H28" s="166" t="str">
        <f>VLOOKUP(G28,Positions!$A$2:$B$688,2,FALSE)</f>
        <v>RW</v>
      </c>
      <c r="I28" s="167">
        <v>26.0</v>
      </c>
      <c r="J28" s="151" t="str">
        <f>VLOOKUP(G28,ADP!$A$2:$E$696,5,FALSE)</f>
        <v>WSH</v>
      </c>
      <c r="M28" s="145" t="s">
        <v>531</v>
      </c>
      <c r="N28" s="91">
        <f>IFERROR(VLOOKUP(M28,'2023 Top 250'!$B$4:$H$290,7,FALSE),VLOOKUP(M28,'2023 Top 250'!$L$4:$R$290,7,FALSE))</f>
        <v>245</v>
      </c>
      <c r="O28" s="92" t="str">
        <f>VLOOKUP(M28,ADP!$A$2:$E$696,5,FALSE)</f>
        <v>EDM</v>
      </c>
    </row>
    <row r="29">
      <c r="A29" s="137" t="s">
        <v>575</v>
      </c>
      <c r="B29" s="38" t="str">
        <f>VLOOKUP(A29,Positions!$A$2:$B$688,2,FALSE)</f>
        <v>RW</v>
      </c>
      <c r="C29" s="57">
        <v>27.0</v>
      </c>
      <c r="D29" s="39" t="str">
        <f>VLOOKUP(A29,ADP!$A$2:$E$696,5,FALSE)</f>
        <v>WSH</v>
      </c>
      <c r="M29" s="145" t="s">
        <v>575</v>
      </c>
      <c r="N29" s="91">
        <f>IFERROR(VLOOKUP(M29,'2023 Top 250'!$B$4:$H$290,7,FALSE),VLOOKUP(M29,'2023 Top 250'!$L$4:$R$290,7,FALSE))</f>
        <v>257.5</v>
      </c>
      <c r="O29" s="92" t="str">
        <f>VLOOKUP(M29,ADP!$A$2:$E$696,5,FALSE)</f>
        <v>WSH</v>
      </c>
    </row>
    <row r="30">
      <c r="A30" s="45" t="s">
        <v>604</v>
      </c>
      <c r="B30" s="47" t="str">
        <f>VLOOKUP(A30,Positions!$A$2:$B$688,2,FALSE)</f>
        <v>RW</v>
      </c>
      <c r="C30" s="56">
        <v>28.0</v>
      </c>
      <c r="D30" s="48" t="str">
        <f>VLOOKUP(A30,ADP!$A$2:$E$696,5,FALSE)</f>
        <v>VGK</v>
      </c>
      <c r="M30" s="129" t="s">
        <v>604</v>
      </c>
      <c r="N30" s="91">
        <f>IFERROR(VLOOKUP(M30,'2023 Top 250'!$B$4:$H$290,7,FALSE),VLOOKUP(M30,'2023 Top 250'!$L$4:$R$290,7,FALSE))</f>
        <v>265</v>
      </c>
      <c r="O30" s="92" t="str">
        <f>VLOOKUP(M30,ADP!$A$2:$E$696,5,FALSE)</f>
        <v>VGK</v>
      </c>
    </row>
    <row r="31">
      <c r="A31" s="168" t="s">
        <v>561</v>
      </c>
      <c r="B31" s="75" t="str">
        <f>VLOOKUP(A31,Positions!$A$2:$B$688,2,FALSE)</f>
        <v>RW</v>
      </c>
      <c r="C31" s="169">
        <v>29.0</v>
      </c>
      <c r="D31" s="76" t="str">
        <f>VLOOKUP(A31,ADP!$A$2:$E$696,5,FALSE)</f>
        <v>NYR</v>
      </c>
      <c r="M31" s="170" t="s">
        <v>561</v>
      </c>
      <c r="N31" s="70">
        <f>IFERROR(VLOOKUP(M31,'2023 Top 250'!$B$4:$H$290,7,FALSE),VLOOKUP(M31,'2023 Top 250'!$L$4:$R$290,7,FALSE))</f>
        <v>260.5</v>
      </c>
      <c r="O31" s="71" t="str">
        <f>VLOOKUP(M31,ADP!$A$2:$E$696,5,FALSE)</f>
        <v>NYR</v>
      </c>
    </row>
  </sheetData>
  <autoFilter ref="$M$2:$O$57">
    <sortState ref="M2:O57">
      <sortCondition ref="N2:N57"/>
    </sortState>
  </autoFilter>
  <mergeCells count="5">
    <mergeCell ref="A1:D1"/>
    <mergeCell ref="G1:J1"/>
    <mergeCell ref="M1:O1"/>
    <mergeCell ref="B2:C2"/>
    <mergeCell ref="H2:I2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63"/>
    <col customWidth="1" min="2" max="2" width="2.25"/>
    <col customWidth="1" min="3" max="3" width="2.88"/>
    <col customWidth="1" min="4" max="4" width="5.38"/>
    <col customWidth="1" min="7" max="7" width="17.63"/>
    <col customWidth="1" min="8" max="8" width="2.25"/>
    <col customWidth="1" min="9" max="9" width="2.88"/>
    <col customWidth="1" min="10" max="10" width="5.38"/>
    <col customWidth="1" min="13" max="13" width="17.0"/>
    <col customWidth="1" min="14" max="14" width="7.0"/>
    <col customWidth="1" min="15" max="15" width="5.38"/>
  </cols>
  <sheetData>
    <row r="1">
      <c r="A1" s="27" t="s">
        <v>2</v>
      </c>
      <c r="B1" s="28"/>
      <c r="C1" s="28"/>
      <c r="D1" s="29"/>
      <c r="G1" s="171" t="s">
        <v>61</v>
      </c>
      <c r="H1" s="172"/>
      <c r="I1" s="172"/>
      <c r="J1" s="173"/>
      <c r="M1" s="27" t="s">
        <v>81</v>
      </c>
      <c r="N1" s="28"/>
      <c r="O1" s="29"/>
    </row>
    <row r="2">
      <c r="A2" s="30" t="s">
        <v>9</v>
      </c>
      <c r="B2" s="32" t="s">
        <v>90</v>
      </c>
      <c r="C2" s="33"/>
      <c r="D2" s="34" t="s">
        <v>10</v>
      </c>
      <c r="G2" s="30" t="s">
        <v>9</v>
      </c>
      <c r="H2" s="32" t="s">
        <v>90</v>
      </c>
      <c r="I2" s="33"/>
      <c r="J2" s="34" t="s">
        <v>10</v>
      </c>
      <c r="M2" s="30" t="s">
        <v>9</v>
      </c>
      <c r="N2" s="31" t="s">
        <v>81</v>
      </c>
      <c r="O2" s="34" t="s">
        <v>10</v>
      </c>
    </row>
    <row r="3">
      <c r="A3" s="36" t="s">
        <v>14</v>
      </c>
      <c r="B3" s="38" t="str">
        <f>VLOOKUP(A3,Positions!$A$2:$B$688,2,FALSE)</f>
        <v>D</v>
      </c>
      <c r="C3" s="37">
        <v>1.0</v>
      </c>
      <c r="D3" s="39" t="str">
        <f>VLOOKUP(A3,ADP!$A$2:$E$696,5,FALSE)</f>
        <v>COL</v>
      </c>
      <c r="G3" s="127" t="s">
        <v>14</v>
      </c>
      <c r="H3" s="174" t="str">
        <f>VLOOKUP(G3,Positions!$A$2:$B$688,2,FALSE)</f>
        <v>D</v>
      </c>
      <c r="I3" s="175">
        <v>1.0</v>
      </c>
      <c r="J3" s="176" t="str">
        <f>VLOOKUP(G3,ADP!$A$2:$E$696,5,FALSE)</f>
        <v>COL</v>
      </c>
      <c r="M3" s="36" t="s">
        <v>14</v>
      </c>
      <c r="N3" s="38">
        <f>IFERROR(VLOOKUP(M3,'2023 Top 250'!$B$4:$H$290,7,FALSE),VLOOKUP(M3,'2023 Top 250'!$L$4:$R$290,7,FALSE))</f>
        <v>4.5</v>
      </c>
      <c r="O3" s="39" t="str">
        <f>VLOOKUP(M3,ADP!$A$2:$E$696,5,FALSE)</f>
        <v>COL</v>
      </c>
    </row>
    <row r="4">
      <c r="A4" s="45" t="s">
        <v>19</v>
      </c>
      <c r="B4" s="47" t="str">
        <f>VLOOKUP(A4,Positions!$A$2:$B$688,2,FALSE)</f>
        <v>D</v>
      </c>
      <c r="C4" s="46">
        <v>2.0</v>
      </c>
      <c r="D4" s="48" t="str">
        <f>VLOOKUP(A4,ADP!$A$2:$E$696,5,FALSE)</f>
        <v>NSH</v>
      </c>
      <c r="G4" s="128" t="s">
        <v>19</v>
      </c>
      <c r="H4" s="177" t="str">
        <f>VLOOKUP(G4,Positions!$A$2:$B$688,2,FALSE)</f>
        <v>D</v>
      </c>
      <c r="I4" s="178">
        <v>2.0</v>
      </c>
      <c r="J4" s="179" t="str">
        <f>VLOOKUP(G4,ADP!$A$2:$E$696,5,FALSE)</f>
        <v>NSH</v>
      </c>
      <c r="M4" s="45" t="s">
        <v>19</v>
      </c>
      <c r="N4" s="47">
        <f>IFERROR(VLOOKUP(M4,'2023 Top 250'!$B$4:$H$290,7,FALSE),VLOOKUP(M4,'2023 Top 250'!$L$4:$R$290,7,FALSE))</f>
        <v>23.5</v>
      </c>
      <c r="O4" s="48" t="str">
        <f>VLOOKUP(M4,ADP!$A$2:$E$696,5,FALSE)</f>
        <v>NSH</v>
      </c>
    </row>
    <row r="5">
      <c r="A5" s="129" t="s">
        <v>24</v>
      </c>
      <c r="B5" s="38" t="str">
        <f>VLOOKUP(A5,Positions!$A$2:$B$688,2,FALSE)</f>
        <v>D</v>
      </c>
      <c r="C5" s="37">
        <v>3.0</v>
      </c>
      <c r="D5" s="39" t="str">
        <f>VLOOKUP(A5,ADP!$A$2:$E$696,5,FALSE)</f>
        <v>TBL</v>
      </c>
      <c r="G5" s="127" t="s">
        <v>24</v>
      </c>
      <c r="H5" s="174" t="str">
        <f>VLOOKUP(G5,Positions!$A$2:$B$688,2,FALSE)</f>
        <v>D</v>
      </c>
      <c r="I5" s="175">
        <v>3.0</v>
      </c>
      <c r="J5" s="176" t="str">
        <f>VLOOKUP(G5,ADP!$A$2:$E$696,5,FALSE)</f>
        <v>TBL</v>
      </c>
      <c r="M5" s="129" t="s">
        <v>24</v>
      </c>
      <c r="N5" s="38">
        <f>IFERROR(VLOOKUP(M5,'2023 Top 250'!$B$4:$H$290,7,FALSE),VLOOKUP(M5,'2023 Top 250'!$L$4:$R$290,7,FALSE))</f>
        <v>29.5</v>
      </c>
      <c r="O5" s="39" t="str">
        <f>VLOOKUP(M5,ADP!$A$2:$E$696,5,FALSE)</f>
        <v>TBL</v>
      </c>
    </row>
    <row r="6">
      <c r="A6" s="45" t="s">
        <v>29</v>
      </c>
      <c r="B6" s="47" t="str">
        <f>VLOOKUP(A6,Positions!$A$2:$B$688,2,FALSE)</f>
        <v>D</v>
      </c>
      <c r="C6" s="46">
        <v>4.0</v>
      </c>
      <c r="D6" s="48" t="str">
        <f>VLOOKUP(A6,ADP!$A$2:$E$696,5,FALSE)</f>
        <v>NYR</v>
      </c>
      <c r="G6" s="128" t="s">
        <v>29</v>
      </c>
      <c r="H6" s="177" t="str">
        <f>VLOOKUP(G6,Positions!$A$2:$B$688,2,FALSE)</f>
        <v>D</v>
      </c>
      <c r="I6" s="178">
        <v>4.0</v>
      </c>
      <c r="J6" s="179" t="str">
        <f>VLOOKUP(G6,ADP!$A$2:$E$696,5,FALSE)</f>
        <v>NYR</v>
      </c>
      <c r="M6" s="45" t="s">
        <v>29</v>
      </c>
      <c r="N6" s="47">
        <f>IFERROR(VLOOKUP(M6,'2023 Top 250'!$B$4:$H$290,7,FALSE),VLOOKUP(M6,'2023 Top 250'!$L$4:$R$290,7,FALSE))</f>
        <v>31</v>
      </c>
      <c r="O6" s="48" t="str">
        <f>VLOOKUP(M6,ADP!$A$2:$E$696,5,FALSE)</f>
        <v>NYR</v>
      </c>
    </row>
    <row r="7">
      <c r="A7" s="137" t="s">
        <v>34</v>
      </c>
      <c r="B7" s="38" t="str">
        <f>VLOOKUP(A7,Positions!$A$2:$B$688,2,FALSE)</f>
        <v>D</v>
      </c>
      <c r="C7" s="37">
        <v>5.0</v>
      </c>
      <c r="D7" s="39" t="str">
        <f>VLOOKUP(A7,ADP!$A$2:$E$696,5,FALSE)</f>
        <v>WSH</v>
      </c>
      <c r="G7" s="127" t="s">
        <v>39</v>
      </c>
      <c r="H7" s="174" t="str">
        <f>VLOOKUP(G7,Positions!$A$2:$B$688,2,FALSE)</f>
        <v>D</v>
      </c>
      <c r="I7" s="175">
        <v>5.0</v>
      </c>
      <c r="J7" s="176" t="str">
        <f>VLOOKUP(G7,ADP!$A$2:$E$696,5,FALSE)</f>
        <v>FLA</v>
      </c>
      <c r="M7" s="137" t="s">
        <v>39</v>
      </c>
      <c r="N7" s="38">
        <f>IFERROR(VLOOKUP(M7,'2023 Top 250'!$B$4:$H$290,7,FALSE),VLOOKUP(M7,'2023 Top 250'!$L$4:$R$290,7,FALSE))</f>
        <v>45</v>
      </c>
      <c r="O7" s="39" t="str">
        <f>VLOOKUP(M7,ADP!$A$2:$E$696,5,FALSE)</f>
        <v>FLA</v>
      </c>
    </row>
    <row r="8">
      <c r="A8" s="139" t="s">
        <v>39</v>
      </c>
      <c r="B8" s="47" t="str">
        <f>VLOOKUP(A8,Positions!$A$2:$B$688,2,FALSE)</f>
        <v>D</v>
      </c>
      <c r="C8" s="46">
        <v>6.0</v>
      </c>
      <c r="D8" s="48" t="str">
        <f>VLOOKUP(A8,ADP!$A$2:$E$696,5,FALSE)</f>
        <v>FLA</v>
      </c>
      <c r="G8" s="128" t="s">
        <v>34</v>
      </c>
      <c r="H8" s="177" t="str">
        <f>VLOOKUP(G8,Positions!$A$2:$B$688,2,FALSE)</f>
        <v>D</v>
      </c>
      <c r="I8" s="178">
        <v>6.0</v>
      </c>
      <c r="J8" s="179" t="str">
        <f>VLOOKUP(G8,ADP!$A$2:$E$696,5,FALSE)</f>
        <v>WSH</v>
      </c>
      <c r="M8" s="139" t="s">
        <v>34</v>
      </c>
      <c r="N8" s="47">
        <f>IFERROR(VLOOKUP(M8,'2023 Top 250'!$B$4:$H$290,7,FALSE),VLOOKUP(M8,'2023 Top 250'!$L$4:$R$290,7,FALSE))</f>
        <v>46.5</v>
      </c>
      <c r="O8" s="48" t="str">
        <f>VLOOKUP(M8,ADP!$A$2:$E$696,5,FALSE)</f>
        <v>WSH</v>
      </c>
    </row>
    <row r="9">
      <c r="A9" s="129" t="s">
        <v>64</v>
      </c>
      <c r="B9" s="38" t="str">
        <f>VLOOKUP(A9,Positions!$A$2:$B$688,2,FALSE)</f>
        <v>D</v>
      </c>
      <c r="C9" s="37">
        <v>7.0</v>
      </c>
      <c r="D9" s="39" t="str">
        <f>VLOOKUP(A9,ADP!$A$2:$E$696,5,FALSE)</f>
        <v>VAN</v>
      </c>
      <c r="G9" s="127" t="s">
        <v>64</v>
      </c>
      <c r="H9" s="174" t="str">
        <f>VLOOKUP(G9,Positions!$A$2:$B$688,2,FALSE)</f>
        <v>D</v>
      </c>
      <c r="I9" s="175">
        <v>7.0</v>
      </c>
      <c r="J9" s="176" t="str">
        <f>VLOOKUP(G9,ADP!$A$2:$E$696,5,FALSE)</f>
        <v>VAN</v>
      </c>
      <c r="M9" s="129" t="s">
        <v>49</v>
      </c>
      <c r="N9" s="38">
        <f>IFERROR(VLOOKUP(M9,'2023 Top 250'!$B$4:$H$290,7,FALSE),VLOOKUP(M9,'2023 Top 250'!$L$4:$R$290,7,FALSE))</f>
        <v>60</v>
      </c>
      <c r="O9" s="39" t="str">
        <f>VLOOKUP(M9,ADP!$A$2:$E$696,5,FALSE)</f>
        <v>TOR</v>
      </c>
    </row>
    <row r="10">
      <c r="A10" s="139" t="s">
        <v>44</v>
      </c>
      <c r="B10" s="47" t="str">
        <f>VLOOKUP(A10,Positions!$A$2:$B$688,2,FALSE)</f>
        <v>D</v>
      </c>
      <c r="C10" s="46">
        <v>8.0</v>
      </c>
      <c r="D10" s="48" t="str">
        <f>VLOOKUP(A10,ADP!$A$2:$E$696,5,FALSE)</f>
        <v>PIT</v>
      </c>
      <c r="G10" s="128" t="s">
        <v>49</v>
      </c>
      <c r="H10" s="177" t="str">
        <f>VLOOKUP(G10,Positions!$A$2:$B$688,2,FALSE)</f>
        <v>D</v>
      </c>
      <c r="I10" s="178">
        <v>8.0</v>
      </c>
      <c r="J10" s="179" t="str">
        <f>VLOOKUP(G10,ADP!$A$2:$E$696,5,FALSE)</f>
        <v>TOR</v>
      </c>
      <c r="M10" s="139" t="s">
        <v>44</v>
      </c>
      <c r="N10" s="47">
        <f>IFERROR(VLOOKUP(M10,'2023 Top 250'!$B$4:$H$290,7,FALSE),VLOOKUP(M10,'2023 Top 250'!$L$4:$R$290,7,FALSE))</f>
        <v>60.5</v>
      </c>
      <c r="O10" s="48" t="str">
        <f>VLOOKUP(M10,ADP!$A$2:$E$696,5,FALSE)</f>
        <v>PIT</v>
      </c>
    </row>
    <row r="11">
      <c r="A11" s="129" t="s">
        <v>49</v>
      </c>
      <c r="B11" s="38" t="str">
        <f>VLOOKUP(A11,Positions!$A$2:$B$688,2,FALSE)</f>
        <v>D</v>
      </c>
      <c r="C11" s="37">
        <v>9.0</v>
      </c>
      <c r="D11" s="39" t="str">
        <f>VLOOKUP(A11,ADP!$A$2:$E$696,5,FALSE)</f>
        <v>TOR</v>
      </c>
      <c r="G11" s="127" t="s">
        <v>44</v>
      </c>
      <c r="H11" s="174" t="str">
        <f>VLOOKUP(G11,Positions!$A$2:$B$688,2,FALSE)</f>
        <v>D</v>
      </c>
      <c r="I11" s="175">
        <v>9.0</v>
      </c>
      <c r="J11" s="176" t="str">
        <f>VLOOKUP(G11,ADP!$A$2:$E$696,5,FALSE)</f>
        <v>PIT</v>
      </c>
      <c r="M11" s="36" t="s">
        <v>222</v>
      </c>
      <c r="N11" s="38">
        <f>IFERROR(VLOOKUP(M11,'2023 Top 250'!$B$4:$H$290,7,FALSE),VLOOKUP(M11,'2023 Top 250'!$L$4:$R$290,7,FALSE))</f>
        <v>79</v>
      </c>
      <c r="O11" s="39" t="str">
        <f>VLOOKUP(M11,ADP!$A$2:$E$696,5,FALSE)</f>
        <v>VGK</v>
      </c>
    </row>
    <row r="12">
      <c r="A12" s="139" t="s">
        <v>54</v>
      </c>
      <c r="B12" s="47" t="str">
        <f>VLOOKUP(A12,Positions!$A$2:$B$688,2,FALSE)</f>
        <v>D</v>
      </c>
      <c r="C12" s="46">
        <v>10.0</v>
      </c>
      <c r="D12" s="48" t="str">
        <f>VLOOKUP(A12,ADP!$A$2:$E$696,5,FALSE)</f>
        <v>CAR</v>
      </c>
      <c r="G12" s="128" t="s">
        <v>72</v>
      </c>
      <c r="H12" s="177" t="str">
        <f>VLOOKUP(G12,Positions!$A$2:$B$688,2,FALSE)</f>
        <v>D</v>
      </c>
      <c r="I12" s="178">
        <v>10.0</v>
      </c>
      <c r="J12" s="179" t="str">
        <f>VLOOKUP(G12,ADP!$A$2:$E$696,5,FALSE)</f>
        <v>COL</v>
      </c>
      <c r="M12" s="131" t="s">
        <v>59</v>
      </c>
      <c r="N12" s="47">
        <f>IFERROR(VLOOKUP(M12,'2023 Top 250'!$B$4:$H$290,7,FALSE),VLOOKUP(M12,'2023 Top 250'!$L$4:$R$290,7,FALSE))</f>
        <v>72</v>
      </c>
      <c r="O12" s="48" t="str">
        <f>VLOOKUP(M12,ADP!$A$2:$E$696,5,FALSE)</f>
        <v>OTT</v>
      </c>
    </row>
    <row r="13">
      <c r="A13" s="143" t="s">
        <v>59</v>
      </c>
      <c r="B13" s="38" t="str">
        <f>VLOOKUP(A13,Positions!$A$2:$B$688,2,FALSE)</f>
        <v>D</v>
      </c>
      <c r="C13" s="37">
        <v>11.0</v>
      </c>
      <c r="D13" s="39" t="str">
        <f>VLOOKUP(A13,ADP!$A$2:$E$696,5,FALSE)</f>
        <v>OTT</v>
      </c>
      <c r="G13" s="127" t="s">
        <v>59</v>
      </c>
      <c r="H13" s="174" t="str">
        <f>VLOOKUP(G13,Positions!$A$2:$B$688,2,FALSE)</f>
        <v>D</v>
      </c>
      <c r="I13" s="175">
        <v>11.0</v>
      </c>
      <c r="J13" s="176" t="str">
        <f>VLOOKUP(G13,ADP!$A$2:$E$696,5,FALSE)</f>
        <v>OTT</v>
      </c>
      <c r="M13" s="137" t="s">
        <v>54</v>
      </c>
      <c r="N13" s="38">
        <f>IFERROR(VLOOKUP(M13,'2023 Top 250'!$B$4:$H$290,7,FALSE),VLOOKUP(M13,'2023 Top 250'!$L$4:$R$290,7,FALSE))</f>
        <v>74</v>
      </c>
      <c r="O13" s="39" t="str">
        <f>VLOOKUP(M13,ADP!$A$2:$E$696,5,FALSE)</f>
        <v>CAR</v>
      </c>
    </row>
    <row r="14">
      <c r="A14" s="134" t="s">
        <v>222</v>
      </c>
      <c r="B14" s="47" t="str">
        <f>VLOOKUP(A14,Positions!$A$2:$B$688,2,FALSE)</f>
        <v>D</v>
      </c>
      <c r="C14" s="46">
        <v>12.0</v>
      </c>
      <c r="D14" s="48" t="str">
        <f>VLOOKUP(A14,ADP!$A$2:$E$696,5,FALSE)</f>
        <v>VGK</v>
      </c>
      <c r="G14" s="128" t="s">
        <v>54</v>
      </c>
      <c r="H14" s="177" t="str">
        <f>VLOOKUP(G14,Positions!$A$2:$B$688,2,FALSE)</f>
        <v>D</v>
      </c>
      <c r="I14" s="178">
        <v>12.0</v>
      </c>
      <c r="J14" s="179" t="str">
        <f>VLOOKUP(G14,ADP!$A$2:$E$696,5,FALSE)</f>
        <v>CAR</v>
      </c>
      <c r="M14" s="131" t="s">
        <v>228</v>
      </c>
      <c r="N14" s="47">
        <f>IFERROR(VLOOKUP(M14,'2023 Top 250'!$B$4:$H$290,7,FALSE),VLOOKUP(M14,'2023 Top 250'!$L$4:$R$290,7,FALSE))</f>
        <v>88</v>
      </c>
      <c r="O14" s="48" t="str">
        <f>VLOOKUP(M14,ADP!$A$2:$E$696,5,FALSE)</f>
        <v>DET</v>
      </c>
    </row>
    <row r="15">
      <c r="A15" s="143" t="s">
        <v>237</v>
      </c>
      <c r="B15" s="38" t="str">
        <f>VLOOKUP(A15,Positions!$A$2:$B$688,2,FALSE)</f>
        <v>D</v>
      </c>
      <c r="C15" s="37">
        <v>13.0</v>
      </c>
      <c r="D15" s="39" t="str">
        <f>VLOOKUP(A15,ADP!$A$2:$E$696,5,FALSE)</f>
        <v>NYI</v>
      </c>
      <c r="G15" s="127" t="s">
        <v>222</v>
      </c>
      <c r="H15" s="174" t="str">
        <f>VLOOKUP(G15,Positions!$A$2:$B$688,2,FALSE)</f>
        <v>D</v>
      </c>
      <c r="I15" s="175">
        <v>13.0</v>
      </c>
      <c r="J15" s="176" t="str">
        <f>VLOOKUP(G15,ADP!$A$2:$E$696,5,FALSE)</f>
        <v>VGK</v>
      </c>
      <c r="M15" s="137" t="s">
        <v>251</v>
      </c>
      <c r="N15" s="38">
        <f>IFERROR(VLOOKUP(M15,'2023 Top 250'!$B$4:$H$290,7,FALSE),VLOOKUP(M15,'2023 Top 250'!$L$4:$R$290,7,FALSE))</f>
        <v>94</v>
      </c>
      <c r="O15" s="39" t="str">
        <f>VLOOKUP(M15,ADP!$A$2:$E$696,5,FALSE)</f>
        <v>DAL</v>
      </c>
    </row>
    <row r="16">
      <c r="A16" s="139" t="s">
        <v>251</v>
      </c>
      <c r="B16" s="47" t="str">
        <f>VLOOKUP(A16,Positions!$A$2:$B$688,2,FALSE)</f>
        <v>D</v>
      </c>
      <c r="C16" s="46">
        <v>14.0</v>
      </c>
      <c r="D16" s="48" t="str">
        <f>VLOOKUP(A16,ADP!$A$2:$E$696,5,FALSE)</f>
        <v>DAL</v>
      </c>
      <c r="G16" s="128" t="s">
        <v>228</v>
      </c>
      <c r="H16" s="177" t="str">
        <f>VLOOKUP(G16,Positions!$A$2:$B$688,2,FALSE)</f>
        <v>D</v>
      </c>
      <c r="I16" s="178">
        <v>14.0</v>
      </c>
      <c r="J16" s="179" t="str">
        <f>VLOOKUP(G16,ADP!$A$2:$E$696,5,FALSE)</f>
        <v>DET</v>
      </c>
      <c r="M16" s="139" t="s">
        <v>244</v>
      </c>
      <c r="N16" s="47">
        <f>IFERROR(VLOOKUP(M16,'2023 Top 250'!$B$4:$H$290,7,FALSE),VLOOKUP(M16,'2023 Top 250'!$L$4:$R$290,7,FALSE))</f>
        <v>95</v>
      </c>
      <c r="O16" s="48" t="str">
        <f>VLOOKUP(M16,ADP!$A$2:$E$696,5,FALSE)</f>
        <v>NJD</v>
      </c>
    </row>
    <row r="17">
      <c r="A17" s="143" t="s">
        <v>228</v>
      </c>
      <c r="B17" s="38" t="str">
        <f>VLOOKUP(A17,Positions!$A$2:$B$688,2,FALSE)</f>
        <v>D</v>
      </c>
      <c r="C17" s="37">
        <v>15.0</v>
      </c>
      <c r="D17" s="39" t="str">
        <f>VLOOKUP(A17,ADP!$A$2:$E$696,5,FALSE)</f>
        <v>DET</v>
      </c>
      <c r="G17" s="127" t="s">
        <v>235</v>
      </c>
      <c r="H17" s="174" t="str">
        <f>VLOOKUP(G17,Positions!$A$2:$B$688,2,FALSE)</f>
        <v>D</v>
      </c>
      <c r="I17" s="175">
        <v>15.0</v>
      </c>
      <c r="J17" s="176" t="str">
        <f>VLOOKUP(G17,ADP!$A$2:$E$696,5,FALSE)</f>
        <v>CBJ</v>
      </c>
      <c r="M17" s="137" t="s">
        <v>72</v>
      </c>
      <c r="N17" s="38">
        <f>IFERROR(VLOOKUP(M17,'2023 Top 250'!$B$4:$H$290,7,FALSE),VLOOKUP(M17,'2023 Top 250'!$L$4:$R$290,7,FALSE))</f>
        <v>95.5</v>
      </c>
      <c r="O17" s="39" t="str">
        <f>VLOOKUP(M17,ADP!$A$2:$E$696,5,FALSE)</f>
        <v>COL</v>
      </c>
    </row>
    <row r="18">
      <c r="A18" s="139" t="s">
        <v>244</v>
      </c>
      <c r="B18" s="47" t="str">
        <f>VLOOKUP(A18,Positions!$A$2:$B$688,2,FALSE)</f>
        <v>D</v>
      </c>
      <c r="C18" s="46">
        <v>16.0</v>
      </c>
      <c r="D18" s="48" t="str">
        <f>VLOOKUP(A18,ADP!$A$2:$E$696,5,FALSE)</f>
        <v>NJD</v>
      </c>
      <c r="G18" s="128" t="s">
        <v>244</v>
      </c>
      <c r="H18" s="177" t="str">
        <f>VLOOKUP(G18,Positions!$A$2:$B$688,2,FALSE)</f>
        <v>D</v>
      </c>
      <c r="I18" s="178">
        <v>16.0</v>
      </c>
      <c r="J18" s="179" t="str">
        <f>VLOOKUP(G18,ADP!$A$2:$E$696,5,FALSE)</f>
        <v>NJD</v>
      </c>
      <c r="M18" s="131" t="s">
        <v>235</v>
      </c>
      <c r="N18" s="47">
        <f>IFERROR(VLOOKUP(M18,'2023 Top 250'!$B$4:$H$290,7,FALSE),VLOOKUP(M18,'2023 Top 250'!$L$4:$R$290,7,FALSE))</f>
        <v>103.5</v>
      </c>
      <c r="O18" s="48" t="str">
        <f>VLOOKUP(M18,ADP!$A$2:$E$696,5,FALSE)</f>
        <v>CBJ</v>
      </c>
    </row>
    <row r="19">
      <c r="A19" s="143" t="s">
        <v>275</v>
      </c>
      <c r="B19" s="38" t="str">
        <f>VLOOKUP(A19,Positions!$A$2:$B$688,2,FALSE)</f>
        <v>D</v>
      </c>
      <c r="C19" s="37">
        <v>17.0</v>
      </c>
      <c r="D19" s="39" t="str">
        <f>VLOOKUP(A19,ADP!$A$2:$E$696,5,FALSE)</f>
        <v>BOS</v>
      </c>
      <c r="G19" s="127" t="s">
        <v>251</v>
      </c>
      <c r="H19" s="174" t="str">
        <f>VLOOKUP(G19,Positions!$A$2:$B$688,2,FALSE)</f>
        <v>D</v>
      </c>
      <c r="I19" s="175">
        <v>17.0</v>
      </c>
      <c r="J19" s="176" t="str">
        <f>VLOOKUP(G19,ADP!$A$2:$E$696,5,FALSE)</f>
        <v>DAL</v>
      </c>
      <c r="M19" s="143" t="s">
        <v>237</v>
      </c>
      <c r="N19" s="38">
        <f>IFERROR(VLOOKUP(M19,'2023 Top 250'!$B$4:$H$290,7,FALSE),VLOOKUP(M19,'2023 Top 250'!$L$4:$R$290,7,FALSE))</f>
        <v>104</v>
      </c>
      <c r="O19" s="39" t="str">
        <f>VLOOKUP(M19,ADP!$A$2:$E$696,5,FALSE)</f>
        <v>NYI</v>
      </c>
    </row>
    <row r="20">
      <c r="A20" s="131" t="s">
        <v>277</v>
      </c>
      <c r="B20" s="47" t="str">
        <f>VLOOKUP(A20,Positions!$A$2:$B$688,2,FALSE)</f>
        <v>D</v>
      </c>
      <c r="C20" s="46">
        <v>18.0</v>
      </c>
      <c r="D20" s="48" t="str">
        <f>VLOOKUP(A20,ADP!$A$2:$E$696,5,FALSE)</f>
        <v>VGK</v>
      </c>
      <c r="G20" s="128" t="s">
        <v>264</v>
      </c>
      <c r="H20" s="177" t="str">
        <f>VLOOKUP(G20,Positions!$A$2:$B$688,2,FALSE)</f>
        <v>D</v>
      </c>
      <c r="I20" s="178">
        <v>18.0</v>
      </c>
      <c r="J20" s="179" t="str">
        <f>VLOOKUP(G20,ADP!$A$2:$E$696,5,FALSE)</f>
        <v>CGY</v>
      </c>
      <c r="M20" s="131" t="s">
        <v>277</v>
      </c>
      <c r="N20" s="47">
        <f>IFERROR(VLOOKUP(M20,'2023 Top 250'!$B$4:$H$290,7,FALSE),VLOOKUP(M20,'2023 Top 250'!$L$4:$R$290,7,FALSE))</f>
        <v>111.5</v>
      </c>
      <c r="O20" s="48" t="str">
        <f>VLOOKUP(M20,ADP!$A$2:$E$696,5,FALSE)</f>
        <v>VGK</v>
      </c>
    </row>
    <row r="21">
      <c r="A21" s="137" t="s">
        <v>303</v>
      </c>
      <c r="B21" s="38" t="str">
        <f>VLOOKUP(A21,Positions!$A$2:$B$688,2,FALSE)</f>
        <v>D</v>
      </c>
      <c r="C21" s="37">
        <v>19.0</v>
      </c>
      <c r="D21" s="39" t="str">
        <f>VLOOKUP(A21,ADP!$A$2:$E$696,5,FALSE)</f>
        <v>BUF</v>
      </c>
      <c r="G21" s="127" t="s">
        <v>293</v>
      </c>
      <c r="H21" s="174" t="str">
        <f>VLOOKUP(G21,Positions!$A$2:$B$688,2,FALSE)</f>
        <v>D</v>
      </c>
      <c r="I21" s="175">
        <v>19.0</v>
      </c>
      <c r="J21" s="176" t="str">
        <f>VLOOKUP(G21,ADP!$A$2:$E$696,5,FALSE)</f>
        <v>LAK</v>
      </c>
      <c r="M21" s="137" t="s">
        <v>264</v>
      </c>
      <c r="N21" s="38">
        <f>IFERROR(VLOOKUP(M21,'2023 Top 250'!$B$4:$H$290,7,FALSE),VLOOKUP(M21,'2023 Top 250'!$L$4:$R$290,7,FALSE))</f>
        <v>117.5</v>
      </c>
      <c r="O21" s="39" t="str">
        <f>VLOOKUP(M21,ADP!$A$2:$E$696,5,FALSE)</f>
        <v>CGY</v>
      </c>
    </row>
    <row r="22">
      <c r="A22" s="139" t="s">
        <v>293</v>
      </c>
      <c r="B22" s="47" t="str">
        <f>VLOOKUP(A22,Positions!$A$2:$B$688,2,FALSE)</f>
        <v>D</v>
      </c>
      <c r="C22" s="46">
        <v>20.0</v>
      </c>
      <c r="D22" s="48" t="str">
        <f>VLOOKUP(A22,ADP!$A$2:$E$696,5,FALSE)</f>
        <v>LAK</v>
      </c>
      <c r="G22" s="128" t="s">
        <v>303</v>
      </c>
      <c r="H22" s="177" t="str">
        <f>VLOOKUP(G22,Positions!$A$2:$B$688,2,FALSE)</f>
        <v>D</v>
      </c>
      <c r="I22" s="178">
        <v>20.0</v>
      </c>
      <c r="J22" s="179" t="str">
        <f>VLOOKUP(G22,ADP!$A$2:$E$696,5,FALSE)</f>
        <v>BUF</v>
      </c>
      <c r="M22" s="139" t="s">
        <v>293</v>
      </c>
      <c r="N22" s="47">
        <f>IFERROR(VLOOKUP(M22,'2023 Top 250'!$B$4:$H$290,7,FALSE),VLOOKUP(M22,'2023 Top 250'!$L$4:$R$290,7,FALSE))</f>
        <v>118</v>
      </c>
      <c r="O22" s="48" t="str">
        <f>VLOOKUP(M22,ADP!$A$2:$E$696,5,FALSE)</f>
        <v>LAK</v>
      </c>
    </row>
    <row r="23">
      <c r="A23" s="143" t="s">
        <v>235</v>
      </c>
      <c r="B23" s="38" t="str">
        <f>VLOOKUP(A23,Positions!$A$2:$B$688,2,FALSE)</f>
        <v>D</v>
      </c>
      <c r="C23" s="37">
        <v>21.0</v>
      </c>
      <c r="D23" s="39" t="str">
        <f>VLOOKUP(A23,ADP!$A$2:$E$696,5,FALSE)</f>
        <v>CBJ</v>
      </c>
      <c r="G23" s="127" t="s">
        <v>277</v>
      </c>
      <c r="H23" s="174" t="str">
        <f>VLOOKUP(G23,Positions!$A$2:$B$688,2,FALSE)</f>
        <v>D</v>
      </c>
      <c r="I23" s="175">
        <v>21.0</v>
      </c>
      <c r="J23" s="176" t="str">
        <f>VLOOKUP(G23,ADP!$A$2:$E$696,5,FALSE)</f>
        <v>VGK</v>
      </c>
      <c r="M23" s="137" t="s">
        <v>303</v>
      </c>
      <c r="N23" s="38">
        <f>IFERROR(VLOOKUP(M23,'2023 Top 250'!$B$4:$H$290,7,FALSE),VLOOKUP(M23,'2023 Top 250'!$L$4:$R$290,7,FALSE))</f>
        <v>119.5</v>
      </c>
      <c r="O23" s="39" t="str">
        <f>VLOOKUP(M23,ADP!$A$2:$E$696,5,FALSE)</f>
        <v>BUF</v>
      </c>
    </row>
    <row r="24">
      <c r="A24" s="131" t="s">
        <v>312</v>
      </c>
      <c r="B24" s="47" t="str">
        <f>VLOOKUP(A24,Positions!$A$2:$B$688,2,FALSE)</f>
        <v>D</v>
      </c>
      <c r="C24" s="46">
        <v>22.0</v>
      </c>
      <c r="D24" s="48" t="str">
        <f>VLOOKUP(A24,ADP!$A$2:$E$696,5,FALSE)</f>
        <v>ANA</v>
      </c>
      <c r="G24" s="128" t="s">
        <v>237</v>
      </c>
      <c r="H24" s="177" t="str">
        <f>VLOOKUP(G24,Positions!$A$2:$B$688,2,FALSE)</f>
        <v>D</v>
      </c>
      <c r="I24" s="178">
        <v>22.0</v>
      </c>
      <c r="J24" s="179" t="str">
        <f>VLOOKUP(G24,ADP!$A$2:$E$696,5,FALSE)</f>
        <v>NYI</v>
      </c>
      <c r="M24" s="131" t="s">
        <v>275</v>
      </c>
      <c r="N24" s="47">
        <f>IFERROR(VLOOKUP(M24,'2023 Top 250'!$B$4:$H$290,7,FALSE),VLOOKUP(M24,'2023 Top 250'!$L$4:$R$290,7,FALSE))</f>
        <v>126.5</v>
      </c>
      <c r="O24" s="48" t="str">
        <f>VLOOKUP(M24,ADP!$A$2:$E$696,5,FALSE)</f>
        <v>BOS</v>
      </c>
    </row>
    <row r="25">
      <c r="A25" s="137" t="s">
        <v>72</v>
      </c>
      <c r="B25" s="38" t="str">
        <f>VLOOKUP(A25,Positions!$A$2:$B$688,2,FALSE)</f>
        <v>D</v>
      </c>
      <c r="C25" s="37">
        <v>23.0</v>
      </c>
      <c r="D25" s="39" t="str">
        <f>VLOOKUP(A25,ADP!$A$2:$E$696,5,FALSE)</f>
        <v>COL</v>
      </c>
      <c r="G25" s="127" t="s">
        <v>317</v>
      </c>
      <c r="H25" s="174" t="str">
        <f>VLOOKUP(G25,Positions!$A$2:$B$688,2,FALSE)</f>
        <v>D</v>
      </c>
      <c r="I25" s="175">
        <v>23.0</v>
      </c>
      <c r="J25" s="176" t="str">
        <f>VLOOKUP(G25,ADP!$A$2:$E$696,5,FALSE)</f>
        <v>PHI</v>
      </c>
      <c r="M25" s="143" t="s">
        <v>326</v>
      </c>
      <c r="N25" s="38">
        <f>IFERROR(VLOOKUP(M25,'2023 Top 250'!$B$4:$H$290,7,FALSE),VLOOKUP(M25,'2023 Top 250'!$L$4:$R$290,7,FALSE))</f>
        <v>139</v>
      </c>
      <c r="O25" s="39" t="str">
        <f>VLOOKUP(M25,ADP!$A$2:$E$696,5,FALSE)</f>
        <v>CHI</v>
      </c>
    </row>
    <row r="26">
      <c r="A26" s="139" t="s">
        <v>336</v>
      </c>
      <c r="B26" s="47" t="str">
        <f>VLOOKUP(A26,Positions!$A$2:$B$688,2,FALSE)</f>
        <v>D</v>
      </c>
      <c r="C26" s="46">
        <v>24.0</v>
      </c>
      <c r="D26" s="48" t="str">
        <f>VLOOKUP(A26,ADP!$A$2:$E$696,5,FALSE)</f>
        <v>SEA</v>
      </c>
      <c r="G26" s="128" t="s">
        <v>326</v>
      </c>
      <c r="H26" s="177" t="str">
        <f>VLOOKUP(G26,Positions!$A$2:$B$688,2,FALSE)</f>
        <v>D</v>
      </c>
      <c r="I26" s="178">
        <v>24.0</v>
      </c>
      <c r="J26" s="179" t="str">
        <f>VLOOKUP(G26,ADP!$A$2:$E$696,5,FALSE)</f>
        <v>CHI</v>
      </c>
      <c r="M26" s="139" t="s">
        <v>360</v>
      </c>
      <c r="N26" s="47">
        <f>IFERROR(VLOOKUP(M26,'2023 Top 250'!$B$4:$H$290,7,FALSE),VLOOKUP(M26,'2023 Top 250'!$L$4:$R$290,7,FALSE))</f>
        <v>146</v>
      </c>
      <c r="O26" s="48" t="str">
        <f>VLOOKUP(M26,ADP!$A$2:$E$696,5,FALSE)</f>
        <v>EDM</v>
      </c>
    </row>
    <row r="27">
      <c r="A27" s="129" t="s">
        <v>334</v>
      </c>
      <c r="B27" s="38" t="str">
        <f>VLOOKUP(A27,Positions!$A$2:$B$688,2,FALSE)</f>
        <v>D</v>
      </c>
      <c r="C27" s="37">
        <v>25.0</v>
      </c>
      <c r="D27" s="39" t="str">
        <f>VLOOKUP(A27,ADP!$A$2:$E$696,5,FALSE)</f>
        <v>STL</v>
      </c>
      <c r="G27" s="127" t="s">
        <v>334</v>
      </c>
      <c r="H27" s="174" t="str">
        <f>VLOOKUP(G27,Positions!$A$2:$B$688,2,FALSE)</f>
        <v>D</v>
      </c>
      <c r="I27" s="175">
        <v>25.0</v>
      </c>
      <c r="J27" s="176" t="str">
        <f>VLOOKUP(G27,ADP!$A$2:$E$696,5,FALSE)</f>
        <v>STL</v>
      </c>
      <c r="M27" s="143" t="s">
        <v>362</v>
      </c>
      <c r="N27" s="38">
        <f>IFERROR(VLOOKUP(M27,'2023 Top 250'!$B$4:$H$290,7,FALSE),VLOOKUP(M27,'2023 Top 250'!$L$4:$R$290,7,FALSE))</f>
        <v>147.5</v>
      </c>
      <c r="O27" s="39" t="str">
        <f>VLOOKUP(M27,ADP!$A$2:$E$696,5,FALSE)</f>
        <v>PHI</v>
      </c>
    </row>
    <row r="28">
      <c r="A28" s="139" t="s">
        <v>264</v>
      </c>
      <c r="B28" s="47" t="str">
        <f>VLOOKUP(A28,Positions!$A$2:$B$688,2,FALSE)</f>
        <v>D</v>
      </c>
      <c r="C28" s="46">
        <v>26.0</v>
      </c>
      <c r="D28" s="48" t="str">
        <f>VLOOKUP(A28,ADP!$A$2:$E$696,5,FALSE)</f>
        <v>CGY</v>
      </c>
      <c r="G28" s="128" t="s">
        <v>360</v>
      </c>
      <c r="H28" s="177" t="str">
        <f>VLOOKUP(G28,Positions!$A$2:$B$688,2,FALSE)</f>
        <v>D</v>
      </c>
      <c r="I28" s="178">
        <v>26.0</v>
      </c>
      <c r="J28" s="179" t="str">
        <f>VLOOKUP(G28,ADP!$A$2:$E$696,5,FALSE)</f>
        <v>EDM</v>
      </c>
      <c r="M28" s="139" t="s">
        <v>367</v>
      </c>
      <c r="N28" s="47">
        <f>IFERROR(VLOOKUP(M28,'2023 Top 250'!$B$4:$H$290,7,FALSE),VLOOKUP(M28,'2023 Top 250'!$L$4:$R$290,7,FALSE))</f>
        <v>151</v>
      </c>
      <c r="O28" s="48" t="str">
        <f>VLOOKUP(M28,ADP!$A$2:$E$696,5,FALSE)</f>
        <v>MIN</v>
      </c>
    </row>
    <row r="29">
      <c r="A29" s="137" t="s">
        <v>360</v>
      </c>
      <c r="B29" s="38" t="str">
        <f>VLOOKUP(A29,Positions!$A$2:$B$688,2,FALSE)</f>
        <v>D</v>
      </c>
      <c r="C29" s="37">
        <v>27.0</v>
      </c>
      <c r="D29" s="39" t="str">
        <f>VLOOKUP(A29,ADP!$A$2:$E$696,5,FALSE)</f>
        <v>EDM</v>
      </c>
      <c r="G29" s="127" t="s">
        <v>365</v>
      </c>
      <c r="H29" s="174" t="str">
        <f>VLOOKUP(G29,Positions!$A$2:$B$688,2,FALSE)</f>
        <v>D</v>
      </c>
      <c r="I29" s="175">
        <v>27.0</v>
      </c>
      <c r="J29" s="176" t="str">
        <f>VLOOKUP(G29,ADP!$A$2:$E$696,5,FALSE)</f>
        <v>EDM</v>
      </c>
      <c r="M29" s="143" t="s">
        <v>312</v>
      </c>
      <c r="N29" s="38">
        <f>IFERROR(VLOOKUP(M29,'2023 Top 250'!$B$4:$H$290,7,FALSE),VLOOKUP(M29,'2023 Top 250'!$L$4:$R$290,7,FALSE))</f>
        <v>150.5</v>
      </c>
      <c r="O29" s="39" t="str">
        <f>VLOOKUP(M29,ADP!$A$2:$E$696,5,FALSE)</f>
        <v>ANA</v>
      </c>
    </row>
    <row r="30">
      <c r="A30" s="131" t="s">
        <v>326</v>
      </c>
      <c r="B30" s="47" t="str">
        <f>VLOOKUP(A30,Positions!$A$2:$B$688,2,FALSE)</f>
        <v>D</v>
      </c>
      <c r="C30" s="46">
        <v>28.0</v>
      </c>
      <c r="D30" s="48" t="str">
        <f>VLOOKUP(A30,ADP!$A$2:$E$696,5,FALSE)</f>
        <v>CHI</v>
      </c>
      <c r="G30" s="128" t="s">
        <v>275</v>
      </c>
      <c r="H30" s="177" t="str">
        <f>VLOOKUP(G30,Positions!$A$2:$B$688,2,FALSE)</f>
        <v>D</v>
      </c>
      <c r="I30" s="178">
        <v>28.0</v>
      </c>
      <c r="J30" s="179" t="str">
        <f>VLOOKUP(G30,ADP!$A$2:$E$696,5,FALSE)</f>
        <v>BOS</v>
      </c>
      <c r="M30" s="45" t="s">
        <v>334</v>
      </c>
      <c r="N30" s="47">
        <f>IFERROR(VLOOKUP(M30,'2023 Top 250'!$B$4:$H$290,7,FALSE),VLOOKUP(M30,'2023 Top 250'!$L$4:$R$290,7,FALSE))</f>
        <v>135</v>
      </c>
      <c r="O30" s="48" t="str">
        <f>VLOOKUP(M30,ADP!$A$2:$E$696,5,FALSE)</f>
        <v>STL</v>
      </c>
    </row>
    <row r="31">
      <c r="A31" s="137" t="s">
        <v>367</v>
      </c>
      <c r="B31" s="38" t="str">
        <f>VLOOKUP(A31,Positions!$A$2:$B$688,2,FALSE)</f>
        <v>D</v>
      </c>
      <c r="C31" s="37">
        <v>29.0</v>
      </c>
      <c r="D31" s="39" t="str">
        <f>VLOOKUP(A31,ADP!$A$2:$E$696,5,FALSE)</f>
        <v>MIN</v>
      </c>
      <c r="G31" s="127" t="s">
        <v>367</v>
      </c>
      <c r="H31" s="174" t="str">
        <f>VLOOKUP(G31,Positions!$A$2:$B$688,2,FALSE)</f>
        <v>D</v>
      </c>
      <c r="I31" s="175">
        <v>29.0</v>
      </c>
      <c r="J31" s="176" t="str">
        <f>VLOOKUP(G31,ADP!$A$2:$E$696,5,FALSE)</f>
        <v>MIN</v>
      </c>
      <c r="M31" s="137" t="s">
        <v>365</v>
      </c>
      <c r="N31" s="38">
        <f>IFERROR(VLOOKUP(M31,'2023 Top 250'!$B$4:$H$290,7,FALSE),VLOOKUP(M31,'2023 Top 250'!$L$4:$R$290,7,FALSE))</f>
        <v>155</v>
      </c>
      <c r="O31" s="39" t="str">
        <f>VLOOKUP(M31,ADP!$A$2:$E$696,5,FALSE)</f>
        <v>EDM</v>
      </c>
    </row>
    <row r="32">
      <c r="A32" s="139" t="s">
        <v>365</v>
      </c>
      <c r="B32" s="47" t="str">
        <f>VLOOKUP(A32,Positions!$A$2:$B$688,2,FALSE)</f>
        <v>D</v>
      </c>
      <c r="C32" s="46">
        <v>30.0</v>
      </c>
      <c r="D32" s="48" t="str">
        <f>VLOOKUP(A32,ADP!$A$2:$E$696,5,FALSE)</f>
        <v>EDM</v>
      </c>
      <c r="G32" s="128" t="s">
        <v>389</v>
      </c>
      <c r="H32" s="177" t="str">
        <f>VLOOKUP(G32,Positions!$A$2:$B$688,2,FALSE)</f>
        <v>D</v>
      </c>
      <c r="I32" s="178">
        <v>30.0</v>
      </c>
      <c r="J32" s="179" t="str">
        <f>VLOOKUP(G32,ADP!$A$2:$E$696,5,FALSE)</f>
        <v>STL</v>
      </c>
      <c r="M32" s="45" t="s">
        <v>64</v>
      </c>
      <c r="N32" s="47">
        <f>IFERROR(VLOOKUP(M32,'2023 Top 250'!$B$4:$H$290,7,FALSE),VLOOKUP(M32,'2023 Top 250'!$L$4:$R$290,7,FALSE))</f>
        <v>56.5</v>
      </c>
      <c r="O32" s="48" t="str">
        <f>VLOOKUP(M32,ADP!$A$2:$E$696,5,FALSE)</f>
        <v>VAN</v>
      </c>
    </row>
    <row r="33">
      <c r="A33" s="137" t="s">
        <v>398</v>
      </c>
      <c r="B33" s="38" t="str">
        <f>VLOOKUP(A33,Positions!$A$2:$B$688,2,FALSE)</f>
        <v>D</v>
      </c>
      <c r="C33" s="37">
        <v>31.0</v>
      </c>
      <c r="D33" s="39" t="str">
        <f>VLOOKUP(A33,ADP!$A$2:$E$696,5,FALSE)</f>
        <v>ARI</v>
      </c>
      <c r="G33" s="127" t="s">
        <v>396</v>
      </c>
      <c r="H33" s="174" t="str">
        <f>VLOOKUP(G33,Positions!$A$2:$B$688,2,FALSE)</f>
        <v>D</v>
      </c>
      <c r="I33" s="175">
        <v>31.0</v>
      </c>
      <c r="J33" s="176" t="str">
        <f>VLOOKUP(G33,ADP!$A$2:$E$696,5,FALSE)</f>
        <v>WPG</v>
      </c>
      <c r="M33" s="137" t="s">
        <v>394</v>
      </c>
      <c r="N33" s="38">
        <f>IFERROR(VLOOKUP(M33,'2023 Top 250'!$B$4:$H$290,7,FALSE),VLOOKUP(M33,'2023 Top 250'!$L$4:$R$290,7,FALSE))</f>
        <v>165</v>
      </c>
      <c r="O33" s="39" t="str">
        <f>VLOOKUP(M33,ADP!$A$2:$E$696,5,FALSE)</f>
        <v>SJS</v>
      </c>
    </row>
    <row r="34">
      <c r="A34" s="139" t="s">
        <v>394</v>
      </c>
      <c r="B34" s="47" t="str">
        <f>VLOOKUP(A34,Positions!$A$2:$B$688,2,FALSE)</f>
        <v>D</v>
      </c>
      <c r="C34" s="46">
        <v>32.0</v>
      </c>
      <c r="D34" s="48" t="str">
        <f>VLOOKUP(A34,ADP!$A$2:$E$696,5,FALSE)</f>
        <v>SJS</v>
      </c>
      <c r="G34" s="128" t="s">
        <v>394</v>
      </c>
      <c r="H34" s="177" t="str">
        <f>VLOOKUP(G34,Positions!$A$2:$B$688,2,FALSE)</f>
        <v>D</v>
      </c>
      <c r="I34" s="178">
        <v>32.0</v>
      </c>
      <c r="J34" s="179" t="str">
        <f>VLOOKUP(G34,ADP!$A$2:$E$696,5,FALSE)</f>
        <v>SJS</v>
      </c>
      <c r="M34" s="139" t="s">
        <v>336</v>
      </c>
      <c r="N34" s="47">
        <f>IFERROR(VLOOKUP(M34,'2023 Top 250'!$B$4:$H$290,7,FALSE),VLOOKUP(M34,'2023 Top 250'!$L$4:$R$290,7,FALSE))</f>
        <v>166.5</v>
      </c>
      <c r="O34" s="48" t="str">
        <f>VLOOKUP(M34,ADP!$A$2:$E$696,5,FALSE)</f>
        <v>SEA</v>
      </c>
    </row>
    <row r="35">
      <c r="A35" s="143" t="s">
        <v>362</v>
      </c>
      <c r="B35" s="38" t="str">
        <f>VLOOKUP(A35,Positions!$A$2:$B$688,2,FALSE)</f>
        <v>D</v>
      </c>
      <c r="C35" s="37">
        <v>33.0</v>
      </c>
      <c r="D35" s="39" t="str">
        <f>VLOOKUP(A35,ADP!$A$2:$E$696,5,FALSE)</f>
        <v>PHI</v>
      </c>
      <c r="G35" s="127" t="s">
        <v>413</v>
      </c>
      <c r="H35" s="174" t="str">
        <f>VLOOKUP(G35,Positions!$A$2:$B$688,2,FALSE)</f>
        <v>D</v>
      </c>
      <c r="I35" s="175">
        <v>33.0</v>
      </c>
      <c r="J35" s="176" t="str">
        <f>VLOOKUP(G35,ADP!$A$2:$E$696,5,FALSE)</f>
        <v>ANA</v>
      </c>
      <c r="M35" s="137" t="s">
        <v>398</v>
      </c>
      <c r="N35" s="38">
        <f>IFERROR(VLOOKUP(M35,'2023 Top 250'!$B$4:$H$290,7,FALSE),VLOOKUP(M35,'2023 Top 250'!$L$4:$R$290,7,FALSE))</f>
        <v>171.5</v>
      </c>
      <c r="O35" s="39" t="str">
        <f>VLOOKUP(M35,ADP!$A$2:$E$696,5,FALSE)</f>
        <v>ARI</v>
      </c>
    </row>
    <row r="36">
      <c r="A36" s="139" t="s">
        <v>412</v>
      </c>
      <c r="B36" s="47" t="str">
        <f>VLOOKUP(A36,Positions!$A$2:$B$688,2,FALSE)</f>
        <v>D</v>
      </c>
      <c r="C36" s="46">
        <v>34.0</v>
      </c>
      <c r="D36" s="48" t="str">
        <f>VLOOKUP(A36,ADP!$A$2:$E$696,5,FALSE)</f>
        <v>WPG</v>
      </c>
      <c r="G36" s="128" t="s">
        <v>418</v>
      </c>
      <c r="H36" s="177" t="str">
        <f>VLOOKUP(G36,Positions!$A$2:$B$688,2,FALSE)</f>
        <v>D</v>
      </c>
      <c r="I36" s="178">
        <v>34.0</v>
      </c>
      <c r="J36" s="179" t="str">
        <f>VLOOKUP(G36,ADP!$A$2:$E$696,5,FALSE)</f>
        <v>ARI</v>
      </c>
      <c r="M36" s="131" t="s">
        <v>389</v>
      </c>
      <c r="N36" s="47">
        <f>IFERROR(VLOOKUP(M36,'2023 Top 250'!$B$4:$H$290,7,FALSE),VLOOKUP(M36,'2023 Top 250'!$L$4:$R$290,7,FALSE))</f>
        <v>173</v>
      </c>
      <c r="O36" s="48" t="str">
        <f>VLOOKUP(M36,ADP!$A$2:$E$696,5,FALSE)</f>
        <v>STL</v>
      </c>
    </row>
    <row r="37">
      <c r="A37" s="137" t="s">
        <v>418</v>
      </c>
      <c r="B37" s="38" t="str">
        <f>VLOOKUP(A37,Positions!$A$2:$B$688,2,FALSE)</f>
        <v>D</v>
      </c>
      <c r="C37" s="37">
        <v>35.0</v>
      </c>
      <c r="D37" s="39" t="str">
        <f>VLOOKUP(A37,ADP!$A$2:$E$696,5,FALSE)</f>
        <v>ARI</v>
      </c>
      <c r="G37" s="127" t="s">
        <v>424</v>
      </c>
      <c r="H37" s="174" t="str">
        <f>VLOOKUP(G37,Positions!$A$2:$B$688,2,FALSE)</f>
        <v>D</v>
      </c>
      <c r="I37" s="175">
        <v>35.0</v>
      </c>
      <c r="J37" s="176" t="str">
        <f>VLOOKUP(G37,ADP!$A$2:$E$696,5,FALSE)</f>
        <v>EDM</v>
      </c>
      <c r="M37" s="137" t="s">
        <v>418</v>
      </c>
      <c r="N37" s="38">
        <f>IFERROR(VLOOKUP(M37,'2023 Top 250'!$B$4:$H$290,7,FALSE),VLOOKUP(M37,'2023 Top 250'!$L$4:$R$290,7,FALSE))</f>
        <v>179</v>
      </c>
      <c r="O37" s="39" t="str">
        <f>VLOOKUP(M37,ADP!$A$2:$E$696,5,FALSE)</f>
        <v>ARI</v>
      </c>
    </row>
    <row r="38">
      <c r="A38" s="131" t="s">
        <v>444</v>
      </c>
      <c r="B38" s="47" t="str">
        <f>VLOOKUP(A38,Positions!$A$2:$B$688,2,FALSE)</f>
        <v>D</v>
      </c>
      <c r="C38" s="46">
        <v>36.0</v>
      </c>
      <c r="D38" s="48" t="str">
        <f>VLOOKUP(A38,ADP!$A$2:$E$696,5,FALSE)</f>
        <v>CAR</v>
      </c>
      <c r="G38" s="128" t="s">
        <v>312</v>
      </c>
      <c r="H38" s="177" t="str">
        <f>VLOOKUP(G38,Positions!$A$2:$B$688,2,FALSE)</f>
        <v>D</v>
      </c>
      <c r="I38" s="178">
        <v>36.0</v>
      </c>
      <c r="J38" s="179" t="str">
        <f>VLOOKUP(G38,ADP!$A$2:$E$696,5,FALSE)</f>
        <v>ANA</v>
      </c>
      <c r="M38" s="131" t="s">
        <v>396</v>
      </c>
      <c r="N38" s="47">
        <f>IFERROR(VLOOKUP(M38,'2023 Top 250'!$B$4:$H$290,7,FALSE),VLOOKUP(M38,'2023 Top 250'!$L$4:$R$290,7,FALSE))</f>
        <v>182</v>
      </c>
      <c r="O38" s="48" t="str">
        <f>VLOOKUP(M38,ADP!$A$2:$E$696,5,FALSE)</f>
        <v>WPG</v>
      </c>
    </row>
    <row r="39">
      <c r="A39" s="143" t="s">
        <v>389</v>
      </c>
      <c r="B39" s="38" t="str">
        <f>VLOOKUP(A39,Positions!$A$2:$B$688,2,FALSE)</f>
        <v>D</v>
      </c>
      <c r="C39" s="37">
        <v>37.0</v>
      </c>
      <c r="D39" s="39" t="str">
        <f>VLOOKUP(A39,ADP!$A$2:$E$696,5,FALSE)</f>
        <v>STL</v>
      </c>
      <c r="G39" s="127" t="s">
        <v>398</v>
      </c>
      <c r="H39" s="174" t="str">
        <f>VLOOKUP(G39,Positions!$A$2:$B$688,2,FALSE)</f>
        <v>D</v>
      </c>
      <c r="I39" s="175">
        <v>37.0</v>
      </c>
      <c r="J39" s="176" t="str">
        <f>VLOOKUP(G39,ADP!$A$2:$E$696,5,FALSE)</f>
        <v>ARI</v>
      </c>
      <c r="M39" s="137" t="s">
        <v>424</v>
      </c>
      <c r="N39" s="38">
        <f>IFERROR(VLOOKUP(M39,'2023 Top 250'!$B$4:$H$290,7,FALSE),VLOOKUP(M39,'2023 Top 250'!$L$4:$R$290,7,FALSE))</f>
        <v>186</v>
      </c>
      <c r="O39" s="39" t="str">
        <f>VLOOKUP(M39,ADP!$A$2:$E$696,5,FALSE)</f>
        <v>EDM</v>
      </c>
    </row>
    <row r="40">
      <c r="A40" s="131" t="s">
        <v>453</v>
      </c>
      <c r="B40" s="47" t="str">
        <f>VLOOKUP(A40,Positions!$A$2:$B$688,2,FALSE)</f>
        <v>D</v>
      </c>
      <c r="C40" s="46">
        <v>38.0</v>
      </c>
      <c r="D40" s="48" t="str">
        <f>VLOOKUP(A40,ADP!$A$2:$E$696,5,FALSE)</f>
        <v>BUF</v>
      </c>
      <c r="G40" s="135" t="s">
        <v>442</v>
      </c>
      <c r="H40" s="177" t="str">
        <f>VLOOKUP(G40,Positions!$A$2:$B$688,2,FALSE)</f>
        <v>D</v>
      </c>
      <c r="I40" s="178">
        <v>38.0</v>
      </c>
      <c r="J40" s="179" t="str">
        <f>VLOOKUP(G40,ADP!$A$2:$E$696,5,FALSE)</f>
        <v>COL</v>
      </c>
      <c r="M40" s="131" t="s">
        <v>413</v>
      </c>
      <c r="N40" s="47">
        <f>IFERROR(VLOOKUP(M40,'2023 Top 250'!$B$4:$H$290,7,FALSE),VLOOKUP(M40,'2023 Top 250'!$L$4:$R$290,7,FALSE))</f>
        <v>186.5</v>
      </c>
      <c r="O40" s="48" t="str">
        <f>VLOOKUP(M40,ADP!$A$2:$E$696,5,FALSE)</f>
        <v>ANA</v>
      </c>
    </row>
    <row r="41">
      <c r="A41" s="137" t="s">
        <v>465</v>
      </c>
      <c r="B41" s="38" t="str">
        <f>VLOOKUP(A41,Positions!$A$2:$B$688,2,FALSE)</f>
        <v>D</v>
      </c>
      <c r="C41" s="37">
        <v>39.0</v>
      </c>
      <c r="D41" s="39" t="str">
        <f>VLOOKUP(A41,ADP!$A$2:$E$696,5,FALSE)</f>
        <v>CGY</v>
      </c>
      <c r="G41" s="127" t="s">
        <v>453</v>
      </c>
      <c r="H41" s="174" t="str">
        <f>VLOOKUP(G41,Positions!$A$2:$B$688,2,FALSE)</f>
        <v>D</v>
      </c>
      <c r="I41" s="175">
        <v>39.0</v>
      </c>
      <c r="J41" s="176" t="str">
        <f>VLOOKUP(G41,ADP!$A$2:$E$696,5,FALSE)</f>
        <v>BUF</v>
      </c>
      <c r="M41" s="36" t="s">
        <v>442</v>
      </c>
      <c r="N41" s="38">
        <f>IFERROR(VLOOKUP(M41,'2023 Top 250'!$B$4:$H$290,7,FALSE),VLOOKUP(M41,'2023 Top 250'!$L$4:$R$290,7,FALSE))</f>
        <v>191.5</v>
      </c>
      <c r="O41" s="39" t="str">
        <f>VLOOKUP(M41,ADP!$A$2:$E$696,5,FALSE)</f>
        <v>COL</v>
      </c>
    </row>
    <row r="42">
      <c r="A42" s="139" t="s">
        <v>424</v>
      </c>
      <c r="B42" s="47" t="str">
        <f>VLOOKUP(A42,Positions!$A$2:$B$688,2,FALSE)</f>
        <v>D</v>
      </c>
      <c r="C42" s="46">
        <v>40.0</v>
      </c>
      <c r="D42" s="48" t="str">
        <f>VLOOKUP(A42,ADP!$A$2:$E$696,5,FALSE)</f>
        <v>EDM</v>
      </c>
      <c r="G42" s="128" t="s">
        <v>336</v>
      </c>
      <c r="H42" s="177" t="str">
        <f>VLOOKUP(G42,Positions!$A$2:$B$688,2,FALSE)</f>
        <v>D</v>
      </c>
      <c r="I42" s="178">
        <v>40.0</v>
      </c>
      <c r="J42" s="179" t="str">
        <f>VLOOKUP(G42,ADP!$A$2:$E$696,5,FALSE)</f>
        <v>SEA</v>
      </c>
      <c r="M42" s="131" t="s">
        <v>444</v>
      </c>
      <c r="N42" s="47">
        <f>IFERROR(VLOOKUP(M42,'2023 Top 250'!$B$4:$H$290,7,FALSE),VLOOKUP(M42,'2023 Top 250'!$L$4:$R$290,7,FALSE))</f>
        <v>192.5</v>
      </c>
      <c r="O42" s="48" t="str">
        <f>VLOOKUP(M42,ADP!$A$2:$E$696,5,FALSE)</f>
        <v>CAR</v>
      </c>
    </row>
    <row r="43">
      <c r="A43" s="36" t="s">
        <v>442</v>
      </c>
      <c r="B43" s="38" t="str">
        <f>VLOOKUP(A43,Positions!$A$2:$B$688,2,FALSE)</f>
        <v>D</v>
      </c>
      <c r="C43" s="37">
        <v>41.0</v>
      </c>
      <c r="D43" s="39" t="str">
        <f>VLOOKUP(A43,ADP!$A$2:$E$696,5,FALSE)</f>
        <v>COL</v>
      </c>
      <c r="G43" s="127" t="s">
        <v>444</v>
      </c>
      <c r="H43" s="174" t="str">
        <f>VLOOKUP(G43,Positions!$A$2:$B$688,2,FALSE)</f>
        <v>D</v>
      </c>
      <c r="I43" s="175">
        <v>41.0</v>
      </c>
      <c r="J43" s="176" t="str">
        <f>VLOOKUP(G43,ADP!$A$2:$E$696,5,FALSE)</f>
        <v>CAR</v>
      </c>
      <c r="M43" s="143" t="s">
        <v>453</v>
      </c>
      <c r="N43" s="38">
        <f>IFERROR(VLOOKUP(M43,'2023 Top 250'!$B$4:$H$290,7,FALSE),VLOOKUP(M43,'2023 Top 250'!$L$4:$R$290,7,FALSE))</f>
        <v>192.5</v>
      </c>
      <c r="O43" s="39" t="str">
        <f>VLOOKUP(M43,ADP!$A$2:$E$696,5,FALSE)</f>
        <v>BUF</v>
      </c>
    </row>
    <row r="44">
      <c r="A44" s="131" t="s">
        <v>396</v>
      </c>
      <c r="B44" s="47" t="str">
        <f>VLOOKUP(A44,Positions!$A$2:$B$688,2,FALSE)</f>
        <v>D</v>
      </c>
      <c r="C44" s="46">
        <v>42.0</v>
      </c>
      <c r="D44" s="48" t="str">
        <f>VLOOKUP(A44,ADP!$A$2:$E$696,5,FALSE)</f>
        <v>WPG</v>
      </c>
      <c r="G44" s="128" t="s">
        <v>476</v>
      </c>
      <c r="H44" s="177" t="str">
        <f>VLOOKUP(G44,Positions!$A$2:$B$688,2,FALSE)</f>
        <v>D</v>
      </c>
      <c r="I44" s="178">
        <v>42.0</v>
      </c>
      <c r="J44" s="179" t="str">
        <f>VLOOKUP(G44,ADP!$A$2:$E$696,5,FALSE)</f>
        <v>TBL</v>
      </c>
      <c r="M44" s="139" t="s">
        <v>412</v>
      </c>
      <c r="N44" s="47">
        <f>IFERROR(VLOOKUP(M44,'2023 Top 250'!$B$4:$H$290,7,FALSE),VLOOKUP(M44,'2023 Top 250'!$L$4:$R$290,7,FALSE))</f>
        <v>193.5</v>
      </c>
      <c r="O44" s="48" t="str">
        <f>VLOOKUP(M44,ADP!$A$2:$E$696,5,FALSE)</f>
        <v>WPG</v>
      </c>
    </row>
    <row r="45">
      <c r="A45" s="143" t="s">
        <v>413</v>
      </c>
      <c r="B45" s="37" t="s">
        <v>90</v>
      </c>
      <c r="C45" s="37">
        <v>43.0</v>
      </c>
      <c r="D45" s="39" t="str">
        <f>VLOOKUP(A45,ADP!$A$2:$E$696,5,FALSE)</f>
        <v>ANA</v>
      </c>
      <c r="G45" s="127" t="s">
        <v>487</v>
      </c>
      <c r="H45" s="174" t="str">
        <f>VLOOKUP(G45,Positions!$A$2:$B$688,2,FALSE)</f>
        <v>D</v>
      </c>
      <c r="I45" s="175">
        <v>43.0</v>
      </c>
      <c r="J45" s="176" t="str">
        <f>VLOOKUP(G45,ADP!$A$2:$E$696,5,FALSE)</f>
        <v>FLA</v>
      </c>
      <c r="M45" s="137" t="s">
        <v>465</v>
      </c>
      <c r="N45" s="38">
        <f>IFERROR(VLOOKUP(M45,'2023 Top 250'!$B$4:$H$290,7,FALSE),VLOOKUP(M45,'2023 Top 250'!$L$4:$R$290,7,FALSE))</f>
        <v>208</v>
      </c>
      <c r="O45" s="39" t="str">
        <f>VLOOKUP(M45,ADP!$A$2:$E$696,5,FALSE)</f>
        <v>CGY</v>
      </c>
    </row>
    <row r="46">
      <c r="A46" s="134" t="s">
        <v>489</v>
      </c>
      <c r="B46" s="46" t="s">
        <v>90</v>
      </c>
      <c r="C46" s="46">
        <v>44.0</v>
      </c>
      <c r="D46" s="180" t="s">
        <v>95</v>
      </c>
      <c r="G46" s="128" t="s">
        <v>489</v>
      </c>
      <c r="H46" s="177" t="str">
        <f>VLOOKUP(G46,Positions!$A$2:$B$688,2,FALSE)</f>
        <v>D</v>
      </c>
      <c r="I46" s="178">
        <v>44.0</v>
      </c>
      <c r="J46" s="179" t="str">
        <f>VLOOKUP(G46,ADP!$A$2:$E$696,5,FALSE)</f>
        <v>NYR</v>
      </c>
      <c r="M46" s="131" t="s">
        <v>476</v>
      </c>
      <c r="N46" s="47">
        <f>IFERROR(VLOOKUP(M46,'2023 Top 250'!$B$4:$H$290,7,FALSE),VLOOKUP(M46,'2023 Top 250'!$L$4:$R$290,7,FALSE))</f>
        <v>211.5</v>
      </c>
      <c r="O46" s="48" t="str">
        <f>VLOOKUP(M46,ADP!$A$2:$E$696,5,FALSE)</f>
        <v>TBL</v>
      </c>
    </row>
    <row r="47">
      <c r="A47" s="137" t="s">
        <v>507</v>
      </c>
      <c r="B47" s="38" t="str">
        <f>VLOOKUP(A47,Positions!$A$2:$B$688,2,FALSE)</f>
        <v>D</v>
      </c>
      <c r="C47" s="37">
        <v>45.0</v>
      </c>
      <c r="D47" s="39" t="str">
        <f>VLOOKUP(A47,ADP!$A$2:$E$696,5,FALSE)</f>
        <v>MTL</v>
      </c>
      <c r="G47" s="127" t="s">
        <v>502</v>
      </c>
      <c r="H47" s="174" t="str">
        <f>VLOOKUP(G47,Positions!$A$2:$B$688,2,FALSE)</f>
        <v>D</v>
      </c>
      <c r="I47" s="175">
        <v>45.0</v>
      </c>
      <c r="J47" s="176" t="str">
        <f>VLOOKUP(G47,ADP!$A$2:$E$696,5,FALSE)</f>
        <v>NJD</v>
      </c>
      <c r="M47" s="36" t="s">
        <v>502</v>
      </c>
      <c r="N47" s="38">
        <f>IFERROR(VLOOKUP(M47,'2023 Top 250'!$B$4:$H$290,7,FALSE),VLOOKUP(M47,'2023 Top 250'!$L$4:$R$290,7,FALSE))</f>
        <v>221.5</v>
      </c>
      <c r="O47" s="39" t="str">
        <f>VLOOKUP(M47,ADP!$A$2:$E$696,5,FALSE)</f>
        <v>NJD</v>
      </c>
    </row>
    <row r="48">
      <c r="A48" s="131" t="s">
        <v>476</v>
      </c>
      <c r="B48" s="47" t="str">
        <f>VLOOKUP(A48,Positions!$A$2:$B$688,2,FALSE)</f>
        <v>D</v>
      </c>
      <c r="C48" s="46">
        <v>46.0</v>
      </c>
      <c r="D48" s="48" t="str">
        <f>VLOOKUP(A48,ADP!$A$2:$E$696,5,FALSE)</f>
        <v>TBL</v>
      </c>
      <c r="G48" s="128" t="s">
        <v>412</v>
      </c>
      <c r="H48" s="177" t="str">
        <f>VLOOKUP(G48,Positions!$A$2:$B$688,2,FALSE)</f>
        <v>D</v>
      </c>
      <c r="I48" s="178">
        <v>46.0</v>
      </c>
      <c r="J48" s="179" t="str">
        <f>VLOOKUP(G48,ADP!$A$2:$E$696,5,FALSE)</f>
        <v>WPG</v>
      </c>
      <c r="M48" s="139" t="s">
        <v>507</v>
      </c>
      <c r="N48" s="47">
        <f>IFERROR(VLOOKUP(M48,'2023 Top 250'!$B$4:$H$290,7,FALSE),VLOOKUP(M48,'2023 Top 250'!$L$4:$R$290,7,FALSE))</f>
        <v>224.5</v>
      </c>
      <c r="O48" s="48" t="str">
        <f>VLOOKUP(M48,ADP!$A$2:$E$696,5,FALSE)</f>
        <v>MTL</v>
      </c>
    </row>
    <row r="49">
      <c r="A49" s="36" t="s">
        <v>511</v>
      </c>
      <c r="B49" s="38" t="str">
        <f>VLOOKUP(A49,Positions!$A$2:$B$688,2,FALSE)</f>
        <v>D</v>
      </c>
      <c r="C49" s="37">
        <v>47.0</v>
      </c>
      <c r="D49" s="39" t="str">
        <f>VLOOKUP(A49,ADP!$A$2:$E$696,5,FALSE)</f>
        <v>LAK</v>
      </c>
      <c r="G49" s="127" t="s">
        <v>465</v>
      </c>
      <c r="H49" s="174" t="str">
        <f>VLOOKUP(G49,Positions!$A$2:$B$688,2,FALSE)</f>
        <v>D</v>
      </c>
      <c r="I49" s="175">
        <v>47.0</v>
      </c>
      <c r="J49" s="176" t="str">
        <f>VLOOKUP(G49,ADP!$A$2:$E$696,5,FALSE)</f>
        <v>CGY</v>
      </c>
      <c r="M49" s="36" t="s">
        <v>529</v>
      </c>
      <c r="N49" s="38">
        <f>IFERROR(VLOOKUP(M49,'2023 Top 250'!$B$4:$H$290,7,FALSE),VLOOKUP(M49,'2023 Top 250'!$L$4:$R$290,7,FALSE))</f>
        <v>251.5</v>
      </c>
      <c r="O49" s="39" t="str">
        <f>VLOOKUP(M49,ADP!$A$2:$E$696,5,FALSE)</f>
        <v>VAN</v>
      </c>
    </row>
    <row r="50">
      <c r="A50" s="45" t="s">
        <v>514</v>
      </c>
      <c r="B50" s="46" t="s">
        <v>90</v>
      </c>
      <c r="C50" s="46">
        <v>48.0</v>
      </c>
      <c r="D50" s="180" t="s">
        <v>95</v>
      </c>
      <c r="G50" s="128" t="s">
        <v>512</v>
      </c>
      <c r="H50" s="177" t="str">
        <f>VLOOKUP(G50,Positions!$A$2:$B$688,2,FALSE)</f>
        <v>D</v>
      </c>
      <c r="I50" s="178">
        <v>48.0</v>
      </c>
      <c r="J50" s="179" t="str">
        <f>VLOOKUP(G50,ADP!$A$2:$E$696,5,FALSE)</f>
        <v>MIN</v>
      </c>
      <c r="M50" s="45" t="s">
        <v>511</v>
      </c>
      <c r="N50" s="47">
        <f>IFERROR(VLOOKUP(M50,'2023 Top 250'!$B$4:$H$290,7,FALSE),VLOOKUP(M50,'2023 Top 250'!$L$4:$R$290,7,FALSE))</f>
        <v>232</v>
      </c>
      <c r="O50" s="48" t="str">
        <f>VLOOKUP(M50,ADP!$A$2:$E$696,5,FALSE)</f>
        <v>LAK</v>
      </c>
    </row>
    <row r="51">
      <c r="A51" s="36" t="s">
        <v>502</v>
      </c>
      <c r="B51" s="38" t="str">
        <f>VLOOKUP(A51,Positions!$A$2:$B$688,2,FALSE)</f>
        <v>D</v>
      </c>
      <c r="C51" s="37">
        <v>49.0</v>
      </c>
      <c r="D51" s="39" t="str">
        <f>VLOOKUP(A51,ADP!$A$2:$E$696,5,FALSE)</f>
        <v>NJD</v>
      </c>
      <c r="G51" s="127" t="s">
        <v>519</v>
      </c>
      <c r="H51" s="174" t="str">
        <f>VLOOKUP(G51,Positions!$A$2:$B$688,2,FALSE)</f>
        <v>D</v>
      </c>
      <c r="I51" s="175">
        <v>49.0</v>
      </c>
      <c r="J51" s="176" t="str">
        <f>VLOOKUP(G51,ADP!$A$2:$E$696,5,FALSE)</f>
        <v>PHI</v>
      </c>
      <c r="M51" s="36" t="s">
        <v>514</v>
      </c>
      <c r="N51" s="38">
        <f>IFERROR(VLOOKUP(M51,'2023 Top 250'!$B$4:$H$290,7,FALSE),VLOOKUP(M51,'2023 Top 250'!$L$4:$R$290,7,FALSE))</f>
        <v>241</v>
      </c>
      <c r="O51" s="39" t="str">
        <f>VLOOKUP(M51,ADP!$A$2:$E$696,5,FALSE)</f>
        <v>#N/A</v>
      </c>
    </row>
    <row r="52">
      <c r="A52" s="139" t="s">
        <v>541</v>
      </c>
      <c r="B52" s="47" t="str">
        <f>VLOOKUP(A52,Positions!$A$2:$B$688,2,FALSE)</f>
        <v>D</v>
      </c>
      <c r="C52" s="46">
        <v>50.0</v>
      </c>
      <c r="D52" s="48" t="str">
        <f>VLOOKUP(A52,ADP!$A$2:$E$696,5,FALSE)</f>
        <v>CGY</v>
      </c>
      <c r="G52" s="128" t="s">
        <v>529</v>
      </c>
      <c r="H52" s="177" t="str">
        <f>VLOOKUP(G52,Positions!$A$2:$B$688,2,FALSE)</f>
        <v>D</v>
      </c>
      <c r="I52" s="178">
        <v>50.0</v>
      </c>
      <c r="J52" s="179" t="str">
        <f>VLOOKUP(G52,ADP!$A$2:$E$696,5,FALSE)</f>
        <v>VAN</v>
      </c>
      <c r="M52" s="131" t="s">
        <v>487</v>
      </c>
      <c r="N52" s="47">
        <f>IFERROR(VLOOKUP(M52,'2023 Top 250'!$B$4:$H$290,7,FALSE),VLOOKUP(M52,'2023 Top 250'!$L$4:$R$290,7,FALSE))</f>
        <v>234.5</v>
      </c>
      <c r="O52" s="48" t="str">
        <f>VLOOKUP(M52,ADP!$A$2:$E$696,5,FALSE)</f>
        <v>FLA</v>
      </c>
    </row>
    <row r="53">
      <c r="A53" s="137" t="s">
        <v>544</v>
      </c>
      <c r="B53" s="38" t="str">
        <f>VLOOKUP(A53,Positions!$A$2:$B$688,2,FALSE)</f>
        <v>D</v>
      </c>
      <c r="C53" s="37">
        <v>51.0</v>
      </c>
      <c r="D53" s="39" t="str">
        <f>VLOOKUP(A53,ADP!$A$2:$E$696,5,FALSE)</f>
        <v>NYI</v>
      </c>
      <c r="G53" s="127" t="s">
        <v>507</v>
      </c>
      <c r="H53" s="174" t="str">
        <f>VLOOKUP(G53,Positions!$A$2:$B$688,2,FALSE)</f>
        <v>D</v>
      </c>
      <c r="I53" s="175">
        <v>51.0</v>
      </c>
      <c r="J53" s="176" t="str">
        <f>VLOOKUP(G53,ADP!$A$2:$E$696,5,FALSE)</f>
        <v>MTL</v>
      </c>
      <c r="M53" s="137" t="s">
        <v>544</v>
      </c>
      <c r="N53" s="38">
        <f>IFERROR(VLOOKUP(M53,'2023 Top 250'!$B$4:$H$290,7,FALSE),VLOOKUP(M53,'2023 Top 250'!$L$4:$R$290,7,FALSE))</f>
        <v>235.5</v>
      </c>
      <c r="O53" s="39" t="str">
        <f>VLOOKUP(M53,ADP!$A$2:$E$696,5,FALSE)</f>
        <v>NYI</v>
      </c>
    </row>
    <row r="54">
      <c r="A54" s="139" t="s">
        <v>560</v>
      </c>
      <c r="B54" s="46" t="s">
        <v>90</v>
      </c>
      <c r="C54" s="46">
        <v>52.0</v>
      </c>
      <c r="D54" s="48" t="str">
        <f>VLOOKUP(A54,ADP!$A$2:$E$696,5,FALSE)</f>
        <v>DAL</v>
      </c>
      <c r="G54" s="128" t="s">
        <v>534</v>
      </c>
      <c r="H54" s="177" t="str">
        <f>VLOOKUP(G54,Positions!$A$2:$B$688,2,FALSE)</f>
        <v>D</v>
      </c>
      <c r="I54" s="178">
        <v>52.0</v>
      </c>
      <c r="J54" s="179" t="str">
        <f>VLOOKUP(G54,ADP!$A$2:$E$696,5,FALSE)</f>
        <v>PIT</v>
      </c>
      <c r="M54" s="139" t="s">
        <v>541</v>
      </c>
      <c r="N54" s="47">
        <f>IFERROR(VLOOKUP(M54,'2023 Top 250'!$B$4:$H$290,7,FALSE),VLOOKUP(M54,'2023 Top 250'!$L$4:$R$290,7,FALSE))</f>
        <v>237</v>
      </c>
      <c r="O54" s="48" t="str">
        <f>VLOOKUP(M54,ADP!$A$2:$E$696,5,FALSE)</f>
        <v>CGY</v>
      </c>
    </row>
    <row r="55">
      <c r="A55" s="137" t="s">
        <v>563</v>
      </c>
      <c r="B55" s="38" t="str">
        <f>VLOOKUP(A55,Positions!$A$2:$B$688,2,FALSE)</f>
        <v>D</v>
      </c>
      <c r="C55" s="37">
        <v>53.0</v>
      </c>
      <c r="D55" s="39" t="str">
        <f>VLOOKUP(A55,ADP!$A$2:$E$696,5,FALSE)</f>
        <v>ANA</v>
      </c>
      <c r="G55" s="127" t="s">
        <v>542</v>
      </c>
      <c r="H55" s="174" t="str">
        <f>VLOOKUP(G55,Positions!$A$2:$B$688,2,FALSE)</f>
        <v>D</v>
      </c>
      <c r="I55" s="175">
        <v>53.0</v>
      </c>
      <c r="J55" s="176" t="str">
        <f>VLOOKUP(G55,ADP!$A$2:$E$696,5,FALSE)</f>
        <v>VGK</v>
      </c>
      <c r="M55" s="137" t="s">
        <v>519</v>
      </c>
      <c r="N55" s="38">
        <f>IFERROR(VLOOKUP(M55,'2023 Top 250'!$B$4:$H$290,7,FALSE),VLOOKUP(M55,'2023 Top 250'!$L$4:$R$290,7,FALSE))</f>
        <v>238</v>
      </c>
      <c r="O55" s="39" t="str">
        <f>VLOOKUP(M55,ADP!$A$2:$E$696,5,FALSE)</f>
        <v>PHI</v>
      </c>
    </row>
    <row r="56">
      <c r="A56" s="139" t="s">
        <v>565</v>
      </c>
      <c r="B56" s="46" t="s">
        <v>90</v>
      </c>
      <c r="C56" s="46">
        <v>54.0</v>
      </c>
      <c r="D56" s="48" t="str">
        <f>VLOOKUP(A56,ADP!$A$2:$E$696,5,FALSE)</f>
        <v>BOS</v>
      </c>
      <c r="G56" s="128" t="s">
        <v>545</v>
      </c>
      <c r="H56" s="177" t="str">
        <f>VLOOKUP(G56,Positions!$A$2:$B$688,2,FALSE)</f>
        <v>D</v>
      </c>
      <c r="I56" s="178">
        <v>54.0</v>
      </c>
      <c r="J56" s="179" t="str">
        <f>VLOOKUP(G56,ADP!$A$2:$E$696,5,FALSE)</f>
        <v>TOR</v>
      </c>
      <c r="M56" s="131" t="s">
        <v>582</v>
      </c>
      <c r="N56" s="47">
        <f>IFERROR(VLOOKUP(M56,'2023 Top 250'!$B$4:$H$290,7,FALSE),VLOOKUP(M56,'2023 Top 250'!$L$4:$R$290,7,FALSE))</f>
        <v>256.5</v>
      </c>
      <c r="O56" s="48" t="str">
        <f>VLOOKUP(M56,ADP!$A$2:$E$696,5,FALSE)</f>
        <v>DET</v>
      </c>
    </row>
    <row r="57">
      <c r="A57" s="143" t="s">
        <v>567</v>
      </c>
      <c r="B57" s="38" t="str">
        <f>VLOOKUP(A57,Positions!$A$2:$B$688,2,FALSE)</f>
        <v>D</v>
      </c>
      <c r="C57" s="37">
        <v>55.0</v>
      </c>
      <c r="D57" s="39" t="str">
        <f>VLOOKUP(A57,ADP!$A$2:$E$696,5,FALSE)</f>
        <v>STL</v>
      </c>
      <c r="G57" s="127" t="s">
        <v>544</v>
      </c>
      <c r="H57" s="174" t="str">
        <f>VLOOKUP(G57,Positions!$A$2:$B$688,2,FALSE)</f>
        <v>D</v>
      </c>
      <c r="I57" s="175">
        <v>55.0</v>
      </c>
      <c r="J57" s="176" t="str">
        <f>VLOOKUP(G57,ADP!$A$2:$E$696,5,FALSE)</f>
        <v>NYI</v>
      </c>
      <c r="M57" s="36" t="s">
        <v>489</v>
      </c>
      <c r="N57" s="38">
        <f>IFERROR(VLOOKUP(M57,'2023 Top 250'!$B$4:$H$290,7,FALSE),VLOOKUP(M57,'2023 Top 250'!$L$4:$R$290,7,FALSE))</f>
        <v>211</v>
      </c>
      <c r="O57" s="39" t="str">
        <f>VLOOKUP(M57,ADP!$A$2:$E$696,5,FALSE)</f>
        <v>NYR</v>
      </c>
    </row>
    <row r="58">
      <c r="A58" s="139" t="s">
        <v>519</v>
      </c>
      <c r="B58" s="47" t="str">
        <f>VLOOKUP(A58,Positions!$A$2:$B$688,2,FALSE)</f>
        <v>D</v>
      </c>
      <c r="C58" s="46">
        <v>56.0</v>
      </c>
      <c r="D58" s="48" t="str">
        <f>VLOOKUP(A58,ADP!$A$2:$E$696,5,FALSE)</f>
        <v>PHI</v>
      </c>
      <c r="G58" s="128" t="s">
        <v>541</v>
      </c>
      <c r="H58" s="177" t="str">
        <f>VLOOKUP(G58,Positions!$A$2:$B$688,2,FALSE)</f>
        <v>D</v>
      </c>
      <c r="I58" s="178">
        <v>56.0</v>
      </c>
      <c r="J58" s="179" t="str">
        <f>VLOOKUP(G58,ADP!$A$2:$E$696,5,FALSE)</f>
        <v>CGY</v>
      </c>
      <c r="M58" s="139" t="s">
        <v>545</v>
      </c>
      <c r="N58" s="47">
        <f>IFERROR(VLOOKUP(M58,'2023 Top 250'!$B$4:$H$290,7,FALSE),VLOOKUP(M58,'2023 Top 250'!$L$4:$R$290,7,FALSE))</f>
        <v>245.5</v>
      </c>
      <c r="O58" s="48" t="str">
        <f>VLOOKUP(M58,ADP!$A$2:$E$696,5,FALSE)</f>
        <v>TOR</v>
      </c>
    </row>
    <row r="59">
      <c r="A59" s="143" t="s">
        <v>582</v>
      </c>
      <c r="B59" s="37" t="s">
        <v>90</v>
      </c>
      <c r="C59" s="37">
        <v>57.0</v>
      </c>
      <c r="D59" s="39" t="str">
        <f>VLOOKUP(A59,ADP!$A$2:$E$696,5,FALSE)</f>
        <v>DET</v>
      </c>
      <c r="G59" s="127" t="s">
        <v>558</v>
      </c>
      <c r="H59" s="174" t="str">
        <f>VLOOKUP(G59,Positions!$A$2:$B$688,2,FALSE)</f>
        <v>D</v>
      </c>
      <c r="I59" s="175">
        <v>57.0</v>
      </c>
      <c r="J59" s="176" t="str">
        <f>VLOOKUP(G59,ADP!$A$2:$E$696,5,FALSE)</f>
        <v>CAR</v>
      </c>
      <c r="M59" s="137" t="s">
        <v>589</v>
      </c>
      <c r="N59" s="38">
        <f>IFERROR(VLOOKUP(M59,'2023 Top 250'!$B$4:$H$290,7,FALSE),VLOOKUP(M59,'2023 Top 250'!$L$4:$R$290,7,FALSE))</f>
        <v>258.5</v>
      </c>
      <c r="O59" s="39" t="str">
        <f>VLOOKUP(M59,ADP!$A$2:$E$696,5,FALSE)</f>
        <v>PHI</v>
      </c>
    </row>
    <row r="60">
      <c r="A60" s="131" t="s">
        <v>584</v>
      </c>
      <c r="B60" s="47" t="str">
        <f>VLOOKUP(A60,Positions!$A$2:$B$688,2,FALSE)</f>
        <v>D</v>
      </c>
      <c r="C60" s="46">
        <v>58.0</v>
      </c>
      <c r="D60" s="48" t="str">
        <f>VLOOKUP(A60,ADP!$A$2:$E$696,5,FALSE)</f>
        <v>ANA</v>
      </c>
      <c r="G60" s="128" t="s">
        <v>511</v>
      </c>
      <c r="H60" s="177" t="str">
        <f>VLOOKUP(G60,Positions!$A$2:$B$688,2,FALSE)</f>
        <v>D</v>
      </c>
      <c r="I60" s="178">
        <v>58.0</v>
      </c>
      <c r="J60" s="179" t="str">
        <f>VLOOKUP(G60,ADP!$A$2:$E$696,5,FALSE)</f>
        <v>LAK</v>
      </c>
      <c r="M60" s="45" t="s">
        <v>542</v>
      </c>
      <c r="N60" s="47">
        <f>IFERROR(VLOOKUP(M60,'2023 Top 250'!$B$4:$H$290,7,FALSE),VLOOKUP(M60,'2023 Top 250'!$L$4:$R$290,7,FALSE))</f>
        <v>255.5</v>
      </c>
      <c r="O60" s="48" t="str">
        <f>VLOOKUP(M60,ADP!$A$2:$E$696,5,FALSE)</f>
        <v>VGK</v>
      </c>
    </row>
    <row r="61">
      <c r="A61" s="137" t="s">
        <v>586</v>
      </c>
      <c r="B61" s="38" t="str">
        <f>VLOOKUP(A61,Positions!$A$2:$B$688,2,FALSE)</f>
        <v>D</v>
      </c>
      <c r="C61" s="37">
        <v>59.0</v>
      </c>
      <c r="D61" s="39" t="str">
        <f>VLOOKUP(A61,ADP!$A$2:$E$696,5,FALSE)</f>
        <v>FLA</v>
      </c>
      <c r="G61" s="181" t="s">
        <v>568</v>
      </c>
      <c r="H61" s="182" t="str">
        <f>VLOOKUP(G61,Positions!$A$2:$B$688,2,FALSE)</f>
        <v>D</v>
      </c>
      <c r="I61" s="183">
        <v>59.0</v>
      </c>
      <c r="J61" s="184" t="str">
        <f>VLOOKUP(G61,ADP!$A$2:$E$696,5,FALSE)</f>
        <v>WSH</v>
      </c>
      <c r="M61" s="36" t="s">
        <v>512</v>
      </c>
      <c r="N61" s="38">
        <f>IFERROR(VLOOKUP(M61,'2023 Top 250'!$B$4:$H$290,7,FALSE),VLOOKUP(M61,'2023 Top 250'!$L$4:$R$290,7,FALSE))</f>
        <v>246.5</v>
      </c>
      <c r="O61" s="39" t="str">
        <f>VLOOKUP(M61,ADP!$A$2:$E$696,5,FALSE)</f>
        <v>MIN</v>
      </c>
    </row>
    <row r="62">
      <c r="A62" s="139" t="s">
        <v>545</v>
      </c>
      <c r="B62" s="47" t="str">
        <f>VLOOKUP(A62,Positions!$A$2:$B$688,2,FALSE)</f>
        <v>D</v>
      </c>
      <c r="C62" s="46">
        <v>60.0</v>
      </c>
      <c r="D62" s="48" t="str">
        <f>VLOOKUP(A62,ADP!$A$2:$E$696,5,FALSE)</f>
        <v>TOR</v>
      </c>
      <c r="G62" s="86"/>
      <c r="H62" s="81"/>
      <c r="I62" s="86"/>
      <c r="J62" s="81"/>
      <c r="M62" s="139" t="s">
        <v>560</v>
      </c>
      <c r="N62" s="47">
        <f>IFERROR(VLOOKUP(M62,'2023 Top 250'!$B$4:$H$290,7,FALSE),VLOOKUP(M62,'2023 Top 250'!$L$4:$R$290,7,FALSE))</f>
        <v>251</v>
      </c>
      <c r="O62" s="48" t="str">
        <f>VLOOKUP(M62,ADP!$A$2:$E$696,5,FALSE)</f>
        <v>DAL</v>
      </c>
    </row>
    <row r="63">
      <c r="A63" s="137" t="s">
        <v>589</v>
      </c>
      <c r="B63" s="38" t="str">
        <f>VLOOKUP(A63,Positions!$A$2:$B$688,2,FALSE)</f>
        <v>D</v>
      </c>
      <c r="C63" s="185">
        <v>61.0</v>
      </c>
      <c r="D63" s="39" t="str">
        <f>VLOOKUP(A63,ADP!$A$2:$E$696,5,FALSE)</f>
        <v>PHI</v>
      </c>
      <c r="G63" s="86"/>
      <c r="H63" s="81"/>
      <c r="I63" s="86"/>
      <c r="J63" s="81"/>
      <c r="M63" s="137" t="s">
        <v>558</v>
      </c>
      <c r="N63" s="38">
        <f>IFERROR(VLOOKUP(M63,'2023 Top 250'!$B$4:$H$290,7,FALSE),VLOOKUP(M63,'2023 Top 250'!$L$4:$R$290,7,FALSE))</f>
        <v>251.5</v>
      </c>
      <c r="O63" s="39" t="str">
        <f>VLOOKUP(M63,ADP!$A$2:$E$696,5,FALSE)</f>
        <v>CAR</v>
      </c>
    </row>
    <row r="64">
      <c r="A64" s="131" t="s">
        <v>487</v>
      </c>
      <c r="B64" s="47" t="str">
        <f>VLOOKUP(A64,Positions!$A$2:$B$688,2,FALSE)</f>
        <v>D</v>
      </c>
      <c r="C64" s="185">
        <v>62.0</v>
      </c>
      <c r="D64" s="48" t="str">
        <f>VLOOKUP(A64,ADP!$A$2:$E$696,5,FALSE)</f>
        <v>FLA</v>
      </c>
      <c r="G64" s="86"/>
      <c r="H64" s="81"/>
      <c r="I64" s="86"/>
      <c r="J64" s="81"/>
      <c r="K64" s="81"/>
      <c r="M64" s="139" t="s">
        <v>563</v>
      </c>
      <c r="N64" s="47">
        <f>IFERROR(VLOOKUP(M64,'2023 Top 250'!$B$4:$H$290,7,FALSE),VLOOKUP(M64,'2023 Top 250'!$L$4:$R$290,7,FALSE))</f>
        <v>251.5</v>
      </c>
      <c r="O64" s="48" t="str">
        <f>VLOOKUP(M64,ADP!$A$2:$E$696,5,FALSE)</f>
        <v>ANA</v>
      </c>
    </row>
    <row r="65">
      <c r="A65" s="137" t="s">
        <v>558</v>
      </c>
      <c r="B65" s="38" t="str">
        <f>VLOOKUP(A65,Positions!$A$2:$B$688,2,FALSE)</f>
        <v>D</v>
      </c>
      <c r="C65" s="37">
        <v>63.0</v>
      </c>
      <c r="D65" s="39" t="str">
        <f>VLOOKUP(A65,ADP!$A$2:$E$696,5,FALSE)</f>
        <v>CAR</v>
      </c>
      <c r="G65" s="86"/>
      <c r="H65" s="81"/>
      <c r="I65" s="86"/>
      <c r="J65" s="81"/>
      <c r="K65" s="81"/>
      <c r="M65" s="137" t="s">
        <v>565</v>
      </c>
      <c r="N65" s="38">
        <f>IFERROR(VLOOKUP(M65,'2023 Top 250'!$B$4:$H$290,7,FALSE),VLOOKUP(M65,'2023 Top 250'!$L$4:$R$290,7,FALSE))</f>
        <v>252</v>
      </c>
      <c r="O65" s="39" t="str">
        <f>VLOOKUP(M65,ADP!$A$2:$E$696,5,FALSE)</f>
        <v>BOS</v>
      </c>
    </row>
    <row r="66">
      <c r="A66" s="139" t="s">
        <v>568</v>
      </c>
      <c r="B66" s="47" t="str">
        <f>VLOOKUP(A66,Positions!$A$2:$B$688,2,FALSE)</f>
        <v>D</v>
      </c>
      <c r="C66" s="46">
        <v>64.0</v>
      </c>
      <c r="D66" s="48" t="str">
        <f>VLOOKUP(A66,ADP!$A$2:$E$696,5,FALSE)</f>
        <v>WSH</v>
      </c>
      <c r="G66" s="86"/>
      <c r="H66" s="81"/>
      <c r="I66" s="86"/>
      <c r="J66" s="81"/>
      <c r="K66" s="81"/>
      <c r="M66" s="131" t="s">
        <v>567</v>
      </c>
      <c r="N66" s="47">
        <f>IFERROR(VLOOKUP(M66,'2023 Top 250'!$B$4:$H$290,7,FALSE),VLOOKUP(M66,'2023 Top 250'!$L$4:$R$290,7,FALSE))</f>
        <v>252.5</v>
      </c>
      <c r="O66" s="48" t="str">
        <f>VLOOKUP(M66,ADP!$A$2:$E$696,5,FALSE)</f>
        <v>STL</v>
      </c>
    </row>
    <row r="67">
      <c r="A67" s="159" t="s">
        <v>606</v>
      </c>
      <c r="B67" s="38" t="str">
        <f>VLOOKUP(A67,Positions!$A$2:$B$688,2,FALSE)</f>
        <v>D</v>
      </c>
      <c r="C67" s="37">
        <v>65.0</v>
      </c>
      <c r="D67" s="39" t="str">
        <f>VLOOKUP(A67,ADP!$A$2:$E$696,5,FALSE)</f>
        <v>MTL</v>
      </c>
      <c r="K67" s="81"/>
      <c r="M67" s="137" t="s">
        <v>574</v>
      </c>
      <c r="N67" s="38">
        <f>IFERROR(VLOOKUP(M67,'2023 Top 250'!$B$4:$H$290,7,FALSE),VLOOKUP(M67,'2023 Top 250'!$L$4:$R$290,7,FALSE))</f>
        <v>254.5</v>
      </c>
      <c r="O67" s="39" t="str">
        <f>VLOOKUP(M67,ADP!$A$2:$E$696,5,FALSE)</f>
        <v>BUF</v>
      </c>
    </row>
    <row r="68">
      <c r="A68" s="131" t="s">
        <v>512</v>
      </c>
      <c r="B68" s="47" t="str">
        <f>VLOOKUP(A68,Positions!$A$2:$B$688,2,FALSE)</f>
        <v>D</v>
      </c>
      <c r="C68" s="185">
        <v>66.0</v>
      </c>
      <c r="D68" s="48" t="str">
        <f>VLOOKUP(A68,ADP!$A$2:$E$696,5,FALSE)</f>
        <v>MIN</v>
      </c>
      <c r="K68" s="81"/>
      <c r="L68" s="81"/>
      <c r="M68" s="139" t="s">
        <v>568</v>
      </c>
      <c r="N68" s="47">
        <f>IFERROR(VLOOKUP(M68,'2023 Top 250'!$B$4:$H$290,7,FALSE),VLOOKUP(M68,'2023 Top 250'!$L$4:$R$290,7,FALSE))</f>
        <v>254</v>
      </c>
      <c r="O68" s="48" t="str">
        <f>VLOOKUP(M68,ADP!$A$2:$E$696,5,FALSE)</f>
        <v>WSH</v>
      </c>
    </row>
    <row r="69">
      <c r="A69" s="143" t="s">
        <v>529</v>
      </c>
      <c r="B69" s="38" t="str">
        <f>VLOOKUP(A69,Positions!$A$2:$B$688,2,FALSE)</f>
        <v>D</v>
      </c>
      <c r="C69" s="185">
        <v>67.0</v>
      </c>
      <c r="D69" s="39" t="str">
        <f>VLOOKUP(A69,ADP!$A$2:$E$696,5,FALSE)</f>
        <v>VAN</v>
      </c>
      <c r="M69" s="90" t="s">
        <v>534</v>
      </c>
      <c r="N69" s="91">
        <f>IFERROR(VLOOKUP(M69,'2023 Top 250'!$B$4:$H$290,7,FALSE),VLOOKUP(M69,'2023 Top 250'!$L$4:$R$290,7,FALSE))</f>
        <v>253</v>
      </c>
      <c r="O69" s="92" t="str">
        <f>VLOOKUP(M69,ADP!$A$2:$E$696,5,FALSE)</f>
        <v>PIT</v>
      </c>
    </row>
    <row r="70">
      <c r="A70" s="131" t="s">
        <v>534</v>
      </c>
      <c r="B70" s="47" t="str">
        <f>VLOOKUP(A70,Positions!$A$2:$B$688,2,FALSE)</f>
        <v>D</v>
      </c>
      <c r="C70" s="46">
        <v>68.0</v>
      </c>
      <c r="D70" s="48" t="str">
        <f>VLOOKUP(A70,ADP!$A$2:$E$696,5,FALSE)</f>
        <v>PIT</v>
      </c>
      <c r="M70" s="148" t="s">
        <v>584</v>
      </c>
      <c r="N70" s="91">
        <f>IFERROR(VLOOKUP(M70,'2023 Top 250'!$B$4:$H$290,7,FALSE),VLOOKUP(M70,'2023 Top 250'!$L$4:$R$290,7,FALSE))</f>
        <v>257</v>
      </c>
      <c r="O70" s="92" t="str">
        <f>VLOOKUP(M70,ADP!$A$2:$E$696,5,FALSE)</f>
        <v>ANA</v>
      </c>
    </row>
    <row r="71">
      <c r="A71" s="164" t="s">
        <v>542</v>
      </c>
      <c r="B71" s="75" t="str">
        <f>VLOOKUP(A71,Positions!$A$2:$B$688,2,FALSE)</f>
        <v>D</v>
      </c>
      <c r="C71" s="163">
        <v>69.0</v>
      </c>
      <c r="D71" s="76" t="str">
        <f>VLOOKUP(A71,ADP!$A$2:$E$696,5,FALSE)</f>
        <v>VGK</v>
      </c>
      <c r="M71" s="186" t="s">
        <v>586</v>
      </c>
      <c r="N71" s="91">
        <f>IFERROR(VLOOKUP(M71,'2023 Top 250'!$B$4:$H$290,7,FALSE),VLOOKUP(M71,'2023 Top 250'!$L$4:$R$290,7,FALSE))</f>
        <v>257.5</v>
      </c>
      <c r="O71" s="92" t="str">
        <f>VLOOKUP(M71,ADP!$A$2:$E$696,5,FALSE)</f>
        <v>FLA</v>
      </c>
    </row>
    <row r="72">
      <c r="M72" s="187" t="s">
        <v>606</v>
      </c>
      <c r="N72" s="70">
        <f>IFERROR(VLOOKUP(M72,'2023 Top 250'!$B$4:$H$290,7,FALSE),VLOOKUP(M72,'2023 Top 250'!$L$4:$R$290,7,FALSE))</f>
        <v>265.5</v>
      </c>
      <c r="O72" s="71" t="str">
        <f>VLOOKUP(M72,ADP!$A$2:$E$696,5,FALSE)</f>
        <v>MTL</v>
      </c>
    </row>
  </sheetData>
  <autoFilter ref="$M$2:$O$72">
    <sortState ref="M2:O72">
      <sortCondition ref="N2:N72"/>
    </sortState>
  </autoFilter>
  <mergeCells count="5">
    <mergeCell ref="A1:D1"/>
    <mergeCell ref="G1:J1"/>
    <mergeCell ref="M1:O1"/>
    <mergeCell ref="B2:C2"/>
    <mergeCell ref="H2:I2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5"/>
    <col customWidth="1" min="2" max="2" width="2.25"/>
    <col customWidth="1" min="3" max="3" width="2.88"/>
    <col customWidth="1" min="4" max="4" width="5.13"/>
    <col customWidth="1" min="7" max="7" width="17.63"/>
    <col customWidth="1" min="8" max="8" width="2.25"/>
    <col customWidth="1" min="9" max="9" width="2.88"/>
    <col customWidth="1" min="10" max="10" width="5.13"/>
    <col customWidth="1" min="13" max="13" width="17.5"/>
    <col customWidth="1" min="14" max="14" width="5.13"/>
    <col customWidth="1" min="15" max="15" width="5.38"/>
  </cols>
  <sheetData>
    <row r="1">
      <c r="A1" s="27" t="s">
        <v>2</v>
      </c>
      <c r="B1" s="28"/>
      <c r="C1" s="28"/>
      <c r="D1" s="29"/>
      <c r="G1" s="27" t="s">
        <v>61</v>
      </c>
      <c r="H1" s="28"/>
      <c r="I1" s="28"/>
      <c r="J1" s="29"/>
      <c r="M1" s="27" t="s">
        <v>81</v>
      </c>
      <c r="N1" s="28"/>
      <c r="O1" s="29"/>
    </row>
    <row r="2">
      <c r="A2" s="30" t="s">
        <v>9</v>
      </c>
      <c r="B2" s="32" t="s">
        <v>141</v>
      </c>
      <c r="C2" s="33"/>
      <c r="D2" s="34" t="s">
        <v>10</v>
      </c>
      <c r="G2" s="30" t="s">
        <v>9</v>
      </c>
      <c r="H2" s="32" t="s">
        <v>141</v>
      </c>
      <c r="I2" s="33"/>
      <c r="J2" s="34" t="s">
        <v>10</v>
      </c>
      <c r="M2" s="83" t="s">
        <v>9</v>
      </c>
      <c r="N2" s="84" t="s">
        <v>81</v>
      </c>
      <c r="O2" s="85" t="s">
        <v>10</v>
      </c>
    </row>
    <row r="3">
      <c r="A3" s="129" t="s">
        <v>15</v>
      </c>
      <c r="B3" s="38" t="str">
        <f>VLOOKUP(A3,Positions!$A$2:$B$688,2,FALSE)</f>
        <v>G</v>
      </c>
      <c r="C3" s="37">
        <v>1.0</v>
      </c>
      <c r="D3" s="39" t="str">
        <f>VLOOKUP(A3,ADP!$A$2:$E$696,5,FALSE)</f>
        <v>NYR</v>
      </c>
      <c r="G3" s="36" t="s">
        <v>15</v>
      </c>
      <c r="H3" s="38" t="str">
        <f>VLOOKUP(G3,Positions!$A$2:$B$688,2,FALSE)</f>
        <v>G</v>
      </c>
      <c r="I3" s="37">
        <v>1.0</v>
      </c>
      <c r="J3" s="39" t="str">
        <f>VLOOKUP(G3,ADP!$A$2:$E$696,5,FALSE)</f>
        <v>NYR</v>
      </c>
      <c r="M3" s="130" t="s">
        <v>15</v>
      </c>
      <c r="N3" s="91">
        <f>IFERROR(VLOOKUP(M3,'2023 Top 250'!$B$4:$H$258,7,FALSE),VLOOKUP(M3,'2023 Top 250'!$L$4:$R$258,7,FALSE))</f>
        <v>33</v>
      </c>
      <c r="O3" s="92" t="str">
        <f>VLOOKUP(M3,ADP!$A$2:$E$696,5,FALSE)</f>
        <v>NYR</v>
      </c>
    </row>
    <row r="4">
      <c r="A4" s="134" t="s">
        <v>20</v>
      </c>
      <c r="B4" s="47" t="str">
        <f>VLOOKUP(A4,Positions!$A$2:$B$688,2,FALSE)</f>
        <v>G</v>
      </c>
      <c r="C4" s="46">
        <v>2.0</v>
      </c>
      <c r="D4" s="48" t="str">
        <f>VLOOKUP(A4,ADP!$A$2:$E$696,5,FALSE)</f>
        <v>NSH</v>
      </c>
      <c r="G4" s="45" t="s">
        <v>30</v>
      </c>
      <c r="H4" s="47" t="str">
        <f>VLOOKUP(G4,Positions!$A$2:$B$688,2,FALSE)</f>
        <v>G</v>
      </c>
      <c r="I4" s="46">
        <v>2.0</v>
      </c>
      <c r="J4" s="48" t="str">
        <f>VLOOKUP(G4,ADP!$A$2:$E$696,5,FALSE)</f>
        <v>TBL</v>
      </c>
      <c r="M4" s="130" t="s">
        <v>20</v>
      </c>
      <c r="N4" s="91">
        <f>IFERROR(VLOOKUP(M4,'2023 Top 250'!$B$4:$H$258,7,FALSE),VLOOKUP(M4,'2023 Top 250'!$L$4:$R$258,7,FALSE))</f>
        <v>41.5</v>
      </c>
      <c r="O4" s="92" t="str">
        <f>VLOOKUP(M4,ADP!$A$2:$E$696,5,FALSE)</f>
        <v>NSH</v>
      </c>
    </row>
    <row r="5">
      <c r="A5" s="137" t="s">
        <v>25</v>
      </c>
      <c r="B5" s="38" t="str">
        <f>VLOOKUP(A5,Positions!$A$2:$B$688,2,FALSE)</f>
        <v>G</v>
      </c>
      <c r="C5" s="37">
        <v>3.0</v>
      </c>
      <c r="D5" s="39" t="str">
        <f>VLOOKUP(A5,ADP!$A$2:$E$696,5,FALSE)</f>
        <v>WPG</v>
      </c>
      <c r="G5" s="36" t="s">
        <v>20</v>
      </c>
      <c r="H5" s="38" t="str">
        <f>VLOOKUP(G5,Positions!$A$2:$B$688,2,FALSE)</f>
        <v>G</v>
      </c>
      <c r="I5" s="37">
        <v>3.0</v>
      </c>
      <c r="J5" s="39" t="str">
        <f>VLOOKUP(G5,ADP!$A$2:$E$696,5,FALSE)</f>
        <v>NSH</v>
      </c>
      <c r="M5" s="140" t="s">
        <v>30</v>
      </c>
      <c r="N5" s="91">
        <f>IFERROR(VLOOKUP(M5,'2023 Top 250'!$B$4:$H$258,7,FALSE),VLOOKUP(M5,'2023 Top 250'!$L$4:$R$258,7,FALSE))</f>
        <v>48.5</v>
      </c>
      <c r="O5" s="92" t="str">
        <f>VLOOKUP(M5,ADP!$A$2:$E$696,5,FALSE)</f>
        <v>TBL</v>
      </c>
    </row>
    <row r="6">
      <c r="A6" s="139" t="s">
        <v>30</v>
      </c>
      <c r="B6" s="47" t="str">
        <f>VLOOKUP(A6,Positions!$A$2:$B$688,2,FALSE)</f>
        <v>G</v>
      </c>
      <c r="C6" s="46">
        <v>4.0</v>
      </c>
      <c r="D6" s="48" t="str">
        <f>VLOOKUP(A6,ADP!$A$2:$E$696,5,FALSE)</f>
        <v>TBL</v>
      </c>
      <c r="G6" s="45" t="s">
        <v>35</v>
      </c>
      <c r="H6" s="47" t="str">
        <f>VLOOKUP(G6,Positions!$A$2:$B$688,2,FALSE)</f>
        <v>G</v>
      </c>
      <c r="I6" s="46">
        <v>4.0</v>
      </c>
      <c r="J6" s="48" t="str">
        <f>VLOOKUP(G6,ADP!$A$2:$E$696,5,FALSE)</f>
        <v>CGY</v>
      </c>
      <c r="M6" s="140" t="s">
        <v>35</v>
      </c>
      <c r="N6" s="91">
        <f>IFERROR(VLOOKUP(M6,'2023 Top 250'!$B$4:$H$258,7,FALSE),VLOOKUP(M6,'2023 Top 250'!$L$4:$R$258,7,FALSE))</f>
        <v>59</v>
      </c>
      <c r="O6" s="92" t="str">
        <f>VLOOKUP(M6,ADP!$A$2:$E$696,5,FALSE)</f>
        <v>CGY</v>
      </c>
    </row>
    <row r="7">
      <c r="A7" s="137" t="s">
        <v>35</v>
      </c>
      <c r="B7" s="38" t="str">
        <f>VLOOKUP(A7,Positions!$A$2:$B$688,2,FALSE)</f>
        <v>G</v>
      </c>
      <c r="C7" s="37">
        <v>5.0</v>
      </c>
      <c r="D7" s="39" t="str">
        <f>VLOOKUP(A7,ADP!$A$2:$E$696,5,FALSE)</f>
        <v>CGY</v>
      </c>
      <c r="G7" s="36" t="s">
        <v>62</v>
      </c>
      <c r="H7" s="38" t="str">
        <f>VLOOKUP(G7,Positions!$A$2:$B$688,2,FALSE)</f>
        <v>G</v>
      </c>
      <c r="I7" s="37">
        <v>5.0</v>
      </c>
      <c r="J7" s="39" t="str">
        <f>VLOOKUP(G7,ADP!$A$2:$E$696,5,FALSE)</f>
        <v>NYI</v>
      </c>
      <c r="M7" s="140" t="s">
        <v>45</v>
      </c>
      <c r="N7" s="91">
        <f>IFERROR(VLOOKUP(M7,'2023 Top 250'!$B$4:$H$258,7,FALSE),VLOOKUP(M7,'2023 Top 250'!$L$4:$R$258,7,FALSE))</f>
        <v>65</v>
      </c>
      <c r="O7" s="92" t="str">
        <f>VLOOKUP(M7,ADP!$A$2:$E$696,5,FALSE)</f>
        <v>VAN</v>
      </c>
    </row>
    <row r="8">
      <c r="A8" s="139" t="s">
        <v>40</v>
      </c>
      <c r="B8" s="47" t="str">
        <f>VLOOKUP(A8,Positions!$A$2:$B$688,2,FALSE)</f>
        <v>G</v>
      </c>
      <c r="C8" s="46">
        <v>6.0</v>
      </c>
      <c r="D8" s="48" t="str">
        <f>VLOOKUP(A8,ADP!$A$2:$E$696,5,FALSE)</f>
        <v>CAR</v>
      </c>
      <c r="G8" s="45" t="s">
        <v>45</v>
      </c>
      <c r="H8" s="47" t="str">
        <f>VLOOKUP(G8,Positions!$A$2:$B$688,2,FALSE)</f>
        <v>G</v>
      </c>
      <c r="I8" s="46">
        <v>6.0</v>
      </c>
      <c r="J8" s="48" t="str">
        <f>VLOOKUP(G8,ADP!$A$2:$E$696,5,FALSE)</f>
        <v>VAN</v>
      </c>
      <c r="M8" s="140" t="s">
        <v>25</v>
      </c>
      <c r="N8" s="91">
        <f>IFERROR(VLOOKUP(M8,'2023 Top 250'!$B$4:$H$258,7,FALSE),VLOOKUP(M8,'2023 Top 250'!$L$4:$R$258,7,FALSE))</f>
        <v>70</v>
      </c>
      <c r="O8" s="92" t="str">
        <f>VLOOKUP(M8,ADP!$A$2:$E$696,5,FALSE)</f>
        <v>WPG</v>
      </c>
    </row>
    <row r="9">
      <c r="A9" s="137" t="s">
        <v>45</v>
      </c>
      <c r="B9" s="38" t="str">
        <f>VLOOKUP(A9,Positions!$A$2:$B$688,2,FALSE)</f>
        <v>G</v>
      </c>
      <c r="C9" s="37">
        <v>7.0</v>
      </c>
      <c r="D9" s="39" t="str">
        <f>VLOOKUP(A9,ADP!$A$2:$E$696,5,FALSE)</f>
        <v>VAN</v>
      </c>
      <c r="G9" s="36" t="s">
        <v>50</v>
      </c>
      <c r="H9" s="38" t="str">
        <f>VLOOKUP(G9,Positions!$A$2:$B$688,2,FALSE)</f>
        <v>G</v>
      </c>
      <c r="I9" s="37">
        <v>7.0</v>
      </c>
      <c r="J9" s="39" t="str">
        <f>VLOOKUP(G9,ADP!$A$2:$E$696,5,FALSE)</f>
        <v>PIT</v>
      </c>
      <c r="M9" s="186" t="s">
        <v>40</v>
      </c>
      <c r="N9" s="91">
        <f>IFERROR(VLOOKUP(M9,'2023 Top 250'!$B$4:$H$258,7,FALSE),VLOOKUP(M9,'2023 Top 250'!$L$4:$R$258,7,FALSE))</f>
        <v>71.5</v>
      </c>
      <c r="O9" s="92" t="str">
        <f>VLOOKUP(M9,ADP!$A$2:$E$696,5,FALSE)</f>
        <v>CAR</v>
      </c>
    </row>
    <row r="10">
      <c r="A10" s="139" t="s">
        <v>50</v>
      </c>
      <c r="B10" s="47" t="str">
        <f>VLOOKUP(A10,Positions!$A$2:$B$688,2,FALSE)</f>
        <v>G</v>
      </c>
      <c r="C10" s="46">
        <v>8.0</v>
      </c>
      <c r="D10" s="48" t="str">
        <f>VLOOKUP(A10,ADP!$A$2:$E$696,5,FALSE)</f>
        <v>PIT</v>
      </c>
      <c r="G10" s="45" t="s">
        <v>40</v>
      </c>
      <c r="H10" s="47" t="str">
        <f>VLOOKUP(G10,Positions!$A$2:$B$688,2,FALSE)</f>
        <v>G</v>
      </c>
      <c r="I10" s="46">
        <v>8.0</v>
      </c>
      <c r="J10" s="48" t="str">
        <f>VLOOKUP(G10,ADP!$A$2:$E$696,5,FALSE)</f>
        <v>CAR</v>
      </c>
      <c r="M10" s="186" t="s">
        <v>50</v>
      </c>
      <c r="N10" s="91">
        <f>IFERROR(VLOOKUP(M10,'2023 Top 250'!$B$4:$H$258,7,FALSE),VLOOKUP(M10,'2023 Top 250'!$L$4:$R$258,7,FALSE))</f>
        <v>82</v>
      </c>
      <c r="O10" s="92" t="str">
        <f>VLOOKUP(M10,ADP!$A$2:$E$696,5,FALSE)</f>
        <v>PIT</v>
      </c>
    </row>
    <row r="11">
      <c r="A11" s="137" t="s">
        <v>55</v>
      </c>
      <c r="B11" s="38" t="str">
        <f>VLOOKUP(A11,Positions!$A$2:$B$688,2,FALSE)</f>
        <v>G</v>
      </c>
      <c r="C11" s="37">
        <v>9.0</v>
      </c>
      <c r="D11" s="39" t="str">
        <f>VLOOKUP(A11,ADP!$A$2:$E$696,5,FALSE)</f>
        <v>DAL</v>
      </c>
      <c r="G11" s="36" t="s">
        <v>68</v>
      </c>
      <c r="H11" s="38" t="str">
        <f>VLOOKUP(G11,Positions!$A$2:$B$688,2,FALSE)</f>
        <v>G</v>
      </c>
      <c r="I11" s="37">
        <v>9.0</v>
      </c>
      <c r="J11" s="39" t="str">
        <f>VLOOKUP(G11,ADP!$A$2:$E$696,5,FALSE)</f>
        <v>WSH</v>
      </c>
      <c r="M11" s="186" t="s">
        <v>62</v>
      </c>
      <c r="N11" s="91">
        <f>IFERROR(VLOOKUP(M11,'2023 Top 250'!$B$4:$H$258,7,FALSE),VLOOKUP(M11,'2023 Top 250'!$L$4:$R$258,7,FALSE))</f>
        <v>85</v>
      </c>
      <c r="O11" s="92" t="str">
        <f>VLOOKUP(M11,ADP!$A$2:$E$696,5,FALSE)</f>
        <v>NYI</v>
      </c>
    </row>
    <row r="12">
      <c r="A12" s="139" t="s">
        <v>60</v>
      </c>
      <c r="B12" s="47" t="str">
        <f>VLOOKUP(A12,Positions!$A$2:$B$688,2,FALSE)</f>
        <v>G</v>
      </c>
      <c r="C12" s="46">
        <v>10.0</v>
      </c>
      <c r="D12" s="48" t="str">
        <f>VLOOKUP(A12,ADP!$A$2:$E$696,5,FALSE)</f>
        <v>EDM</v>
      </c>
      <c r="G12" s="45" t="s">
        <v>25</v>
      </c>
      <c r="H12" s="47" t="str">
        <f>VLOOKUP(G12,Positions!$A$2:$B$688,2,FALSE)</f>
        <v>G</v>
      </c>
      <c r="I12" s="46">
        <v>10.0</v>
      </c>
      <c r="J12" s="48" t="str">
        <f>VLOOKUP(G12,ADP!$A$2:$E$696,5,FALSE)</f>
        <v>WPG</v>
      </c>
      <c r="M12" s="140" t="s">
        <v>68</v>
      </c>
      <c r="N12" s="91">
        <f>IFERROR(VLOOKUP(M12,'2023 Top 250'!$B$4:$H$258,7,FALSE),VLOOKUP(M12,'2023 Top 250'!$L$4:$R$258,7,FALSE))</f>
        <v>94.5</v>
      </c>
      <c r="O12" s="92" t="str">
        <f>VLOOKUP(M12,ADP!$A$2:$E$696,5,FALSE)</f>
        <v>WSH</v>
      </c>
    </row>
    <row r="13">
      <c r="A13" s="137" t="s">
        <v>68</v>
      </c>
      <c r="B13" s="38" t="str">
        <f>VLOOKUP(A13,Positions!$A$2:$B$688,2,FALSE)</f>
        <v>G</v>
      </c>
      <c r="C13" s="37">
        <v>11.0</v>
      </c>
      <c r="D13" s="39" t="str">
        <f>VLOOKUP(A13,ADP!$A$2:$E$696,5,FALSE)</f>
        <v>WSH</v>
      </c>
      <c r="G13" s="36" t="s">
        <v>250</v>
      </c>
      <c r="H13" s="38" t="str">
        <f>VLOOKUP(G13,Positions!$A$2:$B$688,2,FALSE)</f>
        <v>G</v>
      </c>
      <c r="I13" s="37">
        <v>11.0</v>
      </c>
      <c r="J13" s="39" t="str">
        <f>VLOOKUP(G13,ADP!$A$2:$E$696,5,FALSE)</f>
        <v>MIN</v>
      </c>
      <c r="M13" s="140" t="s">
        <v>55</v>
      </c>
      <c r="N13" s="91">
        <f>IFERROR(VLOOKUP(M13,'2023 Top 250'!$B$4:$H$258,7,FALSE),VLOOKUP(M13,'2023 Top 250'!$L$4:$R$258,7,FALSE))</f>
        <v>103</v>
      </c>
      <c r="O13" s="92" t="str">
        <f>VLOOKUP(M13,ADP!$A$2:$E$696,5,FALSE)</f>
        <v>DAL</v>
      </c>
    </row>
    <row r="14">
      <c r="A14" s="139" t="s">
        <v>62</v>
      </c>
      <c r="B14" s="47" t="str">
        <f>VLOOKUP(A14,Positions!$A$2:$B$688,2,FALSE)</f>
        <v>G</v>
      </c>
      <c r="C14" s="46">
        <v>12.0</v>
      </c>
      <c r="D14" s="48" t="str">
        <f>VLOOKUP(A14,ADP!$A$2:$E$696,5,FALSE)</f>
        <v>NYI</v>
      </c>
      <c r="E14" s="11"/>
      <c r="G14" s="45" t="s">
        <v>60</v>
      </c>
      <c r="H14" s="47" t="str">
        <f>VLOOKUP(G14,Positions!$A$2:$B$688,2,FALSE)</f>
        <v>G</v>
      </c>
      <c r="I14" s="46">
        <v>12.0</v>
      </c>
      <c r="J14" s="48" t="str">
        <f>VLOOKUP(G14,ADP!$A$2:$E$696,5,FALSE)</f>
        <v>EDM</v>
      </c>
      <c r="M14" s="186" t="s">
        <v>60</v>
      </c>
      <c r="N14" s="91">
        <f>IFERROR(VLOOKUP(M14,'2023 Top 250'!$B$4:$H$258,7,FALSE),VLOOKUP(M14,'2023 Top 250'!$L$4:$R$258,7,FALSE))</f>
        <v>108</v>
      </c>
      <c r="O14" s="92" t="str">
        <f>VLOOKUP(M14,ADP!$A$2:$E$696,5,FALSE)</f>
        <v>EDM</v>
      </c>
    </row>
    <row r="15">
      <c r="A15" s="137" t="s">
        <v>250</v>
      </c>
      <c r="B15" s="38" t="str">
        <f>VLOOKUP(A15,Positions!$A$2:$B$688,2,FALSE)</f>
        <v>G</v>
      </c>
      <c r="C15" s="37">
        <v>13.0</v>
      </c>
      <c r="D15" s="39" t="str">
        <f>VLOOKUP(A15,ADP!$A$2:$E$696,5,FALSE)</f>
        <v>MIN</v>
      </c>
      <c r="G15" s="36" t="s">
        <v>68</v>
      </c>
      <c r="H15" s="38" t="str">
        <f>VLOOKUP(G15,Positions!$A$2:$B$688,2,FALSE)</f>
        <v>G</v>
      </c>
      <c r="I15" s="37">
        <v>13.0</v>
      </c>
      <c r="J15" s="39" t="str">
        <f>VLOOKUP(G15,ADP!$A$2:$E$696,5,FALSE)</f>
        <v>WSH</v>
      </c>
      <c r="M15" s="140" t="s">
        <v>250</v>
      </c>
      <c r="N15" s="91">
        <f>IFERROR(VLOOKUP(M15,'2023 Top 250'!$B$4:$H$258,7,FALSE),VLOOKUP(M15,'2023 Top 250'!$L$4:$R$258,7,FALSE))</f>
        <v>108.5</v>
      </c>
      <c r="O15" s="92" t="str">
        <f>VLOOKUP(M15,ADP!$A$2:$E$696,5,FALSE)</f>
        <v>MIN</v>
      </c>
    </row>
    <row r="16">
      <c r="A16" s="139" t="s">
        <v>316</v>
      </c>
      <c r="B16" s="47" t="str">
        <f>VLOOKUP(A16,Positions!$A$2:$B$688,2,FALSE)</f>
        <v>G</v>
      </c>
      <c r="C16" s="46">
        <v>14.0</v>
      </c>
      <c r="D16" s="48" t="str">
        <f>VLOOKUP(A16,ADP!$A$2:$E$696,5,FALSE)</f>
        <v>FLA</v>
      </c>
      <c r="G16" s="45" t="s">
        <v>55</v>
      </c>
      <c r="H16" s="47" t="str">
        <f>VLOOKUP(G16,Positions!$A$2:$B$688,2,FALSE)</f>
        <v>G</v>
      </c>
      <c r="I16" s="46">
        <v>14.0</v>
      </c>
      <c r="J16" s="48" t="str">
        <f>VLOOKUP(G16,ADP!$A$2:$E$696,5,FALSE)</f>
        <v>DAL</v>
      </c>
      <c r="M16" s="186" t="s">
        <v>316</v>
      </c>
      <c r="N16" s="91">
        <f>IFERROR(VLOOKUP(M16,'2023 Top 250'!$B$4:$H$258,7,FALSE),VLOOKUP(M16,'2023 Top 250'!$L$4:$R$258,7,FALSE))</f>
        <v>128.5</v>
      </c>
      <c r="O16" s="92" t="str">
        <f>VLOOKUP(M16,ADP!$A$2:$E$696,5,FALSE)</f>
        <v>FLA</v>
      </c>
    </row>
    <row r="17">
      <c r="A17" s="137" t="s">
        <v>319</v>
      </c>
      <c r="B17" s="38" t="str">
        <f>VLOOKUP(A17,Positions!$A$2:$B$688,2,FALSE)</f>
        <v>G</v>
      </c>
      <c r="C17" s="37">
        <v>15.0</v>
      </c>
      <c r="D17" s="39" t="str">
        <f>VLOOKUP(A17,ADP!$A$2:$E$696,5,FALSE)</f>
        <v>CBJ</v>
      </c>
      <c r="G17" s="36" t="s">
        <v>307</v>
      </c>
      <c r="H17" s="38" t="str">
        <f>VLOOKUP(G17,Positions!$A$2:$B$688,2,FALSE)</f>
        <v>G</v>
      </c>
      <c r="I17" s="37">
        <v>15.0</v>
      </c>
      <c r="J17" s="39" t="str">
        <f>VLOOKUP(G17,ADP!$A$2:$E$696,5,FALSE)</f>
        <v>COL</v>
      </c>
      <c r="M17" s="140" t="s">
        <v>307</v>
      </c>
      <c r="N17" s="91">
        <f>IFERROR(VLOOKUP(M17,'2023 Top 250'!$B$4:$H$258,7,FALSE),VLOOKUP(M17,'2023 Top 250'!$L$4:$R$258,7,FALSE))</f>
        <v>135</v>
      </c>
      <c r="O17" s="92" t="str">
        <f>VLOOKUP(M17,ADP!$A$2:$E$696,5,FALSE)</f>
        <v>COL</v>
      </c>
    </row>
    <row r="18">
      <c r="A18" s="45" t="s">
        <v>343</v>
      </c>
      <c r="B18" s="47" t="str">
        <f>VLOOKUP(A18,Positions!$A$2:$B$688,2,FALSE)</f>
        <v>G</v>
      </c>
      <c r="C18" s="46">
        <v>16.0</v>
      </c>
      <c r="D18" s="48" t="str">
        <f>VLOOKUP(A18,ADP!$A$2:$E$696,5,FALSE)</f>
        <v>ANA</v>
      </c>
      <c r="G18" s="45" t="s">
        <v>316</v>
      </c>
      <c r="H18" s="47" t="str">
        <f>VLOOKUP(G18,Positions!$A$2:$B$688,2,FALSE)</f>
        <v>G</v>
      </c>
      <c r="I18" s="46">
        <v>16.0</v>
      </c>
      <c r="J18" s="48" t="str">
        <f>VLOOKUP(G18,ADP!$A$2:$E$696,5,FALSE)</f>
        <v>FLA</v>
      </c>
      <c r="M18" s="186" t="s">
        <v>345</v>
      </c>
      <c r="N18" s="91">
        <f>IFERROR(VLOOKUP(M18,'2023 Top 250'!$B$4:$H$258,7,FALSE),VLOOKUP(M18,'2023 Top 250'!$L$4:$R$258,7,FALSE))</f>
        <v>145</v>
      </c>
      <c r="O18" s="92" t="str">
        <f>VLOOKUP(M18,ADP!$A$2:$E$696,5,FALSE)</f>
        <v>STL</v>
      </c>
    </row>
    <row r="19">
      <c r="A19" s="137" t="s">
        <v>307</v>
      </c>
      <c r="B19" s="38" t="str">
        <f>VLOOKUP(A19,Positions!$A$2:$B$688,2,FALSE)</f>
        <v>G</v>
      </c>
      <c r="C19" s="37">
        <v>17.0</v>
      </c>
      <c r="D19" s="39" t="str">
        <f>VLOOKUP(A19,ADP!$A$2:$E$696,5,FALSE)</f>
        <v>COL</v>
      </c>
      <c r="G19" s="36" t="s">
        <v>345</v>
      </c>
      <c r="H19" s="38" t="str">
        <f>VLOOKUP(G19,Positions!$A$2:$B$688,2,FALSE)</f>
        <v>G</v>
      </c>
      <c r="I19" s="37">
        <v>17.0</v>
      </c>
      <c r="J19" s="39" t="str">
        <f>VLOOKUP(G19,ADP!$A$2:$E$696,5,FALSE)</f>
        <v>STL</v>
      </c>
      <c r="M19" s="140" t="s">
        <v>319</v>
      </c>
      <c r="N19" s="91">
        <f>IFERROR(VLOOKUP(M19,'2023 Top 250'!$B$4:$H$258,7,FALSE),VLOOKUP(M19,'2023 Top 250'!$L$4:$R$258,7,FALSE))</f>
        <v>149.5</v>
      </c>
      <c r="O19" s="92" t="str">
        <f>VLOOKUP(M19,ADP!$A$2:$E$696,5,FALSE)</f>
        <v>CBJ</v>
      </c>
    </row>
    <row r="20">
      <c r="A20" s="139" t="s">
        <v>345</v>
      </c>
      <c r="B20" s="47" t="str">
        <f>VLOOKUP(A20,Positions!$A$2:$B$688,2,FALSE)</f>
        <v>G</v>
      </c>
      <c r="C20" s="46">
        <v>18.0</v>
      </c>
      <c r="D20" s="48" t="str">
        <f>VLOOKUP(A20,ADP!$A$2:$E$696,5,FALSE)</f>
        <v>STL</v>
      </c>
      <c r="G20" s="45" t="s">
        <v>382</v>
      </c>
      <c r="H20" s="47" t="str">
        <f>VLOOKUP(G20,Positions!$A$2:$B$688,2,FALSE)</f>
        <v>G</v>
      </c>
      <c r="I20" s="46">
        <v>18.0</v>
      </c>
      <c r="J20" s="48" t="str">
        <f>VLOOKUP(G20,ADP!$A$2:$E$696,5,FALSE)</f>
        <v>TOR</v>
      </c>
      <c r="M20" s="90" t="s">
        <v>343</v>
      </c>
      <c r="N20" s="91">
        <f>IFERROR(VLOOKUP(M20,'2023 Top 250'!$B$4:$H$258,7,FALSE),VLOOKUP(M20,'2023 Top 250'!$L$4:$R$258,7,FALSE))</f>
        <v>159.5</v>
      </c>
      <c r="O20" s="92" t="str">
        <f>VLOOKUP(M20,ADP!$A$2:$E$696,5,FALSE)</f>
        <v>ANA</v>
      </c>
    </row>
    <row r="21">
      <c r="A21" s="137" t="s">
        <v>387</v>
      </c>
      <c r="B21" s="38" t="str">
        <f>VLOOKUP(A21,Positions!$A$2:$B$688,2,FALSE)</f>
        <v>G</v>
      </c>
      <c r="C21" s="37">
        <v>19.0</v>
      </c>
      <c r="D21" s="39" t="str">
        <f>VLOOKUP(A21,ADP!$A$2:$E$696,5,FALSE)</f>
        <v>VGK</v>
      </c>
      <c r="G21" s="36" t="s">
        <v>390</v>
      </c>
      <c r="H21" s="38" t="str">
        <f>VLOOKUP(G21,Positions!$A$2:$B$688,2,FALSE)</f>
        <v>G</v>
      </c>
      <c r="I21" s="37">
        <v>19.0</v>
      </c>
      <c r="J21" s="39" t="str">
        <f>VLOOKUP(G21,ADP!$A$2:$E$696,5,FALSE)</f>
        <v>BOS</v>
      </c>
      <c r="M21" s="186" t="s">
        <v>382</v>
      </c>
      <c r="N21" s="91">
        <f>IFERROR(VLOOKUP(M21,'2023 Top 250'!$B$4:$H$258,7,FALSE),VLOOKUP(M21,'2023 Top 250'!$L$4:$R$258,7,FALSE))</f>
        <v>159.5</v>
      </c>
      <c r="O21" s="92" t="str">
        <f>VLOOKUP(M21,ADP!$A$2:$E$696,5,FALSE)</f>
        <v>TOR</v>
      </c>
    </row>
    <row r="22">
      <c r="A22" s="139" t="s">
        <v>382</v>
      </c>
      <c r="B22" s="47" t="str">
        <f>VLOOKUP(A22,Positions!$A$2:$B$688,2,FALSE)</f>
        <v>G</v>
      </c>
      <c r="C22" s="46">
        <v>20.0</v>
      </c>
      <c r="D22" s="48" t="str">
        <f>VLOOKUP(A22,ADP!$A$2:$E$696,5,FALSE)</f>
        <v>TOR</v>
      </c>
      <c r="G22" s="45" t="s">
        <v>407</v>
      </c>
      <c r="H22" s="47" t="str">
        <f>VLOOKUP(G22,Positions!$A$2:$B$688,2,FALSE)</f>
        <v>G</v>
      </c>
      <c r="I22" s="46">
        <v>20.0</v>
      </c>
      <c r="J22" s="48" t="str">
        <f>VLOOKUP(G22,ADP!$A$2:$E$696,5,FALSE)</f>
        <v>LAK</v>
      </c>
      <c r="M22" s="188" t="s">
        <v>390</v>
      </c>
      <c r="N22" s="91">
        <f>IFERROR(VLOOKUP(M22,'2023 Top 250'!$B$4:$H$258,7,FALSE),VLOOKUP(M22,'2023 Top 250'!$L$4:$R$258,7,FALSE))</f>
        <v>162</v>
      </c>
      <c r="O22" s="92" t="str">
        <f>VLOOKUP(M22,ADP!$A$2:$E$696,5,FALSE)</f>
        <v>BOS</v>
      </c>
    </row>
    <row r="23">
      <c r="A23" s="143" t="s">
        <v>392</v>
      </c>
      <c r="B23" s="38" t="str">
        <f>VLOOKUP(A23,Positions!$A$2:$B$688,2,FALSE)</f>
        <v>G</v>
      </c>
      <c r="C23" s="37">
        <v>21.0</v>
      </c>
      <c r="D23" s="39" t="str">
        <f>VLOOKUP(A23,ADP!$A$2:$E$696,5,FALSE)</f>
        <v>DET</v>
      </c>
      <c r="G23" s="36" t="s">
        <v>415</v>
      </c>
      <c r="H23" s="38" t="str">
        <f>VLOOKUP(G23,Positions!$A$2:$B$688,2,FALSE)</f>
        <v>G</v>
      </c>
      <c r="I23" s="37">
        <v>21.0</v>
      </c>
      <c r="J23" s="39" t="str">
        <f>VLOOKUP(G23,ADP!$A$2:$E$696,5,FALSE)</f>
        <v>NJD</v>
      </c>
      <c r="M23" s="148" t="s">
        <v>392</v>
      </c>
      <c r="N23" s="91">
        <f>IFERROR(VLOOKUP(M23,'2023 Top 250'!$B$4:$H$258,7,FALSE),VLOOKUP(M23,'2023 Top 250'!$L$4:$R$258,7,FALSE))</f>
        <v>169</v>
      </c>
      <c r="O23" s="92" t="str">
        <f>VLOOKUP(M23,ADP!$A$2:$E$696,5,FALSE)</f>
        <v>DET</v>
      </c>
    </row>
    <row r="24">
      <c r="A24" s="131" t="s">
        <v>390</v>
      </c>
      <c r="B24" s="47" t="str">
        <f>VLOOKUP(A24,Positions!$A$2:$B$688,2,FALSE)</f>
        <v>G</v>
      </c>
      <c r="C24" s="46">
        <v>22.0</v>
      </c>
      <c r="D24" s="48" t="str">
        <f>VLOOKUP(A24,ADP!$A$2:$E$696,5,FALSE)</f>
        <v>BOS</v>
      </c>
      <c r="G24" s="45" t="s">
        <v>319</v>
      </c>
      <c r="H24" s="47" t="str">
        <f>VLOOKUP(G24,Positions!$A$2:$B$688,2,FALSE)</f>
        <v>G</v>
      </c>
      <c r="I24" s="46">
        <v>22.0</v>
      </c>
      <c r="J24" s="48" t="str">
        <f>VLOOKUP(G24,ADP!$A$2:$E$696,5,FALSE)</f>
        <v>CBJ</v>
      </c>
      <c r="M24" s="140" t="s">
        <v>387</v>
      </c>
      <c r="N24" s="91">
        <f>IFERROR(VLOOKUP(M24,'2023 Top 250'!$B$4:$H$258,7,FALSE),VLOOKUP(M24,'2023 Top 250'!$L$4:$R$258,7,FALSE))</f>
        <v>179</v>
      </c>
      <c r="O24" s="92" t="str">
        <f>VLOOKUP(M24,ADP!$A$2:$E$696,5,FALSE)</f>
        <v>VGK</v>
      </c>
    </row>
    <row r="25">
      <c r="A25" s="137" t="s">
        <v>390</v>
      </c>
      <c r="B25" s="38" t="str">
        <f>VLOOKUP(A25,Positions!$A$2:$B$688,2,FALSE)</f>
        <v>G</v>
      </c>
      <c r="C25" s="37">
        <v>23.0</v>
      </c>
      <c r="D25" s="39" t="str">
        <f>VLOOKUP(A25,ADP!$A$2:$E$696,5,FALSE)</f>
        <v>BOS</v>
      </c>
      <c r="G25" s="36" t="s">
        <v>76</v>
      </c>
      <c r="H25" s="38" t="str">
        <f>VLOOKUP(G25,Positions!$A$2:$B$688,2,FALSE)</f>
        <v>G</v>
      </c>
      <c r="I25" s="37">
        <v>23.0</v>
      </c>
      <c r="J25" s="39" t="str">
        <f>VLOOKUP(G25,ADP!$A$2:$E$696,5,FALSE)</f>
        <v>COL</v>
      </c>
      <c r="M25" s="186" t="s">
        <v>407</v>
      </c>
      <c r="N25" s="91">
        <f>IFERROR(VLOOKUP(M25,'2023 Top 250'!$B$4:$H$258,7,FALSE),VLOOKUP(M25,'2023 Top 250'!$L$4:$R$258,7,FALSE))</f>
        <v>183</v>
      </c>
      <c r="O25" s="92" t="str">
        <f>VLOOKUP(M25,ADP!$A$2:$E$696,5,FALSE)</f>
        <v>LAK</v>
      </c>
    </row>
    <row r="26">
      <c r="A26" s="139" t="s">
        <v>428</v>
      </c>
      <c r="B26" s="47" t="str">
        <f>VLOOKUP(A26,Positions!$A$2:$B$688,2,FALSE)</f>
        <v>G</v>
      </c>
      <c r="C26" s="46">
        <v>24.0</v>
      </c>
      <c r="D26" s="48" t="str">
        <f>VLOOKUP(A26,ADP!$A$2:$E$696,5,FALSE)</f>
        <v>NJD</v>
      </c>
      <c r="G26" s="45" t="s">
        <v>392</v>
      </c>
      <c r="H26" s="47" t="str">
        <f>VLOOKUP(G26,Positions!$A$2:$B$688,2,FALSE)</f>
        <v>G</v>
      </c>
      <c r="I26" s="46">
        <v>24.0</v>
      </c>
      <c r="J26" s="48" t="str">
        <f>VLOOKUP(G26,ADP!$A$2:$E$696,5,FALSE)</f>
        <v>DET</v>
      </c>
      <c r="M26" s="186" t="s">
        <v>76</v>
      </c>
      <c r="N26" s="91">
        <f>IFERROR(VLOOKUP(M26,'2023 Top 250'!$B$4:$H$258,7,FALSE),VLOOKUP(M26,'2023 Top 250'!$L$4:$R$258,7,FALSE))</f>
        <v>188</v>
      </c>
      <c r="O26" s="92" t="str">
        <f>VLOOKUP(M26,ADP!$A$2:$E$696,5,FALSE)</f>
        <v>COL</v>
      </c>
    </row>
    <row r="27">
      <c r="A27" s="137" t="s">
        <v>407</v>
      </c>
      <c r="B27" s="38" t="str">
        <f>VLOOKUP(A27,Positions!$A$2:$B$688,2,FALSE)</f>
        <v>G</v>
      </c>
      <c r="C27" s="37">
        <v>25.0</v>
      </c>
      <c r="D27" s="39" t="str">
        <f>VLOOKUP(A27,ADP!$A$2:$E$696,5,FALSE)</f>
        <v>LAK</v>
      </c>
      <c r="G27" s="36" t="s">
        <v>343</v>
      </c>
      <c r="H27" s="38" t="str">
        <f>VLOOKUP(G27,Positions!$A$2:$B$688,2,FALSE)</f>
        <v>G</v>
      </c>
      <c r="I27" s="37">
        <v>25.0</v>
      </c>
      <c r="J27" s="39" t="str">
        <f>VLOOKUP(G27,ADP!$A$2:$E$696,5,FALSE)</f>
        <v>ANA</v>
      </c>
      <c r="M27" s="186" t="s">
        <v>471</v>
      </c>
      <c r="N27" s="91">
        <f>IFERROR(VLOOKUP(M27,'2023 Top 250'!$B$4:$H$258,7,FALSE),VLOOKUP(M27,'2023 Top 250'!$L$4:$R$258,7,FALSE))</f>
        <v>208</v>
      </c>
      <c r="O27" s="92" t="str">
        <f>VLOOKUP(M27,ADP!$A$2:$E$696,5,FALSE)</f>
        <v>PHI</v>
      </c>
    </row>
    <row r="28">
      <c r="A28" s="139" t="s">
        <v>76</v>
      </c>
      <c r="B28" s="47" t="str">
        <f>VLOOKUP(A28,Positions!$A$2:$B$688,2,FALSE)</f>
        <v>G</v>
      </c>
      <c r="C28" s="46">
        <v>26.0</v>
      </c>
      <c r="D28" s="48" t="str">
        <f>VLOOKUP(A28,ADP!$A$2:$E$696,5,FALSE)</f>
        <v>COL</v>
      </c>
      <c r="G28" s="45" t="s">
        <v>455</v>
      </c>
      <c r="H28" s="47" t="str">
        <f>VLOOKUP(G28,Positions!$A$2:$B$688,2,FALSE)</f>
        <v>G</v>
      </c>
      <c r="I28" s="46">
        <v>26.0</v>
      </c>
      <c r="J28" s="48" t="str">
        <f>VLOOKUP(G28,ADP!$A$2:$E$696,5,FALSE)</f>
        <v>BOS</v>
      </c>
      <c r="M28" s="140" t="s">
        <v>455</v>
      </c>
      <c r="N28" s="91">
        <f>IFERROR(VLOOKUP(M28,'2023 Top 250'!$B$4:$H$258,7,FALSE),VLOOKUP(M28,'2023 Top 250'!$L$4:$R$258,7,FALSE))</f>
        <v>213.5</v>
      </c>
      <c r="O28" s="92" t="str">
        <f>VLOOKUP(M28,ADP!$A$2:$E$696,5,FALSE)</f>
        <v>BOS</v>
      </c>
    </row>
    <row r="29">
      <c r="A29" s="137" t="s">
        <v>471</v>
      </c>
      <c r="B29" s="38" t="str">
        <f>VLOOKUP(A29,Positions!$A$2:$B$688,2,FALSE)</f>
        <v>G</v>
      </c>
      <c r="C29" s="37">
        <v>27.0</v>
      </c>
      <c r="D29" s="39" t="str">
        <f>VLOOKUP(A29,ADP!$A$2:$E$696,5,FALSE)</f>
        <v>PHI</v>
      </c>
      <c r="G29" s="36" t="s">
        <v>387</v>
      </c>
      <c r="H29" s="38" t="str">
        <f>VLOOKUP(G29,Positions!$A$2:$B$688,2,FALSE)</f>
        <v>G</v>
      </c>
      <c r="I29" s="37">
        <v>27.0</v>
      </c>
      <c r="J29" s="39" t="str">
        <f>VLOOKUP(G29,ADP!$A$2:$E$696,5,FALSE)</f>
        <v>VGK</v>
      </c>
      <c r="M29" s="130" t="s">
        <v>472</v>
      </c>
      <c r="N29" s="91">
        <f>IFERROR(VLOOKUP(M29,'2023 Top 250'!$B$4:$H$258,7,FALSE),VLOOKUP(M29,'2023 Top 250'!$L$4:$R$258,7,FALSE))</f>
        <v>213.5</v>
      </c>
      <c r="O29" s="92" t="str">
        <f>VLOOKUP(M29,ADP!$A$2:$E$696,5,FALSE)</f>
        <v>FLA</v>
      </c>
    </row>
    <row r="30">
      <c r="A30" s="134" t="s">
        <v>497</v>
      </c>
      <c r="B30" s="47" t="str">
        <f>VLOOKUP(A30,Positions!$A$2:$B$688,2,FALSE)</f>
        <v>G</v>
      </c>
      <c r="C30" s="46">
        <v>28.0</v>
      </c>
      <c r="D30" s="48" t="str">
        <f>VLOOKUP(A30,ADP!$A$2:$E$696,5,FALSE)</f>
        <v>SEA</v>
      </c>
      <c r="G30" s="45" t="s">
        <v>472</v>
      </c>
      <c r="H30" s="47" t="str">
        <f>VLOOKUP(G30,Positions!$A$2:$B$688,2,FALSE)</f>
        <v>G</v>
      </c>
      <c r="I30" s="46">
        <v>28.0</v>
      </c>
      <c r="J30" s="48" t="str">
        <f>VLOOKUP(G30,ADP!$A$2:$E$696,5,FALSE)</f>
        <v>FLA</v>
      </c>
      <c r="M30" s="90" t="s">
        <v>415</v>
      </c>
      <c r="N30" s="91">
        <f>IFERROR(VLOOKUP(M30,'2023 Top 250'!$B$4:$H$258,7,FALSE),VLOOKUP(M30,'2023 Top 250'!$L$4:$R$258,7,FALSE))</f>
        <v>217.5</v>
      </c>
      <c r="O30" s="92" t="str">
        <f>VLOOKUP(M30,ADP!$A$2:$E$696,5,FALSE)</f>
        <v>NJD</v>
      </c>
    </row>
    <row r="31">
      <c r="A31" s="137" t="s">
        <v>518</v>
      </c>
      <c r="B31" s="38" t="str">
        <f>VLOOKUP(A31,Positions!$A$2:$B$688,2,FALSE)</f>
        <v>G</v>
      </c>
      <c r="C31" s="37">
        <v>29.0</v>
      </c>
      <c r="D31" s="39" t="str">
        <f>VLOOKUP(A31,ADP!$A$2:$E$696,5,FALSE)</f>
        <v>OTT</v>
      </c>
      <c r="G31" s="36" t="s">
        <v>484</v>
      </c>
      <c r="H31" s="38" t="str">
        <f>VLOOKUP(G31,Positions!$A$2:$B$688,2,FALSE)</f>
        <v>G</v>
      </c>
      <c r="I31" s="37">
        <v>29.0</v>
      </c>
      <c r="J31" s="39" t="str">
        <f>VLOOKUP(G31,ADP!$A$2:$E$696,5,FALSE)</f>
        <v>TOR</v>
      </c>
      <c r="M31" s="189" t="s">
        <v>415</v>
      </c>
      <c r="N31" s="91">
        <f>IFERROR(VLOOKUP(M31,'2023 Top 250'!$B$4:$H$258,7,FALSE),VLOOKUP(M31,'2023 Top 250'!$L$4:$R$258,7,FALSE))</f>
        <v>217.5</v>
      </c>
      <c r="O31" s="92" t="str">
        <f>VLOOKUP(M31,ADP!$A$2:$E$696,5,FALSE)</f>
        <v>NJD</v>
      </c>
    </row>
    <row r="32">
      <c r="A32" s="139" t="s">
        <v>521</v>
      </c>
      <c r="B32" s="47" t="str">
        <f>VLOOKUP(A32,Positions!$A$2:$B$688,2,FALSE)</f>
        <v>G</v>
      </c>
      <c r="C32" s="46">
        <v>30.0</v>
      </c>
      <c r="D32" s="48" t="str">
        <f>VLOOKUP(A32,ADP!$A$2:$E$696,5,FALSE)</f>
        <v>CHI</v>
      </c>
      <c r="G32" s="45" t="s">
        <v>497</v>
      </c>
      <c r="H32" s="47" t="str">
        <f>VLOOKUP(G32,Positions!$A$2:$B$688,2,FALSE)</f>
        <v>G</v>
      </c>
      <c r="I32" s="46">
        <v>30.0</v>
      </c>
      <c r="J32" s="48" t="str">
        <f>VLOOKUP(G32,ADP!$A$2:$E$696,5,FALSE)</f>
        <v>SEA</v>
      </c>
      <c r="M32" s="90" t="s">
        <v>497</v>
      </c>
      <c r="N32" s="91">
        <f>IFERROR(VLOOKUP(M32,'2023 Top 250'!$B$4:$H$258,7,FALSE),VLOOKUP(M32,'2023 Top 250'!$L$4:$R$258,7,FALSE))</f>
        <v>218.5</v>
      </c>
      <c r="O32" s="92" t="str">
        <f>VLOOKUP(M32,ADP!$A$2:$E$696,5,FALSE)</f>
        <v>SEA</v>
      </c>
    </row>
    <row r="33">
      <c r="A33" s="129" t="s">
        <v>472</v>
      </c>
      <c r="B33" s="38" t="str">
        <f>VLOOKUP(A33,Positions!$A$2:$B$688,2,FALSE)</f>
        <v>G</v>
      </c>
      <c r="C33" s="37">
        <v>31.0</v>
      </c>
      <c r="D33" s="39" t="str">
        <f>VLOOKUP(A33,ADP!$A$2:$E$696,5,FALSE)</f>
        <v>FLA</v>
      </c>
      <c r="G33" s="36" t="s">
        <v>471</v>
      </c>
      <c r="H33" s="38" t="str">
        <f>VLOOKUP(G33,Positions!$A$2:$B$688,2,FALSE)</f>
        <v>G</v>
      </c>
      <c r="I33" s="37">
        <v>31.0</v>
      </c>
      <c r="J33" s="39" t="str">
        <f>VLOOKUP(G33,ADP!$A$2:$E$696,5,FALSE)</f>
        <v>PHI</v>
      </c>
      <c r="M33" s="140" t="s">
        <v>428</v>
      </c>
      <c r="N33" s="91">
        <f>IFERROR(VLOOKUP(M33,'2023 Top 250'!$B$4:$H$258,7,FALSE),VLOOKUP(M33,'2023 Top 250'!$L$4:$R$258,7,FALSE))</f>
        <v>219</v>
      </c>
      <c r="O33" s="92" t="str">
        <f>VLOOKUP(M33,ADP!$A$2:$E$696,5,FALSE)</f>
        <v>NJD</v>
      </c>
    </row>
    <row r="34">
      <c r="A34" s="139" t="s">
        <v>455</v>
      </c>
      <c r="B34" s="47" t="str">
        <f>VLOOKUP(A34,Positions!$A$2:$B$688,2,FALSE)</f>
        <v>G</v>
      </c>
      <c r="C34" s="46">
        <v>32.0</v>
      </c>
      <c r="D34" s="48" t="str">
        <f>VLOOKUP(A34,ADP!$A$2:$E$696,5,FALSE)</f>
        <v>BOS</v>
      </c>
      <c r="G34" s="45" t="s">
        <v>508</v>
      </c>
      <c r="H34" s="47" t="str">
        <f>VLOOKUP(G34,Positions!$A$2:$B$688,2,FALSE)</f>
        <v>G</v>
      </c>
      <c r="I34" s="46">
        <v>32.0</v>
      </c>
      <c r="J34" s="48" t="str">
        <f>VLOOKUP(G34,ADP!$A$2:$E$696,5,FALSE)</f>
        <v>OTT</v>
      </c>
      <c r="M34" s="148" t="s">
        <v>484</v>
      </c>
      <c r="N34" s="91">
        <f>IFERROR(VLOOKUP(M34,'2023 Top 250'!$B$4:$H$258,7,FALSE),VLOOKUP(M34,'2023 Top 250'!$L$4:$R$258,7,FALSE))</f>
        <v>222.5</v>
      </c>
      <c r="O34" s="92" t="str">
        <f>VLOOKUP(M34,ADP!$A$2:$E$696,5,FALSE)</f>
        <v>TOR</v>
      </c>
    </row>
    <row r="35">
      <c r="A35" s="129" t="s">
        <v>539</v>
      </c>
      <c r="B35" s="38" t="str">
        <f>VLOOKUP(A35,Positions!$A$2:$B$688,2,FALSE)</f>
        <v>G</v>
      </c>
      <c r="C35" s="37">
        <v>33.0</v>
      </c>
      <c r="D35" s="39" t="str">
        <f>VLOOKUP(A35,ADP!$A$2:$E$696,5,FALSE)</f>
        <v>MTL</v>
      </c>
      <c r="G35" s="36" t="s">
        <v>518</v>
      </c>
      <c r="H35" s="38" t="str">
        <f>VLOOKUP(G35,Positions!$A$2:$B$688,2,FALSE)</f>
        <v>G</v>
      </c>
      <c r="I35" s="37">
        <v>33.0</v>
      </c>
      <c r="J35" s="39" t="str">
        <f>VLOOKUP(G35,ADP!$A$2:$E$696,5,FALSE)</f>
        <v>OTT</v>
      </c>
      <c r="M35" s="140" t="s">
        <v>518</v>
      </c>
      <c r="N35" s="91">
        <f>IFERROR(VLOOKUP(M35,'2023 Top 250'!$B$4:$H$258,7,FALSE),VLOOKUP(M35,'2023 Top 250'!$L$4:$R$258,7,FALSE))</f>
        <v>224.5</v>
      </c>
      <c r="O35" s="92" t="str">
        <f>VLOOKUP(M35,ADP!$A$2:$E$696,5,FALSE)</f>
        <v>OTT</v>
      </c>
    </row>
    <row r="36">
      <c r="A36" s="131" t="s">
        <v>484</v>
      </c>
      <c r="B36" s="47" t="str">
        <f>VLOOKUP(A36,Positions!$A$2:$B$688,2,FALSE)</f>
        <v>G</v>
      </c>
      <c r="C36" s="46">
        <v>34.0</v>
      </c>
      <c r="D36" s="48" t="str">
        <f>VLOOKUP(A36,ADP!$A$2:$E$696,5,FALSE)</f>
        <v>TOR</v>
      </c>
      <c r="G36" s="45" t="s">
        <v>524</v>
      </c>
      <c r="H36" s="47" t="str">
        <f>VLOOKUP(G36,Positions!$A$2:$B$688,2,FALSE)</f>
        <v>G</v>
      </c>
      <c r="I36" s="46">
        <v>34.0</v>
      </c>
      <c r="J36" s="48" t="str">
        <f>VLOOKUP(G36,ADP!$A$2:$E$696,5,FALSE)</f>
        <v>LAK</v>
      </c>
      <c r="M36" s="186" t="s">
        <v>521</v>
      </c>
      <c r="N36" s="91">
        <f>IFERROR(VLOOKUP(M36,'2023 Top 250'!$B$4:$H$258,7,FALSE),VLOOKUP(M36,'2023 Top 250'!$L$4:$R$258,7,FALSE))</f>
        <v>234.5</v>
      </c>
      <c r="O36" s="92" t="str">
        <f>VLOOKUP(M36,ADP!$A$2:$E$696,5,FALSE)</f>
        <v>CHI</v>
      </c>
    </row>
    <row r="37">
      <c r="A37" s="137" t="s">
        <v>574</v>
      </c>
      <c r="B37" s="38" t="str">
        <f>VLOOKUP(A37,Positions!$A$2:$B$688,2,FALSE)</f>
        <v>G</v>
      </c>
      <c r="C37" s="37">
        <v>35.0</v>
      </c>
      <c r="D37" s="39" t="str">
        <f>VLOOKUP(A37,ADP!$A$2:$E$696,5,FALSE)</f>
        <v>BUF</v>
      </c>
      <c r="G37" s="137" t="s">
        <v>526</v>
      </c>
      <c r="H37" s="38" t="str">
        <f>VLOOKUP(G37,Positions!$A$2:$B$688,2,FALSE)</f>
        <v>G</v>
      </c>
      <c r="I37" s="37">
        <v>35.0</v>
      </c>
      <c r="J37" s="39" t="str">
        <f>VLOOKUP(G37,ADP!$A$2:$E$696,5,FALSE)</f>
        <v>DET</v>
      </c>
      <c r="M37" s="140" t="s">
        <v>539</v>
      </c>
      <c r="N37" s="91">
        <f>IFERROR(VLOOKUP(M37,'2023 Top 250'!$B$4:$H$258,7,FALSE),VLOOKUP(M37,'2023 Top 250'!$L$4:$R$258,7,FALSE))</f>
        <v>235</v>
      </c>
      <c r="O37" s="92" t="str">
        <f>VLOOKUP(M37,ADP!$A$2:$E$696,5,FALSE)</f>
        <v>MTL</v>
      </c>
    </row>
    <row r="38">
      <c r="A38" s="139" t="s">
        <v>524</v>
      </c>
      <c r="B38" s="47" t="str">
        <f>VLOOKUP(A38,Positions!$A$2:$B$688,2,FALSE)</f>
        <v>G</v>
      </c>
      <c r="C38" s="46">
        <v>36.0</v>
      </c>
      <c r="D38" s="48" t="str">
        <f>VLOOKUP(A38,ADP!$A$2:$E$696,5,FALSE)</f>
        <v>LAK</v>
      </c>
      <c r="G38" s="45" t="s">
        <v>539</v>
      </c>
      <c r="H38" s="47" t="str">
        <f>VLOOKUP(G38,Positions!$A$2:$B$688,2,FALSE)</f>
        <v>G</v>
      </c>
      <c r="I38" s="46">
        <v>36.0</v>
      </c>
      <c r="J38" s="48" t="str">
        <f>VLOOKUP(G38,ADP!$A$2:$E$696,5,FALSE)</f>
        <v>MTL</v>
      </c>
      <c r="M38" s="140" t="s">
        <v>524</v>
      </c>
      <c r="N38" s="91">
        <f>IFERROR(VLOOKUP(M38,'2023 Top 250'!$B$4:$H$258,7,FALSE),VLOOKUP(M38,'2023 Top 250'!$L$4:$R$258,7,FALSE))</f>
        <v>238.5</v>
      </c>
      <c r="O38" s="92" t="str">
        <f>VLOOKUP(M38,ADP!$A$2:$E$696,5,FALSE)</f>
        <v>LAK</v>
      </c>
    </row>
    <row r="39">
      <c r="A39" s="137" t="s">
        <v>526</v>
      </c>
      <c r="B39" s="38" t="str">
        <f>VLOOKUP(A39,Positions!$A$2:$B$688,2,FALSE)</f>
        <v>G</v>
      </c>
      <c r="C39" s="37">
        <v>37.0</v>
      </c>
      <c r="D39" s="39" t="str">
        <f>VLOOKUP(A39,ADP!$A$2:$E$696,5,FALSE)</f>
        <v>DET</v>
      </c>
      <c r="G39" s="36" t="s">
        <v>548</v>
      </c>
      <c r="H39" s="38" t="str">
        <f>VLOOKUP(G39,Positions!$A$2:$B$688,2,FALSE)</f>
        <v>G</v>
      </c>
      <c r="I39" s="37">
        <v>37.0</v>
      </c>
      <c r="J39" s="39" t="str">
        <f>VLOOKUP(G39,ADP!$A$2:$E$696,5,FALSE)</f>
        <v>ARI</v>
      </c>
      <c r="M39" s="140" t="s">
        <v>508</v>
      </c>
      <c r="N39" s="91">
        <f>IFERROR(VLOOKUP(M39,'2023 Top 250'!$B$4:$H$258,7,FALSE),VLOOKUP(M39,'2023 Top 250'!$L$4:$R$258,7,FALSE))</f>
        <v>238.5</v>
      </c>
      <c r="O39" s="92" t="str">
        <f>VLOOKUP(M39,ADP!$A$2:$E$696,5,FALSE)</f>
        <v>OTT</v>
      </c>
    </row>
    <row r="40">
      <c r="A40" s="139" t="s">
        <v>508</v>
      </c>
      <c r="B40" s="47" t="str">
        <f>VLOOKUP(A40,Positions!$A$2:$B$688,2,FALSE)</f>
        <v>G</v>
      </c>
      <c r="C40" s="46">
        <v>38.0</v>
      </c>
      <c r="D40" s="48" t="str">
        <f>VLOOKUP(A40,ADP!$A$2:$E$696,5,FALSE)</f>
        <v>OTT</v>
      </c>
      <c r="E40" s="81"/>
      <c r="F40" s="81"/>
      <c r="G40" s="45" t="s">
        <v>550</v>
      </c>
      <c r="H40" s="47" t="str">
        <f>VLOOKUP(G40,Positions!$A$2:$B$688,2,FALSE)</f>
        <v>G</v>
      </c>
      <c r="I40" s="46">
        <v>38.0</v>
      </c>
      <c r="J40" s="48" t="str">
        <f>VLOOKUP(G40,ADP!$A$2:$E$696,5,FALSE)</f>
        <v>SJS</v>
      </c>
      <c r="M40" s="186" t="s">
        <v>526</v>
      </c>
      <c r="N40" s="91">
        <f>IFERROR(VLOOKUP(M40,'2023 Top 250'!$B$4:$H$258,7,FALSE),VLOOKUP(M40,'2023 Top 250'!$L$4:$R$258,7,FALSE))</f>
        <v>239.5</v>
      </c>
      <c r="O40" s="92" t="str">
        <f>VLOOKUP(M40,ADP!$A$2:$E$696,5,FALSE)</f>
        <v>DET</v>
      </c>
    </row>
    <row r="41">
      <c r="A41" s="137" t="s">
        <v>553</v>
      </c>
      <c r="B41" s="38" t="str">
        <f>VLOOKUP(A41,Positions!$A$2:$B$688,2,FALSE)</f>
        <v>G</v>
      </c>
      <c r="C41" s="37">
        <v>39.0</v>
      </c>
      <c r="D41" s="39" t="str">
        <f>VLOOKUP(A41,ADP!$A$2:$E$696,5,FALSE)</f>
        <v>SJS</v>
      </c>
      <c r="E41" s="81"/>
      <c r="F41" s="81"/>
      <c r="G41" s="36" t="s">
        <v>553</v>
      </c>
      <c r="H41" s="38" t="str">
        <f>VLOOKUP(G41,Positions!$A$2:$B$688,2,FALSE)</f>
        <v>G</v>
      </c>
      <c r="I41" s="37">
        <v>39.0</v>
      </c>
      <c r="J41" s="39" t="str">
        <f>VLOOKUP(G41,ADP!$A$2:$E$696,5,FALSE)</f>
        <v>SJS</v>
      </c>
      <c r="M41" s="148" t="s">
        <v>548</v>
      </c>
      <c r="N41" s="91">
        <f>IFERROR(VLOOKUP(M41,'2023 Top 250'!$B$4:$H$258,7,FALSE),VLOOKUP(M41,'2023 Top 250'!$L$4:$R$258,7,FALSE))</f>
        <v>248.5</v>
      </c>
      <c r="O41" s="92" t="str">
        <f>VLOOKUP(M41,ADP!$A$2:$E$696,5,FALSE)</f>
        <v>ARI</v>
      </c>
    </row>
    <row r="42">
      <c r="A42" s="131" t="s">
        <v>548</v>
      </c>
      <c r="B42" s="47" t="str">
        <f>VLOOKUP(A42,Positions!$A$2:$B$688,2,FALSE)</f>
        <v>G</v>
      </c>
      <c r="C42" s="46">
        <v>40.0</v>
      </c>
      <c r="D42" s="48" t="str">
        <f>VLOOKUP(A42,ADP!$A$2:$E$696,5,FALSE)</f>
        <v>ARI</v>
      </c>
      <c r="G42" s="161" t="s">
        <v>521</v>
      </c>
      <c r="H42" s="154" t="str">
        <f>VLOOKUP(G42,Positions!$A$2:$B$688,2,FALSE)</f>
        <v>G</v>
      </c>
      <c r="I42" s="150">
        <v>40.0</v>
      </c>
      <c r="J42" s="151" t="str">
        <f>VLOOKUP(G42,ADP!$A$2:$E$696,5,FALSE)</f>
        <v>CHI</v>
      </c>
      <c r="M42" s="186" t="s">
        <v>553</v>
      </c>
      <c r="N42" s="91">
        <f>IFERROR(VLOOKUP(M42,'2023 Top 250'!$B$4:$H$258,7,FALSE),VLOOKUP(M42,'2023 Top 250'!$L$4:$R$258,7,FALSE))</f>
        <v>249</v>
      </c>
      <c r="O42" s="92" t="str">
        <f>VLOOKUP(M42,ADP!$A$2:$E$696,5,FALSE)</f>
        <v>SJS</v>
      </c>
    </row>
    <row r="43">
      <c r="A43" s="129" t="s">
        <v>415</v>
      </c>
      <c r="B43" s="38" t="str">
        <f>VLOOKUP(A43,Positions!$A$2:$B$688,2,FALSE)</f>
        <v>G</v>
      </c>
      <c r="C43" s="37">
        <v>41.0</v>
      </c>
      <c r="D43" s="39" t="str">
        <f>VLOOKUP(A43,ADP!$A$2:$E$696,5,FALSE)</f>
        <v>NJD</v>
      </c>
      <c r="M43" s="186" t="s">
        <v>574</v>
      </c>
      <c r="N43" s="91">
        <f>IFERROR(VLOOKUP(M43,'2023 Top 250'!$B$4:$H$258,7,FALSE),VLOOKUP(M43,'2023 Top 250'!$L$4:$R$258,7,FALSE))</f>
        <v>254.5</v>
      </c>
      <c r="O43" s="92" t="str">
        <f>VLOOKUP(M43,ADP!$A$2:$E$696,5,FALSE)</f>
        <v>BUF</v>
      </c>
    </row>
    <row r="44">
      <c r="A44" s="153" t="s">
        <v>550</v>
      </c>
      <c r="B44" s="154" t="str">
        <f>VLOOKUP(A44,Positions!$A$2:$B$688,2,FALSE)</f>
        <v>G</v>
      </c>
      <c r="C44" s="150">
        <v>42.0</v>
      </c>
      <c r="D44" s="151" t="str">
        <f>VLOOKUP(A44,ADP!$A$2:$E$696,5,FALSE)</f>
        <v>SJS</v>
      </c>
      <c r="M44" s="67" t="s">
        <v>550</v>
      </c>
      <c r="N44" s="70">
        <f>IFERROR(VLOOKUP(M44,'2023 Top 250'!$B$4:$H$258,7,FALSE),VLOOKUP(M44,'2023 Top 250'!$L$4:$R$258,7,FALSE))</f>
        <v>258</v>
      </c>
      <c r="O44" s="71" t="str">
        <f>VLOOKUP(M44,ADP!$A$2:$E$696,5,FALSE)</f>
        <v>SJS</v>
      </c>
    </row>
  </sheetData>
  <mergeCells count="5">
    <mergeCell ref="A1:D1"/>
    <mergeCell ref="G1:J1"/>
    <mergeCell ref="M1:O1"/>
    <mergeCell ref="B2:C2"/>
    <mergeCell ref="H2:I2"/>
  </mergeCells>
  <drawing r:id="rId1"/>
  <tableParts count="1">
    <tablePart r:id="rId3"/>
  </tableParts>
</worksheet>
</file>