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chrys\Documents\SMTA Board Files\Test Kit Documents\"/>
    </mc:Choice>
  </mc:AlternateContent>
  <xr:revisionPtr revIDLastSave="0" documentId="8_{81EC576B-1A32-4970-895E-24B02C65DBB0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core Car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34" i="2"/>
  <c r="I38" i="2"/>
  <c r="H38" i="2"/>
  <c r="G38" i="2"/>
  <c r="F38" i="2"/>
  <c r="I33" i="2"/>
  <c r="H33" i="2"/>
  <c r="G33" i="2"/>
  <c r="F33" i="2"/>
  <c r="I46" i="2"/>
  <c r="H46" i="2"/>
  <c r="G46" i="2"/>
  <c r="F46" i="2"/>
  <c r="I28" i="2"/>
  <c r="H28" i="2"/>
  <c r="G28" i="2"/>
  <c r="B40" i="2" l="1"/>
  <c r="B29" i="2" l="1"/>
  <c r="F28" i="2" l="1"/>
  <c r="I15" i="2" l="1"/>
  <c r="I49" i="2" s="1"/>
  <c r="H15" i="2"/>
  <c r="H49" i="2" s="1"/>
  <c r="G15" i="2"/>
  <c r="G49" i="2" s="1"/>
  <c r="F15" i="2"/>
  <c r="F49" i="2" s="1"/>
  <c r="B16" i="2"/>
  <c r="B48" i="2" l="1"/>
  <c r="G50" i="2" s="1"/>
  <c r="F50" i="2" l="1"/>
  <c r="I50" i="2"/>
  <c r="H50" i="2"/>
</calcChain>
</file>

<file path=xl/sharedStrings.xml><?xml version="1.0" encoding="utf-8"?>
<sst xmlns="http://schemas.openxmlformats.org/spreadsheetml/2006/main" count="120" uniqueCount="110">
  <si>
    <t>Solder Paste Score Card - Rank Order for Each Solder Paste Characteristic</t>
  </si>
  <si>
    <t>Category</t>
  </si>
  <si>
    <t>Paste A</t>
  </si>
  <si>
    <t>Paste B</t>
  </si>
  <si>
    <t>Paste C</t>
  </si>
  <si>
    <t>Paste D</t>
  </si>
  <si>
    <t>Criteria</t>
  </si>
  <si>
    <t>Comments</t>
  </si>
  <si>
    <t>Wetting</t>
  </si>
  <si>
    <t>OVERALL WEIGHTED TOTAL:</t>
  </si>
  <si>
    <t>Wipe frequency requirements</t>
  </si>
  <si>
    <t>Recovery from Abandon Time</t>
  </si>
  <si>
    <t>Distribution/ Supply Chain</t>
  </si>
  <si>
    <t>Technical Support</t>
  </si>
  <si>
    <t xml:space="preserve"> Weighted Category Results</t>
  </si>
  <si>
    <t>Normalized on 1-4 scale (4=best)</t>
  </si>
  <si>
    <t>Total points</t>
  </si>
  <si>
    <t>Compaitibility w/ under stencil chemistry</t>
  </si>
  <si>
    <t>Lead and lead-free have same flux vehicle</t>
  </si>
  <si>
    <t>Transfer Efficiency and Variation - Cpk</t>
  </si>
  <si>
    <t>Cold Slump</t>
  </si>
  <si>
    <t>Hot Slump</t>
  </si>
  <si>
    <t>Stencil Life</t>
  </si>
  <si>
    <t>Tack</t>
  </si>
  <si>
    <t>Print Definition (peaking or dog ears)</t>
  </si>
  <si>
    <t xml:space="preserve">8 prints before wipe; 2 (or 12) prints after </t>
  </si>
  <si>
    <t>IPC or alternate patterns</t>
  </si>
  <si>
    <t>Visual or SPI 20 minutes after printing (ambient)</t>
  </si>
  <si>
    <t>REFLOW</t>
  </si>
  <si>
    <t>Spread</t>
  </si>
  <si>
    <t>Coalescence/graping</t>
  </si>
  <si>
    <t>Random solder balls</t>
  </si>
  <si>
    <t xml:space="preserve">Voiding </t>
  </si>
  <si>
    <t>Head-In-Pillow</t>
  </si>
  <si>
    <t>Tombstones/skews/positional errors</t>
  </si>
  <si>
    <t>Joint Appearance</t>
  </si>
  <si>
    <t>Flux Residue Appearance</t>
  </si>
  <si>
    <t>Compatiblity with current AOI</t>
  </si>
  <si>
    <t>Spread test on copper traces</t>
  </si>
  <si>
    <t>A component can wet but not spread, however, it will not spread if it doesn't wet</t>
  </si>
  <si>
    <t>Assessment of joint surface, solder ball test</t>
  </si>
  <si>
    <t>Smaller features more likely to grape, larger overprints less likely to coalesce</t>
  </si>
  <si>
    <t>Solder beads or mid-chip solder balls</t>
  </si>
  <si>
    <t>Total quantity violating solder ball criteria</t>
  </si>
  <si>
    <t>IPC - not large enough to bridge the smallest I/O conductor gap on the PCB</t>
  </si>
  <si>
    <t># of defects found at X-Ray</t>
  </si>
  <si>
    <t>Multi-chip packages show non-traditional warpage and HiP locations</t>
  </si>
  <si>
    <t>IPC Class 1, 2 or 3 defects or alternate criteria</t>
  </si>
  <si>
    <t>Product dependent</t>
  </si>
  <si>
    <t>Wetting angle, reflectivity, ease of inspectability</t>
  </si>
  <si>
    <t>Amber or clear, brittle or sticky, spread</t>
  </si>
  <si>
    <t>Subjective but example photos are very important</t>
  </si>
  <si>
    <t>Very subjective based on inspectors' eyes, example photos are important</t>
  </si>
  <si>
    <t>Too many false calls can require tweaking parameters for all production programs</t>
  </si>
  <si>
    <t>Usually, more smaller voids are preferable to fewer larger voids for any overall %</t>
  </si>
  <si>
    <t>TESTABILITY</t>
  </si>
  <si>
    <t>Visual or tactile; flying probe if available</t>
  </si>
  <si>
    <t>Residues should comply but not shatter</t>
  </si>
  <si>
    <t>Post-reflow pin probe time window</t>
  </si>
  <si>
    <t>Residue probe-ability</t>
  </si>
  <si>
    <t>Number of days before false fails occur</t>
  </si>
  <si>
    <t>Test Fixture Maintenance</t>
  </si>
  <si>
    <t>Test Engineering analysis or assessment</t>
  </si>
  <si>
    <t>Can be subjective</t>
  </si>
  <si>
    <t>RELIABILITY</t>
  </si>
  <si>
    <t>Surface Insulation Resistance</t>
  </si>
  <si>
    <t>3rd party verification in SIR chamber</t>
  </si>
  <si>
    <t>&gt;10^8 Ohms per J-STD-004B</t>
  </si>
  <si>
    <t>Residue removal under low-standoff</t>
  </si>
  <si>
    <t>Post-assembly materials compatiblity</t>
  </si>
  <si>
    <t>Specific to post-assembly process</t>
  </si>
  <si>
    <t>Underfill, conformal coating, potting</t>
  </si>
  <si>
    <t>SUPPLIER RATING AND VALUE PROPOSITION</t>
  </si>
  <si>
    <t>2 different lots always available</t>
  </si>
  <si>
    <t>Shelf Life/ Storage Conditions</t>
  </si>
  <si>
    <t>Assmembler sets criteria</t>
  </si>
  <si>
    <t>If using both alloys, both pastes would have similar print properties</t>
  </si>
  <si>
    <t>IPA is not compatible with all NC lead-free pastes</t>
  </si>
  <si>
    <t>Very important if wave soldering</t>
  </si>
  <si>
    <t>Weight</t>
  </si>
  <si>
    <t>Flux dissolves in current chemistry for under wipe</t>
  </si>
  <si>
    <t>Part locations on board held prior to placement</t>
  </si>
  <si>
    <t>Wetting test on copper pad or wetting to components</t>
  </si>
  <si>
    <t>Local distribution channels to maintain inventory</t>
  </si>
  <si>
    <t>Tech support: responsiveness, accessability and resources</t>
  </si>
  <si>
    <t>Reclaim availability</t>
  </si>
  <si>
    <r>
      <rPr>
        <i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alternate criteria set by assembler or OEM</t>
    </r>
  </si>
  <si>
    <t>Void % (typically &lt;30%) and total number of voids</t>
  </si>
  <si>
    <t>Depends on paste, heat exposure, reflow environment, ambient environment</t>
  </si>
  <si>
    <t>Upper limits vary by product and test method</t>
  </si>
  <si>
    <t>Support during trials indicates capabilities</t>
  </si>
  <si>
    <t>WS shorter shelf life than NC.  Some need refrigeration and others don't.</t>
  </si>
  <si>
    <t>PRINTABILITY/PRODUCTION WORTHINESS</t>
  </si>
  <si>
    <t xml:space="preserve"> CV goal is &lt;10%; Cpk - goal is &gt;2.0</t>
  </si>
  <si>
    <t>Compare variation before and after abandon</t>
  </si>
  <si>
    <t>Compare variation before and after wipe</t>
  </si>
  <si>
    <r>
      <t xml:space="preserve">CV or Cpk post-abandon </t>
    </r>
    <r>
      <rPr>
        <i/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number of prints required to return to steady state</t>
    </r>
  </si>
  <si>
    <t xml:space="preserve">Heights on QFN I/Os at comparable Transfer Efficiencies </t>
  </si>
  <si>
    <t xml:space="preserve">Average heights </t>
  </si>
  <si>
    <r>
      <t xml:space="preserve">Visual or SPI 20 minutes after printing (182 </t>
    </r>
    <r>
      <rPr>
        <sz val="11"/>
        <color theme="1"/>
        <rFont val="Aptos Narrow"/>
        <family val="2"/>
      </rPr>
      <t>°</t>
    </r>
    <r>
      <rPr>
        <sz val="11"/>
        <color theme="1"/>
        <rFont val="Calibri"/>
        <family val="2"/>
        <scheme val="minor"/>
      </rPr>
      <t>C)</t>
    </r>
  </si>
  <si>
    <t>Variation before and after 2 hour shear down</t>
  </si>
  <si>
    <t>Volumes of component sizes or feature sizs 7-12 mil features (AR 0.43 to 0.75)</t>
  </si>
  <si>
    <t>CV or Cpk post-shear, also visual assessment of print definition</t>
  </si>
  <si>
    <t>Needed for XY movement and transport of PCBs, AOI positional</t>
  </si>
  <si>
    <t>Wetting and spread are different.  Spread is evidence of wetting</t>
  </si>
  <si>
    <t># of false calls due to residue</t>
  </si>
  <si>
    <t>Ion Chromatography; SIR</t>
  </si>
  <si>
    <t>Reclaim Services, if applicable</t>
  </si>
  <si>
    <t>SnPb version available same flux vehicle</t>
  </si>
  <si>
    <t>Red fonts indicate user input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</si>
</sst>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/>
    </xf>
    <xf numFmtId="0" fontId="0" fillId="3" borderId="4" xfId="0" applyFill="1" applyBorder="1"/>
    <xf numFmtId="0" fontId="0" fillId="3" borderId="21" xfId="0" applyFill="1" applyBorder="1"/>
    <xf numFmtId="0" fontId="0" fillId="3" borderId="10" xfId="0" applyFill="1" applyBorder="1"/>
    <xf numFmtId="0" fontId="0" fillId="3" borderId="22" xfId="0" applyFill="1" applyBorder="1"/>
    <xf numFmtId="0" fontId="0" fillId="3" borderId="15" xfId="0" applyFill="1" applyBorder="1"/>
    <xf numFmtId="0" fontId="0" fillId="3" borderId="24" xfId="0" applyFill="1" applyBorder="1"/>
    <xf numFmtId="0" fontId="0" fillId="3" borderId="17" xfId="0" applyFill="1" applyBorder="1"/>
    <xf numFmtId="0" fontId="0" fillId="3" borderId="20" xfId="0" applyFill="1" applyBorder="1"/>
    <xf numFmtId="0" fontId="0" fillId="3" borderId="25" xfId="0" applyFill="1" applyBorder="1"/>
    <xf numFmtId="0" fontId="0" fillId="3" borderId="19" xfId="0" applyFill="1" applyBorder="1"/>
    <xf numFmtId="1" fontId="8" fillId="0" borderId="21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1" fillId="0" borderId="0" xfId="0" applyFont="1"/>
    <xf numFmtId="0" fontId="10" fillId="3" borderId="4" xfId="0" applyFont="1" applyFill="1" applyBorder="1"/>
    <xf numFmtId="0" fontId="10" fillId="3" borderId="10" xfId="0" applyFont="1" applyFill="1" applyBorder="1"/>
    <xf numFmtId="1" fontId="8" fillId="0" borderId="4" xfId="0" applyNumberFormat="1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1" fontId="8" fillId="0" borderId="31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8" xfId="0" applyFill="1" applyBorder="1"/>
    <xf numFmtId="0" fontId="13" fillId="4" borderId="11" xfId="0" applyFont="1" applyFill="1" applyBorder="1"/>
    <xf numFmtId="0" fontId="13" fillId="4" borderId="11" xfId="0" applyFont="1" applyFill="1" applyBorder="1" applyAlignment="1">
      <alignment horizontal="center"/>
    </xf>
    <xf numFmtId="0" fontId="13" fillId="4" borderId="12" xfId="0" applyFont="1" applyFill="1" applyBorder="1"/>
    <xf numFmtId="0" fontId="0" fillId="5" borderId="0" xfId="0" applyFill="1"/>
    <xf numFmtId="0" fontId="7" fillId="5" borderId="0" xfId="0" applyFont="1" applyFill="1"/>
    <xf numFmtId="0" fontId="0" fillId="5" borderId="5" xfId="0" applyFill="1" applyBorder="1"/>
    <xf numFmtId="0" fontId="7" fillId="5" borderId="2" xfId="0" applyFont="1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23" xfId="0" applyFill="1" applyBorder="1"/>
    <xf numFmtId="0" fontId="3" fillId="5" borderId="2" xfId="0" applyFont="1" applyFill="1" applyBorder="1"/>
    <xf numFmtId="0" fontId="0" fillId="5" borderId="8" xfId="0" applyFill="1" applyBorder="1"/>
    <xf numFmtId="0" fontId="14" fillId="3" borderId="10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4" xfId="0" applyFont="1" applyFill="1" applyBorder="1"/>
    <xf numFmtId="0" fontId="12" fillId="3" borderId="15" xfId="0" applyFont="1" applyFill="1" applyBorder="1"/>
    <xf numFmtId="0" fontId="12" fillId="3" borderId="10" xfId="0" applyFont="1" applyFill="1" applyBorder="1"/>
    <xf numFmtId="0" fontId="11" fillId="3" borderId="4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4" borderId="26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left"/>
    </xf>
    <xf numFmtId="0" fontId="7" fillId="5" borderId="16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F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255982</xdr:colOff>
      <xdr:row>1</xdr:row>
      <xdr:rowOff>238125</xdr:rowOff>
    </xdr:from>
    <xdr:to>
      <xdr:col>9</xdr:col>
      <xdr:colOff>1922856</xdr:colOff>
      <xdr:row>1</xdr:row>
      <xdr:rowOff>1042652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4811" y="416719"/>
          <a:ext cx="4119561" cy="804527"/>
        </a:xfrm>
        <a:prstGeom prst="rect">
          <a:avLst/>
        </a:prstGeom>
      </xdr:spPr>
    </xdr:pic>
    <xdr:clientData/>
  </xdr:twoCellAnchor>
  <xdr:twoCellAnchor editAs="oneCell">
    <xdr:from>
      <xdr:col>1</xdr:col>
      <xdr:colOff>53577</xdr:colOff>
      <xdr:row>1</xdr:row>
      <xdr:rowOff>244077</xdr:rowOff>
    </xdr:from>
    <xdr:to>
      <xdr:col>4</xdr:col>
      <xdr:colOff>60720</xdr:colOff>
      <xdr:row>1</xdr:row>
      <xdr:rowOff>1396602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8ED91E7-D23C-90E8-B771-6B45F791E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9093" y="422671"/>
          <a:ext cx="1352550" cy="1152525"/>
        </a:xfrm>
        <a:prstGeom prst="rect">
          <a:avLst/>
        </a:prstGeom>
      </xdr:spPr>
    </xdr:pic>
    <xdr:clientData/>
  </xdr:twoCellAnchor>
  <xdr:twoCellAnchor editAs="oneCell">
    <xdr:from>
      <xdr:col>4</xdr:col>
      <xdr:colOff>785811</xdr:colOff>
      <xdr:row>1</xdr:row>
      <xdr:rowOff>273843</xdr:rowOff>
    </xdr:from>
    <xdr:to>
      <xdr:col>4</xdr:col>
      <xdr:colOff>2138361</xdr:colOff>
      <xdr:row>1</xdr:row>
      <xdr:rowOff>1445418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6DDA4AC-F331-1842-F4F7-F17774EE8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46734" y="452437"/>
          <a:ext cx="13525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MTA">
      <a:dk1>
        <a:srgbClr val="000000"/>
      </a:dk1>
      <a:lt1>
        <a:srgbClr val="FFFFFF"/>
      </a:lt1>
      <a:dk2>
        <a:srgbClr val="000000"/>
      </a:dk2>
      <a:lt2>
        <a:srgbClr val="040450"/>
      </a:lt2>
      <a:accent1>
        <a:srgbClr val="8990D7"/>
      </a:accent1>
      <a:accent2>
        <a:srgbClr val="009999"/>
      </a:accent2>
      <a:accent3>
        <a:srgbClr val="B7FFFF"/>
      </a:accent3>
      <a:accent4>
        <a:srgbClr val="006666"/>
      </a:accent4>
      <a:accent5>
        <a:srgbClr val="B6C3FC"/>
      </a:accent5>
      <a:accent6>
        <a:srgbClr val="040450"/>
      </a:accent6>
      <a:hlink>
        <a:srgbClr val="040450"/>
      </a:hlink>
      <a:folHlink>
        <a:srgbClr val="F2F2F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50"/>
  <sheetViews>
    <sheetView showGridLines="0" tabSelected="1" zoomScale="70" zoomScaleNormal="7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K2" sqref="K2"/>
    </sheetView>
  </sheetViews>
  <sheetFormatPr defaultRowHeight="14.25" x14ac:dyDescent="0.45"/>
  <cols>
    <col min="1" max="1" width="4.3984375" customWidth="1"/>
    <col min="3" max="3" width="5.06640625" customWidth="1"/>
    <col min="4" max="4" width="4.6640625" customWidth="1"/>
    <col min="5" max="5" width="32.1328125" bestFit="1" customWidth="1"/>
    <col min="6" max="9" width="8.59765625" customWidth="1"/>
    <col min="10" max="10" width="44.06640625" customWidth="1"/>
    <col min="11" max="11" width="65.59765625" bestFit="1" customWidth="1"/>
  </cols>
  <sheetData>
    <row r="2" spans="2:11" ht="114.6" customHeight="1" x14ac:dyDescent="0.45">
      <c r="B2" s="56"/>
      <c r="C2" s="56"/>
    </row>
    <row r="3" spans="2:11" ht="21" x14ac:dyDescent="0.65">
      <c r="B3" s="62" t="s">
        <v>0</v>
      </c>
      <c r="C3" s="62"/>
      <c r="D3" s="62"/>
      <c r="E3" s="62"/>
      <c r="F3" s="62"/>
      <c r="G3" s="62"/>
      <c r="H3" s="62"/>
      <c r="I3" s="62"/>
      <c r="J3" s="62"/>
      <c r="K3" s="62"/>
    </row>
    <row r="4" spans="2:11" ht="14.65" thickBot="1" x14ac:dyDescent="0.5">
      <c r="B4" s="23" t="s">
        <v>109</v>
      </c>
    </row>
    <row r="5" spans="2:11" s="1" customFormat="1" ht="16.149999999999999" thickBot="1" x14ac:dyDescent="0.55000000000000004">
      <c r="B5" s="63" t="s">
        <v>79</v>
      </c>
      <c r="C5" s="64"/>
      <c r="D5" s="34" t="s">
        <v>1</v>
      </c>
      <c r="E5" s="34"/>
      <c r="F5" s="35" t="s">
        <v>2</v>
      </c>
      <c r="G5" s="35" t="s">
        <v>3</v>
      </c>
      <c r="H5" s="35" t="s">
        <v>4</v>
      </c>
      <c r="I5" s="35" t="s">
        <v>5</v>
      </c>
      <c r="J5" s="34" t="s">
        <v>6</v>
      </c>
      <c r="K5" s="36" t="s">
        <v>7</v>
      </c>
    </row>
    <row r="6" spans="2:11" x14ac:dyDescent="0.45">
      <c r="B6" s="58">
        <f>SUM(C7:C14)</f>
        <v>6</v>
      </c>
      <c r="C6" s="37"/>
      <c r="D6" s="38" t="s">
        <v>92</v>
      </c>
      <c r="E6" s="37"/>
      <c r="F6" s="37"/>
      <c r="G6" s="37"/>
      <c r="H6" s="37"/>
      <c r="I6" s="37"/>
      <c r="J6" s="37"/>
      <c r="K6" s="39"/>
    </row>
    <row r="7" spans="2:11" x14ac:dyDescent="0.45">
      <c r="B7" s="58"/>
      <c r="C7" s="47"/>
      <c r="D7" s="15" t="s">
        <v>19</v>
      </c>
      <c r="E7" s="15"/>
      <c r="F7" s="49"/>
      <c r="G7" s="49"/>
      <c r="H7" s="49"/>
      <c r="I7" s="49"/>
      <c r="J7" s="9" t="s">
        <v>93</v>
      </c>
      <c r="K7" s="10" t="s">
        <v>101</v>
      </c>
    </row>
    <row r="8" spans="2:11" x14ac:dyDescent="0.45">
      <c r="B8" s="58"/>
      <c r="C8" s="47">
        <v>5</v>
      </c>
      <c r="D8" s="15" t="s">
        <v>10</v>
      </c>
      <c r="E8" s="15"/>
      <c r="F8" s="49"/>
      <c r="G8" s="49"/>
      <c r="H8" s="49"/>
      <c r="I8" s="49"/>
      <c r="J8" s="9" t="s">
        <v>95</v>
      </c>
      <c r="K8" s="10" t="s">
        <v>25</v>
      </c>
    </row>
    <row r="9" spans="2:11" x14ac:dyDescent="0.45">
      <c r="B9" s="58"/>
      <c r="C9" s="47"/>
      <c r="D9" s="15" t="s">
        <v>11</v>
      </c>
      <c r="E9" s="15"/>
      <c r="F9" s="49"/>
      <c r="G9" s="49"/>
      <c r="H9" s="49"/>
      <c r="I9" s="49"/>
      <c r="J9" s="9" t="s">
        <v>94</v>
      </c>
      <c r="K9" s="10" t="s">
        <v>96</v>
      </c>
    </row>
    <row r="10" spans="2:11" x14ac:dyDescent="0.45">
      <c r="B10" s="58"/>
      <c r="C10" s="47"/>
      <c r="D10" s="15" t="s">
        <v>24</v>
      </c>
      <c r="E10" s="15"/>
      <c r="F10" s="49"/>
      <c r="G10" s="49"/>
      <c r="H10" s="49"/>
      <c r="I10" s="49"/>
      <c r="J10" s="9" t="s">
        <v>98</v>
      </c>
      <c r="K10" s="10" t="s">
        <v>97</v>
      </c>
    </row>
    <row r="11" spans="2:11" x14ac:dyDescent="0.45">
      <c r="B11" s="58"/>
      <c r="C11" s="47">
        <v>1</v>
      </c>
      <c r="D11" s="15" t="s">
        <v>20</v>
      </c>
      <c r="E11" s="15"/>
      <c r="F11" s="49"/>
      <c r="G11" s="49"/>
      <c r="H11" s="49"/>
      <c r="I11" s="49"/>
      <c r="J11" s="9" t="s">
        <v>26</v>
      </c>
      <c r="K11" s="10" t="s">
        <v>27</v>
      </c>
    </row>
    <row r="12" spans="2:11" x14ac:dyDescent="0.45">
      <c r="B12" s="58"/>
      <c r="C12" s="47"/>
      <c r="D12" s="15" t="s">
        <v>21</v>
      </c>
      <c r="E12" s="15"/>
      <c r="F12" s="49"/>
      <c r="G12" s="49"/>
      <c r="H12" s="49"/>
      <c r="I12" s="49"/>
      <c r="J12" s="9" t="s">
        <v>26</v>
      </c>
      <c r="K12" s="10" t="s">
        <v>99</v>
      </c>
    </row>
    <row r="13" spans="2:11" x14ac:dyDescent="0.45">
      <c r="B13" s="58"/>
      <c r="C13" s="48"/>
      <c r="D13" s="16" t="s">
        <v>22</v>
      </c>
      <c r="E13" s="16"/>
      <c r="F13" s="50"/>
      <c r="G13" s="50"/>
      <c r="H13" s="50"/>
      <c r="I13" s="50"/>
      <c r="J13" s="13" t="s">
        <v>100</v>
      </c>
      <c r="K13" s="14" t="s">
        <v>102</v>
      </c>
    </row>
    <row r="14" spans="2:11" ht="14.65" thickBot="1" x14ac:dyDescent="0.5">
      <c r="B14" s="59"/>
      <c r="C14" s="46"/>
      <c r="D14" s="18" t="s">
        <v>23</v>
      </c>
      <c r="E14" s="17"/>
      <c r="F14" s="25"/>
      <c r="G14" s="25"/>
      <c r="H14" s="25"/>
      <c r="I14" s="25"/>
      <c r="J14" s="11" t="s">
        <v>81</v>
      </c>
      <c r="K14" s="12" t="s">
        <v>103</v>
      </c>
    </row>
    <row r="15" spans="2:11" s="3" customFormat="1" ht="17.100000000000001" customHeight="1" thickBot="1" x14ac:dyDescent="0.5">
      <c r="E15" s="4" t="s">
        <v>14</v>
      </c>
      <c r="F15" s="6">
        <f>$C$7*F7+$C$8*F8+$C$9*F9+$C$12*F12+$C$14*F14</f>
        <v>0</v>
      </c>
      <c r="G15" s="6">
        <f>$C$7*G7+$C$8*G8+$C$9*G9+$C$12*G12+$C$14*G14</f>
        <v>0</v>
      </c>
      <c r="H15" s="6">
        <f>$C$7*H7+$C$8*H8+$C$9*H9+$C$12*H12+$C$14*H14</f>
        <v>0</v>
      </c>
      <c r="I15" s="6">
        <f>$C$7*I7+$C$8*I8+$C$9*I9+$C$12*I12+$C$14*I14</f>
        <v>0</v>
      </c>
    </row>
    <row r="16" spans="2:11" ht="14.45" customHeight="1" x14ac:dyDescent="0.45">
      <c r="B16" s="57">
        <f>SUM(C17:C27)</f>
        <v>0</v>
      </c>
      <c r="C16" s="41"/>
      <c r="D16" s="40" t="s">
        <v>28</v>
      </c>
      <c r="E16" s="41"/>
      <c r="F16" s="41"/>
      <c r="G16" s="41"/>
      <c r="H16" s="41"/>
      <c r="I16" s="41"/>
      <c r="J16" s="41"/>
      <c r="K16" s="42"/>
    </row>
    <row r="17" spans="2:11" ht="14.45" customHeight="1" x14ac:dyDescent="0.45">
      <c r="B17" s="58"/>
      <c r="C17" s="47"/>
      <c r="D17" s="9" t="s">
        <v>8</v>
      </c>
      <c r="E17" s="9"/>
      <c r="F17" s="49"/>
      <c r="G17" s="49"/>
      <c r="H17" s="49"/>
      <c r="I17" s="24"/>
      <c r="J17" s="9" t="s">
        <v>82</v>
      </c>
      <c r="K17" s="10" t="s">
        <v>104</v>
      </c>
    </row>
    <row r="18" spans="2:11" ht="14.45" customHeight="1" x14ac:dyDescent="0.45">
      <c r="B18" s="58"/>
      <c r="C18" s="47"/>
      <c r="D18" s="9" t="s">
        <v>29</v>
      </c>
      <c r="E18" s="9"/>
      <c r="F18" s="49"/>
      <c r="G18" s="49"/>
      <c r="H18" s="49"/>
      <c r="I18" s="24"/>
      <c r="J18" s="9" t="s">
        <v>38</v>
      </c>
      <c r="K18" s="10" t="s">
        <v>39</v>
      </c>
    </row>
    <row r="19" spans="2:11" ht="14.45" customHeight="1" x14ac:dyDescent="0.45">
      <c r="B19" s="58"/>
      <c r="C19" s="47"/>
      <c r="D19" s="9" t="s">
        <v>30</v>
      </c>
      <c r="E19" s="9"/>
      <c r="F19" s="49"/>
      <c r="G19" s="49"/>
      <c r="H19" s="49"/>
      <c r="I19" s="24"/>
      <c r="J19" s="9" t="s">
        <v>40</v>
      </c>
      <c r="K19" s="10" t="s">
        <v>41</v>
      </c>
    </row>
    <row r="20" spans="2:11" ht="14.1" customHeight="1" x14ac:dyDescent="0.45">
      <c r="B20" s="58"/>
      <c r="C20" s="47"/>
      <c r="D20" s="9" t="s">
        <v>31</v>
      </c>
      <c r="E20" s="9"/>
      <c r="F20" s="49"/>
      <c r="G20" s="49"/>
      <c r="H20" s="49"/>
      <c r="I20" s="24"/>
      <c r="J20" s="9" t="s">
        <v>43</v>
      </c>
      <c r="K20" s="10" t="s">
        <v>44</v>
      </c>
    </row>
    <row r="21" spans="2:11" ht="14.1" customHeight="1" x14ac:dyDescent="0.45">
      <c r="B21" s="58"/>
      <c r="C21" s="47"/>
      <c r="D21" s="9" t="s">
        <v>42</v>
      </c>
      <c r="E21" s="9"/>
      <c r="F21" s="49"/>
      <c r="G21" s="49"/>
      <c r="H21" s="49"/>
      <c r="I21" s="24"/>
      <c r="J21" s="9" t="s">
        <v>43</v>
      </c>
      <c r="K21" s="10" t="s">
        <v>86</v>
      </c>
    </row>
    <row r="22" spans="2:11" ht="14.1" customHeight="1" x14ac:dyDescent="0.45">
      <c r="B22" s="58"/>
      <c r="C22" s="47"/>
      <c r="D22" s="9" t="s">
        <v>32</v>
      </c>
      <c r="E22" s="9"/>
      <c r="F22" s="49"/>
      <c r="G22" s="49"/>
      <c r="H22" s="49"/>
      <c r="I22" s="24"/>
      <c r="J22" s="9" t="s">
        <v>87</v>
      </c>
      <c r="K22" s="10" t="s">
        <v>54</v>
      </c>
    </row>
    <row r="23" spans="2:11" ht="14.1" customHeight="1" x14ac:dyDescent="0.45">
      <c r="B23" s="58"/>
      <c r="C23" s="47"/>
      <c r="D23" s="9" t="s">
        <v>33</v>
      </c>
      <c r="E23" s="9"/>
      <c r="F23" s="49"/>
      <c r="G23" s="49"/>
      <c r="H23" s="49"/>
      <c r="I23" s="24"/>
      <c r="J23" s="9" t="s">
        <v>45</v>
      </c>
      <c r="K23" s="10" t="s">
        <v>46</v>
      </c>
    </row>
    <row r="24" spans="2:11" ht="14.1" customHeight="1" x14ac:dyDescent="0.45">
      <c r="B24" s="58"/>
      <c r="C24" s="47"/>
      <c r="D24" s="9" t="s">
        <v>34</v>
      </c>
      <c r="E24" s="9"/>
      <c r="F24" s="49"/>
      <c r="G24" s="49"/>
      <c r="H24" s="49"/>
      <c r="I24" s="24"/>
      <c r="J24" s="9" t="s">
        <v>47</v>
      </c>
      <c r="K24" s="10" t="s">
        <v>48</v>
      </c>
    </row>
    <row r="25" spans="2:11" ht="14.1" customHeight="1" x14ac:dyDescent="0.45">
      <c r="B25" s="58"/>
      <c r="C25" s="47"/>
      <c r="D25" s="9" t="s">
        <v>35</v>
      </c>
      <c r="E25" s="9"/>
      <c r="F25" s="49"/>
      <c r="G25" s="49"/>
      <c r="H25" s="49"/>
      <c r="I25" s="24"/>
      <c r="J25" s="9" t="s">
        <v>49</v>
      </c>
      <c r="K25" s="10" t="s">
        <v>52</v>
      </c>
    </row>
    <row r="26" spans="2:11" ht="14.45" customHeight="1" x14ac:dyDescent="0.45">
      <c r="B26" s="58"/>
      <c r="C26" s="47"/>
      <c r="D26" s="9" t="s">
        <v>36</v>
      </c>
      <c r="E26" s="9"/>
      <c r="F26" s="24"/>
      <c r="G26" s="24"/>
      <c r="H26" s="24"/>
      <c r="I26" s="24"/>
      <c r="J26" s="9" t="s">
        <v>50</v>
      </c>
      <c r="K26" s="10" t="s">
        <v>51</v>
      </c>
    </row>
    <row r="27" spans="2:11" ht="14.75" customHeight="1" thickBot="1" x14ac:dyDescent="0.5">
      <c r="B27" s="59"/>
      <c r="C27" s="22"/>
      <c r="D27" s="11" t="s">
        <v>37</v>
      </c>
      <c r="E27" s="11"/>
      <c r="F27" s="25"/>
      <c r="G27" s="25"/>
      <c r="H27" s="25"/>
      <c r="I27" s="25"/>
      <c r="J27" s="11" t="s">
        <v>105</v>
      </c>
      <c r="K27" s="12" t="s">
        <v>53</v>
      </c>
    </row>
    <row r="28" spans="2:11" s="5" customFormat="1" ht="17.100000000000001" customHeight="1" thickBot="1" x14ac:dyDescent="0.5">
      <c r="E28" s="4" t="s">
        <v>14</v>
      </c>
      <c r="F28" s="7">
        <f>$C$17*F17+$C$18*F18+$C$19*F19+$C$20*F20+$C$26*F26+$C$27*F27</f>
        <v>0</v>
      </c>
      <c r="G28" s="7">
        <f>$C$17*G17+$C$18*G18+$C$19*G19+$C$20*G20+$C$26*G26+$C$27*G27</f>
        <v>0</v>
      </c>
      <c r="H28" s="7">
        <f>$C$17*H17+$C$18*H18+$C$19*H19+$C$20*H20+$C$26*H26+$C$27*H27</f>
        <v>0</v>
      </c>
      <c r="I28" s="7">
        <f>$C$17*I17+$C$18*I18+$C$19*I19+$C$20*I20+$C$26*I26+$C$27*I27</f>
        <v>0</v>
      </c>
    </row>
    <row r="29" spans="2:11" x14ac:dyDescent="0.45">
      <c r="B29" s="57">
        <f>SUM(C30:C33)</f>
        <v>0</v>
      </c>
      <c r="C29" s="43"/>
      <c r="D29" s="65" t="s">
        <v>55</v>
      </c>
      <c r="E29" s="65"/>
      <c r="F29" s="65"/>
      <c r="G29" s="65"/>
      <c r="H29" s="65"/>
      <c r="I29" s="65"/>
      <c r="J29" s="65"/>
      <c r="K29" s="66"/>
    </row>
    <row r="30" spans="2:11" x14ac:dyDescent="0.45">
      <c r="B30" s="58"/>
      <c r="C30" s="49"/>
      <c r="D30" s="9" t="s">
        <v>59</v>
      </c>
      <c r="E30" s="9"/>
      <c r="F30" s="52"/>
      <c r="G30" s="52"/>
      <c r="H30" s="52"/>
      <c r="I30" s="52"/>
      <c r="J30" s="9" t="s">
        <v>56</v>
      </c>
      <c r="K30" s="10" t="s">
        <v>57</v>
      </c>
    </row>
    <row r="31" spans="2:11" x14ac:dyDescent="0.45">
      <c r="B31" s="58"/>
      <c r="C31" s="49"/>
      <c r="D31" s="9" t="s">
        <v>58</v>
      </c>
      <c r="E31" s="9"/>
      <c r="F31" s="52"/>
      <c r="G31" s="52"/>
      <c r="H31" s="52"/>
      <c r="I31" s="52"/>
      <c r="J31" s="9" t="s">
        <v>60</v>
      </c>
      <c r="K31" s="10" t="s">
        <v>88</v>
      </c>
    </row>
    <row r="32" spans="2:11" ht="14.65" thickBot="1" x14ac:dyDescent="0.5">
      <c r="B32" s="59"/>
      <c r="C32" s="51"/>
      <c r="D32" s="11" t="s">
        <v>61</v>
      </c>
      <c r="E32" s="11"/>
      <c r="F32" s="53"/>
      <c r="G32" s="53"/>
      <c r="H32" s="53"/>
      <c r="I32" s="53"/>
      <c r="J32" s="11" t="s">
        <v>62</v>
      </c>
      <c r="K32" s="12" t="s">
        <v>63</v>
      </c>
    </row>
    <row r="33" spans="2:11" ht="17.100000000000001" customHeight="1" thickBot="1" x14ac:dyDescent="0.5">
      <c r="E33" s="4" t="s">
        <v>14</v>
      </c>
      <c r="F33" s="7">
        <f>$C$30*F30+$C$31*F31+$C$32*F32</f>
        <v>0</v>
      </c>
      <c r="G33" s="7">
        <f t="shared" ref="G33:I33" si="0">$C$30*G30+$C$31*G31+$C$32*G32</f>
        <v>0</v>
      </c>
      <c r="H33" s="7">
        <f t="shared" si="0"/>
        <v>0</v>
      </c>
      <c r="I33" s="7">
        <f t="shared" si="0"/>
        <v>0</v>
      </c>
    </row>
    <row r="34" spans="2:11" ht="14.25" customHeight="1" x14ac:dyDescent="0.45">
      <c r="B34" s="57">
        <f>SUM(C35:C38)</f>
        <v>0</v>
      </c>
      <c r="C34" s="44"/>
      <c r="D34" s="67" t="s">
        <v>64</v>
      </c>
      <c r="E34" s="67"/>
      <c r="F34" s="67"/>
      <c r="G34" s="67"/>
      <c r="H34" s="67"/>
      <c r="I34" s="67"/>
      <c r="J34" s="67"/>
      <c r="K34" s="68"/>
    </row>
    <row r="35" spans="2:11" ht="13.9" customHeight="1" x14ac:dyDescent="0.45">
      <c r="B35" s="58"/>
      <c r="C35" s="47"/>
      <c r="D35" s="9" t="s">
        <v>65</v>
      </c>
      <c r="E35" s="9"/>
      <c r="F35" s="49"/>
      <c r="G35" s="49"/>
      <c r="H35" s="49"/>
      <c r="I35" s="49"/>
      <c r="J35" s="9" t="s">
        <v>67</v>
      </c>
      <c r="K35" s="10" t="s">
        <v>66</v>
      </c>
    </row>
    <row r="36" spans="2:11" ht="14.25" customHeight="1" x14ac:dyDescent="0.45">
      <c r="B36" s="58"/>
      <c r="C36" s="48"/>
      <c r="D36" s="13" t="s">
        <v>68</v>
      </c>
      <c r="E36" s="13"/>
      <c r="F36" s="50"/>
      <c r="G36" s="50"/>
      <c r="H36" s="50"/>
      <c r="I36" s="50"/>
      <c r="J36" s="13" t="s">
        <v>106</v>
      </c>
      <c r="K36" s="14" t="s">
        <v>89</v>
      </c>
    </row>
    <row r="37" spans="2:11" ht="14.65" customHeight="1" thickBot="1" x14ac:dyDescent="0.5">
      <c r="B37" s="59"/>
      <c r="C37" s="54"/>
      <c r="D37" s="11" t="s">
        <v>69</v>
      </c>
      <c r="E37" s="11"/>
      <c r="F37" s="54"/>
      <c r="G37" s="54"/>
      <c r="H37" s="54"/>
      <c r="I37" s="54"/>
      <c r="J37" s="11" t="s">
        <v>70</v>
      </c>
      <c r="K37" s="12" t="s">
        <v>71</v>
      </c>
    </row>
    <row r="38" spans="2:11" s="5" customFormat="1" ht="17.100000000000001" customHeight="1" thickBot="1" x14ac:dyDescent="0.5">
      <c r="E38" s="4" t="s">
        <v>14</v>
      </c>
      <c r="F38" s="7">
        <f>$C$30*F35+$C$31*F36+$C$32*F37</f>
        <v>0</v>
      </c>
      <c r="G38" s="7">
        <f t="shared" ref="G38" si="1">$C$30*G35+$C$31*G36+$C$32*G37</f>
        <v>0</v>
      </c>
      <c r="H38" s="7">
        <f t="shared" ref="H38" si="2">$C$30*H35+$C$31*H36+$C$32*H37</f>
        <v>0</v>
      </c>
      <c r="I38" s="7">
        <f t="shared" ref="I38" si="3">$C$30*I35+$C$31*I36+$C$32*I37</f>
        <v>0</v>
      </c>
    </row>
    <row r="39" spans="2:11" x14ac:dyDescent="0.45">
      <c r="B39" s="45"/>
      <c r="C39" s="41"/>
      <c r="D39" s="67" t="s">
        <v>72</v>
      </c>
      <c r="E39" s="67"/>
      <c r="F39" s="67"/>
      <c r="G39" s="67"/>
      <c r="H39" s="67"/>
      <c r="I39" s="67"/>
      <c r="J39" s="67"/>
      <c r="K39" s="68"/>
    </row>
    <row r="40" spans="2:11" x14ac:dyDescent="0.45">
      <c r="B40" s="60">
        <f>SUM(C40:C45)</f>
        <v>0</v>
      </c>
      <c r="C40" s="21"/>
      <c r="D40" s="9" t="s">
        <v>12</v>
      </c>
      <c r="E40" s="9"/>
      <c r="F40" s="49"/>
      <c r="G40" s="49"/>
      <c r="H40" s="49"/>
      <c r="I40" s="49"/>
      <c r="J40" s="33" t="s">
        <v>83</v>
      </c>
      <c r="K40" s="10" t="s">
        <v>73</v>
      </c>
    </row>
    <row r="41" spans="2:11" x14ac:dyDescent="0.45">
      <c r="B41" s="60"/>
      <c r="C41" s="21"/>
      <c r="D41" s="9" t="s">
        <v>13</v>
      </c>
      <c r="E41" s="9"/>
      <c r="F41" s="49"/>
      <c r="G41" s="49"/>
      <c r="H41" s="49"/>
      <c r="I41" s="49"/>
      <c r="J41" s="33" t="s">
        <v>84</v>
      </c>
      <c r="K41" s="10" t="s">
        <v>90</v>
      </c>
    </row>
    <row r="42" spans="2:11" x14ac:dyDescent="0.45">
      <c r="B42" s="60"/>
      <c r="C42" s="21"/>
      <c r="D42" s="9" t="s">
        <v>74</v>
      </c>
      <c r="E42" s="9"/>
      <c r="F42" s="49"/>
      <c r="G42" s="49"/>
      <c r="H42" s="49"/>
      <c r="I42" s="49"/>
      <c r="J42" s="33" t="s">
        <v>75</v>
      </c>
      <c r="K42" s="10" t="s">
        <v>91</v>
      </c>
    </row>
    <row r="43" spans="2:11" x14ac:dyDescent="0.45">
      <c r="B43" s="60"/>
      <c r="C43" s="21"/>
      <c r="D43" s="9" t="s">
        <v>107</v>
      </c>
      <c r="E43" s="9"/>
      <c r="F43" s="49"/>
      <c r="G43" s="49"/>
      <c r="H43" s="49"/>
      <c r="I43" s="49"/>
      <c r="J43" s="33" t="s">
        <v>85</v>
      </c>
      <c r="K43" s="10" t="s">
        <v>78</v>
      </c>
    </row>
    <row r="44" spans="2:11" x14ac:dyDescent="0.45">
      <c r="B44" s="60"/>
      <c r="C44" s="21"/>
      <c r="D44" s="9" t="s">
        <v>17</v>
      </c>
      <c r="E44" s="9"/>
      <c r="F44" s="49"/>
      <c r="G44" s="49"/>
      <c r="H44" s="49"/>
      <c r="I44" s="49"/>
      <c r="J44" s="33" t="s">
        <v>80</v>
      </c>
      <c r="K44" s="10" t="s">
        <v>77</v>
      </c>
    </row>
    <row r="45" spans="2:11" ht="14.65" thickBot="1" x14ac:dyDescent="0.5">
      <c r="B45" s="61"/>
      <c r="C45" s="22"/>
      <c r="D45" s="11" t="s">
        <v>108</v>
      </c>
      <c r="E45" s="11"/>
      <c r="F45" s="51"/>
      <c r="G45" s="51"/>
      <c r="H45" s="51"/>
      <c r="I45" s="51"/>
      <c r="J45" s="18" t="s">
        <v>18</v>
      </c>
      <c r="K45" s="12" t="s">
        <v>76</v>
      </c>
    </row>
    <row r="46" spans="2:11" ht="17.100000000000001" customHeight="1" thickBot="1" x14ac:dyDescent="0.5">
      <c r="E46" s="4" t="s">
        <v>14</v>
      </c>
      <c r="F46" s="7">
        <f>$C$40*F40+$C$41*F41+$C$42*F42+$C$43*F43+$C$44*F44+$C$45*F45</f>
        <v>0</v>
      </c>
      <c r="G46" s="7">
        <f t="shared" ref="G46:I46" si="4">$C$40*G40+$C$41*G41+$C$42*G42+$C$43*G43+$C$44*G44+$C$45*G45</f>
        <v>0</v>
      </c>
      <c r="H46" s="7">
        <f t="shared" si="4"/>
        <v>0</v>
      </c>
      <c r="I46" s="7">
        <f t="shared" si="4"/>
        <v>0</v>
      </c>
    </row>
    <row r="47" spans="2:11" ht="14.65" thickBot="1" x14ac:dyDescent="0.5">
      <c r="B47" s="8" t="s">
        <v>16</v>
      </c>
    </row>
    <row r="48" spans="2:11" ht="18.399999999999999" thickBot="1" x14ac:dyDescent="0.5">
      <c r="B48" s="55">
        <f>SUM(B6:B45)</f>
        <v>6</v>
      </c>
      <c r="F48" s="27" t="s">
        <v>2</v>
      </c>
      <c r="G48" s="28" t="s">
        <v>3</v>
      </c>
      <c r="H48" s="28" t="s">
        <v>4</v>
      </c>
      <c r="I48" s="29" t="s">
        <v>5</v>
      </c>
    </row>
    <row r="49" spans="5:9" ht="15.75" x14ac:dyDescent="0.45">
      <c r="E49" s="2" t="s">
        <v>9</v>
      </c>
      <c r="F49" s="30">
        <f>F15+F28+F33+F38+F46</f>
        <v>0</v>
      </c>
      <c r="G49" s="26">
        <f>G15++G28+G33+G38+G46</f>
        <v>0</v>
      </c>
      <c r="H49" s="26">
        <f>H15++H28+H33+H38+H46</f>
        <v>0</v>
      </c>
      <c r="I49" s="19">
        <f>I15++I28+I33+I38+I46</f>
        <v>0</v>
      </c>
    </row>
    <row r="50" spans="5:9" ht="16.149999999999999" thickBot="1" x14ac:dyDescent="0.5">
      <c r="E50" s="2" t="s">
        <v>15</v>
      </c>
      <c r="F50" s="31">
        <f>F49/$B$48</f>
        <v>0</v>
      </c>
      <c r="G50" s="32">
        <f>G49/$B$48</f>
        <v>0</v>
      </c>
      <c r="H50" s="32">
        <f>H49/$B$48</f>
        <v>0</v>
      </c>
      <c r="I50" s="20">
        <f>I49/$B$48</f>
        <v>0</v>
      </c>
    </row>
  </sheetData>
  <mergeCells count="11">
    <mergeCell ref="B2:C2"/>
    <mergeCell ref="B16:B27"/>
    <mergeCell ref="B29:B32"/>
    <mergeCell ref="B34:B37"/>
    <mergeCell ref="B40:B45"/>
    <mergeCell ref="B3:K3"/>
    <mergeCell ref="B6:B14"/>
    <mergeCell ref="B5:C5"/>
    <mergeCell ref="D29:K29"/>
    <mergeCell ref="D34:K34"/>
    <mergeCell ref="D39:K39"/>
  </mergeCells>
  <pageMargins left="0.7" right="0.7" top="0.75" bottom="0.75" header="0.3" footer="0.3"/>
  <pageSetup scale="5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 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 Shea</dc:creator>
  <cp:lastModifiedBy>Chrys Shea</cp:lastModifiedBy>
  <cp:lastPrinted>2018-10-10T16:59:56Z</cp:lastPrinted>
  <dcterms:created xsi:type="dcterms:W3CDTF">2017-09-13T13:34:03Z</dcterms:created>
  <dcterms:modified xsi:type="dcterms:W3CDTF">2025-04-28T17:36:29Z</dcterms:modified>
</cp:coreProperties>
</file>