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ede354eece8e7c6/Desktop/"/>
    </mc:Choice>
  </mc:AlternateContent>
  <xr:revisionPtr revIDLastSave="54" documentId="8_{DADDA783-865D-42AD-B690-2185140CE371}" xr6:coauthVersionLast="47" xr6:coauthVersionMax="47" xr10:uidLastSave="{BE6A80D8-A0C1-41BB-B971-A3ED508BAF6A}"/>
  <bookViews>
    <workbookView xWindow="28680" yWindow="1245" windowWidth="24240" windowHeight="13020" xr2:uid="{047338E1-7A9B-45C7-A6BA-3B9C737E6E5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" l="1"/>
  <c r="C46" i="1" s="1"/>
  <c r="B9" i="1"/>
  <c r="B11" i="1" s="1"/>
  <c r="C43" i="1"/>
  <c r="C28" i="1"/>
  <c r="C32" i="1" s="1"/>
  <c r="C9" i="1"/>
  <c r="B47" i="1"/>
  <c r="B39" i="1"/>
  <c r="B45" i="1" s="1"/>
  <c r="B43" i="1"/>
  <c r="B32" i="1"/>
  <c r="B28" i="1"/>
  <c r="B7" i="1"/>
  <c r="C11" i="1" l="1"/>
  <c r="C31" i="1" s="1"/>
  <c r="C33" i="1" s="1"/>
  <c r="B50" i="1"/>
  <c r="B31" i="1"/>
  <c r="B33" i="1" s="1"/>
  <c r="B51" i="1" s="1"/>
  <c r="B52" i="1" s="1"/>
  <c r="C44" i="1"/>
  <c r="C47" i="1" s="1"/>
  <c r="C45" i="1"/>
  <c r="B46" i="1"/>
  <c r="B44" i="1"/>
  <c r="C51" i="1" l="1"/>
  <c r="C50" i="1"/>
  <c r="C52" i="1" l="1"/>
</calcChain>
</file>

<file path=xl/sharedStrings.xml><?xml version="1.0" encoding="utf-8"?>
<sst xmlns="http://schemas.openxmlformats.org/spreadsheetml/2006/main" count="66" uniqueCount="58">
  <si>
    <t>Rental Property Cash Flow Analysis</t>
  </si>
  <si>
    <t>[Property Description]</t>
  </si>
  <si>
    <t>[42]</t>
  </si>
  <si>
    <t>Monthly Operating Income</t>
  </si>
  <si>
    <t>Scenario A</t>
  </si>
  <si>
    <t>Scenario B</t>
  </si>
  <si>
    <t>Number of Units</t>
  </si>
  <si>
    <t>Edit the light blue cells.</t>
  </si>
  <si>
    <t>Average Monthly Rent per Unit</t>
  </si>
  <si>
    <t>Total Rental Income</t>
  </si>
  <si>
    <t>The example in Scenario A is only included</t>
  </si>
  <si>
    <t>% Vacancy and Credit Losses</t>
  </si>
  <si>
    <t>to show how to enter data. It should not be</t>
  </si>
  <si>
    <t>Total Vacancy Loss</t>
  </si>
  <si>
    <t>used as a guide for what numbers to include</t>
  </si>
  <si>
    <t>Other Monthly Income (laundry, vending, parking, etc.)</t>
  </si>
  <si>
    <t>in your own analysis.</t>
  </si>
  <si>
    <t>Gross Monthly Operating Income</t>
  </si>
  <si>
    <t>TO PRINT: Hide this column first.</t>
  </si>
  <si>
    <t>Monthly Operating Expenses</t>
  </si>
  <si>
    <t>Property Management Fees</t>
  </si>
  <si>
    <t>← Don't forget these are MONTHLY numbers.</t>
  </si>
  <si>
    <t>Repairs and Maintenance</t>
  </si>
  <si>
    <t>Real Estate Taxes</t>
  </si>
  <si>
    <t>Rental Property Insurance</t>
  </si>
  <si>
    <t>Homeowners/Property Association Fees</t>
  </si>
  <si>
    <t>Replacement Reserve</t>
  </si>
  <si>
    <t>Utilities</t>
  </si>
  <si>
    <t>- Water and Sewer</t>
  </si>
  <si>
    <t>- Gas and Electricity</t>
  </si>
  <si>
    <t>- Garbage</t>
  </si>
  <si>
    <t>- Cable, Phone, Internet</t>
  </si>
  <si>
    <t>Pest Control</t>
  </si>
  <si>
    <t>Accounting and Legal</t>
  </si>
  <si>
    <t>Advertising</t>
  </si>
  <si>
    <t>Net Operating Income (NOI)</t>
  </si>
  <si>
    <t>Total Annual Operating Income</t>
  </si>
  <si>
    <t>Total Annual Operating Expense</t>
  </si>
  <si>
    <t>Annual Net Operating Income</t>
  </si>
  <si>
    <t>Loan Information</t>
  </si>
  <si>
    <t>Purchase Price</t>
  </si>
  <si>
    <t>Down Payment</t>
  </si>
  <si>
    <t>Loan Amount</t>
  </si>
  <si>
    <t>Acquisition Costs and Loan Fees</t>
  </si>
  <si>
    <t>Length of Mortgage (years)</t>
  </si>
  <si>
    <t>Annual Interest Rate</t>
  </si>
  <si>
    <t>Initial Investment</t>
  </si>
  <si>
    <t>Monthly Mortgage Payment (PI)</t>
  </si>
  <si>
    <t>Annual Interest</t>
  </si>
  <si>
    <t>Annual Principal</t>
  </si>
  <si>
    <t>Total Annual Debt Service</t>
  </si>
  <si>
    <t>Cash Flow and ROI</t>
  </si>
  <si>
    <t>Total Monthly Cash Flow (before taxes)</t>
  </si>
  <si>
    <t>Total Annual Cash Flow (before taxes)</t>
  </si>
  <si>
    <t>Cash on Cash Return (ROI)</t>
  </si>
  <si>
    <t>Note: This spreadsheet should only be used for informational and educational purposes. Please verify</t>
  </si>
  <si>
    <t>calculations and seek professional assistance before making financial decisions.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</si>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</sst>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0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8"/>
      <color rgb="FF2C3A65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"/>
      <color rgb="FFFFFFFF"/>
      <name val="Arial"/>
      <family val="2"/>
    </font>
    <font>
      <b/>
      <sz val="12"/>
      <color rgb="FFFFFFFF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sz val="10"/>
      <color rgb="FF3B4E87"/>
      <name val="Arial"/>
      <family val="2"/>
    </font>
    <font>
      <b/>
      <sz val="11"/>
      <color theme="1"/>
      <name val="Arial"/>
      <family val="2"/>
    </font>
    <font>
      <b/>
      <sz val="10"/>
      <color rgb="FF3B4E87"/>
      <name val="Arial"/>
      <family val="2"/>
    </font>
    <font>
      <b/>
      <i/>
      <sz val="8"/>
      <color rgb="FF666666"/>
      <name val="Arial"/>
      <family val="2"/>
    </font>
    <font>
      <i/>
      <sz val="8"/>
      <color rgb="FF66666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B4E87"/>
        <bgColor indexed="64"/>
      </patternFill>
    </fill>
    <fill>
      <patternFill patternType="solid">
        <fgColor rgb="FFD3D9EB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DF3CD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C0C0C0"/>
      </bottom>
      <diagonal/>
    </border>
    <border>
      <left/>
      <right/>
      <top/>
      <bottom style="medium">
        <color rgb="FFA5A5A5"/>
      </bottom>
      <diagonal/>
    </border>
    <border>
      <left/>
      <right style="medium">
        <color rgb="FFA5A5A5"/>
      </right>
      <top/>
      <bottom/>
      <diagonal/>
    </border>
    <border>
      <left/>
      <right style="medium">
        <color rgb="FFA5A5A5"/>
      </right>
      <top/>
      <bottom style="medium">
        <color rgb="FFA5A5A5"/>
      </bottom>
      <diagonal/>
    </border>
    <border>
      <left/>
      <right style="medium">
        <color rgb="FFA5A5A5"/>
      </right>
      <top/>
      <bottom style="medium">
        <color rgb="FF7F7F7F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7F7F7F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7" fillId="3" borderId="4" xfId="0" applyFont="1" applyFill="1" applyBorder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4" fontId="7" fillId="3" borderId="4" xfId="0" applyNumberFormat="1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4" fontId="7" fillId="0" borderId="2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10" fontId="7" fillId="3" borderId="4" xfId="0" applyNumberFormat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vertical="center" wrapText="1"/>
    </xf>
    <xf numFmtId="0" fontId="7" fillId="3" borderId="5" xfId="0" applyFont="1" applyFill="1" applyBorder="1" applyAlignment="1">
      <alignment horizontal="right" vertical="center" wrapText="1"/>
    </xf>
    <xf numFmtId="0" fontId="2" fillId="3" borderId="5" xfId="0" applyFont="1" applyFill="1" applyBorder="1" applyAlignment="1">
      <alignment vertical="center" wrapText="1"/>
    </xf>
    <xf numFmtId="0" fontId="9" fillId="4" borderId="0" xfId="0" applyFont="1" applyFill="1" applyAlignment="1">
      <alignment horizontal="right" vertical="center" wrapText="1"/>
    </xf>
    <xf numFmtId="4" fontId="9" fillId="4" borderId="0" xfId="0" applyNumberFormat="1" applyFont="1" applyFill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9" fillId="5" borderId="0" xfId="0" applyFont="1" applyFill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4" fontId="7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0" fontId="2" fillId="6" borderId="0" xfId="0" applyFont="1" applyFill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4" fontId="7" fillId="3" borderId="8" xfId="0" applyNumberFormat="1" applyFont="1" applyFill="1" applyBorder="1" applyAlignment="1">
      <alignment horizontal="right" vertical="center" wrapText="1"/>
    </xf>
    <xf numFmtId="4" fontId="7" fillId="0" borderId="8" xfId="0" applyNumberFormat="1" applyFont="1" applyBorder="1" applyAlignment="1">
      <alignment horizontal="right" vertical="center" wrapText="1"/>
    </xf>
    <xf numFmtId="0" fontId="7" fillId="3" borderId="8" xfId="0" applyFont="1" applyFill="1" applyBorder="1" applyAlignment="1">
      <alignment horizontal="right" vertical="center" wrapText="1"/>
    </xf>
    <xf numFmtId="10" fontId="7" fillId="3" borderId="8" xfId="0" applyNumberFormat="1" applyFont="1" applyFill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4" fontId="7" fillId="0" borderId="9" xfId="0" applyNumberFormat="1" applyFont="1" applyBorder="1" applyAlignment="1">
      <alignment horizontal="right" vertical="center" wrapText="1"/>
    </xf>
    <xf numFmtId="0" fontId="7" fillId="7" borderId="0" xfId="0" applyFont="1" applyFill="1" applyAlignment="1">
      <alignment horizontal="right" vertical="center" wrapText="1"/>
    </xf>
    <xf numFmtId="4" fontId="9" fillId="7" borderId="0" xfId="0" applyNumberFormat="1" applyFont="1" applyFill="1" applyAlignment="1">
      <alignment horizontal="right" vertical="center" wrapText="1"/>
    </xf>
    <xf numFmtId="10" fontId="9" fillId="7" borderId="0" xfId="0" applyNumberFormat="1" applyFont="1" applyFill="1" applyAlignment="1">
      <alignment horizontal="right"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170" fontId="7" fillId="0" borderId="0" xfId="0" applyNumberFormat="1" applyFont="1" applyAlignment="1">
      <alignment horizontal="right" vertical="center" wrapText="1"/>
    </xf>
    <xf numFmtId="170" fontId="9" fillId="7" borderId="0" xfId="0" applyNumberFormat="1" applyFont="1" applyFill="1" applyAlignment="1">
      <alignment horizontal="right" vertical="center" wrapText="1"/>
    </xf>
    <xf numFmtId="4" fontId="2" fillId="0" borderId="0" xfId="0" applyNumberFormat="1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E1739-632E-4543-83D9-2BDFFB6AC9DC}">
  <dimension ref="A1:Y996"/>
  <sheetViews>
    <sheetView tabSelected="1" workbookViewId="0">
      <selection activeCell="C42" sqref="C42"/>
    </sheetView>
  </sheetViews>
  <sheetFormatPr defaultRowHeight="12.75" customHeight="1" x14ac:dyDescent="0.25"/>
  <cols>
    <col min="1" max="1" width="60.85546875" customWidth="1"/>
    <col min="2" max="3" width="22.7109375" customWidth="1"/>
    <col min="5" max="5" width="44" customWidth="1"/>
  </cols>
  <sheetData>
    <row r="1" spans="1:25" ht="12.75" customHeight="1" x14ac:dyDescent="0.25">
      <c r="A1" s="1" t="s">
        <v>0</v>
      </c>
      <c r="B1" s="2"/>
      <c r="C1" s="2"/>
      <c r="D1" s="3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12.75" customHeight="1" x14ac:dyDescent="0.25">
      <c r="A2" s="4" t="s">
        <v>1</v>
      </c>
      <c r="B2" s="4"/>
      <c r="C2" s="4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2.75" customHeight="1" x14ac:dyDescent="0.25">
      <c r="A3" s="3"/>
      <c r="B3" s="5" t="s">
        <v>2</v>
      </c>
      <c r="C3" s="5" t="s">
        <v>2</v>
      </c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12.75" customHeight="1" thickBot="1" x14ac:dyDescent="0.3">
      <c r="A4" s="6" t="s">
        <v>3</v>
      </c>
      <c r="B4" s="7" t="s">
        <v>4</v>
      </c>
      <c r="C4" s="7" t="s">
        <v>5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2.75" customHeight="1" thickBot="1" x14ac:dyDescent="0.3">
      <c r="A5" s="8" t="s">
        <v>6</v>
      </c>
      <c r="B5" s="9">
        <v>1</v>
      </c>
      <c r="C5" s="9"/>
      <c r="D5" s="2"/>
      <c r="E5" s="10" t="s">
        <v>7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2.75" customHeight="1" thickBot="1" x14ac:dyDescent="0.3">
      <c r="A6" s="8" t="s">
        <v>8</v>
      </c>
      <c r="B6" s="11">
        <v>1450</v>
      </c>
      <c r="C6" s="1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2.75" customHeight="1" thickBot="1" x14ac:dyDescent="0.3">
      <c r="A7" s="13" t="s">
        <v>9</v>
      </c>
      <c r="B7" s="14">
        <f>B5*B6</f>
        <v>1450</v>
      </c>
      <c r="C7" s="14"/>
      <c r="D7" s="2"/>
      <c r="E7" s="10" t="s">
        <v>10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2.75" customHeight="1" thickBot="1" x14ac:dyDescent="0.3">
      <c r="A8" s="8" t="s">
        <v>11</v>
      </c>
      <c r="B8" s="16">
        <v>0.06</v>
      </c>
      <c r="C8" s="16"/>
      <c r="D8" s="2"/>
      <c r="E8" s="10" t="s">
        <v>12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2.75" customHeight="1" thickBot="1" x14ac:dyDescent="0.3">
      <c r="A9" s="13" t="s">
        <v>13</v>
      </c>
      <c r="B9" s="15">
        <f>B7*B8</f>
        <v>87</v>
      </c>
      <c r="C9" s="15">
        <f>C7*C8</f>
        <v>0</v>
      </c>
      <c r="D9" s="2"/>
      <c r="E9" s="10" t="s">
        <v>14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2.75" customHeight="1" thickBot="1" x14ac:dyDescent="0.3">
      <c r="A10" s="17" t="s">
        <v>15</v>
      </c>
      <c r="B10" s="18"/>
      <c r="C10" s="18"/>
      <c r="D10" s="2"/>
      <c r="E10" s="10" t="s">
        <v>16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2.75" customHeight="1" x14ac:dyDescent="0.25">
      <c r="A11" s="20" t="s">
        <v>17</v>
      </c>
      <c r="B11" s="21">
        <f>B7-B9+B10</f>
        <v>1363</v>
      </c>
      <c r="C11" s="21">
        <f>C7-C9+C10</f>
        <v>0</v>
      </c>
      <c r="D11" s="2"/>
      <c r="E11" s="1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2.75" customHeight="1" x14ac:dyDescent="0.25">
      <c r="A12" s="2"/>
      <c r="B12" s="2"/>
      <c r="C12" s="2"/>
      <c r="D12" s="2"/>
      <c r="E12" s="22" t="s">
        <v>18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2.75" customHeight="1" thickBot="1" x14ac:dyDescent="0.3">
      <c r="A13" s="6" t="s">
        <v>19</v>
      </c>
      <c r="B13" s="23"/>
      <c r="C13" s="23"/>
      <c r="D13" s="2"/>
      <c r="E13" s="1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2.75" customHeight="1" thickBot="1" x14ac:dyDescent="0.3">
      <c r="A14" s="8" t="s">
        <v>20</v>
      </c>
      <c r="B14" s="9" t="s">
        <v>57</v>
      </c>
      <c r="C14" s="9" t="s">
        <v>57</v>
      </c>
      <c r="D14" s="2"/>
      <c r="E14" s="10" t="s">
        <v>21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2.75" customHeight="1" thickBot="1" x14ac:dyDescent="0.3">
      <c r="A15" s="8" t="s">
        <v>22</v>
      </c>
      <c r="B15" s="9" t="s">
        <v>57</v>
      </c>
      <c r="C15" s="9" t="s">
        <v>57</v>
      </c>
      <c r="D15" s="2"/>
      <c r="E15" s="10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2.75" customHeight="1" thickBot="1" x14ac:dyDescent="0.3">
      <c r="A16" s="8" t="s">
        <v>23</v>
      </c>
      <c r="B16" s="9">
        <v>187</v>
      </c>
      <c r="C16" s="9"/>
      <c r="D16" s="2"/>
      <c r="E16" s="1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2.75" customHeight="1" thickBot="1" x14ac:dyDescent="0.3">
      <c r="A17" s="8" t="s">
        <v>24</v>
      </c>
      <c r="B17" s="9">
        <v>120</v>
      </c>
      <c r="C17" s="9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2.75" customHeight="1" thickBot="1" x14ac:dyDescent="0.3">
      <c r="A18" s="8" t="s">
        <v>25</v>
      </c>
      <c r="B18" s="12"/>
      <c r="C18" s="12"/>
      <c r="D18" s="2"/>
      <c r="E18" s="1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2.75" customHeight="1" thickBot="1" x14ac:dyDescent="0.3">
      <c r="A19" s="8" t="s">
        <v>26</v>
      </c>
      <c r="B19" s="9">
        <v>87</v>
      </c>
      <c r="C19" s="9"/>
      <c r="D19" s="2"/>
      <c r="E19" s="1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2.75" customHeight="1" thickBot="1" x14ac:dyDescent="0.3">
      <c r="A20" s="8" t="s">
        <v>27</v>
      </c>
      <c r="B20" s="12"/>
      <c r="C20" s="12"/>
      <c r="D20" s="2"/>
      <c r="E20" s="10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2.75" customHeight="1" thickBot="1" x14ac:dyDescent="0.3">
      <c r="A21" s="8" t="s">
        <v>28</v>
      </c>
      <c r="B21" s="12"/>
      <c r="C21" s="1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2.75" customHeight="1" thickBot="1" x14ac:dyDescent="0.3">
      <c r="A22" s="8" t="s">
        <v>29</v>
      </c>
      <c r="B22" s="12"/>
      <c r="C22" s="1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2.75" customHeight="1" thickBot="1" x14ac:dyDescent="0.3">
      <c r="A23" s="8" t="s">
        <v>30</v>
      </c>
      <c r="B23" s="12"/>
      <c r="C23" s="1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2.75" customHeight="1" thickBot="1" x14ac:dyDescent="0.3">
      <c r="A24" s="8" t="s">
        <v>31</v>
      </c>
      <c r="B24" s="12">
        <v>1</v>
      </c>
      <c r="C24" s="12" t="s">
        <v>57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2.75" customHeight="1" thickBot="1" x14ac:dyDescent="0.3">
      <c r="A25" s="8" t="s">
        <v>32</v>
      </c>
      <c r="B25" s="12"/>
      <c r="C25" s="12"/>
      <c r="D25" s="2"/>
      <c r="E25" s="1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2.75" customHeight="1" thickBot="1" x14ac:dyDescent="0.3">
      <c r="A26" s="8" t="s">
        <v>33</v>
      </c>
      <c r="B26" s="12"/>
      <c r="C26" s="12"/>
      <c r="D26" s="2"/>
      <c r="E26" s="1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2.75" customHeight="1" thickBot="1" x14ac:dyDescent="0.3">
      <c r="A27" s="17" t="s">
        <v>34</v>
      </c>
      <c r="B27" s="19" t="s">
        <v>57</v>
      </c>
      <c r="C27" s="19" t="s">
        <v>57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2.75" customHeight="1" x14ac:dyDescent="0.25">
      <c r="A28" s="24" t="s">
        <v>19</v>
      </c>
      <c r="B28" s="24">
        <f>SUM(B14:B27)</f>
        <v>395</v>
      </c>
      <c r="C28" s="24">
        <f>SUM(C14:C27)</f>
        <v>0</v>
      </c>
      <c r="D28" s="2"/>
      <c r="E28" s="10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2.75" customHeight="1" x14ac:dyDescent="0.25">
      <c r="A29" s="2"/>
      <c r="B29" s="2"/>
      <c r="C29" s="2"/>
      <c r="D29" s="2"/>
      <c r="E29" s="10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2.75" customHeight="1" thickBot="1" x14ac:dyDescent="0.3">
      <c r="A30" s="6" t="s">
        <v>35</v>
      </c>
      <c r="B30" s="25"/>
      <c r="C30" s="25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2.75" customHeight="1" x14ac:dyDescent="0.25">
      <c r="A31" s="2" t="s">
        <v>36</v>
      </c>
      <c r="B31" s="26">
        <f>B11*12</f>
        <v>16356</v>
      </c>
      <c r="C31" s="26">
        <f>C11*12</f>
        <v>0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2.75" customHeight="1" x14ac:dyDescent="0.25">
      <c r="A32" s="2" t="s">
        <v>37</v>
      </c>
      <c r="B32" s="26">
        <f>B28*12</f>
        <v>4740</v>
      </c>
      <c r="C32" s="26">
        <f>C28*12</f>
        <v>0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2.75" customHeight="1" x14ac:dyDescent="0.25">
      <c r="A33" s="27" t="s">
        <v>38</v>
      </c>
      <c r="B33" s="28">
        <f>B31-B32</f>
        <v>11616</v>
      </c>
      <c r="C33" s="28">
        <f>C31-C32</f>
        <v>0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2.75" customHeight="1" x14ac:dyDescent="0.25">
      <c r="A34" s="2"/>
      <c r="B34" s="2"/>
      <c r="C34" s="2"/>
      <c r="D34" s="2"/>
      <c r="E34" s="10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2.75" customHeight="1" x14ac:dyDescent="0.25">
      <c r="A35" s="29"/>
      <c r="B35" s="29"/>
      <c r="C35" s="29"/>
      <c r="D35" s="2"/>
      <c r="E35" s="10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2.75" customHeight="1" thickBot="1" x14ac:dyDescent="0.3">
      <c r="A36" s="6" t="s">
        <v>39</v>
      </c>
      <c r="B36" s="30"/>
      <c r="C36" s="30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2.75" customHeight="1" thickBot="1" x14ac:dyDescent="0.3">
      <c r="A37" s="31" t="s">
        <v>40</v>
      </c>
      <c r="B37" s="32">
        <v>110000</v>
      </c>
      <c r="C37" s="32"/>
      <c r="D37" s="2"/>
      <c r="E37" s="10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2.75" customHeight="1" thickBot="1" x14ac:dyDescent="0.3">
      <c r="A38" s="31" t="s">
        <v>41</v>
      </c>
      <c r="B38" s="32">
        <v>30000</v>
      </c>
      <c r="C38" s="32"/>
      <c r="D38" s="2"/>
      <c r="E38" s="10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2.75" customHeight="1" thickBot="1" x14ac:dyDescent="0.3">
      <c r="A39" s="31" t="s">
        <v>42</v>
      </c>
      <c r="B39" s="33">
        <f>B37-B38</f>
        <v>80000</v>
      </c>
      <c r="C39" s="33">
        <f>C37-C38</f>
        <v>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2.75" customHeight="1" thickBot="1" x14ac:dyDescent="0.3">
      <c r="A40" s="31" t="s">
        <v>43</v>
      </c>
      <c r="B40" s="32">
        <v>1000</v>
      </c>
      <c r="C40" s="32"/>
      <c r="D40" s="2"/>
      <c r="E40" s="10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2.75" customHeight="1" thickBot="1" x14ac:dyDescent="0.3">
      <c r="A41" s="31" t="s">
        <v>44</v>
      </c>
      <c r="B41" s="34">
        <v>20</v>
      </c>
      <c r="C41" s="34"/>
      <c r="D41" s="2"/>
      <c r="E41" s="10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2.75" customHeight="1" thickBot="1" x14ac:dyDescent="0.3">
      <c r="A42" s="31" t="s">
        <v>45</v>
      </c>
      <c r="B42" s="35">
        <v>0.08</v>
      </c>
      <c r="C42" s="35"/>
      <c r="D42" s="2"/>
      <c r="E42" s="10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2.75" customHeight="1" x14ac:dyDescent="0.25">
      <c r="A43" s="13" t="s">
        <v>46</v>
      </c>
      <c r="B43" s="26">
        <f>B38+B40</f>
        <v>31000</v>
      </c>
      <c r="C43" s="26">
        <f>C38+C40</f>
        <v>0</v>
      </c>
      <c r="D43" s="2"/>
      <c r="E43" s="10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2.75" customHeight="1" x14ac:dyDescent="0.25">
      <c r="A44" s="13" t="s">
        <v>47</v>
      </c>
      <c r="B44" s="43">
        <f>IF(B39=0,0,-PMT(B42/12,B41*12,B39))</f>
        <v>669.15205519477024</v>
      </c>
      <c r="C44" s="43">
        <f>IF(C39=0,0,-PMT(C42/12,C41*12,C39))</f>
        <v>0</v>
      </c>
      <c r="D44" s="45"/>
      <c r="E44" s="10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2.75" customHeight="1" x14ac:dyDescent="0.25">
      <c r="A45" s="13" t="s">
        <v>48</v>
      </c>
      <c r="B45" s="26">
        <f>IF(B39=0,0,-CUMIPMT(B42/12,B41*12,B39,1,12,0))</f>
        <v>6338.8916228783819</v>
      </c>
      <c r="C45" s="26">
        <f>IF(C39=0,0,-CUMIPMT(C42/12,C41*12,C39,1,12,0))</f>
        <v>0</v>
      </c>
      <c r="D45" s="2"/>
      <c r="E45" s="10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2.75" customHeight="1" thickBot="1" x14ac:dyDescent="0.3">
      <c r="A46" s="36" t="s">
        <v>49</v>
      </c>
      <c r="B46" s="37">
        <f>IF(B39=0,0,-CUMPRINC(B42/12,B41*12,B39,1,12,0))</f>
        <v>1690.9330394588612</v>
      </c>
      <c r="C46" s="37">
        <f>IF(C39=0,0,-CUMPRINC(C42/12,C41*12,C39,1,12,0))</f>
        <v>0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2.75" customHeight="1" x14ac:dyDescent="0.25">
      <c r="A47" s="20" t="s">
        <v>50</v>
      </c>
      <c r="B47" s="21">
        <f>B44*12</f>
        <v>8029.8246623372434</v>
      </c>
      <c r="C47" s="21">
        <f>C44*12</f>
        <v>0</v>
      </c>
      <c r="D47" s="2"/>
      <c r="E47" s="1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2.75" customHeight="1" x14ac:dyDescent="0.25">
      <c r="A48" s="2"/>
      <c r="B48" s="2"/>
      <c r="C48" s="2"/>
      <c r="D48" s="2"/>
      <c r="E48" s="10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2.75" customHeight="1" thickBot="1" x14ac:dyDescent="0.3">
      <c r="A49" s="6" t="s">
        <v>51</v>
      </c>
      <c r="B49" s="25"/>
      <c r="C49" s="25"/>
      <c r="D49" s="2"/>
      <c r="E49" s="10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2.75" customHeight="1" x14ac:dyDescent="0.25">
      <c r="A50" s="38" t="s">
        <v>52</v>
      </c>
      <c r="B50" s="44">
        <f>B11-B28-B44</f>
        <v>298.84794480522976</v>
      </c>
      <c r="C50" s="44">
        <f>C11-C28-C44</f>
        <v>0</v>
      </c>
      <c r="D50" s="2"/>
      <c r="E50" s="10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2.75" customHeight="1" x14ac:dyDescent="0.25">
      <c r="A51" s="38" t="s">
        <v>53</v>
      </c>
      <c r="B51" s="39">
        <f>B33-B47</f>
        <v>3586.1753376627566</v>
      </c>
      <c r="C51" s="39">
        <f>C33-C47</f>
        <v>0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2.75" customHeight="1" x14ac:dyDescent="0.25">
      <c r="A52" s="38" t="s">
        <v>54</v>
      </c>
      <c r="B52" s="40">
        <f>IF(B43=0," ",B51/B43)</f>
        <v>0.11568307540847603</v>
      </c>
      <c r="C52" s="40" t="str">
        <f>IF(C43=0," ",C51/C43)</f>
        <v xml:space="preserve"> </v>
      </c>
      <c r="D52" s="2"/>
      <c r="E52" s="10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2.75" customHeight="1" x14ac:dyDescent="0.25">
      <c r="A53" s="2"/>
      <c r="B53" s="2"/>
      <c r="C53" s="2"/>
      <c r="D53" s="2"/>
      <c r="E53" s="10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2.75" customHeight="1" x14ac:dyDescent="0.25">
      <c r="A54" s="41" t="s">
        <v>55</v>
      </c>
      <c r="B54" s="2"/>
      <c r="C54" s="2"/>
      <c r="D54" s="2"/>
      <c r="E54" s="10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2.75" customHeight="1" x14ac:dyDescent="0.25">
      <c r="A55" s="42" t="s">
        <v>56</v>
      </c>
      <c r="B55" s="2"/>
      <c r="C55" s="2"/>
      <c r="D55" s="2"/>
      <c r="E55" s="10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2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2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2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2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2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2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2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2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2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2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2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2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2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2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2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2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2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2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2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2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2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2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2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2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2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2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2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2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2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2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2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2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2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2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2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2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2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2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2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2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2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12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12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12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12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12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12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12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12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12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12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2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12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12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2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12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12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12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12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12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12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2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2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12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12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2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2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2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2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2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2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2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2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12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12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12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12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12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12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12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12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ht="12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ht="12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12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12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12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12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12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12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12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12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12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12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12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12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12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12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12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12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12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12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12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12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12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12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12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12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12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12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12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12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12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12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12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12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12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12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12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12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12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12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12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12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12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12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12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12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12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12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12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12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12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12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12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12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12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12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12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12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12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12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12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12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12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12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12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12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12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12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12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12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12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12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12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12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12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12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12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12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12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12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12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12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12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12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12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12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12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ht="12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ht="12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ht="12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ht="12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ht="12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ht="12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ht="12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ht="12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ht="12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ht="12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ht="12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12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ht="12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ht="12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ht="12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ht="12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ht="12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ht="12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12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12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12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12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12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12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12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12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12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12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12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12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12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12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12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ht="12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ht="12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ht="12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ht="12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ht="12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ht="12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ht="12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ht="12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ht="12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ht="12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ht="12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ht="12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ht="12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ht="12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ht="12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ht="12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ht="12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ht="12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ht="12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ht="12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ht="12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ht="12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ht="12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ht="12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ht="12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ht="12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ht="12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ht="12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ht="12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ht="12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ht="12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ht="12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ht="12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ht="12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ht="12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ht="12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ht="12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ht="12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ht="12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ht="12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ht="12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ht="12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ht="12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ht="12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ht="12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ht="12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ht="12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ht="12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ht="12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ht="12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ht="12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ht="12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ht="12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ht="12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ht="12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ht="12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ht="12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ht="12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 ht="12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 ht="12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 ht="12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 ht="12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 ht="12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 ht="12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 ht="12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 ht="12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 ht="12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 ht="12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 ht="12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 ht="12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 ht="12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 ht="12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 ht="12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 ht="12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 ht="12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 ht="12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 ht="12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 ht="12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 ht="12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 ht="12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 ht="12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 ht="12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 ht="12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 ht="12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 ht="12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 ht="12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 ht="12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 ht="12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 ht="12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 ht="12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 ht="12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ht="12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 ht="12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 ht="12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 ht="12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 ht="12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 ht="12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 ht="12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 ht="12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 ht="12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 ht="12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 ht="12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 ht="12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 ht="12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 ht="12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 ht="12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 ht="12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 ht="12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 ht="12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 ht="12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 ht="12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 ht="12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 ht="12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 ht="12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 ht="12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 ht="12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 ht="12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 ht="12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 ht="12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 ht="12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 ht="12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 ht="12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 ht="12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 ht="12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 ht="12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 ht="12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 ht="12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 ht="12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 ht="12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 ht="12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 ht="12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 ht="12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 ht="12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 ht="12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 ht="12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 ht="12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 ht="12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 ht="12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 ht="12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 ht="12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 ht="12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 ht="12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 ht="12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 ht="12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 ht="12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 ht="12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 ht="12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 ht="12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 ht="12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 ht="12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 ht="12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 ht="12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 ht="12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 ht="12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 ht="12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 ht="12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 ht="12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 ht="12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 ht="12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 ht="12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 ht="12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 ht="12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 ht="12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 ht="12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 ht="12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 ht="12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 ht="12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 ht="12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 ht="12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 ht="12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 ht="12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 ht="12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 ht="12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 ht="12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 ht="12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 ht="12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 ht="12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 ht="12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 ht="12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 ht="12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 ht="12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 ht="12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 ht="12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 ht="12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 ht="12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 ht="12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 ht="12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 ht="12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 ht="12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 ht="12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 ht="12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 ht="12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 ht="12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 ht="12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 ht="12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 ht="12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 ht="12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 ht="12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 ht="12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 ht="12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 ht="12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 ht="12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 ht="12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 ht="12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 ht="12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 ht="12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 ht="12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 ht="12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 ht="12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 ht="12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 ht="12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 ht="12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1:25" ht="12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1:25" ht="12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 ht="12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1:25" ht="12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1:25" ht="12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1:25" ht="12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1:25" ht="12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 ht="12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1:25" ht="12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1:25" ht="12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1:25" ht="12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1:25" ht="12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1:25" ht="12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1:25" ht="12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1:25" ht="12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1:25" ht="12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1:25" ht="12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1:25" ht="12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1:25" ht="12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1:25" ht="12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1:25" ht="12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25" ht="12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25" ht="12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25" ht="12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1:25" ht="12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25" ht="12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25" ht="12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25" ht="12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25" ht="12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 ht="12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 ht="12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 ht="12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 ht="12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 ht="12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 ht="12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 ht="12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 ht="12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 ht="12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 ht="12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 ht="12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 ht="12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1:25" ht="12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1:25" ht="12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1:25" ht="12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1:25" ht="12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1:25" ht="12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1:25" ht="12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1:25" ht="12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1:25" ht="12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1:25" ht="12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1:25" ht="12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1:25" ht="12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 ht="12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1:25" ht="12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1:25" ht="12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1:25" ht="12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1:25" ht="12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1:25" ht="12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1:25" ht="12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5" ht="12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1:25" ht="12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1:25" ht="12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1:25" ht="12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1:25" ht="12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 ht="12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1:25" ht="12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1:25" ht="12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1:25" ht="12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1:25" ht="12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1:25" ht="12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1:25" ht="12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1:25" ht="12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1:25" ht="12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1:25" ht="12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 ht="12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1:25" ht="12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1:25" ht="12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 ht="12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 ht="12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1:25" ht="12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 ht="12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 ht="12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 ht="12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1:25" ht="12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 ht="12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 ht="12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 ht="12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1:25" ht="12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1:25" ht="12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1:25" ht="12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 ht="12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1:25" ht="12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1:25" ht="12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1:25" ht="12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1:25" ht="12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1:25" ht="12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1:25" ht="12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1:25" ht="12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 ht="12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1:25" ht="12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25" ht="12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 ht="12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25" ht="12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1:25" ht="12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25" ht="12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 ht="12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25" ht="12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25" ht="12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1:25" ht="12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1:25" ht="12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 ht="12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5" ht="12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1:25" ht="12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1:25" ht="12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 ht="12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 ht="12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 ht="12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 ht="12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 ht="12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ht="12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ht="12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ht="12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ht="12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ht="12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ht="12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ht="12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ht="12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ht="12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ht="12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ht="12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ht="12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ht="12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ht="12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ht="12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ht="12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ht="12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ht="12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ht="12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ht="12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ht="12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ht="12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ht="12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ht="12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ht="12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ht="12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ht="12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ht="12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ht="12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ht="12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ht="12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 ht="12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 ht="12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 ht="12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 ht="12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 ht="12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 ht="12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 ht="12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 ht="12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 ht="12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 ht="12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 ht="12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 ht="12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 ht="12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 ht="12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 ht="12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 ht="12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 ht="12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 ht="12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 ht="12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 ht="12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 ht="12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 ht="12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 ht="12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 ht="12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 ht="12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 ht="12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 ht="12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 ht="12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 ht="12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 ht="12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 ht="12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 ht="12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1:25" ht="12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1:25" ht="12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1:25" ht="12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1:25" ht="12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1:25" ht="12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1:25" ht="12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 ht="12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 ht="12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1:25" ht="12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1:25" ht="12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 ht="12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1:25" ht="12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1:25" ht="12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 ht="12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1:25" ht="12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 ht="12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 ht="12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 ht="12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1:25" ht="12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 ht="12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 ht="12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 ht="12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1:25" ht="12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1:25" ht="12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1:25" ht="12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1:25" ht="12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1:25" ht="12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1:25" ht="12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1:25" ht="12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1:25" ht="12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1:25" ht="12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1:25" ht="12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1:25" ht="12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5" ht="12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1:25" ht="12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1:25" ht="12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 ht="12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1:25" ht="12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 ht="12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1:25" ht="12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1:25" ht="12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 ht="12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1:25" ht="12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 ht="12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 ht="12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 ht="12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 ht="12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 ht="12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 ht="12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 ht="12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1:25" ht="12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1:25" ht="12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1:25" ht="12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1:25" ht="12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1:25" ht="12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 ht="12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 ht="12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1:25" ht="12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1:25" ht="12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5" ht="12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1:25" ht="12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1:25" ht="12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1:25" ht="12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1:25" ht="12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 ht="12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1:25" ht="12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1:25" ht="12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 ht="12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 ht="12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1:25" ht="12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1:25" ht="12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 ht="12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1:25" ht="12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1:25" ht="12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1:25" ht="12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1:25" ht="12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1:25" ht="12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1:25" ht="12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1:25" ht="12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1:25" ht="12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1:25" ht="12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1:25" ht="12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1:25" ht="12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1:25" ht="12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1:25" ht="12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5" ht="12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1:25" ht="12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1:25" ht="12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1:25" ht="12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 ht="12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 ht="12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 ht="12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 ht="12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 ht="12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 ht="12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 ht="12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1:25" ht="12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 ht="12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 ht="12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1:25" ht="12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1:25" ht="12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1:25" ht="12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1:25" ht="12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 ht="12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 ht="12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1:25" ht="12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1:25" ht="12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1:25" ht="12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1:25" ht="12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1:25" ht="12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1:25" ht="12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5" ht="12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1:25" ht="12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1:25" ht="12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1:25" ht="12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 ht="12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1:25" ht="12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 ht="12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1:25" ht="12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1:25" ht="12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1:25" ht="12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1:25" ht="12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1:25" ht="12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1:25" ht="12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1:25" ht="12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25" ht="12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25" ht="12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25" ht="12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1:25" ht="12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25" ht="12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25" ht="12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25" ht="12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25" ht="12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25" ht="12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1:25" ht="12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1:25" ht="12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1:25" ht="12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 ht="12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 ht="12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1:25" ht="12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1:25" ht="12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1:25" ht="12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1:25" ht="12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 ht="12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1:25" ht="12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1:25" ht="12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1:25" ht="12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1:25" ht="12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1:25" ht="12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1:25" ht="12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1:25" ht="12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1:25" ht="12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1:25" ht="12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1:25" ht="12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1:25" ht="12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1:25" ht="12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 ht="12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 ht="12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1:25" ht="12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1:25" ht="12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1:25" ht="12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1:25" ht="12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1:25" ht="12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5" ht="12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1:25" ht="12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1:25" ht="12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1:25" ht="12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1:25" ht="12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1:25" ht="12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1:25" ht="12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1:25" ht="12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1:25" ht="12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1:25" ht="12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1:25" ht="12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1:25" ht="12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1:25" ht="12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1:25" ht="12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1:25" ht="12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1:25" ht="12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1:25" ht="12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1:25" ht="12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1:25" ht="12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1:25" ht="12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1:25" ht="12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1:25" ht="12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1:25" ht="12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1:25" ht="12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1:25" ht="12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1:25" ht="12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1:25" ht="12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1:25" ht="12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1:25" ht="12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1:25" ht="12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1:25" ht="12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1:25" ht="12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1:25" ht="12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1:25" ht="12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1:25" ht="12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1:25" ht="12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1:25" ht="12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1:25" ht="12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1:25" ht="12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1:25" ht="12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1:25" ht="12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1:25" ht="12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1:25" ht="12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1:25" ht="12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1:25" ht="12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1:25" ht="12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1:25" ht="12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1:25" ht="12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1:25" ht="12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1:25" ht="12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1:25" ht="12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1:25" ht="12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1:25" ht="12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1:25" ht="12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1:25" ht="12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1:25" ht="12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1:25" ht="12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1:25" ht="12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1:25" ht="12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1:25" ht="12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1:25" ht="12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1:25" ht="12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1:25" ht="12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1:25" ht="12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1:25" ht="12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1:25" ht="12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1:25" ht="12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1:25" ht="12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1:25" ht="12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1:25" ht="12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1:25" ht="12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1:25" ht="12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1:25" ht="12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1:25" ht="12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1:25" ht="12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1:25" ht="12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1:25" ht="12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1:25" ht="12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1:25" ht="12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1:25" ht="12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spans="1:25" ht="12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spans="1:25" ht="12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spans="1:25" ht="12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spans="1:25" ht="12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spans="1:25" ht="12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spans="1:25" ht="12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spans="1:25" ht="12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spans="1:25" ht="12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spans="1:25" ht="12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spans="1:25" ht="12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spans="1:25" ht="12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spans="1:25" ht="12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spans="1:25" ht="12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spans="1:25" ht="12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spans="1:25" ht="12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spans="1:25" ht="12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spans="1:25" ht="12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spans="1:25" ht="12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spans="1:25" ht="12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spans="1:25" ht="12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spans="1:25" ht="12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spans="1:25" ht="12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spans="1:25" ht="12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spans="1:25" ht="12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spans="1:25" ht="12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spans="1:25" ht="12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spans="1:25" ht="12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spans="1:25" ht="12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spans="1:25" ht="12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spans="1:25" ht="12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spans="1:25" ht="12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spans="1:25" ht="12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spans="1:25" ht="12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spans="1:25" ht="12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spans="1:25" ht="12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spans="1:25" ht="12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spans="1:25" ht="12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spans="1:25" ht="12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spans="1:25" ht="12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spans="1:25" ht="12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spans="1:25" ht="12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spans="1:25" ht="12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spans="1:25" ht="12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spans="1:25" ht="12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spans="1:25" ht="12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spans="1:25" ht="12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spans="1:25" ht="12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 spans="1:25" ht="12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 spans="1:25" ht="12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spans="1:25" ht="12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spans="1:25" ht="12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spans="1:25" ht="12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spans="1:25" ht="12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spans="1:25" ht="12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 spans="1:25" ht="12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 spans="1:25" ht="12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 spans="1:25" ht="12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 spans="1:25" ht="12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 spans="1:25" ht="12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 spans="1:25" ht="12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 spans="1:25" ht="12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 spans="1:25" ht="12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 spans="1:25" ht="12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 spans="1:25" ht="12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 spans="1:25" ht="12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 spans="1:25" ht="12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 spans="1:25" ht="12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 spans="1:25" ht="12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 spans="1:25" ht="12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 spans="1:25" ht="12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 spans="1:25" ht="12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 spans="1:25" ht="12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 spans="1:25" ht="12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 spans="1:25" ht="12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 spans="1:25" ht="12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 spans="1:25" ht="12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 spans="1:25" ht="12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 spans="1:25" ht="12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 spans="1:25" ht="12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 spans="1:25" ht="12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 spans="1:25" ht="12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 spans="1:25" ht="12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</row>
    <row r="976" spans="1:25" ht="12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 spans="1:25" ht="12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</row>
    <row r="978" spans="1:25" ht="12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</row>
    <row r="979" spans="1:25" ht="12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</row>
    <row r="980" spans="1:25" ht="12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</row>
    <row r="981" spans="1:25" ht="12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</row>
    <row r="982" spans="1:25" ht="12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</row>
    <row r="983" spans="1:25" ht="12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</row>
    <row r="984" spans="1:25" ht="12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</row>
    <row r="985" spans="1:25" ht="12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</row>
    <row r="986" spans="1:25" ht="12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</row>
    <row r="987" spans="1:25" ht="12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</row>
    <row r="988" spans="1:25" ht="12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</row>
    <row r="989" spans="1:25" ht="12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</row>
    <row r="990" spans="1:25" ht="12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</row>
    <row r="991" spans="1:25" ht="12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</row>
    <row r="992" spans="1:25" ht="12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</row>
    <row r="993" spans="1:25" ht="12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</row>
    <row r="994" spans="1:25" ht="12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</row>
    <row r="995" spans="1:25" ht="12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</row>
    <row r="996" spans="1:25" ht="12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gillentine</dc:creator>
  <cp:lastModifiedBy>david gillentine</cp:lastModifiedBy>
  <dcterms:created xsi:type="dcterms:W3CDTF">2023-07-16T19:07:26Z</dcterms:created>
  <dcterms:modified xsi:type="dcterms:W3CDTF">2023-07-16T20:38:34Z</dcterms:modified>
</cp:coreProperties>
</file>