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data\James_Younker_SA\AIC\DoF\Version_2020\Economic_letters_revise_and_resubmit_Nov2024\Website\Website_content\Current_Paper\"/>
    </mc:Choice>
  </mc:AlternateContent>
  <xr:revisionPtr revIDLastSave="0" documentId="13_ncr:1_{93F44091-FFF7-47C6-9509-53CCFF7C0DBD}" xr6:coauthVersionLast="47" xr6:coauthVersionMax="47" xr10:uidLastSave="{00000000-0000-0000-0000-000000000000}"/>
  <bookViews>
    <workbookView xWindow="795" yWindow="1065" windowWidth="24945" windowHeight="12765" xr2:uid="{00000000-000D-0000-FFFF-FFFF00000000}"/>
  </bookViews>
  <sheets>
    <sheet name="EDF_Calc" sheetId="4" r:id="rId1"/>
    <sheet name="EDF_Calc_frozen_Valu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4" i="4" l="1"/>
  <c r="AN12" i="4"/>
  <c r="AN10" i="4"/>
  <c r="AG14" i="4"/>
  <c r="AG12" i="4"/>
  <c r="AG10" i="4"/>
  <c r="Z14" i="4"/>
  <c r="Z12" i="4"/>
  <c r="Z10" i="4"/>
  <c r="S14" i="4"/>
  <c r="S12" i="4"/>
  <c r="S10" i="4"/>
  <c r="S9" i="4" s="1"/>
  <c r="L14" i="4"/>
  <c r="L12" i="4"/>
  <c r="L10" i="4"/>
  <c r="AN6" i="4"/>
  <c r="AN5" i="4"/>
  <c r="AN3" i="4"/>
  <c r="AG6" i="4"/>
  <c r="AG5" i="4" s="1"/>
  <c r="AG3" i="4"/>
  <c r="Z6" i="4"/>
  <c r="Z5" i="4" s="1"/>
  <c r="Z3" i="4"/>
  <c r="S11" i="4"/>
  <c r="S6" i="4"/>
  <c r="S5" i="4"/>
  <c r="S3" i="4"/>
  <c r="L6" i="4"/>
  <c r="L5" i="4" s="1"/>
  <c r="L11" i="4" s="1"/>
  <c r="L3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54" i="4"/>
  <c r="AO55" i="4"/>
  <c r="AO56" i="4"/>
  <c r="AO57" i="4"/>
  <c r="AO58" i="4"/>
  <c r="AO59" i="4"/>
  <c r="AO60" i="4"/>
  <c r="AO61" i="4"/>
  <c r="AO62" i="4"/>
  <c r="AO63" i="4"/>
  <c r="AO64" i="4"/>
  <c r="AO65" i="4"/>
  <c r="AO66" i="4"/>
  <c r="AO67" i="4"/>
  <c r="AO68" i="4"/>
  <c r="AO69" i="4"/>
  <c r="AO70" i="4"/>
  <c r="AO71" i="4"/>
  <c r="AO72" i="4"/>
  <c r="AO73" i="4"/>
  <c r="AO74" i="4"/>
  <c r="AO75" i="4"/>
  <c r="AO76" i="4"/>
  <c r="AO77" i="4"/>
  <c r="AO78" i="4"/>
  <c r="AO79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AO17" i="4"/>
  <c r="AH17" i="4"/>
  <c r="AA17" i="4"/>
  <c r="T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17" i="4"/>
  <c r="E14" i="4"/>
  <c r="E13" i="4" s="1"/>
  <c r="E12" i="4"/>
  <c r="E11" i="4" s="1"/>
  <c r="E10" i="4"/>
  <c r="E9" i="4"/>
  <c r="E3" i="4"/>
  <c r="F5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17" i="4"/>
  <c r="AN11" i="4" l="1"/>
  <c r="S13" i="4"/>
  <c r="AN13" i="4"/>
  <c r="AG11" i="4"/>
  <c r="AN9" i="4"/>
  <c r="AG13" i="4"/>
  <c r="AG9" i="4"/>
  <c r="Z11" i="4"/>
  <c r="Z9" i="4"/>
  <c r="Z13" i="4"/>
  <c r="L9" i="4"/>
  <c r="L13" i="4"/>
  <c r="E6" i="4"/>
  <c r="E5" i="4" s="1"/>
</calcChain>
</file>

<file path=xl/sharedStrings.xml><?xml version="1.0" encoding="utf-8"?>
<sst xmlns="http://schemas.openxmlformats.org/spreadsheetml/2006/main" count="652" uniqueCount="76">
  <si>
    <t>rtbill</t>
  </si>
  <si>
    <t>rbndl</t>
  </si>
  <si>
    <t>rrtbill</t>
  </si>
  <si>
    <t>rrbndl</t>
  </si>
  <si>
    <t>stockp</t>
  </si>
  <si>
    <t>rstockp</t>
  </si>
  <si>
    <t>gold</t>
  </si>
  <si>
    <t>rgold</t>
  </si>
  <si>
    <t>ip</t>
  </si>
  <si>
    <t>capu</t>
  </si>
  <si>
    <t>emp</t>
  </si>
  <si>
    <t>unemp</t>
  </si>
  <si>
    <t>pgdp</t>
  </si>
  <si>
    <t>cpi</t>
  </si>
  <si>
    <t>ppi</t>
  </si>
  <si>
    <t>earn</t>
  </si>
  <si>
    <t>oil</t>
  </si>
  <si>
    <t>roil</t>
  </si>
  <si>
    <t>comod</t>
  </si>
  <si>
    <t>rcomod</t>
  </si>
  <si>
    <t>mon1</t>
  </si>
  <si>
    <t>rmon1</t>
  </si>
  <si>
    <t>Canada</t>
  </si>
  <si>
    <t>Germany</t>
  </si>
  <si>
    <t>Italy</t>
  </si>
  <si>
    <t>Japan</t>
  </si>
  <si>
    <t>UK</t>
  </si>
  <si>
    <t>rovnght</t>
  </si>
  <si>
    <t>rbndm</t>
  </si>
  <si>
    <t>rrovnght</t>
  </si>
  <si>
    <t>rbnds</t>
  </si>
  <si>
    <t>rrbndm</t>
  </si>
  <si>
    <t>rspread</t>
  </si>
  <si>
    <t>rrbnds</t>
  </si>
  <si>
    <t>mon0</t>
  </si>
  <si>
    <t>mon2</t>
  </si>
  <si>
    <t>mon3</t>
  </si>
  <si>
    <t>rmon0</t>
  </si>
  <si>
    <t>rmon2</t>
  </si>
  <si>
    <t>rmon3</t>
  </si>
  <si>
    <t>Canada - Auxiliary model</t>
  </si>
  <si>
    <t>Canada - parameter count</t>
  </si>
  <si>
    <t>Germany - Auxiliary models</t>
  </si>
  <si>
    <t>Germany - parameter count</t>
  </si>
  <si>
    <t>Italy - Auxiliary models</t>
  </si>
  <si>
    <t>Italy - parameter count</t>
  </si>
  <si>
    <t>Canada - series number</t>
  </si>
  <si>
    <t>Germany - series number</t>
  </si>
  <si>
    <t>Italy - series number</t>
  </si>
  <si>
    <t>Japan - Auxiliary models</t>
  </si>
  <si>
    <t>Japan - series number</t>
  </si>
  <si>
    <t>Japan - parameter count</t>
  </si>
  <si>
    <t>UK - Auxiliary models</t>
  </si>
  <si>
    <t>UK - series number</t>
  </si>
  <si>
    <t>UK - parameter count</t>
  </si>
  <si>
    <t>US - Auxiliary models</t>
  </si>
  <si>
    <t>US - series number</t>
  </si>
  <si>
    <t>US - parameter count</t>
  </si>
  <si>
    <t>Canada - OLS coefficients</t>
  </si>
  <si>
    <t xml:space="preserve">Germany - OLS coefficients </t>
  </si>
  <si>
    <t>Italy - OLS coefficients</t>
  </si>
  <si>
    <t>Japan - OLS coefficients</t>
  </si>
  <si>
    <t>UK - OLS coefficients</t>
  </si>
  <si>
    <t xml:space="preserve">US - OLS coefficients </t>
  </si>
  <si>
    <t>Eq19 of Ave</t>
  </si>
  <si>
    <t>Eq19 of OLS</t>
  </si>
  <si>
    <t>Eq19 of OLS term 1 (weighted ave)</t>
  </si>
  <si>
    <t>Eq19 of Shrink 0.25</t>
  </si>
  <si>
    <t>Eq19 of Shrink 0.50</t>
  </si>
  <si>
    <t>Eq19 of Shrink 1</t>
  </si>
  <si>
    <t xml:space="preserve">     w of Shrink 0.25 =1-0.25(cols(z)/(rows(z)-cols(z)))</t>
  </si>
  <si>
    <t xml:space="preserve">     w of Shrink 0.50 =1-0.50(cols(z)/(rows(z)-cols(z)))</t>
  </si>
  <si>
    <t xml:space="preserve">     w of Shrink 1 =1-1(cols(z)/(rows(z)-cols(z)))</t>
  </si>
  <si>
    <t>US</t>
  </si>
  <si>
    <t>term 1 components</t>
  </si>
  <si>
    <t>Eq19 of OLS term 2 (count of OLS parameters)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</si>
</sst>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quotePrefix="1"/>
    <xf numFmtId="0" fontId="1" fillId="0" borderId="0" xfId="0" applyFont="1"/>
    <xf numFmtId="0" fontId="0" fillId="3" borderId="0" xfId="0" applyFill="1"/>
    <xf numFmtId="0" fontId="0" fillId="0" borderId="0" xfId="0" applyFill="1"/>
    <xf numFmtId="0" fontId="1" fillId="0" borderId="0" xfId="0" applyFont="1" applyFill="1"/>
    <xf numFmtId="2" fontId="0" fillId="0" borderId="0" xfId="0" applyNumberFormat="1" applyFill="1"/>
    <xf numFmtId="0" fontId="0" fillId="0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9844-9B23-4596-94AA-04E13EF871AA}">
  <dimension ref="B2:AO79"/>
  <sheetViews>
    <sheetView tabSelected="1" workbookViewId="0">
      <selection activeCell="A6" sqref="A6"/>
    </sheetView>
  </sheetViews>
  <sheetFormatPr defaultRowHeight="15" x14ac:dyDescent="0.25"/>
  <cols>
    <col min="4" max="4" width="46.5703125" customWidth="1"/>
    <col min="11" max="11" width="46.7109375" customWidth="1"/>
    <col min="18" max="18" width="46.7109375" customWidth="1"/>
    <col min="25" max="25" width="46.7109375" customWidth="1"/>
    <col min="32" max="32" width="46.7109375" customWidth="1"/>
    <col min="39" max="39" width="46.7109375" customWidth="1"/>
  </cols>
  <sheetData>
    <row r="2" spans="2:41" x14ac:dyDescent="0.25">
      <c r="B2" s="3" t="s">
        <v>22</v>
      </c>
      <c r="I2" s="3" t="s">
        <v>23</v>
      </c>
      <c r="P2" s="3" t="s">
        <v>24</v>
      </c>
      <c r="W2" s="3" t="s">
        <v>25</v>
      </c>
      <c r="AD2" s="3" t="s">
        <v>26</v>
      </c>
      <c r="AK2" s="3" t="s">
        <v>73</v>
      </c>
    </row>
    <row r="3" spans="2:41" x14ac:dyDescent="0.25">
      <c r="D3" t="s">
        <v>64</v>
      </c>
      <c r="E3" s="4">
        <f>AVERAGE(E17:E79)</f>
        <v>3.1951219512195124</v>
      </c>
      <c r="K3" t="s">
        <v>64</v>
      </c>
      <c r="L3" s="4">
        <f>AVERAGE(L17:L79)</f>
        <v>3.1428571428571428</v>
      </c>
      <c r="R3" t="s">
        <v>64</v>
      </c>
      <c r="S3" s="4">
        <f>AVERAGE(S17:S79)</f>
        <v>3.2068965517241379</v>
      </c>
      <c r="Y3" t="s">
        <v>64</v>
      </c>
      <c r="Z3" s="4">
        <f>AVERAGE(Z17:Z79)</f>
        <v>5.0909090909090908</v>
      </c>
      <c r="AF3" t="s">
        <v>64</v>
      </c>
      <c r="AG3" s="4">
        <f>AVERAGE(AG17:AG79)</f>
        <v>2.2068965517241379</v>
      </c>
      <c r="AM3" t="s">
        <v>64</v>
      </c>
      <c r="AN3" s="4">
        <f>AVERAGE(AN17:AN79)</f>
        <v>3.253968253968254</v>
      </c>
    </row>
    <row r="5" spans="2:41" x14ac:dyDescent="0.25">
      <c r="D5" t="s">
        <v>65</v>
      </c>
      <c r="E5">
        <f>E6+E7</f>
        <v>38.901160755000006</v>
      </c>
      <c r="K5" t="s">
        <v>65</v>
      </c>
      <c r="L5">
        <f>L6+L7</f>
        <v>37.033588093199995</v>
      </c>
      <c r="R5" t="s">
        <v>65</v>
      </c>
      <c r="S5">
        <f>S6+S7</f>
        <v>26.594122865000003</v>
      </c>
      <c r="Y5" t="s">
        <v>65</v>
      </c>
      <c r="Z5">
        <f>Z6+Z7</f>
        <v>33.891063265</v>
      </c>
      <c r="AF5" t="s">
        <v>65</v>
      </c>
      <c r="AG5">
        <f>AG6+AG7</f>
        <v>29.500418497689999</v>
      </c>
      <c r="AM5" t="s">
        <v>65</v>
      </c>
      <c r="AN5" s="4">
        <f>AN6+AN7</f>
        <v>64.009163806000004</v>
      </c>
    </row>
    <row r="6" spans="2:41" x14ac:dyDescent="0.25">
      <c r="D6" t="s">
        <v>66</v>
      </c>
      <c r="E6">
        <f>SUM(F17:F79)</f>
        <v>-2.0988392449999962</v>
      </c>
      <c r="K6" t="s">
        <v>66</v>
      </c>
      <c r="L6">
        <f>SUM(M17:M79)</f>
        <v>2.0335880931999974</v>
      </c>
      <c r="R6" t="s">
        <v>66</v>
      </c>
      <c r="S6">
        <f>SUM(T17:T79)</f>
        <v>-2.4058771349999986</v>
      </c>
      <c r="Y6" t="s">
        <v>66</v>
      </c>
      <c r="Z6">
        <f>SUM(AA17:AA79)</f>
        <v>0.89106326499999988</v>
      </c>
      <c r="AF6" t="s">
        <v>66</v>
      </c>
      <c r="AG6">
        <f>SUM(AH17:AH79)</f>
        <v>0.5004184976899988</v>
      </c>
      <c r="AM6" t="s">
        <v>66</v>
      </c>
      <c r="AN6">
        <f>SUM(AO17:AO79)</f>
        <v>1.0091638060000012</v>
      </c>
    </row>
    <row r="7" spans="2:41" x14ac:dyDescent="0.25">
      <c r="D7" t="s">
        <v>75</v>
      </c>
      <c r="E7">
        <v>41</v>
      </c>
      <c r="K7" t="s">
        <v>75</v>
      </c>
      <c r="L7">
        <v>35</v>
      </c>
      <c r="R7" t="s">
        <v>75</v>
      </c>
      <c r="S7">
        <v>29</v>
      </c>
      <c r="Y7" t="s">
        <v>75</v>
      </c>
      <c r="Z7">
        <v>33</v>
      </c>
      <c r="AF7" t="s">
        <v>75</v>
      </c>
      <c r="AG7">
        <v>29</v>
      </c>
      <c r="AM7" t="s">
        <v>75</v>
      </c>
      <c r="AN7" s="4">
        <v>63</v>
      </c>
    </row>
    <row r="9" spans="2:41" x14ac:dyDescent="0.25">
      <c r="D9" t="s">
        <v>67</v>
      </c>
      <c r="E9" s="4">
        <f>E10*E5+(1-E10)*E3</f>
        <v>33.270593097480777</v>
      </c>
      <c r="K9" t="s">
        <v>67</v>
      </c>
      <c r="L9" s="4">
        <f>L10*L5+(1-L10)*L3</f>
        <v>32.856913504249292</v>
      </c>
      <c r="R9" t="s">
        <v>67</v>
      </c>
      <c r="S9" s="4">
        <f>S10*S5+(1-S10)*S3</f>
        <v>24.392078829009744</v>
      </c>
      <c r="Y9" t="s">
        <v>67</v>
      </c>
      <c r="Z9" s="4">
        <f>Z10*Z5+(1-Z10)*Z3</f>
        <v>30.63625132066781</v>
      </c>
      <c r="AF9" t="s">
        <v>67</v>
      </c>
      <c r="AG9" s="4">
        <f>AG10*AG5+(1-AG10)*AG3</f>
        <v>26.930573898881526</v>
      </c>
      <c r="AM9" t="s">
        <v>67</v>
      </c>
      <c r="AN9" s="4">
        <f>AN10*AN5+(1-AN10)*AN3</f>
        <v>41.755807295662791</v>
      </c>
    </row>
    <row r="10" spans="2:41" x14ac:dyDescent="0.25">
      <c r="D10" s="2" t="s">
        <v>70</v>
      </c>
      <c r="E10">
        <f>1-0.25*(41/(106-41))</f>
        <v>0.84230769230769231</v>
      </c>
      <c r="K10" s="2" t="s">
        <v>70</v>
      </c>
      <c r="L10">
        <f>1-0.25*(35/(106-35))</f>
        <v>0.87676056338028174</v>
      </c>
      <c r="R10" s="2" t="s">
        <v>70</v>
      </c>
      <c r="S10">
        <f>1-0.25*(29/(106-29))</f>
        <v>0.9058441558441559</v>
      </c>
      <c r="Y10" s="2" t="s">
        <v>70</v>
      </c>
      <c r="Z10">
        <f>1-0.25*(33/(106-33))</f>
        <v>0.88698630136986301</v>
      </c>
      <c r="AF10" s="2" t="s">
        <v>70</v>
      </c>
      <c r="AG10">
        <f>1-0.25*(29/(106-29))</f>
        <v>0.9058441558441559</v>
      </c>
      <c r="AM10" s="2" t="s">
        <v>70</v>
      </c>
      <c r="AN10" s="4">
        <f>1-0.25*(63/(106-63))</f>
        <v>0.63372093023255816</v>
      </c>
    </row>
    <row r="11" spans="2:41" x14ac:dyDescent="0.25">
      <c r="D11" t="s">
        <v>68</v>
      </c>
      <c r="E11" s="4">
        <f>E12*E5+(1-E12)*E3</f>
        <v>27.640025439961541</v>
      </c>
      <c r="K11" t="s">
        <v>68</v>
      </c>
      <c r="L11" s="4">
        <f>L12*L5+(1-L12)*L3</f>
        <v>28.680238915298588</v>
      </c>
      <c r="R11" t="s">
        <v>68</v>
      </c>
      <c r="S11" s="4">
        <f>S12*S5+(1-S12)*S3</f>
        <v>22.190034793019482</v>
      </c>
      <c r="Y11" t="s">
        <v>68</v>
      </c>
      <c r="Z11" s="4">
        <f>Z12*Z5+(1-Z12)*Z3</f>
        <v>27.381439376335614</v>
      </c>
      <c r="AF11" t="s">
        <v>68</v>
      </c>
      <c r="AG11" s="4">
        <f>AG12*AG5+(1-AG12)*AG3</f>
        <v>24.36072930007305</v>
      </c>
      <c r="AM11" t="s">
        <v>68</v>
      </c>
      <c r="AN11" s="4">
        <f>AN12*AN5+(1-AN12)*AN3</f>
        <v>19.502450785325586</v>
      </c>
    </row>
    <row r="12" spans="2:41" x14ac:dyDescent="0.25">
      <c r="D12" s="2" t="s">
        <v>71</v>
      </c>
      <c r="E12">
        <f>1-0.5*(41/(106-41))</f>
        <v>0.68461538461538463</v>
      </c>
      <c r="K12" s="2" t="s">
        <v>71</v>
      </c>
      <c r="L12">
        <f>1-0.5*(35/(106-35))</f>
        <v>0.75352112676056338</v>
      </c>
      <c r="R12" s="2" t="s">
        <v>71</v>
      </c>
      <c r="S12">
        <f>1-0.5*(29/(106-29))</f>
        <v>0.81168831168831168</v>
      </c>
      <c r="Y12" s="2" t="s">
        <v>71</v>
      </c>
      <c r="Z12">
        <f>1-0.5*(33/(106-33))</f>
        <v>0.77397260273972601</v>
      </c>
      <c r="AF12" s="2" t="s">
        <v>71</v>
      </c>
      <c r="AG12">
        <f>1-0.5*(29/(106-29))</f>
        <v>0.81168831168831168</v>
      </c>
      <c r="AM12" s="2" t="s">
        <v>71</v>
      </c>
      <c r="AN12">
        <f>1-0.5*(63/(106-63))</f>
        <v>0.26744186046511631</v>
      </c>
    </row>
    <row r="13" spans="2:41" x14ac:dyDescent="0.25">
      <c r="D13" t="s">
        <v>69</v>
      </c>
      <c r="E13" s="4">
        <f>E14*E5+(1-E14)*E3</f>
        <v>16.378890124923082</v>
      </c>
      <c r="K13" t="s">
        <v>69</v>
      </c>
      <c r="L13" s="4">
        <f>L14*L5+(1-L14)*L3</f>
        <v>20.326889737397181</v>
      </c>
      <c r="R13" t="s">
        <v>69</v>
      </c>
      <c r="S13" s="4">
        <f>S14*S5+(1-S14)*S3</f>
        <v>17.785946721038961</v>
      </c>
      <c r="Y13" t="s">
        <v>69</v>
      </c>
      <c r="Z13" s="4">
        <f>Z14*Z5+(1-Z14)*Z3</f>
        <v>20.871815487671235</v>
      </c>
      <c r="AF13" t="s">
        <v>69</v>
      </c>
      <c r="AG13" s="4">
        <f>AG14*AG5+(1-AG14)*AG3</f>
        <v>19.221040102456104</v>
      </c>
      <c r="AM13" t="s">
        <v>69</v>
      </c>
      <c r="AN13" s="4">
        <f>AN14*AN5+(1-AN14)*AN3</f>
        <v>3.253968253968254</v>
      </c>
    </row>
    <row r="14" spans="2:41" x14ac:dyDescent="0.25">
      <c r="D14" s="2" t="s">
        <v>72</v>
      </c>
      <c r="E14">
        <f>1-1*(41/(106-41))</f>
        <v>0.36923076923076925</v>
      </c>
      <c r="K14" s="2" t="s">
        <v>72</v>
      </c>
      <c r="L14">
        <f>1-1*(35/(106-35))</f>
        <v>0.50704225352112675</v>
      </c>
      <c r="R14" s="2" t="s">
        <v>72</v>
      </c>
      <c r="S14">
        <f>1-1*(29/(106-29))</f>
        <v>0.62337662337662336</v>
      </c>
      <c r="Y14" s="2" t="s">
        <v>72</v>
      </c>
      <c r="Z14">
        <f>1-1*(33/(106-33))</f>
        <v>0.54794520547945202</v>
      </c>
      <c r="AF14" s="2" t="s">
        <v>72</v>
      </c>
      <c r="AG14">
        <f>1-1*(29/(106-29))</f>
        <v>0.62337662337662336</v>
      </c>
      <c r="AM14" s="2" t="s">
        <v>72</v>
      </c>
      <c r="AN14">
        <f>MAX(0,1-1*(63/(106-63)))</f>
        <v>0</v>
      </c>
    </row>
    <row r="16" spans="2:41" x14ac:dyDescent="0.25">
      <c r="B16" t="s">
        <v>40</v>
      </c>
      <c r="C16" t="s">
        <v>46</v>
      </c>
      <c r="D16" t="s">
        <v>58</v>
      </c>
      <c r="E16" t="s">
        <v>41</v>
      </c>
      <c r="F16" t="s">
        <v>74</v>
      </c>
      <c r="I16" t="s">
        <v>42</v>
      </c>
      <c r="J16" t="s">
        <v>47</v>
      </c>
      <c r="K16" t="s">
        <v>59</v>
      </c>
      <c r="L16" t="s">
        <v>43</v>
      </c>
      <c r="M16" t="s">
        <v>74</v>
      </c>
      <c r="P16" t="s">
        <v>44</v>
      </c>
      <c r="Q16" t="s">
        <v>48</v>
      </c>
      <c r="R16" t="s">
        <v>60</v>
      </c>
      <c r="S16" t="s">
        <v>45</v>
      </c>
      <c r="T16" t="s">
        <v>74</v>
      </c>
      <c r="W16" t="s">
        <v>49</v>
      </c>
      <c r="X16" t="s">
        <v>50</v>
      </c>
      <c r="Y16" t="s">
        <v>61</v>
      </c>
      <c r="Z16" t="s">
        <v>51</v>
      </c>
      <c r="AA16" t="s">
        <v>74</v>
      </c>
      <c r="AD16" t="s">
        <v>52</v>
      </c>
      <c r="AE16" t="s">
        <v>53</v>
      </c>
      <c r="AF16" t="s">
        <v>62</v>
      </c>
      <c r="AG16" t="s">
        <v>54</v>
      </c>
      <c r="AH16" t="s">
        <v>74</v>
      </c>
      <c r="AK16" t="s">
        <v>55</v>
      </c>
      <c r="AL16" t="s">
        <v>56</v>
      </c>
      <c r="AM16" t="s">
        <v>63</v>
      </c>
      <c r="AN16" t="s">
        <v>57</v>
      </c>
      <c r="AO16" t="s">
        <v>74</v>
      </c>
    </row>
    <row r="17" spans="2:41" x14ac:dyDescent="0.25">
      <c r="B17" s="5" t="s">
        <v>0</v>
      </c>
      <c r="C17" s="5">
        <v>1</v>
      </c>
      <c r="D17" s="1">
        <v>0.71353854000000005</v>
      </c>
      <c r="E17" s="1">
        <v>3</v>
      </c>
      <c r="F17">
        <f>D17*E17</f>
        <v>2.1406156200000002</v>
      </c>
      <c r="I17" s="5" t="s">
        <v>27</v>
      </c>
      <c r="J17" s="5">
        <v>1</v>
      </c>
      <c r="K17" s="1">
        <v>0.27572181000000001</v>
      </c>
      <c r="L17" s="1">
        <v>4</v>
      </c>
      <c r="M17">
        <f>K17*L17</f>
        <v>1.10288724</v>
      </c>
      <c r="P17" s="5" t="s">
        <v>28</v>
      </c>
      <c r="Q17" s="5">
        <v>1</v>
      </c>
      <c r="R17" s="1">
        <v>-0.77651234000000002</v>
      </c>
      <c r="S17" s="1">
        <v>3</v>
      </c>
      <c r="T17">
        <f>R17*S17</f>
        <v>-2.3295370200000001</v>
      </c>
      <c r="W17" s="5" t="s">
        <v>27</v>
      </c>
      <c r="X17" s="5">
        <v>1</v>
      </c>
      <c r="Y17" s="1">
        <v>-3.5341285E-2</v>
      </c>
      <c r="Z17" s="1">
        <v>7</v>
      </c>
      <c r="AA17">
        <f>Y17*Z17</f>
        <v>-0.247388995</v>
      </c>
      <c r="AD17" s="5" t="s">
        <v>1</v>
      </c>
      <c r="AE17" s="5">
        <v>1</v>
      </c>
      <c r="AF17" s="1">
        <v>1.7888839999999999</v>
      </c>
      <c r="AG17" s="1">
        <v>2</v>
      </c>
      <c r="AH17">
        <f>AF17*AG17</f>
        <v>3.5777679999999998</v>
      </c>
      <c r="AK17" s="5" t="s">
        <v>27</v>
      </c>
      <c r="AL17" s="5">
        <v>1</v>
      </c>
      <c r="AM17" s="1">
        <v>1.6746369000000001</v>
      </c>
      <c r="AN17" s="1">
        <v>3</v>
      </c>
      <c r="AO17">
        <f>AM17*AN17</f>
        <v>5.0239107000000001</v>
      </c>
    </row>
    <row r="18" spans="2:41" x14ac:dyDescent="0.25">
      <c r="B18" s="5" t="s">
        <v>1</v>
      </c>
      <c r="C18" s="5">
        <v>1</v>
      </c>
      <c r="D18" s="1">
        <v>-0.58672031000000002</v>
      </c>
      <c r="E18" s="1">
        <v>2</v>
      </c>
      <c r="F18">
        <f t="shared" ref="F18:F56" si="0">D18*E18</f>
        <v>-1.17344062</v>
      </c>
      <c r="I18" s="5" t="s">
        <v>1</v>
      </c>
      <c r="J18" s="5">
        <v>1</v>
      </c>
      <c r="K18" s="1">
        <v>6.3404518000000007E-2</v>
      </c>
      <c r="L18" s="1">
        <v>2</v>
      </c>
      <c r="M18">
        <f t="shared" ref="M18:M51" si="1">K18*L18</f>
        <v>0.12680903600000001</v>
      </c>
      <c r="P18" s="5" t="s">
        <v>1</v>
      </c>
      <c r="Q18" s="5">
        <v>1</v>
      </c>
      <c r="R18" s="1">
        <v>0.32376580999999999</v>
      </c>
      <c r="S18" s="1">
        <v>3</v>
      </c>
      <c r="T18">
        <f t="shared" ref="T18:T45" si="2">R18*S18</f>
        <v>0.97129742999999991</v>
      </c>
      <c r="W18" s="5" t="s">
        <v>27</v>
      </c>
      <c r="X18" s="5">
        <v>2</v>
      </c>
      <c r="Y18" s="1">
        <v>-0.56717441000000002</v>
      </c>
      <c r="Z18" s="1">
        <v>6</v>
      </c>
      <c r="AA18">
        <f t="shared" ref="AA18:AA49" si="3">Y18*Z18</f>
        <v>-3.4030464600000001</v>
      </c>
      <c r="AD18" s="5" t="s">
        <v>1</v>
      </c>
      <c r="AE18" s="5">
        <v>2</v>
      </c>
      <c r="AF18" s="1">
        <v>-1.3901945</v>
      </c>
      <c r="AG18" s="1">
        <v>3</v>
      </c>
      <c r="AH18">
        <f t="shared" ref="AH18:AH45" si="4">AF18*AG18</f>
        <v>-4.1705835000000002</v>
      </c>
      <c r="AK18" s="5" t="s">
        <v>0</v>
      </c>
      <c r="AL18" s="5">
        <v>1</v>
      </c>
      <c r="AM18" s="1">
        <v>-0.48747716000000002</v>
      </c>
      <c r="AN18" s="1">
        <v>3</v>
      </c>
      <c r="AO18">
        <f t="shared" ref="AO18:AO79" si="5">AM18*AN18</f>
        <v>-1.46243148</v>
      </c>
    </row>
    <row r="19" spans="2:41" x14ac:dyDescent="0.25">
      <c r="B19" s="5" t="s">
        <v>0</v>
      </c>
      <c r="C19" s="5">
        <v>2</v>
      </c>
      <c r="D19" s="1">
        <v>-0.56832077000000003</v>
      </c>
      <c r="E19" s="1">
        <v>3</v>
      </c>
      <c r="F19">
        <f t="shared" si="0"/>
        <v>-1.70496231</v>
      </c>
      <c r="I19" s="5" t="s">
        <v>27</v>
      </c>
      <c r="J19" s="5">
        <v>2</v>
      </c>
      <c r="K19" s="1">
        <v>2.3055794999999999</v>
      </c>
      <c r="L19" s="1">
        <v>2</v>
      </c>
      <c r="M19">
        <f t="shared" si="1"/>
        <v>4.6111589999999998</v>
      </c>
      <c r="P19" s="5" t="s">
        <v>28</v>
      </c>
      <c r="Q19" s="5">
        <v>2</v>
      </c>
      <c r="R19" s="1">
        <v>3.8116572000000001E-2</v>
      </c>
      <c r="S19" s="1">
        <v>3</v>
      </c>
      <c r="T19">
        <f t="shared" si="2"/>
        <v>0.114349716</v>
      </c>
      <c r="W19" s="5" t="s">
        <v>29</v>
      </c>
      <c r="X19" s="5">
        <v>1</v>
      </c>
      <c r="Y19" s="1">
        <v>-0.53834837999999996</v>
      </c>
      <c r="Z19" s="1">
        <v>5</v>
      </c>
      <c r="AA19">
        <f t="shared" si="3"/>
        <v>-2.6917418999999998</v>
      </c>
      <c r="AD19" s="5" t="s">
        <v>3</v>
      </c>
      <c r="AE19" s="5">
        <v>1</v>
      </c>
      <c r="AF19" s="1">
        <v>-1.9944509999999999E-2</v>
      </c>
      <c r="AG19" s="1">
        <v>3</v>
      </c>
      <c r="AH19">
        <f t="shared" si="4"/>
        <v>-5.9833529999999996E-2</v>
      </c>
      <c r="AK19" s="5" t="s">
        <v>30</v>
      </c>
      <c r="AL19" s="5">
        <v>1</v>
      </c>
      <c r="AM19" s="1">
        <v>0.31894997000000003</v>
      </c>
      <c r="AN19" s="1">
        <v>3</v>
      </c>
      <c r="AO19">
        <f t="shared" si="5"/>
        <v>0.95684991000000008</v>
      </c>
    </row>
    <row r="20" spans="2:41" x14ac:dyDescent="0.25">
      <c r="B20" s="5" t="s">
        <v>1</v>
      </c>
      <c r="C20" s="5">
        <v>2</v>
      </c>
      <c r="D20" s="1">
        <v>-0.34937615999999999</v>
      </c>
      <c r="E20" s="1">
        <v>5</v>
      </c>
      <c r="F20">
        <f t="shared" si="0"/>
        <v>-1.7468808</v>
      </c>
      <c r="I20" s="5" t="s">
        <v>1</v>
      </c>
      <c r="J20" s="5">
        <v>2</v>
      </c>
      <c r="K20" s="1">
        <v>-0.69472771</v>
      </c>
      <c r="L20" s="1">
        <v>2</v>
      </c>
      <c r="M20">
        <f t="shared" si="1"/>
        <v>-1.38945542</v>
      </c>
      <c r="P20" s="5" t="s">
        <v>1</v>
      </c>
      <c r="Q20" s="5">
        <v>2</v>
      </c>
      <c r="R20" s="1">
        <v>-0.24800755999999999</v>
      </c>
      <c r="S20" s="1">
        <v>3</v>
      </c>
      <c r="T20">
        <f t="shared" si="2"/>
        <v>-0.74402267999999994</v>
      </c>
      <c r="W20" s="5" t="s">
        <v>29</v>
      </c>
      <c r="X20" s="5">
        <v>2</v>
      </c>
      <c r="Y20" s="1">
        <v>3.9073994999999999</v>
      </c>
      <c r="Z20" s="1">
        <v>5</v>
      </c>
      <c r="AA20">
        <f t="shared" si="3"/>
        <v>19.536997499999998</v>
      </c>
      <c r="AD20" s="5" t="s">
        <v>3</v>
      </c>
      <c r="AE20" s="5">
        <v>2</v>
      </c>
      <c r="AF20" s="1">
        <v>4.4673217999999997</v>
      </c>
      <c r="AG20" s="1">
        <v>2</v>
      </c>
      <c r="AH20">
        <f t="shared" si="4"/>
        <v>8.9346435999999994</v>
      </c>
      <c r="AK20" s="5" t="s">
        <v>28</v>
      </c>
      <c r="AL20" s="5">
        <v>1</v>
      </c>
      <c r="AM20" s="1">
        <v>1.2208051</v>
      </c>
      <c r="AN20" s="1">
        <v>3</v>
      </c>
      <c r="AO20">
        <f t="shared" si="5"/>
        <v>3.6624153000000002</v>
      </c>
    </row>
    <row r="21" spans="2:41" x14ac:dyDescent="0.25">
      <c r="B21" s="5" t="s">
        <v>2</v>
      </c>
      <c r="C21" s="5">
        <v>1</v>
      </c>
      <c r="D21" s="1">
        <v>1.1589921000000001</v>
      </c>
      <c r="E21" s="1">
        <v>3</v>
      </c>
      <c r="F21">
        <f t="shared" si="0"/>
        <v>3.4769763000000005</v>
      </c>
      <c r="I21" s="5" t="s">
        <v>29</v>
      </c>
      <c r="J21" s="5">
        <v>1</v>
      </c>
      <c r="K21" s="1">
        <v>1.9232505</v>
      </c>
      <c r="L21" s="1">
        <v>2</v>
      </c>
      <c r="M21">
        <f t="shared" si="1"/>
        <v>3.8465009999999999</v>
      </c>
      <c r="P21" s="5" t="s">
        <v>31</v>
      </c>
      <c r="Q21" s="5">
        <v>1</v>
      </c>
      <c r="R21" s="1">
        <v>-4.7610849999999996</v>
      </c>
      <c r="S21" s="1">
        <v>3</v>
      </c>
      <c r="T21">
        <f t="shared" si="2"/>
        <v>-14.283254999999999</v>
      </c>
      <c r="W21" s="5" t="s">
        <v>4</v>
      </c>
      <c r="X21" s="5">
        <v>5</v>
      </c>
      <c r="Y21" s="1">
        <v>-1.9920002999999999</v>
      </c>
      <c r="Z21" s="1">
        <v>5</v>
      </c>
      <c r="AA21">
        <f t="shared" si="3"/>
        <v>-9.9600015000000006</v>
      </c>
      <c r="AD21" s="5" t="s">
        <v>6</v>
      </c>
      <c r="AE21" s="5">
        <v>5</v>
      </c>
      <c r="AF21" s="1">
        <v>3.9123389999999998</v>
      </c>
      <c r="AG21" s="1">
        <v>2</v>
      </c>
      <c r="AH21">
        <f t="shared" si="4"/>
        <v>7.8246779999999996</v>
      </c>
      <c r="AK21" s="5" t="s">
        <v>1</v>
      </c>
      <c r="AL21" s="5">
        <v>1</v>
      </c>
      <c r="AM21" s="1">
        <v>-1.5238666000000001</v>
      </c>
      <c r="AN21" s="1">
        <v>3</v>
      </c>
      <c r="AO21">
        <f t="shared" si="5"/>
        <v>-4.5715998000000004</v>
      </c>
    </row>
    <row r="22" spans="2:41" x14ac:dyDescent="0.25">
      <c r="B22" s="5" t="s">
        <v>3</v>
      </c>
      <c r="C22" s="5">
        <v>1</v>
      </c>
      <c r="D22" s="1">
        <v>-2.3120783999999999</v>
      </c>
      <c r="E22" s="1">
        <v>3</v>
      </c>
      <c r="F22">
        <f t="shared" si="0"/>
        <v>-6.9362351999999996</v>
      </c>
      <c r="I22" s="5" t="s">
        <v>3</v>
      </c>
      <c r="J22" s="5">
        <v>1</v>
      </c>
      <c r="K22" s="1">
        <v>-2.8672523999999999</v>
      </c>
      <c r="L22" s="1">
        <v>2</v>
      </c>
      <c r="M22">
        <f t="shared" si="1"/>
        <v>-5.7345047999999998</v>
      </c>
      <c r="P22" s="5" t="s">
        <v>3</v>
      </c>
      <c r="Q22" s="5">
        <v>1</v>
      </c>
      <c r="R22" s="1">
        <v>3.2547548000000002</v>
      </c>
      <c r="S22" s="1">
        <v>3</v>
      </c>
      <c r="T22">
        <f t="shared" si="2"/>
        <v>9.7642644000000001</v>
      </c>
      <c r="W22" s="5" t="s">
        <v>5</v>
      </c>
      <c r="X22" s="5">
        <v>5</v>
      </c>
      <c r="Y22" s="1">
        <v>2.1549119999999999</v>
      </c>
      <c r="Z22" s="1">
        <v>5</v>
      </c>
      <c r="AA22">
        <f t="shared" si="3"/>
        <v>10.774559999999999</v>
      </c>
      <c r="AD22" s="5" t="s">
        <v>6</v>
      </c>
      <c r="AE22" s="5">
        <v>6</v>
      </c>
      <c r="AF22" s="1">
        <v>1.4035500999999999</v>
      </c>
      <c r="AG22" s="1">
        <v>2</v>
      </c>
      <c r="AH22">
        <f t="shared" si="4"/>
        <v>2.8071001999999998</v>
      </c>
      <c r="AK22" s="5" t="s">
        <v>27</v>
      </c>
      <c r="AL22" s="5">
        <v>2</v>
      </c>
      <c r="AM22" s="1">
        <v>0.16580444</v>
      </c>
      <c r="AN22" s="1">
        <v>6</v>
      </c>
      <c r="AO22">
        <f t="shared" si="5"/>
        <v>0.99482663999999998</v>
      </c>
    </row>
    <row r="23" spans="2:41" x14ac:dyDescent="0.25">
      <c r="B23" s="5" t="s">
        <v>2</v>
      </c>
      <c r="C23" s="5">
        <v>2</v>
      </c>
      <c r="D23" s="1">
        <v>-2.2392837999999999</v>
      </c>
      <c r="E23" s="1">
        <v>3</v>
      </c>
      <c r="F23">
        <f t="shared" si="0"/>
        <v>-6.7178513999999998</v>
      </c>
      <c r="I23" s="5" t="s">
        <v>29</v>
      </c>
      <c r="J23" s="5">
        <v>2</v>
      </c>
      <c r="K23" s="1">
        <v>0.34197123000000001</v>
      </c>
      <c r="L23" s="1">
        <v>2</v>
      </c>
      <c r="M23">
        <f t="shared" si="1"/>
        <v>0.68394246000000003</v>
      </c>
      <c r="P23" s="5" t="s">
        <v>31</v>
      </c>
      <c r="Q23" s="5">
        <v>2</v>
      </c>
      <c r="R23" s="1">
        <v>-3.1166719999999999</v>
      </c>
      <c r="S23" s="1">
        <v>3</v>
      </c>
      <c r="T23">
        <f t="shared" si="2"/>
        <v>-9.3500160000000001</v>
      </c>
      <c r="W23" s="5" t="s">
        <v>6</v>
      </c>
      <c r="X23" s="5">
        <v>5</v>
      </c>
      <c r="Y23" s="1">
        <v>0.17893387999999999</v>
      </c>
      <c r="Z23" s="1">
        <v>5</v>
      </c>
      <c r="AA23">
        <f t="shared" si="3"/>
        <v>0.89466939999999995</v>
      </c>
      <c r="AD23" s="5" t="s">
        <v>7</v>
      </c>
      <c r="AE23" s="5">
        <v>4</v>
      </c>
      <c r="AF23" s="1">
        <v>-0.18909089000000001</v>
      </c>
      <c r="AG23" s="1">
        <v>2</v>
      </c>
      <c r="AH23">
        <f t="shared" si="4"/>
        <v>-0.37818178000000002</v>
      </c>
      <c r="AK23" s="5" t="s">
        <v>0</v>
      </c>
      <c r="AL23" s="5">
        <v>2</v>
      </c>
      <c r="AM23" s="1">
        <v>-0.30540228000000003</v>
      </c>
      <c r="AN23" s="1">
        <v>7</v>
      </c>
      <c r="AO23">
        <f t="shared" si="5"/>
        <v>-2.1378159600000002</v>
      </c>
    </row>
    <row r="24" spans="2:41" x14ac:dyDescent="0.25">
      <c r="B24" s="5" t="s">
        <v>3</v>
      </c>
      <c r="C24" s="5">
        <v>2</v>
      </c>
      <c r="D24" s="1">
        <v>1.7801092000000001</v>
      </c>
      <c r="E24" s="1">
        <v>3</v>
      </c>
      <c r="F24">
        <f t="shared" si="0"/>
        <v>5.3403276000000002</v>
      </c>
      <c r="I24" s="5" t="s">
        <v>3</v>
      </c>
      <c r="J24" s="5">
        <v>2</v>
      </c>
      <c r="K24" s="1">
        <v>0.29287317000000002</v>
      </c>
      <c r="L24" s="1">
        <v>3</v>
      </c>
      <c r="M24">
        <f t="shared" si="1"/>
        <v>0.87861951000000005</v>
      </c>
      <c r="P24" s="5" t="s">
        <v>3</v>
      </c>
      <c r="Q24" s="5">
        <v>2</v>
      </c>
      <c r="R24" s="1">
        <v>5.1639363999999999</v>
      </c>
      <c r="S24" s="1">
        <v>3</v>
      </c>
      <c r="T24">
        <f t="shared" si="2"/>
        <v>15.491809199999999</v>
      </c>
      <c r="W24" s="5" t="s">
        <v>6</v>
      </c>
      <c r="X24" s="5">
        <v>6</v>
      </c>
      <c r="Y24" s="1">
        <v>-0.47190720000000003</v>
      </c>
      <c r="Z24" s="1">
        <v>5</v>
      </c>
      <c r="AA24">
        <f t="shared" si="3"/>
        <v>-2.3595360000000003</v>
      </c>
      <c r="AD24" s="5" t="s">
        <v>7</v>
      </c>
      <c r="AE24" s="5">
        <v>5</v>
      </c>
      <c r="AF24" s="1">
        <v>-4.7705048000000003</v>
      </c>
      <c r="AG24" s="1">
        <v>2</v>
      </c>
      <c r="AH24">
        <f t="shared" si="4"/>
        <v>-9.5410096000000006</v>
      </c>
      <c r="AK24" s="5" t="s">
        <v>30</v>
      </c>
      <c r="AL24" s="5">
        <v>2</v>
      </c>
      <c r="AM24" s="1">
        <v>-0.15150393000000001</v>
      </c>
      <c r="AN24" s="1">
        <v>5</v>
      </c>
      <c r="AO24">
        <f t="shared" si="5"/>
        <v>-0.7575196500000001</v>
      </c>
    </row>
    <row r="25" spans="2:41" x14ac:dyDescent="0.25">
      <c r="B25" s="5" t="s">
        <v>4</v>
      </c>
      <c r="C25" s="5">
        <v>5</v>
      </c>
      <c r="D25" s="1">
        <v>1.0916827</v>
      </c>
      <c r="E25" s="1">
        <v>4</v>
      </c>
      <c r="F25">
        <f t="shared" si="0"/>
        <v>4.3667308</v>
      </c>
      <c r="I25" s="5" t="s">
        <v>32</v>
      </c>
      <c r="J25" s="5">
        <v>1</v>
      </c>
      <c r="K25" s="1">
        <v>-0.87056082999999995</v>
      </c>
      <c r="L25" s="1">
        <v>6</v>
      </c>
      <c r="M25">
        <f t="shared" si="1"/>
        <v>-5.2233649799999995</v>
      </c>
      <c r="P25" s="5" t="s">
        <v>4</v>
      </c>
      <c r="Q25" s="5">
        <v>5</v>
      </c>
      <c r="R25" s="1">
        <v>0.39038142999999997</v>
      </c>
      <c r="S25" s="1">
        <v>3</v>
      </c>
      <c r="T25">
        <f t="shared" si="2"/>
        <v>1.17114429</v>
      </c>
      <c r="W25" s="5" t="s">
        <v>7</v>
      </c>
      <c r="X25" s="5">
        <v>4</v>
      </c>
      <c r="Y25" s="1">
        <v>-0.41713782999999999</v>
      </c>
      <c r="Z25" s="1">
        <v>5</v>
      </c>
      <c r="AA25">
        <f t="shared" si="3"/>
        <v>-2.0856891499999999</v>
      </c>
      <c r="AD25" s="5" t="s">
        <v>8</v>
      </c>
      <c r="AE25" s="5">
        <v>5</v>
      </c>
      <c r="AF25" s="1">
        <v>1.0202547</v>
      </c>
      <c r="AG25" s="1">
        <v>2</v>
      </c>
      <c r="AH25">
        <f t="shared" si="4"/>
        <v>2.0405093999999999</v>
      </c>
      <c r="AK25" s="5" t="s">
        <v>28</v>
      </c>
      <c r="AL25" s="5">
        <v>2</v>
      </c>
      <c r="AM25" s="1">
        <v>-1.0695870000000001</v>
      </c>
      <c r="AN25" s="1">
        <v>4</v>
      </c>
      <c r="AO25">
        <f t="shared" si="5"/>
        <v>-4.2783480000000003</v>
      </c>
    </row>
    <row r="26" spans="2:41" x14ac:dyDescent="0.25">
      <c r="B26" s="5" t="s">
        <v>5</v>
      </c>
      <c r="C26" s="5">
        <v>5</v>
      </c>
      <c r="D26" s="1">
        <v>-1.3194355</v>
      </c>
      <c r="E26" s="1">
        <v>4</v>
      </c>
      <c r="F26">
        <f t="shared" si="0"/>
        <v>-5.2777419999999999</v>
      </c>
      <c r="I26" s="5" t="s">
        <v>4</v>
      </c>
      <c r="J26" s="5">
        <v>5</v>
      </c>
      <c r="K26" s="1">
        <v>-0.12541759</v>
      </c>
      <c r="L26" s="1">
        <v>8</v>
      </c>
      <c r="M26">
        <f t="shared" si="1"/>
        <v>-1.00334072</v>
      </c>
      <c r="P26" s="5" t="s">
        <v>5</v>
      </c>
      <c r="Q26" s="5">
        <v>5</v>
      </c>
      <c r="R26" s="1">
        <v>-9.6871827999999993E-2</v>
      </c>
      <c r="S26" s="1">
        <v>3</v>
      </c>
      <c r="T26">
        <f t="shared" si="2"/>
        <v>-0.29061548399999998</v>
      </c>
      <c r="W26" s="5" t="s">
        <v>7</v>
      </c>
      <c r="X26" s="5">
        <v>5</v>
      </c>
      <c r="Y26" s="1">
        <v>0.46437175000000003</v>
      </c>
      <c r="Z26" s="1">
        <v>5</v>
      </c>
      <c r="AA26">
        <f t="shared" si="3"/>
        <v>2.3218587500000001</v>
      </c>
      <c r="AD26" s="5" t="s">
        <v>8</v>
      </c>
      <c r="AE26" s="5">
        <v>8</v>
      </c>
      <c r="AF26" s="1">
        <v>-2.215659</v>
      </c>
      <c r="AG26" s="1">
        <v>2</v>
      </c>
      <c r="AH26">
        <f t="shared" si="4"/>
        <v>-4.4313180000000001</v>
      </c>
      <c r="AK26" s="5" t="s">
        <v>1</v>
      </c>
      <c r="AL26" s="5">
        <v>2</v>
      </c>
      <c r="AM26" s="1">
        <v>1.5533672999999999</v>
      </c>
      <c r="AN26" s="1">
        <v>4</v>
      </c>
      <c r="AO26">
        <f t="shared" si="5"/>
        <v>6.2134691999999996</v>
      </c>
    </row>
    <row r="27" spans="2:41" x14ac:dyDescent="0.25">
      <c r="B27" s="5" t="s">
        <v>6</v>
      </c>
      <c r="C27" s="5">
        <v>5</v>
      </c>
      <c r="D27" s="1">
        <v>1.707238</v>
      </c>
      <c r="E27" s="1">
        <v>4</v>
      </c>
      <c r="F27">
        <f t="shared" si="0"/>
        <v>6.8289520000000001</v>
      </c>
      <c r="I27" s="5" t="s">
        <v>5</v>
      </c>
      <c r="J27" s="5">
        <v>5</v>
      </c>
      <c r="K27" s="1">
        <v>0.27676192999999999</v>
      </c>
      <c r="L27" s="1">
        <v>8</v>
      </c>
      <c r="M27">
        <f t="shared" si="1"/>
        <v>2.2140954399999999</v>
      </c>
      <c r="P27" s="5" t="s">
        <v>6</v>
      </c>
      <c r="Q27" s="5">
        <v>5</v>
      </c>
      <c r="R27" s="1">
        <v>-0.51739358000000002</v>
      </c>
      <c r="S27" s="1">
        <v>3</v>
      </c>
      <c r="T27">
        <f t="shared" si="2"/>
        <v>-1.5521807400000001</v>
      </c>
      <c r="W27" s="5" t="s">
        <v>8</v>
      </c>
      <c r="X27" s="5">
        <v>5</v>
      </c>
      <c r="Y27" s="1">
        <v>0.21658796</v>
      </c>
      <c r="Z27" s="1">
        <v>5</v>
      </c>
      <c r="AA27">
        <f t="shared" si="3"/>
        <v>1.0829397999999999</v>
      </c>
      <c r="AD27" s="5" t="s">
        <v>10</v>
      </c>
      <c r="AE27" s="5">
        <v>5</v>
      </c>
      <c r="AF27" s="1">
        <v>0.59199778000000003</v>
      </c>
      <c r="AG27" s="1">
        <v>2</v>
      </c>
      <c r="AH27">
        <f t="shared" si="4"/>
        <v>1.1839955600000001</v>
      </c>
      <c r="AK27" s="5" t="s">
        <v>29</v>
      </c>
      <c r="AL27" s="5">
        <v>1</v>
      </c>
      <c r="AM27" s="1">
        <v>-0.81434817999999998</v>
      </c>
      <c r="AN27" s="1">
        <v>3</v>
      </c>
      <c r="AO27">
        <f t="shared" si="5"/>
        <v>-2.4430445399999998</v>
      </c>
    </row>
    <row r="28" spans="2:41" x14ac:dyDescent="0.25">
      <c r="B28" s="5" t="s">
        <v>6</v>
      </c>
      <c r="C28" s="5">
        <v>6</v>
      </c>
      <c r="D28" s="1">
        <v>-1.0077269</v>
      </c>
      <c r="E28" s="1">
        <v>3</v>
      </c>
      <c r="F28">
        <f t="shared" si="0"/>
        <v>-3.0231807000000002</v>
      </c>
      <c r="I28" s="5" t="s">
        <v>6</v>
      </c>
      <c r="J28" s="5">
        <v>5</v>
      </c>
      <c r="K28" s="1">
        <v>-6.4644082000000003</v>
      </c>
      <c r="L28" s="1">
        <v>2</v>
      </c>
      <c r="M28">
        <f t="shared" si="1"/>
        <v>-12.928816400000001</v>
      </c>
      <c r="P28" s="5" t="s">
        <v>6</v>
      </c>
      <c r="Q28" s="5">
        <v>6</v>
      </c>
      <c r="R28" s="1">
        <v>0.99912195000000004</v>
      </c>
      <c r="S28" s="1">
        <v>3</v>
      </c>
      <c r="T28">
        <f t="shared" si="2"/>
        <v>2.99736585</v>
      </c>
      <c r="W28" s="5" t="s">
        <v>8</v>
      </c>
      <c r="X28" s="5">
        <v>8</v>
      </c>
      <c r="Y28" s="1">
        <v>0.42341554999999997</v>
      </c>
      <c r="Z28" s="1">
        <v>5</v>
      </c>
      <c r="AA28">
        <f t="shared" si="3"/>
        <v>2.11707775</v>
      </c>
      <c r="AD28" s="5" t="s">
        <v>10</v>
      </c>
      <c r="AE28" s="5">
        <v>8</v>
      </c>
      <c r="AF28" s="1">
        <v>0.21149715999999999</v>
      </c>
      <c r="AG28" s="1">
        <v>3</v>
      </c>
      <c r="AH28">
        <f t="shared" si="4"/>
        <v>0.63449148</v>
      </c>
      <c r="AK28" s="5" t="s">
        <v>2</v>
      </c>
      <c r="AL28" s="5">
        <v>1</v>
      </c>
      <c r="AM28" s="1">
        <v>1.2580857999999999</v>
      </c>
      <c r="AN28" s="1">
        <v>3</v>
      </c>
      <c r="AO28">
        <f t="shared" si="5"/>
        <v>3.7742573999999998</v>
      </c>
    </row>
    <row r="29" spans="2:41" x14ac:dyDescent="0.25">
      <c r="B29" s="5" t="s">
        <v>7</v>
      </c>
      <c r="C29" s="5">
        <v>4</v>
      </c>
      <c r="D29" s="1">
        <v>-0.45730895999999999</v>
      </c>
      <c r="E29" s="1">
        <v>6</v>
      </c>
      <c r="F29">
        <f t="shared" si="0"/>
        <v>-2.7438537599999999</v>
      </c>
      <c r="I29" s="5" t="s">
        <v>6</v>
      </c>
      <c r="J29" s="5">
        <v>6</v>
      </c>
      <c r="K29" s="1">
        <v>-0.1821343</v>
      </c>
      <c r="L29" s="1">
        <v>2</v>
      </c>
      <c r="M29">
        <f t="shared" si="1"/>
        <v>-0.3642686</v>
      </c>
      <c r="P29" s="5" t="s">
        <v>7</v>
      </c>
      <c r="Q29" s="5">
        <v>4</v>
      </c>
      <c r="R29" s="1">
        <v>-0.64407808</v>
      </c>
      <c r="S29" s="1">
        <v>3</v>
      </c>
      <c r="T29">
        <f t="shared" si="2"/>
        <v>-1.9322342400000001</v>
      </c>
      <c r="W29" s="5" t="s">
        <v>10</v>
      </c>
      <c r="X29" s="5">
        <v>5</v>
      </c>
      <c r="Y29" s="1">
        <v>1.4067388000000001</v>
      </c>
      <c r="Z29" s="1">
        <v>5</v>
      </c>
      <c r="AA29">
        <f t="shared" si="3"/>
        <v>7.0336940000000006</v>
      </c>
      <c r="AD29" s="5" t="s">
        <v>11</v>
      </c>
      <c r="AE29" s="5">
        <v>1</v>
      </c>
      <c r="AF29" s="1">
        <v>0.63195475000000001</v>
      </c>
      <c r="AG29" s="1">
        <v>3</v>
      </c>
      <c r="AH29">
        <f t="shared" si="4"/>
        <v>1.89586425</v>
      </c>
      <c r="AK29" s="5" t="s">
        <v>33</v>
      </c>
      <c r="AL29" s="5">
        <v>1</v>
      </c>
      <c r="AM29" s="1">
        <v>0.63493542999999997</v>
      </c>
      <c r="AN29" s="1">
        <v>3</v>
      </c>
      <c r="AO29">
        <f t="shared" si="5"/>
        <v>1.9048062899999998</v>
      </c>
    </row>
    <row r="30" spans="2:41" x14ac:dyDescent="0.25">
      <c r="B30" s="5" t="s">
        <v>7</v>
      </c>
      <c r="C30" s="5">
        <v>5</v>
      </c>
      <c r="D30" s="1">
        <v>-0.41639366</v>
      </c>
      <c r="E30" s="1">
        <v>4</v>
      </c>
      <c r="F30">
        <f t="shared" si="0"/>
        <v>-1.66557464</v>
      </c>
      <c r="I30" s="5" t="s">
        <v>7</v>
      </c>
      <c r="J30" s="5">
        <v>4</v>
      </c>
      <c r="K30" s="1">
        <v>0.53928657000000002</v>
      </c>
      <c r="L30" s="1">
        <v>2</v>
      </c>
      <c r="M30">
        <f t="shared" si="1"/>
        <v>1.07857314</v>
      </c>
      <c r="P30" s="5" t="s">
        <v>7</v>
      </c>
      <c r="Q30" s="5">
        <v>5</v>
      </c>
      <c r="R30" s="1">
        <v>0.50632951000000004</v>
      </c>
      <c r="S30" s="1">
        <v>3</v>
      </c>
      <c r="T30">
        <f t="shared" si="2"/>
        <v>1.5189885300000001</v>
      </c>
      <c r="W30" s="5" t="s">
        <v>10</v>
      </c>
      <c r="X30" s="5">
        <v>8</v>
      </c>
      <c r="Y30" s="1">
        <v>-2.1159043999999998</v>
      </c>
      <c r="Z30" s="1">
        <v>5</v>
      </c>
      <c r="AA30">
        <f t="shared" si="3"/>
        <v>-10.579521999999999</v>
      </c>
      <c r="AD30" s="5" t="s">
        <v>11</v>
      </c>
      <c r="AE30" s="5">
        <v>2</v>
      </c>
      <c r="AF30" s="1">
        <v>6.8820994999999996E-2</v>
      </c>
      <c r="AG30" s="1">
        <v>2</v>
      </c>
      <c r="AH30">
        <f t="shared" si="4"/>
        <v>0.13764198999999999</v>
      </c>
      <c r="AK30" s="5" t="s">
        <v>31</v>
      </c>
      <c r="AL30" s="5">
        <v>1</v>
      </c>
      <c r="AM30" s="1">
        <v>-6.0817652000000004</v>
      </c>
      <c r="AN30" s="1">
        <v>3</v>
      </c>
      <c r="AO30">
        <f t="shared" si="5"/>
        <v>-18.245295600000002</v>
      </c>
    </row>
    <row r="31" spans="2:41" x14ac:dyDescent="0.25">
      <c r="B31" s="5" t="s">
        <v>8</v>
      </c>
      <c r="C31" s="5">
        <v>5</v>
      </c>
      <c r="D31" s="1">
        <v>8.0739274E-2</v>
      </c>
      <c r="E31" s="1">
        <v>2</v>
      </c>
      <c r="F31">
        <f t="shared" si="0"/>
        <v>0.161478548</v>
      </c>
      <c r="I31" s="5" t="s">
        <v>7</v>
      </c>
      <c r="J31" s="5">
        <v>5</v>
      </c>
      <c r="K31" s="1">
        <v>6.8610202999999998</v>
      </c>
      <c r="L31" s="1">
        <v>2</v>
      </c>
      <c r="M31">
        <f t="shared" si="1"/>
        <v>13.7220406</v>
      </c>
      <c r="P31" s="5" t="s">
        <v>11</v>
      </c>
      <c r="Q31" s="5">
        <v>1</v>
      </c>
      <c r="R31" s="1">
        <v>-0.31188817000000002</v>
      </c>
      <c r="S31" s="1">
        <v>6</v>
      </c>
      <c r="T31">
        <f t="shared" si="2"/>
        <v>-1.8713290200000001</v>
      </c>
      <c r="W31" s="5" t="s">
        <v>11</v>
      </c>
      <c r="X31" s="5">
        <v>1</v>
      </c>
      <c r="Y31" s="1">
        <v>-0.16963631000000001</v>
      </c>
      <c r="Z31" s="1">
        <v>5</v>
      </c>
      <c r="AA31">
        <f t="shared" si="3"/>
        <v>-0.84818155000000006</v>
      </c>
      <c r="AD31" s="5" t="s">
        <v>11</v>
      </c>
      <c r="AE31" s="5">
        <v>8</v>
      </c>
      <c r="AF31" s="1">
        <v>0.35918641000000001</v>
      </c>
      <c r="AG31" s="1">
        <v>3</v>
      </c>
      <c r="AH31">
        <f t="shared" si="4"/>
        <v>1.0775592300000001</v>
      </c>
      <c r="AK31" s="5" t="s">
        <v>3</v>
      </c>
      <c r="AL31" s="5">
        <v>1</v>
      </c>
      <c r="AM31" s="1">
        <v>4.5980582999999999</v>
      </c>
      <c r="AN31" s="1">
        <v>3</v>
      </c>
      <c r="AO31">
        <f t="shared" si="5"/>
        <v>13.7941749</v>
      </c>
    </row>
    <row r="32" spans="2:41" x14ac:dyDescent="0.25">
      <c r="B32" s="5" t="s">
        <v>8</v>
      </c>
      <c r="C32" s="5">
        <v>8</v>
      </c>
      <c r="D32" s="1">
        <v>-3.7504470999999998E-2</v>
      </c>
      <c r="E32" s="1">
        <v>3</v>
      </c>
      <c r="F32">
        <f t="shared" si="0"/>
        <v>-0.11251341299999999</v>
      </c>
      <c r="I32" s="5" t="s">
        <v>8</v>
      </c>
      <c r="J32" s="5">
        <v>5</v>
      </c>
      <c r="K32" s="1">
        <v>0.38843846999999998</v>
      </c>
      <c r="L32" s="1">
        <v>6</v>
      </c>
      <c r="M32">
        <f t="shared" si="1"/>
        <v>2.3306308199999997</v>
      </c>
      <c r="P32" s="5" t="s">
        <v>11</v>
      </c>
      <c r="Q32" s="5">
        <v>2</v>
      </c>
      <c r="R32" s="1">
        <v>0.38181310000000002</v>
      </c>
      <c r="S32" s="1">
        <v>4</v>
      </c>
      <c r="T32">
        <f t="shared" si="2"/>
        <v>1.5272524000000001</v>
      </c>
      <c r="W32" s="5" t="s">
        <v>11</v>
      </c>
      <c r="X32" s="5">
        <v>2</v>
      </c>
      <c r="Y32" s="1">
        <v>-0.86453117000000002</v>
      </c>
      <c r="Z32" s="1">
        <v>5</v>
      </c>
      <c r="AA32">
        <f t="shared" si="3"/>
        <v>-4.3226558500000003</v>
      </c>
      <c r="AD32" s="5" t="s">
        <v>12</v>
      </c>
      <c r="AE32" s="5">
        <v>5</v>
      </c>
      <c r="AF32" s="1">
        <v>0.59298753999999998</v>
      </c>
      <c r="AG32" s="1">
        <v>2</v>
      </c>
      <c r="AH32">
        <f t="shared" si="4"/>
        <v>1.18597508</v>
      </c>
      <c r="AK32" s="5" t="s">
        <v>29</v>
      </c>
      <c r="AL32" s="5">
        <v>2</v>
      </c>
      <c r="AM32" s="1">
        <v>-0.10525679</v>
      </c>
      <c r="AN32" s="1">
        <v>4</v>
      </c>
      <c r="AO32">
        <f t="shared" si="5"/>
        <v>-0.42102716000000001</v>
      </c>
    </row>
    <row r="33" spans="2:41" x14ac:dyDescent="0.25">
      <c r="B33" s="5" t="s">
        <v>9</v>
      </c>
      <c r="C33" s="5">
        <v>1</v>
      </c>
      <c r="D33" s="1">
        <v>0.68804262999999999</v>
      </c>
      <c r="E33" s="1">
        <v>3</v>
      </c>
      <c r="F33">
        <f t="shared" si="0"/>
        <v>2.06412789</v>
      </c>
      <c r="I33" s="5" t="s">
        <v>8</v>
      </c>
      <c r="J33" s="5">
        <v>8</v>
      </c>
      <c r="K33" s="1">
        <v>-1.7287272</v>
      </c>
      <c r="L33" s="1">
        <v>2</v>
      </c>
      <c r="M33">
        <f t="shared" si="1"/>
        <v>-3.4574544</v>
      </c>
      <c r="P33" s="5" t="s">
        <v>11</v>
      </c>
      <c r="Q33" s="5">
        <v>8</v>
      </c>
      <c r="R33" s="1">
        <v>0.31497050999999998</v>
      </c>
      <c r="S33" s="1">
        <v>4</v>
      </c>
      <c r="T33">
        <f t="shared" si="2"/>
        <v>1.2598820399999999</v>
      </c>
      <c r="W33" s="5" t="s">
        <v>11</v>
      </c>
      <c r="X33" s="5">
        <v>8</v>
      </c>
      <c r="Y33" s="1">
        <v>-0.74203076000000001</v>
      </c>
      <c r="Z33" s="1">
        <v>5</v>
      </c>
      <c r="AA33">
        <f t="shared" si="3"/>
        <v>-3.7101538000000001</v>
      </c>
      <c r="AD33" s="5" t="s">
        <v>12</v>
      </c>
      <c r="AE33" s="5">
        <v>6</v>
      </c>
      <c r="AF33" s="1">
        <v>-1.1537044999999999</v>
      </c>
      <c r="AG33" s="1">
        <v>2</v>
      </c>
      <c r="AH33">
        <f t="shared" si="4"/>
        <v>-2.3074089999999998</v>
      </c>
      <c r="AK33" s="5" t="s">
        <v>2</v>
      </c>
      <c r="AL33" s="5">
        <v>2</v>
      </c>
      <c r="AM33" s="1">
        <v>1.2595518999999999</v>
      </c>
      <c r="AN33" s="1">
        <v>3</v>
      </c>
      <c r="AO33">
        <f t="shared" si="5"/>
        <v>3.7786556999999998</v>
      </c>
    </row>
    <row r="34" spans="2:41" x14ac:dyDescent="0.25">
      <c r="B34" s="5" t="s">
        <v>10</v>
      </c>
      <c r="C34" s="5">
        <v>5</v>
      </c>
      <c r="D34" s="1">
        <v>1.944744</v>
      </c>
      <c r="E34" s="1">
        <v>2</v>
      </c>
      <c r="F34">
        <f t="shared" si="0"/>
        <v>3.8894880000000001</v>
      </c>
      <c r="I34" s="5" t="s">
        <v>10</v>
      </c>
      <c r="J34" s="5">
        <v>5</v>
      </c>
      <c r="K34" s="1">
        <v>0.91489242000000004</v>
      </c>
      <c r="L34" s="1">
        <v>2</v>
      </c>
      <c r="M34">
        <f t="shared" si="1"/>
        <v>1.8297848400000001</v>
      </c>
      <c r="P34" s="5" t="s">
        <v>12</v>
      </c>
      <c r="Q34" s="5">
        <v>5</v>
      </c>
      <c r="R34" s="1">
        <v>-3.2348043999999998</v>
      </c>
      <c r="S34" s="1">
        <v>4</v>
      </c>
      <c r="T34">
        <f t="shared" si="2"/>
        <v>-12.939217599999999</v>
      </c>
      <c r="W34" s="5" t="s">
        <v>12</v>
      </c>
      <c r="X34" s="5">
        <v>5</v>
      </c>
      <c r="Y34" s="1">
        <v>-5.8159809999999999E-2</v>
      </c>
      <c r="Z34" s="1">
        <v>5</v>
      </c>
      <c r="AA34">
        <f t="shared" si="3"/>
        <v>-0.29079905</v>
      </c>
      <c r="AD34" s="5" t="s">
        <v>13</v>
      </c>
      <c r="AE34" s="5">
        <v>5</v>
      </c>
      <c r="AF34" s="1">
        <v>-3.1690652E-2</v>
      </c>
      <c r="AG34" s="1">
        <v>2</v>
      </c>
      <c r="AH34">
        <f t="shared" si="4"/>
        <v>-6.3381303999999999E-2</v>
      </c>
      <c r="AK34" s="5" t="s">
        <v>33</v>
      </c>
      <c r="AL34" s="5">
        <v>2</v>
      </c>
      <c r="AM34" s="1">
        <v>-0.70189482999999997</v>
      </c>
      <c r="AN34" s="1">
        <v>3</v>
      </c>
      <c r="AO34">
        <f t="shared" si="5"/>
        <v>-2.1056844899999998</v>
      </c>
    </row>
    <row r="35" spans="2:41" x14ac:dyDescent="0.25">
      <c r="B35" s="5" t="s">
        <v>10</v>
      </c>
      <c r="C35" s="5">
        <v>8</v>
      </c>
      <c r="D35" s="1">
        <v>-2.0634931999999999</v>
      </c>
      <c r="E35" s="1">
        <v>3</v>
      </c>
      <c r="F35">
        <f t="shared" si="0"/>
        <v>-6.1904795999999997</v>
      </c>
      <c r="I35" s="5" t="s">
        <v>10</v>
      </c>
      <c r="J35" s="5">
        <v>8</v>
      </c>
      <c r="K35" s="1">
        <v>-0.79069047000000003</v>
      </c>
      <c r="L35" s="1">
        <v>2</v>
      </c>
      <c r="M35">
        <f t="shared" si="1"/>
        <v>-1.5813809400000001</v>
      </c>
      <c r="P35" s="5" t="s">
        <v>12</v>
      </c>
      <c r="Q35" s="5">
        <v>6</v>
      </c>
      <c r="R35" s="1">
        <v>0.49965159999999997</v>
      </c>
      <c r="S35" s="1">
        <v>3</v>
      </c>
      <c r="T35">
        <f t="shared" si="2"/>
        <v>1.4989547999999999</v>
      </c>
      <c r="W35" s="5" t="s">
        <v>12</v>
      </c>
      <c r="X35" s="5">
        <v>6</v>
      </c>
      <c r="Y35" s="1">
        <v>-2.7595101999999998</v>
      </c>
      <c r="Z35" s="1">
        <v>5</v>
      </c>
      <c r="AA35">
        <f t="shared" si="3"/>
        <v>-13.797550999999999</v>
      </c>
      <c r="AD35" s="5" t="s">
        <v>13</v>
      </c>
      <c r="AE35" s="5">
        <v>6</v>
      </c>
      <c r="AF35" s="1">
        <v>-5.6028386000000001</v>
      </c>
      <c r="AG35" s="1">
        <v>2</v>
      </c>
      <c r="AH35">
        <f t="shared" si="4"/>
        <v>-11.2056772</v>
      </c>
      <c r="AK35" s="5" t="s">
        <v>31</v>
      </c>
      <c r="AL35" s="5">
        <v>2</v>
      </c>
      <c r="AM35" s="1">
        <v>0.33184618999999999</v>
      </c>
      <c r="AN35" s="1">
        <v>3</v>
      </c>
      <c r="AO35">
        <f t="shared" si="5"/>
        <v>0.9955385699999999</v>
      </c>
    </row>
    <row r="36" spans="2:41" x14ac:dyDescent="0.25">
      <c r="B36" s="5" t="s">
        <v>11</v>
      </c>
      <c r="C36" s="5">
        <v>1</v>
      </c>
      <c r="D36" s="1">
        <v>7.0392991000000002E-2</v>
      </c>
      <c r="E36" s="1">
        <v>3</v>
      </c>
      <c r="F36">
        <f t="shared" si="0"/>
        <v>0.21117897299999999</v>
      </c>
      <c r="I36" s="5" t="s">
        <v>11</v>
      </c>
      <c r="J36" s="5">
        <v>1</v>
      </c>
      <c r="K36" s="1">
        <v>0.12000526</v>
      </c>
      <c r="L36" s="1">
        <v>5</v>
      </c>
      <c r="M36">
        <f t="shared" si="1"/>
        <v>0.60002630000000001</v>
      </c>
      <c r="P36" s="5" t="s">
        <v>13</v>
      </c>
      <c r="Q36" s="5">
        <v>5</v>
      </c>
      <c r="R36" s="1">
        <v>2.7502360000000001</v>
      </c>
      <c r="S36" s="1">
        <v>3</v>
      </c>
      <c r="T36">
        <f t="shared" si="2"/>
        <v>8.2507079999999995</v>
      </c>
      <c r="W36" s="5" t="s">
        <v>13</v>
      </c>
      <c r="X36" s="5">
        <v>5</v>
      </c>
      <c r="Y36" s="1">
        <v>0.45738705000000002</v>
      </c>
      <c r="Z36" s="1">
        <v>5</v>
      </c>
      <c r="AA36">
        <f t="shared" si="3"/>
        <v>2.28693525</v>
      </c>
      <c r="AD36" s="5" t="s">
        <v>14</v>
      </c>
      <c r="AE36" s="5">
        <v>5</v>
      </c>
      <c r="AF36" s="1">
        <v>0.34081387000000002</v>
      </c>
      <c r="AG36" s="1">
        <v>2</v>
      </c>
      <c r="AH36">
        <f t="shared" si="4"/>
        <v>0.68162774000000004</v>
      </c>
      <c r="AK36" s="5" t="s">
        <v>3</v>
      </c>
      <c r="AL36" s="5">
        <v>2</v>
      </c>
      <c r="AM36" s="1">
        <v>0.93960794000000003</v>
      </c>
      <c r="AN36" s="1">
        <v>3</v>
      </c>
      <c r="AO36">
        <f t="shared" si="5"/>
        <v>2.81882382</v>
      </c>
    </row>
    <row r="37" spans="2:41" x14ac:dyDescent="0.25">
      <c r="B37" s="5" t="s">
        <v>11</v>
      </c>
      <c r="C37" s="5">
        <v>2</v>
      </c>
      <c r="D37" s="1">
        <v>0.85587203999999995</v>
      </c>
      <c r="E37" s="1">
        <v>2</v>
      </c>
      <c r="F37">
        <f t="shared" si="0"/>
        <v>1.7117440799999999</v>
      </c>
      <c r="I37" s="5" t="s">
        <v>11</v>
      </c>
      <c r="J37" s="5">
        <v>8</v>
      </c>
      <c r="K37" s="1">
        <v>3.6197055999999998E-2</v>
      </c>
      <c r="L37" s="1">
        <v>7</v>
      </c>
      <c r="M37">
        <f t="shared" si="1"/>
        <v>0.25337939199999998</v>
      </c>
      <c r="P37" s="5" t="s">
        <v>13</v>
      </c>
      <c r="Q37" s="5">
        <v>6</v>
      </c>
      <c r="R37" s="1">
        <v>1.0922016000000001</v>
      </c>
      <c r="S37" s="1">
        <v>3</v>
      </c>
      <c r="T37">
        <f t="shared" si="2"/>
        <v>3.2766048000000003</v>
      </c>
      <c r="W37" s="5" t="s">
        <v>13</v>
      </c>
      <c r="X37" s="5">
        <v>6</v>
      </c>
      <c r="Y37" s="1">
        <v>0.84313914000000001</v>
      </c>
      <c r="Z37" s="1">
        <v>5</v>
      </c>
      <c r="AA37">
        <f t="shared" si="3"/>
        <v>4.2156957000000004</v>
      </c>
      <c r="AD37" s="5" t="s">
        <v>14</v>
      </c>
      <c r="AE37" s="5">
        <v>6</v>
      </c>
      <c r="AF37" s="1">
        <v>2.1870343000000001</v>
      </c>
      <c r="AG37" s="1">
        <v>2</v>
      </c>
      <c r="AH37">
        <f t="shared" si="4"/>
        <v>4.3740686000000002</v>
      </c>
      <c r="AK37" s="5" t="s">
        <v>32</v>
      </c>
      <c r="AL37" s="5">
        <v>1</v>
      </c>
      <c r="AM37" s="1">
        <v>0.13799949</v>
      </c>
      <c r="AN37" s="1">
        <v>4</v>
      </c>
      <c r="AO37">
        <f t="shared" si="5"/>
        <v>0.55199796000000001</v>
      </c>
    </row>
    <row r="38" spans="2:41" x14ac:dyDescent="0.25">
      <c r="B38" s="5" t="s">
        <v>11</v>
      </c>
      <c r="C38" s="5">
        <v>8</v>
      </c>
      <c r="D38" s="1">
        <v>-0.11320858</v>
      </c>
      <c r="E38" s="1">
        <v>3</v>
      </c>
      <c r="F38">
        <f t="shared" si="0"/>
        <v>-0.33962574000000001</v>
      </c>
      <c r="I38" s="5" t="s">
        <v>12</v>
      </c>
      <c r="J38" s="5">
        <v>5</v>
      </c>
      <c r="K38" s="1">
        <v>-0.43504282999999999</v>
      </c>
      <c r="L38" s="1">
        <v>2</v>
      </c>
      <c r="M38">
        <f t="shared" si="1"/>
        <v>-0.87008565999999998</v>
      </c>
      <c r="P38" s="5" t="s">
        <v>16</v>
      </c>
      <c r="Q38" s="5">
        <v>5</v>
      </c>
      <c r="R38" s="1">
        <v>0.31860091000000001</v>
      </c>
      <c r="S38" s="1">
        <v>3</v>
      </c>
      <c r="T38">
        <f t="shared" si="2"/>
        <v>0.95580273000000004</v>
      </c>
      <c r="W38" s="5" t="s">
        <v>14</v>
      </c>
      <c r="X38" s="5">
        <v>5</v>
      </c>
      <c r="Y38" s="1">
        <v>0.26943224999999998</v>
      </c>
      <c r="Z38" s="1">
        <v>5</v>
      </c>
      <c r="AA38">
        <f t="shared" si="3"/>
        <v>1.3471612499999999</v>
      </c>
      <c r="AD38" s="5" t="s">
        <v>16</v>
      </c>
      <c r="AE38" s="5">
        <v>5</v>
      </c>
      <c r="AF38" s="1">
        <v>0.35739054999999997</v>
      </c>
      <c r="AG38" s="1">
        <v>2</v>
      </c>
      <c r="AH38">
        <f t="shared" si="4"/>
        <v>0.71478109999999995</v>
      </c>
      <c r="AK38" s="5" t="s">
        <v>4</v>
      </c>
      <c r="AL38" s="5">
        <v>5</v>
      </c>
      <c r="AM38" s="1">
        <v>-0.91314552000000004</v>
      </c>
      <c r="AN38" s="1">
        <v>4</v>
      </c>
      <c r="AO38">
        <f t="shared" si="5"/>
        <v>-3.6525820800000002</v>
      </c>
    </row>
    <row r="39" spans="2:41" x14ac:dyDescent="0.25">
      <c r="B39" s="5" t="s">
        <v>12</v>
      </c>
      <c r="C39" s="5">
        <v>5</v>
      </c>
      <c r="D39" s="1">
        <v>-2.2297920999999998E-2</v>
      </c>
      <c r="E39" s="1">
        <v>3</v>
      </c>
      <c r="F39">
        <f t="shared" si="0"/>
        <v>-6.6893762999999995E-2</v>
      </c>
      <c r="I39" s="5" t="s">
        <v>12</v>
      </c>
      <c r="J39" s="5">
        <v>6</v>
      </c>
      <c r="K39" s="1">
        <v>1.6652027</v>
      </c>
      <c r="L39" s="1">
        <v>2</v>
      </c>
      <c r="M39">
        <f t="shared" si="1"/>
        <v>3.3304054000000001</v>
      </c>
      <c r="P39" s="5" t="s">
        <v>16</v>
      </c>
      <c r="Q39" s="5">
        <v>6</v>
      </c>
      <c r="R39" s="1">
        <v>0.69755319999999998</v>
      </c>
      <c r="S39" s="1">
        <v>3</v>
      </c>
      <c r="T39">
        <f t="shared" si="2"/>
        <v>2.0926596000000002</v>
      </c>
      <c r="W39" s="5" t="s">
        <v>14</v>
      </c>
      <c r="X39" s="5">
        <v>6</v>
      </c>
      <c r="Y39" s="1">
        <v>-0.87268944000000004</v>
      </c>
      <c r="Z39" s="1">
        <v>5</v>
      </c>
      <c r="AA39">
        <f t="shared" si="3"/>
        <v>-4.3634472000000004</v>
      </c>
      <c r="AD39" s="5" t="s">
        <v>16</v>
      </c>
      <c r="AE39" s="5">
        <v>6</v>
      </c>
      <c r="AF39" s="1">
        <v>0.92424114999999996</v>
      </c>
      <c r="AG39" s="1">
        <v>2</v>
      </c>
      <c r="AH39">
        <f t="shared" si="4"/>
        <v>1.8484822999999999</v>
      </c>
      <c r="AK39" s="5" t="s">
        <v>5</v>
      </c>
      <c r="AL39" s="5">
        <v>5</v>
      </c>
      <c r="AM39" s="1">
        <v>0.82249700000000003</v>
      </c>
      <c r="AN39" s="1">
        <v>4</v>
      </c>
      <c r="AO39">
        <f t="shared" si="5"/>
        <v>3.2899880000000001</v>
      </c>
    </row>
    <row r="40" spans="2:41" x14ac:dyDescent="0.25">
      <c r="B40" s="5" t="s">
        <v>12</v>
      </c>
      <c r="C40" s="5">
        <v>6</v>
      </c>
      <c r="D40" s="1">
        <v>0.38843508999999998</v>
      </c>
      <c r="E40" s="1">
        <v>3</v>
      </c>
      <c r="F40">
        <f t="shared" si="0"/>
        <v>1.1653052699999999</v>
      </c>
      <c r="I40" s="5" t="s">
        <v>13</v>
      </c>
      <c r="J40" s="5">
        <v>5</v>
      </c>
      <c r="K40" s="1">
        <v>0.1587944</v>
      </c>
      <c r="L40" s="1">
        <v>4</v>
      </c>
      <c r="M40">
        <f t="shared" si="1"/>
        <v>0.63517760000000001</v>
      </c>
      <c r="P40" s="5" t="s">
        <v>17</v>
      </c>
      <c r="Q40" s="5">
        <v>4</v>
      </c>
      <c r="R40" s="1">
        <v>-0.63467883999999997</v>
      </c>
      <c r="S40" s="1">
        <v>3</v>
      </c>
      <c r="T40">
        <f t="shared" si="2"/>
        <v>-1.90403652</v>
      </c>
      <c r="W40" s="5" t="s">
        <v>15</v>
      </c>
      <c r="X40" s="5">
        <v>5</v>
      </c>
      <c r="Y40" s="1">
        <v>-7.7505976000000004E-2</v>
      </c>
      <c r="Z40" s="1">
        <v>5</v>
      </c>
      <c r="AA40">
        <f t="shared" si="3"/>
        <v>-0.38752987999999999</v>
      </c>
      <c r="AD40" s="5" t="s">
        <v>17</v>
      </c>
      <c r="AE40" s="5">
        <v>4</v>
      </c>
      <c r="AF40" s="1">
        <v>-1.7558324000000001</v>
      </c>
      <c r="AG40" s="1">
        <v>2</v>
      </c>
      <c r="AH40">
        <f t="shared" si="4"/>
        <v>-3.5116648000000001</v>
      </c>
      <c r="AK40" s="5" t="s">
        <v>6</v>
      </c>
      <c r="AL40" s="5">
        <v>5</v>
      </c>
      <c r="AM40" s="1">
        <v>1.9616636999999999E-2</v>
      </c>
      <c r="AN40" s="1">
        <v>3</v>
      </c>
      <c r="AO40">
        <f t="shared" si="5"/>
        <v>5.8849910999999998E-2</v>
      </c>
    </row>
    <row r="41" spans="2:41" x14ac:dyDescent="0.25">
      <c r="B41" s="5" t="s">
        <v>13</v>
      </c>
      <c r="C41" s="5">
        <v>5</v>
      </c>
      <c r="D41" s="1">
        <v>1.6781832000000001</v>
      </c>
      <c r="E41" s="1">
        <v>3</v>
      </c>
      <c r="F41">
        <f t="shared" si="0"/>
        <v>5.0345496000000001</v>
      </c>
      <c r="I41" s="5" t="s">
        <v>13</v>
      </c>
      <c r="J41" s="5">
        <v>6</v>
      </c>
      <c r="K41" s="1">
        <v>-0.56046445</v>
      </c>
      <c r="L41" s="1">
        <v>3</v>
      </c>
      <c r="M41">
        <f t="shared" si="1"/>
        <v>-1.68139335</v>
      </c>
      <c r="P41" s="5" t="s">
        <v>17</v>
      </c>
      <c r="Q41" s="5">
        <v>5</v>
      </c>
      <c r="R41" s="1">
        <v>-1.0509191</v>
      </c>
      <c r="S41" s="1">
        <v>3</v>
      </c>
      <c r="T41">
        <f t="shared" si="2"/>
        <v>-3.1527573000000002</v>
      </c>
      <c r="W41" s="5" t="s">
        <v>15</v>
      </c>
      <c r="X41" s="5">
        <v>6</v>
      </c>
      <c r="Y41" s="1">
        <v>0.48748793000000001</v>
      </c>
      <c r="Z41" s="1">
        <v>5</v>
      </c>
      <c r="AA41">
        <f t="shared" si="3"/>
        <v>2.43743965</v>
      </c>
      <c r="AD41" s="5" t="s">
        <v>17</v>
      </c>
      <c r="AE41" s="5">
        <v>5</v>
      </c>
      <c r="AF41" s="1">
        <v>-1.4661393</v>
      </c>
      <c r="AG41" s="1">
        <v>2</v>
      </c>
      <c r="AH41">
        <f t="shared" si="4"/>
        <v>-2.9322786000000001</v>
      </c>
      <c r="AK41" s="5" t="s">
        <v>6</v>
      </c>
      <c r="AL41" s="5">
        <v>6</v>
      </c>
      <c r="AM41" s="1">
        <v>0.5952189</v>
      </c>
      <c r="AN41" s="1">
        <v>3</v>
      </c>
      <c r="AO41">
        <f t="shared" si="5"/>
        <v>1.7856567000000001</v>
      </c>
    </row>
    <row r="42" spans="2:41" x14ac:dyDescent="0.25">
      <c r="B42" s="5" t="s">
        <v>13</v>
      </c>
      <c r="C42" s="5">
        <v>6</v>
      </c>
      <c r="D42" s="1">
        <v>1.3850593</v>
      </c>
      <c r="E42" s="1">
        <v>3</v>
      </c>
      <c r="F42">
        <f t="shared" si="0"/>
        <v>4.1551779</v>
      </c>
      <c r="I42" s="5" t="s">
        <v>14</v>
      </c>
      <c r="J42" s="5">
        <v>5</v>
      </c>
      <c r="K42" s="1">
        <v>-1.1693993000000001E-3</v>
      </c>
      <c r="L42" s="1">
        <v>8</v>
      </c>
      <c r="M42">
        <f t="shared" si="1"/>
        <v>-9.3551944000000008E-3</v>
      </c>
      <c r="P42" s="5" t="s">
        <v>18</v>
      </c>
      <c r="Q42" s="5">
        <v>5</v>
      </c>
      <c r="R42" s="1">
        <v>-3.2888793000000001</v>
      </c>
      <c r="S42" s="1">
        <v>3</v>
      </c>
      <c r="T42">
        <f t="shared" si="2"/>
        <v>-9.8666379000000006</v>
      </c>
      <c r="W42" s="5" t="s">
        <v>16</v>
      </c>
      <c r="X42" s="5">
        <v>5</v>
      </c>
      <c r="Y42" s="1">
        <v>0.37583851000000001</v>
      </c>
      <c r="Z42" s="1">
        <v>5</v>
      </c>
      <c r="AA42">
        <f t="shared" si="3"/>
        <v>1.87919255</v>
      </c>
      <c r="AD42" s="5" t="s">
        <v>18</v>
      </c>
      <c r="AE42" s="5">
        <v>5</v>
      </c>
      <c r="AF42" s="1">
        <v>-1.2940391</v>
      </c>
      <c r="AG42" s="1">
        <v>2</v>
      </c>
      <c r="AH42">
        <f t="shared" si="4"/>
        <v>-2.5880782</v>
      </c>
      <c r="AK42" s="5" t="s">
        <v>7</v>
      </c>
      <c r="AL42" s="5">
        <v>4</v>
      </c>
      <c r="AM42" s="1">
        <v>-1.1873833</v>
      </c>
      <c r="AN42" s="1">
        <v>3</v>
      </c>
      <c r="AO42">
        <f t="shared" si="5"/>
        <v>-3.5621499000000001</v>
      </c>
    </row>
    <row r="43" spans="2:41" x14ac:dyDescent="0.25">
      <c r="B43" s="5" t="s">
        <v>14</v>
      </c>
      <c r="C43" s="5">
        <v>5</v>
      </c>
      <c r="D43" s="1">
        <v>-0.50098695000000004</v>
      </c>
      <c r="E43" s="1">
        <v>3</v>
      </c>
      <c r="F43">
        <f t="shared" si="0"/>
        <v>-1.50296085</v>
      </c>
      <c r="I43" s="5" t="s">
        <v>14</v>
      </c>
      <c r="J43" s="5">
        <v>6</v>
      </c>
      <c r="K43" s="1">
        <v>1.1124162999999999E-2</v>
      </c>
      <c r="L43" s="1">
        <v>2</v>
      </c>
      <c r="M43">
        <f t="shared" si="1"/>
        <v>2.2248325999999999E-2</v>
      </c>
      <c r="P43" s="5" t="s">
        <v>18</v>
      </c>
      <c r="Q43" s="5">
        <v>6</v>
      </c>
      <c r="R43" s="1">
        <v>1.0225926000000001</v>
      </c>
      <c r="S43" s="1">
        <v>3</v>
      </c>
      <c r="T43">
        <f t="shared" si="2"/>
        <v>3.0677778</v>
      </c>
      <c r="W43" s="5" t="s">
        <v>16</v>
      </c>
      <c r="X43" s="5">
        <v>6</v>
      </c>
      <c r="Y43" s="1">
        <v>1.9430817</v>
      </c>
      <c r="Z43" s="1">
        <v>5</v>
      </c>
      <c r="AA43">
        <f t="shared" si="3"/>
        <v>9.7154085000000006</v>
      </c>
      <c r="AD43" s="5" t="s">
        <v>18</v>
      </c>
      <c r="AE43" s="5">
        <v>6</v>
      </c>
      <c r="AF43" s="1">
        <v>-0.11145413</v>
      </c>
      <c r="AG43" s="1">
        <v>2</v>
      </c>
      <c r="AH43">
        <f t="shared" si="4"/>
        <v>-0.22290826</v>
      </c>
      <c r="AK43" s="5" t="s">
        <v>7</v>
      </c>
      <c r="AL43" s="5">
        <v>5</v>
      </c>
      <c r="AM43" s="1">
        <v>-0.59940866999999998</v>
      </c>
      <c r="AN43" s="1">
        <v>3</v>
      </c>
      <c r="AO43">
        <f t="shared" si="5"/>
        <v>-1.79822601</v>
      </c>
    </row>
    <row r="44" spans="2:41" x14ac:dyDescent="0.25">
      <c r="B44" s="5" t="s">
        <v>14</v>
      </c>
      <c r="C44" s="5">
        <v>6</v>
      </c>
      <c r="D44" s="1">
        <v>-1.9834457999999999</v>
      </c>
      <c r="E44" s="1">
        <v>3</v>
      </c>
      <c r="F44">
        <f t="shared" si="0"/>
        <v>-5.9503373999999996</v>
      </c>
      <c r="I44" s="5" t="s">
        <v>16</v>
      </c>
      <c r="J44" s="5">
        <v>5</v>
      </c>
      <c r="K44" s="1">
        <v>6.8946981000000003</v>
      </c>
      <c r="L44" s="1">
        <v>2</v>
      </c>
      <c r="M44">
        <f t="shared" si="1"/>
        <v>13.789396200000001</v>
      </c>
      <c r="P44" s="5" t="s">
        <v>19</v>
      </c>
      <c r="Q44" s="5">
        <v>4</v>
      </c>
      <c r="R44" s="1">
        <v>4.4967061000000003E-2</v>
      </c>
      <c r="S44" s="1">
        <v>3</v>
      </c>
      <c r="T44">
        <f t="shared" si="2"/>
        <v>0.13490118300000001</v>
      </c>
      <c r="W44" s="5" t="s">
        <v>17</v>
      </c>
      <c r="X44" s="5">
        <v>4</v>
      </c>
      <c r="Y44" s="1">
        <v>0.56453953000000001</v>
      </c>
      <c r="Z44" s="1">
        <v>5</v>
      </c>
      <c r="AA44">
        <f t="shared" si="3"/>
        <v>2.8226976500000003</v>
      </c>
      <c r="AD44" s="5" t="s">
        <v>19</v>
      </c>
      <c r="AE44" s="5">
        <v>4</v>
      </c>
      <c r="AF44" s="1">
        <v>8.9304722999999995E-4</v>
      </c>
      <c r="AG44" s="1">
        <v>3</v>
      </c>
      <c r="AH44">
        <f t="shared" si="4"/>
        <v>2.6791416899999997E-3</v>
      </c>
      <c r="AK44" s="5" t="s">
        <v>8</v>
      </c>
      <c r="AL44" s="5">
        <v>5</v>
      </c>
      <c r="AM44" s="1">
        <v>-0.64139117999999995</v>
      </c>
      <c r="AN44" s="1">
        <v>2</v>
      </c>
      <c r="AO44">
        <f t="shared" si="5"/>
        <v>-1.2827823599999999</v>
      </c>
    </row>
    <row r="45" spans="2:41" x14ac:dyDescent="0.25">
      <c r="B45" s="5" t="s">
        <v>15</v>
      </c>
      <c r="C45" s="5">
        <v>5</v>
      </c>
      <c r="D45" s="1">
        <v>0.73880027999999998</v>
      </c>
      <c r="E45" s="1">
        <v>3</v>
      </c>
      <c r="F45">
        <f t="shared" si="0"/>
        <v>2.2164008399999999</v>
      </c>
      <c r="I45" s="5" t="s">
        <v>16</v>
      </c>
      <c r="J45" s="5">
        <v>6</v>
      </c>
      <c r="K45" s="1">
        <v>0.68458699000000001</v>
      </c>
      <c r="L45" s="1">
        <v>2</v>
      </c>
      <c r="M45">
        <f t="shared" si="1"/>
        <v>1.36917398</v>
      </c>
      <c r="P45" s="5" t="s">
        <v>19</v>
      </c>
      <c r="Q45" s="5">
        <v>5</v>
      </c>
      <c r="R45" s="1">
        <v>1.2387332</v>
      </c>
      <c r="S45" s="1">
        <v>3</v>
      </c>
      <c r="T45">
        <f t="shared" si="2"/>
        <v>3.7161995999999999</v>
      </c>
      <c r="W45" s="5" t="s">
        <v>17</v>
      </c>
      <c r="X45" s="5">
        <v>5</v>
      </c>
      <c r="Y45" s="1">
        <v>-2.0601528999999998</v>
      </c>
      <c r="Z45" s="1">
        <v>5</v>
      </c>
      <c r="AA45">
        <f t="shared" si="3"/>
        <v>-10.3007645</v>
      </c>
      <c r="AD45" s="5" t="s">
        <v>19</v>
      </c>
      <c r="AE45" s="5">
        <v>5</v>
      </c>
      <c r="AF45" s="1">
        <v>1.4954383</v>
      </c>
      <c r="AG45" s="1">
        <v>2</v>
      </c>
      <c r="AH45">
        <f t="shared" si="4"/>
        <v>2.9908766</v>
      </c>
      <c r="AK45" s="5" t="s">
        <v>8</v>
      </c>
      <c r="AL45" s="5">
        <v>8</v>
      </c>
      <c r="AM45" s="1">
        <v>0.66471895000000003</v>
      </c>
      <c r="AN45" s="1">
        <v>3</v>
      </c>
      <c r="AO45">
        <f t="shared" si="5"/>
        <v>1.99415685</v>
      </c>
    </row>
    <row r="46" spans="2:41" x14ac:dyDescent="0.25">
      <c r="B46" s="5" t="s">
        <v>15</v>
      </c>
      <c r="C46" s="5">
        <v>6</v>
      </c>
      <c r="D46" s="1">
        <v>0.16215582000000001</v>
      </c>
      <c r="E46" s="1">
        <v>3</v>
      </c>
      <c r="F46">
        <f t="shared" si="0"/>
        <v>0.48646746000000002</v>
      </c>
      <c r="I46" s="5" t="s">
        <v>17</v>
      </c>
      <c r="J46" s="5">
        <v>4</v>
      </c>
      <c r="K46" s="1">
        <v>-0.59100785</v>
      </c>
      <c r="L46" s="1">
        <v>2</v>
      </c>
      <c r="M46">
        <f t="shared" si="1"/>
        <v>-1.1820157</v>
      </c>
      <c r="W46" s="5" t="s">
        <v>18</v>
      </c>
      <c r="X46" s="5">
        <v>5</v>
      </c>
      <c r="Y46" s="1">
        <v>0.12059358000000001</v>
      </c>
      <c r="Z46" s="1">
        <v>5</v>
      </c>
      <c r="AA46">
        <f t="shared" si="3"/>
        <v>0.6029679</v>
      </c>
      <c r="AK46" s="5" t="s">
        <v>9</v>
      </c>
      <c r="AL46" s="5">
        <v>1</v>
      </c>
      <c r="AM46" s="1">
        <v>0.48971572000000002</v>
      </c>
      <c r="AN46" s="1">
        <v>3</v>
      </c>
      <c r="AO46">
        <f t="shared" si="5"/>
        <v>1.4691471600000001</v>
      </c>
    </row>
    <row r="47" spans="2:41" x14ac:dyDescent="0.25">
      <c r="B47" s="5" t="s">
        <v>16</v>
      </c>
      <c r="C47" s="5">
        <v>5</v>
      </c>
      <c r="D47" s="1">
        <v>4.2613355000000004</v>
      </c>
      <c r="E47" s="1">
        <v>3</v>
      </c>
      <c r="F47">
        <f t="shared" si="0"/>
        <v>12.7840065</v>
      </c>
      <c r="I47" s="5" t="s">
        <v>17</v>
      </c>
      <c r="J47" s="5">
        <v>5</v>
      </c>
      <c r="K47" s="1">
        <v>-7.7141899</v>
      </c>
      <c r="L47" s="1">
        <v>2</v>
      </c>
      <c r="M47">
        <f t="shared" si="1"/>
        <v>-15.4283798</v>
      </c>
      <c r="W47" s="5" t="s">
        <v>18</v>
      </c>
      <c r="X47" s="5">
        <v>6</v>
      </c>
      <c r="Y47" s="1">
        <v>0.41117414000000002</v>
      </c>
      <c r="Z47" s="1">
        <v>5</v>
      </c>
      <c r="AA47">
        <f t="shared" si="3"/>
        <v>2.0558707000000003</v>
      </c>
      <c r="AK47" s="5" t="s">
        <v>10</v>
      </c>
      <c r="AL47" s="5">
        <v>5</v>
      </c>
      <c r="AM47" s="1">
        <v>0.50489362999999998</v>
      </c>
      <c r="AN47" s="1">
        <v>3</v>
      </c>
      <c r="AO47">
        <f t="shared" si="5"/>
        <v>1.5146808899999999</v>
      </c>
    </row>
    <row r="48" spans="2:41" x14ac:dyDescent="0.25">
      <c r="B48" s="5" t="s">
        <v>16</v>
      </c>
      <c r="C48" s="5">
        <v>6</v>
      </c>
      <c r="D48" s="1">
        <v>-9.0835979999999997E-2</v>
      </c>
      <c r="E48" s="1">
        <v>3</v>
      </c>
      <c r="F48">
        <f t="shared" si="0"/>
        <v>-0.27250794</v>
      </c>
      <c r="I48" s="5" t="s">
        <v>18</v>
      </c>
      <c r="J48" s="5">
        <v>5</v>
      </c>
      <c r="K48" s="1">
        <v>0.14650495999999999</v>
      </c>
      <c r="L48" s="1">
        <v>2</v>
      </c>
      <c r="M48">
        <f t="shared" si="1"/>
        <v>0.29300991999999998</v>
      </c>
      <c r="W48" s="5" t="s">
        <v>19</v>
      </c>
      <c r="X48" s="5">
        <v>4</v>
      </c>
      <c r="Y48" s="1">
        <v>-0.43169637999999999</v>
      </c>
      <c r="Z48" s="1">
        <v>5</v>
      </c>
      <c r="AA48">
        <f t="shared" si="3"/>
        <v>-2.1584819</v>
      </c>
      <c r="AK48" s="5" t="s">
        <v>10</v>
      </c>
      <c r="AL48" s="5">
        <v>8</v>
      </c>
      <c r="AM48" s="1">
        <v>-1.2118949999999999</v>
      </c>
      <c r="AN48" s="1">
        <v>3</v>
      </c>
      <c r="AO48">
        <f t="shared" si="5"/>
        <v>-3.6356849999999996</v>
      </c>
    </row>
    <row r="49" spans="2:41" x14ac:dyDescent="0.25">
      <c r="B49" s="5" t="s">
        <v>17</v>
      </c>
      <c r="C49" s="5">
        <v>4</v>
      </c>
      <c r="D49" s="1">
        <v>-1.1466274000000001</v>
      </c>
      <c r="E49" s="1">
        <v>3</v>
      </c>
      <c r="F49">
        <f t="shared" si="0"/>
        <v>-3.4398822000000004</v>
      </c>
      <c r="I49" s="5" t="s">
        <v>18</v>
      </c>
      <c r="J49" s="5">
        <v>6</v>
      </c>
      <c r="K49" s="1">
        <v>-0.11581634</v>
      </c>
      <c r="L49" s="1">
        <v>2</v>
      </c>
      <c r="M49">
        <f t="shared" si="1"/>
        <v>-0.23163268000000001</v>
      </c>
      <c r="W49" s="5" t="s">
        <v>19</v>
      </c>
      <c r="X49" s="5">
        <v>5</v>
      </c>
      <c r="Y49" s="1">
        <v>0.25447753000000001</v>
      </c>
      <c r="Z49" s="1">
        <v>5</v>
      </c>
      <c r="AA49">
        <f t="shared" si="3"/>
        <v>1.27238765</v>
      </c>
      <c r="AK49" s="5" t="s">
        <v>11</v>
      </c>
      <c r="AL49" s="5">
        <v>1</v>
      </c>
      <c r="AM49" s="1">
        <v>-0.28711336999999998</v>
      </c>
      <c r="AN49" s="1">
        <v>3</v>
      </c>
      <c r="AO49">
        <f t="shared" si="5"/>
        <v>-0.86134010999999999</v>
      </c>
    </row>
    <row r="50" spans="2:41" x14ac:dyDescent="0.25">
      <c r="B50" s="5" t="s">
        <v>17</v>
      </c>
      <c r="C50" s="5">
        <v>5</v>
      </c>
      <c r="D50" s="1">
        <v>-2.6614040999999999</v>
      </c>
      <c r="E50" s="1">
        <v>3</v>
      </c>
      <c r="F50">
        <f t="shared" si="0"/>
        <v>-7.9842122999999994</v>
      </c>
      <c r="I50" s="5" t="s">
        <v>19</v>
      </c>
      <c r="J50" s="5">
        <v>4</v>
      </c>
      <c r="K50" s="1">
        <v>0.19567941999999999</v>
      </c>
      <c r="L50" s="1">
        <v>2</v>
      </c>
      <c r="M50">
        <f t="shared" si="1"/>
        <v>0.39135883999999999</v>
      </c>
      <c r="AK50" s="5" t="s">
        <v>11</v>
      </c>
      <c r="AL50" s="5">
        <v>2</v>
      </c>
      <c r="AM50" s="1">
        <v>1.5432976</v>
      </c>
      <c r="AN50" s="1">
        <v>2</v>
      </c>
      <c r="AO50">
        <f t="shared" si="5"/>
        <v>3.0865952000000001</v>
      </c>
    </row>
    <row r="51" spans="2:41" x14ac:dyDescent="0.25">
      <c r="B51" s="5" t="s">
        <v>18</v>
      </c>
      <c r="C51" s="5">
        <v>5</v>
      </c>
      <c r="D51" s="1">
        <v>2.5207906000000002</v>
      </c>
      <c r="E51" s="1">
        <v>3</v>
      </c>
      <c r="F51">
        <f t="shared" si="0"/>
        <v>7.5623718000000011</v>
      </c>
      <c r="I51" s="5" t="s">
        <v>19</v>
      </c>
      <c r="J51" s="5">
        <v>5</v>
      </c>
      <c r="K51" s="1">
        <v>4.9088468E-3</v>
      </c>
      <c r="L51" s="1">
        <v>2</v>
      </c>
      <c r="M51">
        <f t="shared" si="1"/>
        <v>9.8176935999999999E-3</v>
      </c>
      <c r="AK51" s="5" t="s">
        <v>11</v>
      </c>
      <c r="AL51" s="5">
        <v>8</v>
      </c>
      <c r="AM51" s="1">
        <v>-1.0599425</v>
      </c>
      <c r="AN51" s="1">
        <v>3</v>
      </c>
      <c r="AO51">
        <f t="shared" si="5"/>
        <v>-3.1798275</v>
      </c>
    </row>
    <row r="52" spans="2:41" x14ac:dyDescent="0.25">
      <c r="B52" s="5" t="s">
        <v>18</v>
      </c>
      <c r="C52" s="5">
        <v>6</v>
      </c>
      <c r="D52" s="1">
        <v>1.0555094</v>
      </c>
      <c r="E52" s="1">
        <v>3</v>
      </c>
      <c r="F52">
        <f t="shared" si="0"/>
        <v>3.1665282000000001</v>
      </c>
      <c r="AK52" s="5" t="s">
        <v>12</v>
      </c>
      <c r="AL52" s="5">
        <v>5</v>
      </c>
      <c r="AM52" s="1">
        <v>0.45379360000000002</v>
      </c>
      <c r="AN52" s="1">
        <v>3</v>
      </c>
      <c r="AO52">
        <f t="shared" si="5"/>
        <v>1.3613808000000001</v>
      </c>
    </row>
    <row r="53" spans="2:41" x14ac:dyDescent="0.25">
      <c r="B53" s="5" t="s">
        <v>19</v>
      </c>
      <c r="C53" s="5">
        <v>4</v>
      </c>
      <c r="D53" s="1">
        <v>0.21447489</v>
      </c>
      <c r="E53" s="1">
        <v>3</v>
      </c>
      <c r="F53">
        <f t="shared" si="0"/>
        <v>0.64342467000000003</v>
      </c>
      <c r="AK53" s="5" t="s">
        <v>12</v>
      </c>
      <c r="AL53" s="5">
        <v>6</v>
      </c>
      <c r="AM53" s="1">
        <v>-0.66098351</v>
      </c>
      <c r="AN53" s="1">
        <v>3</v>
      </c>
      <c r="AO53">
        <f t="shared" si="5"/>
        <v>-1.9829505300000001</v>
      </c>
    </row>
    <row r="54" spans="2:41" x14ac:dyDescent="0.25">
      <c r="B54" s="5" t="s">
        <v>19</v>
      </c>
      <c r="C54" s="5">
        <v>5</v>
      </c>
      <c r="D54" s="1">
        <v>-3.9830727000000001</v>
      </c>
      <c r="E54" s="1">
        <v>3</v>
      </c>
      <c r="F54">
        <f t="shared" si="0"/>
        <v>-11.9492181</v>
      </c>
      <c r="AK54" s="5" t="s">
        <v>13</v>
      </c>
      <c r="AL54" s="5">
        <v>5</v>
      </c>
      <c r="AM54" s="1">
        <v>-2.0544045999999998</v>
      </c>
      <c r="AN54" s="1">
        <v>3</v>
      </c>
      <c r="AO54">
        <f t="shared" si="5"/>
        <v>-6.1632137999999994</v>
      </c>
    </row>
    <row r="55" spans="2:41" x14ac:dyDescent="0.25">
      <c r="B55" s="5" t="s">
        <v>20</v>
      </c>
      <c r="C55" s="5">
        <v>5</v>
      </c>
      <c r="D55" s="1">
        <v>0.69099672000000001</v>
      </c>
      <c r="E55" s="1">
        <v>4</v>
      </c>
      <c r="F55">
        <f t="shared" si="0"/>
        <v>2.76398688</v>
      </c>
      <c r="AK55" s="5" t="s">
        <v>13</v>
      </c>
      <c r="AL55" s="5">
        <v>6</v>
      </c>
      <c r="AM55" s="1">
        <v>0.20587166000000001</v>
      </c>
      <c r="AN55" s="1">
        <v>3</v>
      </c>
      <c r="AO55">
        <f t="shared" si="5"/>
        <v>0.61761498000000004</v>
      </c>
    </row>
    <row r="56" spans="2:41" x14ac:dyDescent="0.25">
      <c r="B56" s="5" t="s">
        <v>20</v>
      </c>
      <c r="C56" s="5">
        <v>6</v>
      </c>
      <c r="D56" s="1">
        <v>-1.2247762</v>
      </c>
      <c r="E56" s="1">
        <v>4</v>
      </c>
      <c r="F56">
        <f t="shared" si="0"/>
        <v>-4.8991047999999999</v>
      </c>
      <c r="AK56" s="5" t="s">
        <v>14</v>
      </c>
      <c r="AL56" s="5">
        <v>5</v>
      </c>
      <c r="AM56" s="1">
        <v>0.17110375999999999</v>
      </c>
      <c r="AN56" s="1">
        <v>3</v>
      </c>
      <c r="AO56">
        <f t="shared" si="5"/>
        <v>0.51331127999999993</v>
      </c>
    </row>
    <row r="57" spans="2:41" x14ac:dyDescent="0.25">
      <c r="B57" s="5" t="s">
        <v>21</v>
      </c>
      <c r="C57" s="5">
        <v>5</v>
      </c>
      <c r="D57" s="1">
        <v>0.35719484000000001</v>
      </c>
      <c r="E57" s="1">
        <v>4</v>
      </c>
      <c r="F57">
        <f>D57*E57</f>
        <v>1.4287793600000001</v>
      </c>
      <c r="AK57" s="5" t="s">
        <v>14</v>
      </c>
      <c r="AL57" s="5">
        <v>6</v>
      </c>
      <c r="AM57" s="1">
        <v>1.3164688</v>
      </c>
      <c r="AN57" s="1">
        <v>3</v>
      </c>
      <c r="AO57">
        <f t="shared" si="5"/>
        <v>3.9494064</v>
      </c>
    </row>
    <row r="58" spans="2:41" x14ac:dyDescent="0.25">
      <c r="AK58" s="5" t="s">
        <v>15</v>
      </c>
      <c r="AL58" s="5">
        <v>5</v>
      </c>
      <c r="AM58" s="1">
        <v>0.18216165000000001</v>
      </c>
      <c r="AN58" s="1">
        <v>3</v>
      </c>
      <c r="AO58">
        <f t="shared" si="5"/>
        <v>0.54648494999999997</v>
      </c>
    </row>
    <row r="59" spans="2:41" x14ac:dyDescent="0.25">
      <c r="AK59" s="5" t="s">
        <v>15</v>
      </c>
      <c r="AL59" s="5">
        <v>6</v>
      </c>
      <c r="AM59" s="1">
        <v>0.49091578000000002</v>
      </c>
      <c r="AN59" s="1">
        <v>3</v>
      </c>
      <c r="AO59">
        <f t="shared" si="5"/>
        <v>1.4727473400000002</v>
      </c>
    </row>
    <row r="60" spans="2:41" x14ac:dyDescent="0.25">
      <c r="AK60" s="5" t="s">
        <v>16</v>
      </c>
      <c r="AL60" s="5">
        <v>5</v>
      </c>
      <c r="AM60" s="1">
        <v>-0.67379153999999997</v>
      </c>
      <c r="AN60" s="1">
        <v>3</v>
      </c>
      <c r="AO60">
        <f t="shared" si="5"/>
        <v>-2.02137462</v>
      </c>
    </row>
    <row r="61" spans="2:41" x14ac:dyDescent="0.25">
      <c r="AK61" s="5" t="s">
        <v>16</v>
      </c>
      <c r="AL61" s="5">
        <v>6</v>
      </c>
      <c r="AM61" s="1">
        <v>-2.6478732000000001E-2</v>
      </c>
      <c r="AN61" s="1">
        <v>3</v>
      </c>
      <c r="AO61">
        <f t="shared" si="5"/>
        <v>-7.9436196000000001E-2</v>
      </c>
    </row>
    <row r="62" spans="2:41" x14ac:dyDescent="0.25">
      <c r="AK62" s="5" t="s">
        <v>17</v>
      </c>
      <c r="AL62" s="5">
        <v>4</v>
      </c>
      <c r="AM62" s="1">
        <v>-0.38158258</v>
      </c>
      <c r="AN62" s="1">
        <v>3</v>
      </c>
      <c r="AO62">
        <f t="shared" si="5"/>
        <v>-1.1447477400000001</v>
      </c>
    </row>
    <row r="63" spans="2:41" x14ac:dyDescent="0.25">
      <c r="AK63" s="5" t="s">
        <v>17</v>
      </c>
      <c r="AL63" s="5">
        <v>5</v>
      </c>
      <c r="AM63" s="1">
        <v>0.90887554000000004</v>
      </c>
      <c r="AN63" s="1">
        <v>3</v>
      </c>
      <c r="AO63">
        <f t="shared" si="5"/>
        <v>2.7266266200000002</v>
      </c>
    </row>
    <row r="64" spans="2:41" x14ac:dyDescent="0.25">
      <c r="AK64" s="5" t="s">
        <v>18</v>
      </c>
      <c r="AL64" s="5">
        <v>5</v>
      </c>
      <c r="AM64" s="1">
        <v>0.24351755999999999</v>
      </c>
      <c r="AN64" s="1">
        <v>5</v>
      </c>
      <c r="AO64">
        <f t="shared" si="5"/>
        <v>1.2175878</v>
      </c>
    </row>
    <row r="65" spans="37:41" x14ac:dyDescent="0.25">
      <c r="AK65" s="5" t="s">
        <v>18</v>
      </c>
      <c r="AL65" s="5">
        <v>6</v>
      </c>
      <c r="AM65" s="1">
        <v>-0.40454214999999999</v>
      </c>
      <c r="AN65" s="1">
        <v>4</v>
      </c>
      <c r="AO65">
        <f t="shared" si="5"/>
        <v>-1.6181686</v>
      </c>
    </row>
    <row r="66" spans="37:41" x14ac:dyDescent="0.25">
      <c r="AK66" s="5" t="s">
        <v>19</v>
      </c>
      <c r="AL66" s="5">
        <v>4</v>
      </c>
      <c r="AM66" s="1">
        <v>-0.23742764</v>
      </c>
      <c r="AN66" s="1">
        <v>3</v>
      </c>
      <c r="AO66">
        <f t="shared" si="5"/>
        <v>-0.71228292000000004</v>
      </c>
    </row>
    <row r="67" spans="37:41" x14ac:dyDescent="0.25">
      <c r="AK67" s="5" t="s">
        <v>19</v>
      </c>
      <c r="AL67" s="5">
        <v>5</v>
      </c>
      <c r="AM67" s="1">
        <v>-0.68010616999999995</v>
      </c>
      <c r="AN67" s="1">
        <v>3</v>
      </c>
      <c r="AO67">
        <f t="shared" si="5"/>
        <v>-2.0403185099999996</v>
      </c>
    </row>
    <row r="68" spans="37:41" x14ac:dyDescent="0.25">
      <c r="AK68" s="5" t="s">
        <v>34</v>
      </c>
      <c r="AL68" s="5">
        <v>5</v>
      </c>
      <c r="AM68" s="1">
        <v>-2.5210428999999999</v>
      </c>
      <c r="AN68" s="1">
        <v>3</v>
      </c>
      <c r="AO68">
        <f t="shared" si="5"/>
        <v>-7.5631287</v>
      </c>
    </row>
    <row r="69" spans="37:41" x14ac:dyDescent="0.25">
      <c r="AK69" s="5" t="s">
        <v>34</v>
      </c>
      <c r="AL69" s="5">
        <v>6</v>
      </c>
      <c r="AM69" s="1">
        <v>2.6852963999999999</v>
      </c>
      <c r="AN69" s="1">
        <v>3</v>
      </c>
      <c r="AO69">
        <f t="shared" si="5"/>
        <v>8.0558891999999993</v>
      </c>
    </row>
    <row r="70" spans="37:41" x14ac:dyDescent="0.25">
      <c r="AK70" s="5" t="s">
        <v>20</v>
      </c>
      <c r="AL70" s="5">
        <v>5</v>
      </c>
      <c r="AM70" s="1">
        <v>0.56232024999999997</v>
      </c>
      <c r="AN70" s="1">
        <v>3</v>
      </c>
      <c r="AO70">
        <f t="shared" si="5"/>
        <v>1.6869607499999999</v>
      </c>
    </row>
    <row r="71" spans="37:41" x14ac:dyDescent="0.25">
      <c r="AK71" s="5" t="s">
        <v>20</v>
      </c>
      <c r="AL71" s="5">
        <v>6</v>
      </c>
      <c r="AM71" s="1">
        <v>0.31551159000000001</v>
      </c>
      <c r="AN71" s="1">
        <v>3</v>
      </c>
      <c r="AO71">
        <f t="shared" si="5"/>
        <v>0.94653476999999997</v>
      </c>
    </row>
    <row r="72" spans="37:41" x14ac:dyDescent="0.25">
      <c r="AK72" s="5" t="s">
        <v>35</v>
      </c>
      <c r="AL72" s="5">
        <v>5</v>
      </c>
      <c r="AM72" s="1">
        <v>-1.292656</v>
      </c>
      <c r="AN72" s="1">
        <v>3</v>
      </c>
      <c r="AO72">
        <f t="shared" si="5"/>
        <v>-3.8779680000000001</v>
      </c>
    </row>
    <row r="73" spans="37:41" x14ac:dyDescent="0.25">
      <c r="AK73" s="5" t="s">
        <v>35</v>
      </c>
      <c r="AL73" s="5">
        <v>6</v>
      </c>
      <c r="AM73" s="1">
        <v>-0.60535185999999996</v>
      </c>
      <c r="AN73" s="1">
        <v>3</v>
      </c>
      <c r="AO73">
        <f t="shared" si="5"/>
        <v>-1.81605558</v>
      </c>
    </row>
    <row r="74" spans="37:41" x14ac:dyDescent="0.25">
      <c r="AK74" s="5" t="s">
        <v>36</v>
      </c>
      <c r="AL74" s="5">
        <v>5</v>
      </c>
      <c r="AM74" s="1">
        <v>0.99878524999999996</v>
      </c>
      <c r="AN74" s="1">
        <v>3</v>
      </c>
      <c r="AO74">
        <f t="shared" si="5"/>
        <v>2.9963557499999998</v>
      </c>
    </row>
    <row r="75" spans="37:41" x14ac:dyDescent="0.25">
      <c r="AK75" s="5" t="s">
        <v>36</v>
      </c>
      <c r="AL75" s="5">
        <v>6</v>
      </c>
      <c r="AM75" s="1">
        <v>-0.69034158999999995</v>
      </c>
      <c r="AN75" s="1">
        <v>3</v>
      </c>
      <c r="AO75">
        <f t="shared" si="5"/>
        <v>-2.0710247699999997</v>
      </c>
    </row>
    <row r="76" spans="37:41" x14ac:dyDescent="0.25">
      <c r="AK76" s="5" t="s">
        <v>37</v>
      </c>
      <c r="AL76" s="5">
        <v>5</v>
      </c>
      <c r="AM76" s="1">
        <v>-0.32892574000000002</v>
      </c>
      <c r="AN76" s="1">
        <v>3</v>
      </c>
      <c r="AO76">
        <f t="shared" si="5"/>
        <v>-0.98677722000000001</v>
      </c>
    </row>
    <row r="77" spans="37:41" x14ac:dyDescent="0.25">
      <c r="AK77" s="5" t="s">
        <v>21</v>
      </c>
      <c r="AL77" s="5">
        <v>5</v>
      </c>
      <c r="AM77" s="1">
        <v>-9.5042902999999998E-2</v>
      </c>
      <c r="AN77" s="1">
        <v>3</v>
      </c>
      <c r="AO77">
        <f t="shared" si="5"/>
        <v>-0.28512870899999998</v>
      </c>
    </row>
    <row r="78" spans="37:41" x14ac:dyDescent="0.25">
      <c r="AK78" s="5" t="s">
        <v>38</v>
      </c>
      <c r="AL78" s="5">
        <v>5</v>
      </c>
      <c r="AM78" s="1">
        <v>0.53817530000000002</v>
      </c>
      <c r="AN78" s="1">
        <v>3</v>
      </c>
      <c r="AO78">
        <f t="shared" si="5"/>
        <v>1.6145259000000001</v>
      </c>
    </row>
    <row r="79" spans="37:41" x14ac:dyDescent="0.25">
      <c r="AK79" s="5" t="s">
        <v>39</v>
      </c>
      <c r="AL79" s="5">
        <v>5</v>
      </c>
      <c r="AM79" s="1">
        <v>0.79762390000000005</v>
      </c>
      <c r="AN79" s="1">
        <v>3</v>
      </c>
      <c r="AO79">
        <f t="shared" si="5"/>
        <v>2.3928717000000002</v>
      </c>
    </row>
  </sheetData>
  <phoneticPr fontId="2" type="noConversion"/>
  <pageMargins left="0.7" right="0.7" top="0.75" bottom="0.75" header="0.3" footer="0.3"/>
  <headerFooter>
    <oddHeader>&amp;R&amp;"Calibri"&amp;10&amp;K000000 Category/Catégorie: Non-Sensitive/Non-Délicat&amp;1#_x000D_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7F55-021F-44C1-AC57-BC96DF38693D}">
  <dimension ref="A2:AY79"/>
  <sheetViews>
    <sheetView topLeftCell="Z1" workbookViewId="0">
      <selection activeCell="AO16" sqref="A2:XFD16"/>
    </sheetView>
  </sheetViews>
  <sheetFormatPr defaultRowHeight="15" x14ac:dyDescent="0.25"/>
  <cols>
    <col min="1" max="3" width="9.140625" style="5"/>
    <col min="4" max="4" width="46.5703125" style="5" customWidth="1"/>
    <col min="5" max="10" width="9.140625" style="5"/>
    <col min="11" max="11" width="46.7109375" style="5" customWidth="1"/>
    <col min="12" max="17" width="9.140625" style="5"/>
    <col min="18" max="18" width="46.7109375" style="5" customWidth="1"/>
    <col min="19" max="24" width="9.140625" style="5"/>
    <col min="25" max="25" width="46.7109375" style="5" customWidth="1"/>
    <col min="26" max="31" width="9.140625" style="5"/>
    <col min="32" max="32" width="46.7109375" style="5" customWidth="1"/>
    <col min="33" max="38" width="9.140625" style="5"/>
    <col min="39" max="39" width="46.7109375" style="5" customWidth="1"/>
    <col min="40" max="51" width="9.140625" style="5"/>
  </cols>
  <sheetData>
    <row r="2" spans="2:41" x14ac:dyDescent="0.25">
      <c r="B2" s="6" t="s">
        <v>22</v>
      </c>
      <c r="E2" s="7"/>
      <c r="I2" s="6" t="s">
        <v>23</v>
      </c>
      <c r="L2" s="7"/>
      <c r="P2" s="6" t="s">
        <v>24</v>
      </c>
      <c r="S2" s="7"/>
      <c r="W2" s="6" t="s">
        <v>25</v>
      </c>
      <c r="Z2" s="7"/>
      <c r="AD2" s="6" t="s">
        <v>26</v>
      </c>
      <c r="AG2" s="7"/>
      <c r="AK2" s="6" t="s">
        <v>73</v>
      </c>
      <c r="AN2" s="7"/>
    </row>
    <row r="3" spans="2:41" x14ac:dyDescent="0.25">
      <c r="D3" s="5" t="s">
        <v>64</v>
      </c>
      <c r="E3" s="7">
        <v>3.1951219512195124</v>
      </c>
      <c r="K3" s="5" t="s">
        <v>64</v>
      </c>
      <c r="L3" s="7">
        <v>3.1428571428571428</v>
      </c>
      <c r="R3" s="5" t="s">
        <v>64</v>
      </c>
      <c r="S3" s="7">
        <v>3.2068965517241379</v>
      </c>
      <c r="Y3" s="5" t="s">
        <v>64</v>
      </c>
      <c r="Z3" s="7">
        <v>5.0909090909090908</v>
      </c>
      <c r="AF3" s="5" t="s">
        <v>64</v>
      </c>
      <c r="AG3" s="7">
        <v>2.2068965517241379</v>
      </c>
      <c r="AM3" s="5" t="s">
        <v>64</v>
      </c>
      <c r="AN3" s="7">
        <v>3.253968253968254</v>
      </c>
    </row>
    <row r="4" spans="2:41" x14ac:dyDescent="0.25">
      <c r="E4" s="7"/>
      <c r="L4" s="7"/>
      <c r="S4" s="7"/>
      <c r="Z4" s="7"/>
      <c r="AG4" s="7"/>
      <c r="AN4" s="7"/>
    </row>
    <row r="5" spans="2:41" x14ac:dyDescent="0.25">
      <c r="D5" s="5" t="s">
        <v>65</v>
      </c>
      <c r="E5" s="7">
        <v>38.901160755000006</v>
      </c>
      <c r="K5" s="5" t="s">
        <v>65</v>
      </c>
      <c r="L5" s="7">
        <v>37.033588093199995</v>
      </c>
      <c r="R5" s="5" t="s">
        <v>65</v>
      </c>
      <c r="S5" s="7">
        <v>26.594122865000003</v>
      </c>
      <c r="Y5" s="5" t="s">
        <v>65</v>
      </c>
      <c r="Z5" s="7">
        <v>33.891063265</v>
      </c>
      <c r="AF5" s="5" t="s">
        <v>65</v>
      </c>
      <c r="AG5" s="7">
        <v>29.500418497689999</v>
      </c>
      <c r="AM5" s="5" t="s">
        <v>65</v>
      </c>
      <c r="AN5" s="7">
        <v>64.009163806000004</v>
      </c>
    </row>
    <row r="6" spans="2:41" x14ac:dyDescent="0.25">
      <c r="D6" s="5" t="s">
        <v>66</v>
      </c>
      <c r="E6" s="7">
        <v>-2.0988392449999962</v>
      </c>
      <c r="K6" s="5" t="s">
        <v>66</v>
      </c>
      <c r="L6" s="7">
        <v>2.0335880931999974</v>
      </c>
      <c r="R6" s="5" t="s">
        <v>66</v>
      </c>
      <c r="S6" s="7">
        <v>-2.4058771349999986</v>
      </c>
      <c r="Y6" s="5" t="s">
        <v>66</v>
      </c>
      <c r="Z6" s="7">
        <v>0.89106326499999988</v>
      </c>
      <c r="AF6" s="5" t="s">
        <v>66</v>
      </c>
      <c r="AG6" s="7">
        <v>0.5004184976899988</v>
      </c>
      <c r="AM6" s="5" t="s">
        <v>66</v>
      </c>
      <c r="AN6" s="7">
        <v>1.0091638060000012</v>
      </c>
    </row>
    <row r="7" spans="2:41" x14ac:dyDescent="0.25">
      <c r="D7" s="5" t="s">
        <v>75</v>
      </c>
      <c r="E7" s="7">
        <v>41</v>
      </c>
      <c r="K7" s="5" t="s">
        <v>75</v>
      </c>
      <c r="L7" s="7">
        <v>35</v>
      </c>
      <c r="R7" s="5" t="s">
        <v>75</v>
      </c>
      <c r="S7" s="7">
        <v>29</v>
      </c>
      <c r="Y7" s="5" t="s">
        <v>75</v>
      </c>
      <c r="Z7" s="7">
        <v>33</v>
      </c>
      <c r="AF7" s="5" t="s">
        <v>75</v>
      </c>
      <c r="AG7" s="7">
        <v>29</v>
      </c>
      <c r="AM7" s="5" t="s">
        <v>75</v>
      </c>
      <c r="AN7" s="7">
        <v>63</v>
      </c>
    </row>
    <row r="8" spans="2:41" x14ac:dyDescent="0.25">
      <c r="E8" s="7"/>
      <c r="L8" s="7"/>
      <c r="S8" s="7"/>
      <c r="Z8" s="7"/>
      <c r="AG8" s="7"/>
      <c r="AN8" s="7"/>
    </row>
    <row r="9" spans="2:41" x14ac:dyDescent="0.25">
      <c r="D9" s="5" t="s">
        <v>67</v>
      </c>
      <c r="E9" s="7">
        <v>33.270593097480777</v>
      </c>
      <c r="K9" s="5" t="s">
        <v>67</v>
      </c>
      <c r="L9" s="7">
        <v>32.856913504249292</v>
      </c>
      <c r="R9" s="5" t="s">
        <v>67</v>
      </c>
      <c r="S9" s="7">
        <v>24.392078829009744</v>
      </c>
      <c r="Y9" s="5" t="s">
        <v>67</v>
      </c>
      <c r="Z9" s="7">
        <v>30.63625132066781</v>
      </c>
      <c r="AF9" s="5" t="s">
        <v>67</v>
      </c>
      <c r="AG9" s="7">
        <v>26.930573898881526</v>
      </c>
      <c r="AM9" s="5" t="s">
        <v>67</v>
      </c>
      <c r="AN9" s="7">
        <v>41.755807295662791</v>
      </c>
    </row>
    <row r="10" spans="2:41" x14ac:dyDescent="0.25">
      <c r="D10" s="8" t="s">
        <v>70</v>
      </c>
      <c r="E10" s="7">
        <v>0.84230769230769231</v>
      </c>
      <c r="K10" s="8" t="s">
        <v>70</v>
      </c>
      <c r="L10" s="7">
        <v>0.87676056338028174</v>
      </c>
      <c r="R10" s="8" t="s">
        <v>70</v>
      </c>
      <c r="S10" s="7">
        <v>0.9058441558441559</v>
      </c>
      <c r="Y10" s="8" t="s">
        <v>70</v>
      </c>
      <c r="Z10" s="7">
        <v>0.88698630136986301</v>
      </c>
      <c r="AF10" s="8" t="s">
        <v>70</v>
      </c>
      <c r="AG10" s="7">
        <v>0.9058441558441559</v>
      </c>
      <c r="AM10" s="8" t="s">
        <v>70</v>
      </c>
      <c r="AN10" s="7">
        <v>0.63372093023255816</v>
      </c>
    </row>
    <row r="11" spans="2:41" x14ac:dyDescent="0.25">
      <c r="D11" s="5" t="s">
        <v>68</v>
      </c>
      <c r="E11" s="7">
        <v>27.640025439961541</v>
      </c>
      <c r="K11" s="5" t="s">
        <v>68</v>
      </c>
      <c r="L11" s="7">
        <v>28.680238915298588</v>
      </c>
      <c r="R11" s="5" t="s">
        <v>68</v>
      </c>
      <c r="S11" s="7">
        <v>22.190034793019482</v>
      </c>
      <c r="Y11" s="5" t="s">
        <v>68</v>
      </c>
      <c r="Z11" s="7">
        <v>27.381439376335614</v>
      </c>
      <c r="AF11" s="5" t="s">
        <v>68</v>
      </c>
      <c r="AG11" s="7">
        <v>24.36072930007305</v>
      </c>
      <c r="AM11" s="5" t="s">
        <v>68</v>
      </c>
      <c r="AN11" s="7">
        <v>19.502450785325586</v>
      </c>
    </row>
    <row r="12" spans="2:41" x14ac:dyDescent="0.25">
      <c r="D12" s="8" t="s">
        <v>71</v>
      </c>
      <c r="E12" s="7">
        <v>0.68461538461538463</v>
      </c>
      <c r="K12" s="8" t="s">
        <v>71</v>
      </c>
      <c r="L12" s="7">
        <v>0.75352112676056338</v>
      </c>
      <c r="R12" s="8" t="s">
        <v>71</v>
      </c>
      <c r="S12" s="7">
        <v>0.81168831168831168</v>
      </c>
      <c r="Y12" s="8" t="s">
        <v>71</v>
      </c>
      <c r="Z12" s="7">
        <v>0.77397260273972601</v>
      </c>
      <c r="AF12" s="8" t="s">
        <v>71</v>
      </c>
      <c r="AG12" s="7">
        <v>0.81168831168831168</v>
      </c>
      <c r="AM12" s="8" t="s">
        <v>71</v>
      </c>
      <c r="AN12" s="7">
        <v>0.26744186046511631</v>
      </c>
    </row>
    <row r="13" spans="2:41" x14ac:dyDescent="0.25">
      <c r="D13" s="5" t="s">
        <v>69</v>
      </c>
      <c r="E13" s="7">
        <v>16.378890124923082</v>
      </c>
      <c r="K13" s="5" t="s">
        <v>69</v>
      </c>
      <c r="L13" s="7">
        <v>20.326889737397181</v>
      </c>
      <c r="R13" s="5" t="s">
        <v>69</v>
      </c>
      <c r="S13" s="7">
        <v>17.785946721038961</v>
      </c>
      <c r="Y13" s="5" t="s">
        <v>69</v>
      </c>
      <c r="Z13" s="7">
        <v>20.871815487671235</v>
      </c>
      <c r="AF13" s="5" t="s">
        <v>69</v>
      </c>
      <c r="AG13" s="7">
        <v>19.221040102456104</v>
      </c>
      <c r="AM13" s="5" t="s">
        <v>69</v>
      </c>
      <c r="AN13" s="7">
        <v>3.253968253968254</v>
      </c>
    </row>
    <row r="14" spans="2:41" x14ac:dyDescent="0.25">
      <c r="D14" s="8" t="s">
        <v>72</v>
      </c>
      <c r="E14" s="7">
        <v>0.36923076923076925</v>
      </c>
      <c r="K14" s="8" t="s">
        <v>72</v>
      </c>
      <c r="L14" s="7">
        <v>0.50704225352112675</v>
      </c>
      <c r="R14" s="8" t="s">
        <v>72</v>
      </c>
      <c r="S14" s="7">
        <v>0.62337662337662336</v>
      </c>
      <c r="Y14" s="8" t="s">
        <v>72</v>
      </c>
      <c r="Z14" s="7">
        <v>0.54794520547945202</v>
      </c>
      <c r="AF14" s="8" t="s">
        <v>72</v>
      </c>
      <c r="AG14" s="7">
        <v>0.62337662337662336</v>
      </c>
      <c r="AM14" s="8" t="s">
        <v>72</v>
      </c>
      <c r="AN14" s="7">
        <v>0</v>
      </c>
    </row>
    <row r="15" spans="2:41" x14ac:dyDescent="0.25">
      <c r="L15" s="7"/>
    </row>
    <row r="16" spans="2:41" x14ac:dyDescent="0.25">
      <c r="B16" s="5" t="s">
        <v>40</v>
      </c>
      <c r="C16" s="5" t="s">
        <v>46</v>
      </c>
      <c r="D16" s="5" t="s">
        <v>58</v>
      </c>
      <c r="E16" s="5" t="s">
        <v>41</v>
      </c>
      <c r="F16" s="5" t="s">
        <v>74</v>
      </c>
      <c r="I16" s="5" t="s">
        <v>42</v>
      </c>
      <c r="J16" s="5" t="s">
        <v>47</v>
      </c>
      <c r="K16" s="5" t="s">
        <v>59</v>
      </c>
      <c r="L16" s="5" t="s">
        <v>43</v>
      </c>
      <c r="M16" s="5" t="s">
        <v>74</v>
      </c>
      <c r="P16" s="5" t="s">
        <v>44</v>
      </c>
      <c r="Q16" s="5" t="s">
        <v>48</v>
      </c>
      <c r="R16" s="5" t="s">
        <v>60</v>
      </c>
      <c r="S16" s="5" t="s">
        <v>45</v>
      </c>
      <c r="T16" s="5" t="s">
        <v>74</v>
      </c>
      <c r="W16" s="5" t="s">
        <v>49</v>
      </c>
      <c r="X16" s="5" t="s">
        <v>50</v>
      </c>
      <c r="Y16" s="5" t="s">
        <v>61</v>
      </c>
      <c r="Z16" s="5" t="s">
        <v>51</v>
      </c>
      <c r="AA16" s="5" t="s">
        <v>74</v>
      </c>
      <c r="AD16" s="5" t="s">
        <v>52</v>
      </c>
      <c r="AE16" s="5" t="s">
        <v>53</v>
      </c>
      <c r="AF16" s="5" t="s">
        <v>62</v>
      </c>
      <c r="AG16" s="5" t="s">
        <v>54</v>
      </c>
      <c r="AH16" s="5" t="s">
        <v>74</v>
      </c>
      <c r="AK16" s="5" t="s">
        <v>55</v>
      </c>
      <c r="AL16" s="5" t="s">
        <v>56</v>
      </c>
      <c r="AM16" s="5" t="s">
        <v>63</v>
      </c>
      <c r="AN16" s="5" t="s">
        <v>57</v>
      </c>
      <c r="AO16" s="5" t="s">
        <v>74</v>
      </c>
    </row>
    <row r="17" spans="2:41" x14ac:dyDescent="0.25">
      <c r="B17" s="5" t="s">
        <v>0</v>
      </c>
      <c r="C17" s="5">
        <v>1</v>
      </c>
      <c r="D17" s="5">
        <v>0.71353854000000005</v>
      </c>
      <c r="E17" s="5">
        <v>3</v>
      </c>
      <c r="F17" s="5">
        <v>2.1406156200000002</v>
      </c>
      <c r="I17" s="5" t="s">
        <v>27</v>
      </c>
      <c r="J17" s="5">
        <v>1</v>
      </c>
      <c r="K17" s="5">
        <v>0.27572181000000001</v>
      </c>
      <c r="L17" s="5">
        <v>4</v>
      </c>
      <c r="M17" s="5">
        <v>1.10288724</v>
      </c>
      <c r="P17" s="5" t="s">
        <v>28</v>
      </c>
      <c r="Q17" s="5">
        <v>1</v>
      </c>
      <c r="R17" s="5">
        <v>-0.77651234000000002</v>
      </c>
      <c r="S17" s="5">
        <v>3</v>
      </c>
      <c r="T17" s="5">
        <v>-2.3295370200000001</v>
      </c>
      <c r="W17" s="5" t="s">
        <v>27</v>
      </c>
      <c r="X17" s="5">
        <v>1</v>
      </c>
      <c r="Y17" s="5">
        <v>-3.5341285E-2</v>
      </c>
      <c r="Z17" s="5">
        <v>7</v>
      </c>
      <c r="AA17" s="5">
        <v>-0.247388995</v>
      </c>
      <c r="AD17" s="5" t="s">
        <v>1</v>
      </c>
      <c r="AE17" s="5">
        <v>1</v>
      </c>
      <c r="AF17" s="5">
        <v>1.7888839999999999</v>
      </c>
      <c r="AG17" s="5">
        <v>2</v>
      </c>
      <c r="AH17" s="5">
        <v>3.5777679999999998</v>
      </c>
      <c r="AK17" s="5" t="s">
        <v>27</v>
      </c>
      <c r="AL17" s="5">
        <v>1</v>
      </c>
      <c r="AM17" s="5">
        <v>1.6746369000000001</v>
      </c>
      <c r="AN17" s="5">
        <v>3</v>
      </c>
      <c r="AO17" s="5">
        <v>5.0239107000000001</v>
      </c>
    </row>
    <row r="18" spans="2:41" x14ac:dyDescent="0.25">
      <c r="B18" s="5" t="s">
        <v>1</v>
      </c>
      <c r="C18" s="5">
        <v>1</v>
      </c>
      <c r="D18" s="5">
        <v>-0.58672031000000002</v>
      </c>
      <c r="E18" s="5">
        <v>2</v>
      </c>
      <c r="F18" s="5">
        <v>-1.17344062</v>
      </c>
      <c r="I18" s="5" t="s">
        <v>1</v>
      </c>
      <c r="J18" s="5">
        <v>1</v>
      </c>
      <c r="K18" s="5">
        <v>6.3404518000000007E-2</v>
      </c>
      <c r="L18" s="5">
        <v>2</v>
      </c>
      <c r="M18" s="5">
        <v>0.12680903600000001</v>
      </c>
      <c r="P18" s="5" t="s">
        <v>1</v>
      </c>
      <c r="Q18" s="5">
        <v>1</v>
      </c>
      <c r="R18" s="5">
        <v>0.32376580999999999</v>
      </c>
      <c r="S18" s="5">
        <v>3</v>
      </c>
      <c r="T18" s="5">
        <v>0.97129742999999991</v>
      </c>
      <c r="W18" s="5" t="s">
        <v>27</v>
      </c>
      <c r="X18" s="5">
        <v>2</v>
      </c>
      <c r="Y18" s="5">
        <v>-0.56717441000000002</v>
      </c>
      <c r="Z18" s="5">
        <v>6</v>
      </c>
      <c r="AA18" s="5">
        <v>-3.4030464600000001</v>
      </c>
      <c r="AD18" s="5" t="s">
        <v>1</v>
      </c>
      <c r="AE18" s="5">
        <v>2</v>
      </c>
      <c r="AF18" s="5">
        <v>-1.3901945</v>
      </c>
      <c r="AG18" s="5">
        <v>3</v>
      </c>
      <c r="AH18" s="5">
        <v>-4.1705835000000002</v>
      </c>
      <c r="AK18" s="5" t="s">
        <v>0</v>
      </c>
      <c r="AL18" s="5">
        <v>1</v>
      </c>
      <c r="AM18" s="5">
        <v>-0.48747716000000002</v>
      </c>
      <c r="AN18" s="5">
        <v>3</v>
      </c>
      <c r="AO18" s="5">
        <v>-1.46243148</v>
      </c>
    </row>
    <row r="19" spans="2:41" x14ac:dyDescent="0.25">
      <c r="B19" s="5" t="s">
        <v>0</v>
      </c>
      <c r="C19" s="5">
        <v>2</v>
      </c>
      <c r="D19" s="5">
        <v>-0.56832077000000003</v>
      </c>
      <c r="E19" s="5">
        <v>3</v>
      </c>
      <c r="F19" s="5">
        <v>-1.70496231</v>
      </c>
      <c r="I19" s="5" t="s">
        <v>27</v>
      </c>
      <c r="J19" s="5">
        <v>2</v>
      </c>
      <c r="K19" s="5">
        <v>2.3055794999999999</v>
      </c>
      <c r="L19" s="5">
        <v>2</v>
      </c>
      <c r="M19" s="5">
        <v>4.6111589999999998</v>
      </c>
      <c r="P19" s="5" t="s">
        <v>28</v>
      </c>
      <c r="Q19" s="5">
        <v>2</v>
      </c>
      <c r="R19" s="5">
        <v>3.8116572000000001E-2</v>
      </c>
      <c r="S19" s="5">
        <v>3</v>
      </c>
      <c r="T19" s="5">
        <v>0.114349716</v>
      </c>
      <c r="W19" s="5" t="s">
        <v>29</v>
      </c>
      <c r="X19" s="5">
        <v>1</v>
      </c>
      <c r="Y19" s="5">
        <v>-0.53834837999999996</v>
      </c>
      <c r="Z19" s="5">
        <v>5</v>
      </c>
      <c r="AA19" s="5">
        <v>-2.6917418999999998</v>
      </c>
      <c r="AD19" s="5" t="s">
        <v>3</v>
      </c>
      <c r="AE19" s="5">
        <v>1</v>
      </c>
      <c r="AF19" s="5">
        <v>-1.9944509999999999E-2</v>
      </c>
      <c r="AG19" s="5">
        <v>3</v>
      </c>
      <c r="AH19" s="5">
        <v>-5.9833529999999996E-2</v>
      </c>
      <c r="AK19" s="5" t="s">
        <v>30</v>
      </c>
      <c r="AL19" s="5">
        <v>1</v>
      </c>
      <c r="AM19" s="5">
        <v>0.31894997000000003</v>
      </c>
      <c r="AN19" s="5">
        <v>3</v>
      </c>
      <c r="AO19" s="5">
        <v>0.95684991000000008</v>
      </c>
    </row>
    <row r="20" spans="2:41" x14ac:dyDescent="0.25">
      <c r="B20" s="5" t="s">
        <v>1</v>
      </c>
      <c r="C20" s="5">
        <v>2</v>
      </c>
      <c r="D20" s="5">
        <v>-0.34937615999999999</v>
      </c>
      <c r="E20" s="5">
        <v>5</v>
      </c>
      <c r="F20" s="5">
        <v>-1.7468808</v>
      </c>
      <c r="I20" s="5" t="s">
        <v>1</v>
      </c>
      <c r="J20" s="5">
        <v>2</v>
      </c>
      <c r="K20" s="5">
        <v>-0.69472771</v>
      </c>
      <c r="L20" s="5">
        <v>2</v>
      </c>
      <c r="M20" s="5">
        <v>-1.38945542</v>
      </c>
      <c r="P20" s="5" t="s">
        <v>1</v>
      </c>
      <c r="Q20" s="5">
        <v>2</v>
      </c>
      <c r="R20" s="5">
        <v>-0.24800755999999999</v>
      </c>
      <c r="S20" s="5">
        <v>3</v>
      </c>
      <c r="T20" s="5">
        <v>-0.74402267999999994</v>
      </c>
      <c r="W20" s="5" t="s">
        <v>29</v>
      </c>
      <c r="X20" s="5">
        <v>2</v>
      </c>
      <c r="Y20" s="5">
        <v>3.9073994999999999</v>
      </c>
      <c r="Z20" s="5">
        <v>5</v>
      </c>
      <c r="AA20" s="5">
        <v>19.536997499999998</v>
      </c>
      <c r="AD20" s="5" t="s">
        <v>3</v>
      </c>
      <c r="AE20" s="5">
        <v>2</v>
      </c>
      <c r="AF20" s="5">
        <v>4.4673217999999997</v>
      </c>
      <c r="AG20" s="5">
        <v>2</v>
      </c>
      <c r="AH20" s="5">
        <v>8.9346435999999994</v>
      </c>
      <c r="AK20" s="5" t="s">
        <v>28</v>
      </c>
      <c r="AL20" s="5">
        <v>1</v>
      </c>
      <c r="AM20" s="5">
        <v>1.2208051</v>
      </c>
      <c r="AN20" s="5">
        <v>3</v>
      </c>
      <c r="AO20" s="5">
        <v>3.6624153000000002</v>
      </c>
    </row>
    <row r="21" spans="2:41" x14ac:dyDescent="0.25">
      <c r="B21" s="5" t="s">
        <v>2</v>
      </c>
      <c r="C21" s="5">
        <v>1</v>
      </c>
      <c r="D21" s="5">
        <v>1.1589921000000001</v>
      </c>
      <c r="E21" s="5">
        <v>3</v>
      </c>
      <c r="F21" s="5">
        <v>3.4769763000000005</v>
      </c>
      <c r="I21" s="5" t="s">
        <v>29</v>
      </c>
      <c r="J21" s="5">
        <v>1</v>
      </c>
      <c r="K21" s="5">
        <v>1.9232505</v>
      </c>
      <c r="L21" s="5">
        <v>2</v>
      </c>
      <c r="M21" s="5">
        <v>3.8465009999999999</v>
      </c>
      <c r="P21" s="5" t="s">
        <v>31</v>
      </c>
      <c r="Q21" s="5">
        <v>1</v>
      </c>
      <c r="R21" s="5">
        <v>-4.7610849999999996</v>
      </c>
      <c r="S21" s="5">
        <v>3</v>
      </c>
      <c r="T21" s="5">
        <v>-14.283254999999999</v>
      </c>
      <c r="W21" s="5" t="s">
        <v>4</v>
      </c>
      <c r="X21" s="5">
        <v>5</v>
      </c>
      <c r="Y21" s="5">
        <v>-1.9920002999999999</v>
      </c>
      <c r="Z21" s="5">
        <v>5</v>
      </c>
      <c r="AA21" s="5">
        <v>-9.9600015000000006</v>
      </c>
      <c r="AD21" s="5" t="s">
        <v>6</v>
      </c>
      <c r="AE21" s="5">
        <v>5</v>
      </c>
      <c r="AF21" s="5">
        <v>3.9123389999999998</v>
      </c>
      <c r="AG21" s="5">
        <v>2</v>
      </c>
      <c r="AH21" s="5">
        <v>7.8246779999999996</v>
      </c>
      <c r="AK21" s="5" t="s">
        <v>1</v>
      </c>
      <c r="AL21" s="5">
        <v>1</v>
      </c>
      <c r="AM21" s="5">
        <v>-1.5238666000000001</v>
      </c>
      <c r="AN21" s="5">
        <v>3</v>
      </c>
      <c r="AO21" s="5">
        <v>-4.5715998000000004</v>
      </c>
    </row>
    <row r="22" spans="2:41" x14ac:dyDescent="0.25">
      <c r="B22" s="5" t="s">
        <v>3</v>
      </c>
      <c r="C22" s="5">
        <v>1</v>
      </c>
      <c r="D22" s="5">
        <v>-2.3120783999999999</v>
      </c>
      <c r="E22" s="5">
        <v>3</v>
      </c>
      <c r="F22" s="5">
        <v>-6.9362351999999996</v>
      </c>
      <c r="I22" s="5" t="s">
        <v>3</v>
      </c>
      <c r="J22" s="5">
        <v>1</v>
      </c>
      <c r="K22" s="5">
        <v>-2.8672523999999999</v>
      </c>
      <c r="L22" s="5">
        <v>2</v>
      </c>
      <c r="M22" s="5">
        <v>-5.7345047999999998</v>
      </c>
      <c r="P22" s="5" t="s">
        <v>3</v>
      </c>
      <c r="Q22" s="5">
        <v>1</v>
      </c>
      <c r="R22" s="5">
        <v>3.2547548000000002</v>
      </c>
      <c r="S22" s="5">
        <v>3</v>
      </c>
      <c r="T22" s="5">
        <v>9.7642644000000001</v>
      </c>
      <c r="W22" s="5" t="s">
        <v>5</v>
      </c>
      <c r="X22" s="5">
        <v>5</v>
      </c>
      <c r="Y22" s="5">
        <v>2.1549119999999999</v>
      </c>
      <c r="Z22" s="5">
        <v>5</v>
      </c>
      <c r="AA22" s="5">
        <v>10.774559999999999</v>
      </c>
      <c r="AD22" s="5" t="s">
        <v>6</v>
      </c>
      <c r="AE22" s="5">
        <v>6</v>
      </c>
      <c r="AF22" s="5">
        <v>1.4035500999999999</v>
      </c>
      <c r="AG22" s="5">
        <v>2</v>
      </c>
      <c r="AH22" s="5">
        <v>2.8071001999999998</v>
      </c>
      <c r="AK22" s="5" t="s">
        <v>27</v>
      </c>
      <c r="AL22" s="5">
        <v>2</v>
      </c>
      <c r="AM22" s="5">
        <v>0.16580444</v>
      </c>
      <c r="AN22" s="5">
        <v>6</v>
      </c>
      <c r="AO22" s="5">
        <v>0.99482663999999998</v>
      </c>
    </row>
    <row r="23" spans="2:41" x14ac:dyDescent="0.25">
      <c r="B23" s="5" t="s">
        <v>2</v>
      </c>
      <c r="C23" s="5">
        <v>2</v>
      </c>
      <c r="D23" s="5">
        <v>-2.2392837999999999</v>
      </c>
      <c r="E23" s="5">
        <v>3</v>
      </c>
      <c r="F23" s="5">
        <v>-6.7178513999999998</v>
      </c>
      <c r="I23" s="5" t="s">
        <v>29</v>
      </c>
      <c r="J23" s="5">
        <v>2</v>
      </c>
      <c r="K23" s="5">
        <v>0.34197123000000001</v>
      </c>
      <c r="L23" s="5">
        <v>2</v>
      </c>
      <c r="M23" s="5">
        <v>0.68394246000000003</v>
      </c>
      <c r="P23" s="5" t="s">
        <v>31</v>
      </c>
      <c r="Q23" s="5">
        <v>2</v>
      </c>
      <c r="R23" s="5">
        <v>-3.1166719999999999</v>
      </c>
      <c r="S23" s="5">
        <v>3</v>
      </c>
      <c r="T23" s="5">
        <v>-9.3500160000000001</v>
      </c>
      <c r="W23" s="5" t="s">
        <v>6</v>
      </c>
      <c r="X23" s="5">
        <v>5</v>
      </c>
      <c r="Y23" s="5">
        <v>0.17893387999999999</v>
      </c>
      <c r="Z23" s="5">
        <v>5</v>
      </c>
      <c r="AA23" s="5">
        <v>0.89466939999999995</v>
      </c>
      <c r="AD23" s="5" t="s">
        <v>7</v>
      </c>
      <c r="AE23" s="5">
        <v>4</v>
      </c>
      <c r="AF23" s="5">
        <v>-0.18909089000000001</v>
      </c>
      <c r="AG23" s="5">
        <v>2</v>
      </c>
      <c r="AH23" s="5">
        <v>-0.37818178000000002</v>
      </c>
      <c r="AK23" s="5" t="s">
        <v>0</v>
      </c>
      <c r="AL23" s="5">
        <v>2</v>
      </c>
      <c r="AM23" s="5">
        <v>-0.30540228000000003</v>
      </c>
      <c r="AN23" s="5">
        <v>7</v>
      </c>
      <c r="AO23" s="5">
        <v>-2.1378159600000002</v>
      </c>
    </row>
    <row r="24" spans="2:41" x14ac:dyDescent="0.25">
      <c r="B24" s="5" t="s">
        <v>3</v>
      </c>
      <c r="C24" s="5">
        <v>2</v>
      </c>
      <c r="D24" s="5">
        <v>1.7801092000000001</v>
      </c>
      <c r="E24" s="5">
        <v>3</v>
      </c>
      <c r="F24" s="5">
        <v>5.3403276000000002</v>
      </c>
      <c r="I24" s="5" t="s">
        <v>3</v>
      </c>
      <c r="J24" s="5">
        <v>2</v>
      </c>
      <c r="K24" s="5">
        <v>0.29287317000000002</v>
      </c>
      <c r="L24" s="5">
        <v>3</v>
      </c>
      <c r="M24" s="5">
        <v>0.87861951000000005</v>
      </c>
      <c r="P24" s="5" t="s">
        <v>3</v>
      </c>
      <c r="Q24" s="5">
        <v>2</v>
      </c>
      <c r="R24" s="5">
        <v>5.1639363999999999</v>
      </c>
      <c r="S24" s="5">
        <v>3</v>
      </c>
      <c r="T24" s="5">
        <v>15.491809199999999</v>
      </c>
      <c r="W24" s="5" t="s">
        <v>6</v>
      </c>
      <c r="X24" s="5">
        <v>6</v>
      </c>
      <c r="Y24" s="5">
        <v>-0.47190720000000003</v>
      </c>
      <c r="Z24" s="5">
        <v>5</v>
      </c>
      <c r="AA24" s="5">
        <v>-2.3595360000000003</v>
      </c>
      <c r="AD24" s="5" t="s">
        <v>7</v>
      </c>
      <c r="AE24" s="5">
        <v>5</v>
      </c>
      <c r="AF24" s="5">
        <v>-4.7705048000000003</v>
      </c>
      <c r="AG24" s="5">
        <v>2</v>
      </c>
      <c r="AH24" s="5">
        <v>-9.5410096000000006</v>
      </c>
      <c r="AK24" s="5" t="s">
        <v>30</v>
      </c>
      <c r="AL24" s="5">
        <v>2</v>
      </c>
      <c r="AM24" s="5">
        <v>-0.15150393000000001</v>
      </c>
      <c r="AN24" s="5">
        <v>5</v>
      </c>
      <c r="AO24" s="5">
        <v>-0.7575196500000001</v>
      </c>
    </row>
    <row r="25" spans="2:41" x14ac:dyDescent="0.25">
      <c r="B25" s="5" t="s">
        <v>4</v>
      </c>
      <c r="C25" s="5">
        <v>5</v>
      </c>
      <c r="D25" s="5">
        <v>1.0916827</v>
      </c>
      <c r="E25" s="5">
        <v>4</v>
      </c>
      <c r="F25" s="5">
        <v>4.3667308</v>
      </c>
      <c r="I25" s="5" t="s">
        <v>32</v>
      </c>
      <c r="J25" s="5">
        <v>1</v>
      </c>
      <c r="K25" s="5">
        <v>-0.87056082999999995</v>
      </c>
      <c r="L25" s="5">
        <v>6</v>
      </c>
      <c r="M25" s="5">
        <v>-5.2233649799999995</v>
      </c>
      <c r="P25" s="5" t="s">
        <v>4</v>
      </c>
      <c r="Q25" s="5">
        <v>5</v>
      </c>
      <c r="R25" s="5">
        <v>0.39038142999999997</v>
      </c>
      <c r="S25" s="5">
        <v>3</v>
      </c>
      <c r="T25" s="5">
        <v>1.17114429</v>
      </c>
      <c r="W25" s="5" t="s">
        <v>7</v>
      </c>
      <c r="X25" s="5">
        <v>4</v>
      </c>
      <c r="Y25" s="5">
        <v>-0.41713782999999999</v>
      </c>
      <c r="Z25" s="5">
        <v>5</v>
      </c>
      <c r="AA25" s="5">
        <v>-2.0856891499999999</v>
      </c>
      <c r="AD25" s="5" t="s">
        <v>8</v>
      </c>
      <c r="AE25" s="5">
        <v>5</v>
      </c>
      <c r="AF25" s="5">
        <v>1.0202547</v>
      </c>
      <c r="AG25" s="5">
        <v>2</v>
      </c>
      <c r="AH25" s="5">
        <v>2.0405093999999999</v>
      </c>
      <c r="AK25" s="5" t="s">
        <v>28</v>
      </c>
      <c r="AL25" s="5">
        <v>2</v>
      </c>
      <c r="AM25" s="5">
        <v>-1.0695870000000001</v>
      </c>
      <c r="AN25" s="5">
        <v>4</v>
      </c>
      <c r="AO25" s="5">
        <v>-4.2783480000000003</v>
      </c>
    </row>
    <row r="26" spans="2:41" x14ac:dyDescent="0.25">
      <c r="B26" s="5" t="s">
        <v>5</v>
      </c>
      <c r="C26" s="5">
        <v>5</v>
      </c>
      <c r="D26" s="5">
        <v>-1.3194355</v>
      </c>
      <c r="E26" s="5">
        <v>4</v>
      </c>
      <c r="F26" s="5">
        <v>-5.2777419999999999</v>
      </c>
      <c r="I26" s="5" t="s">
        <v>4</v>
      </c>
      <c r="J26" s="5">
        <v>5</v>
      </c>
      <c r="K26" s="5">
        <v>-0.12541759</v>
      </c>
      <c r="L26" s="5">
        <v>8</v>
      </c>
      <c r="M26" s="5">
        <v>-1.00334072</v>
      </c>
      <c r="P26" s="5" t="s">
        <v>5</v>
      </c>
      <c r="Q26" s="5">
        <v>5</v>
      </c>
      <c r="R26" s="5">
        <v>-9.6871827999999993E-2</v>
      </c>
      <c r="S26" s="5">
        <v>3</v>
      </c>
      <c r="T26" s="5">
        <v>-0.29061548399999998</v>
      </c>
      <c r="W26" s="5" t="s">
        <v>7</v>
      </c>
      <c r="X26" s="5">
        <v>5</v>
      </c>
      <c r="Y26" s="5">
        <v>0.46437175000000003</v>
      </c>
      <c r="Z26" s="5">
        <v>5</v>
      </c>
      <c r="AA26" s="5">
        <v>2.3218587500000001</v>
      </c>
      <c r="AD26" s="5" t="s">
        <v>8</v>
      </c>
      <c r="AE26" s="5">
        <v>8</v>
      </c>
      <c r="AF26" s="5">
        <v>-2.215659</v>
      </c>
      <c r="AG26" s="5">
        <v>2</v>
      </c>
      <c r="AH26" s="5">
        <v>-4.4313180000000001</v>
      </c>
      <c r="AK26" s="5" t="s">
        <v>1</v>
      </c>
      <c r="AL26" s="5">
        <v>2</v>
      </c>
      <c r="AM26" s="5">
        <v>1.5533672999999999</v>
      </c>
      <c r="AN26" s="5">
        <v>4</v>
      </c>
      <c r="AO26" s="5">
        <v>6.2134691999999996</v>
      </c>
    </row>
    <row r="27" spans="2:41" x14ac:dyDescent="0.25">
      <c r="B27" s="5" t="s">
        <v>6</v>
      </c>
      <c r="C27" s="5">
        <v>5</v>
      </c>
      <c r="D27" s="5">
        <v>1.707238</v>
      </c>
      <c r="E27" s="5">
        <v>4</v>
      </c>
      <c r="F27" s="5">
        <v>6.8289520000000001</v>
      </c>
      <c r="I27" s="5" t="s">
        <v>5</v>
      </c>
      <c r="J27" s="5">
        <v>5</v>
      </c>
      <c r="K27" s="5">
        <v>0.27676192999999999</v>
      </c>
      <c r="L27" s="5">
        <v>8</v>
      </c>
      <c r="M27" s="5">
        <v>2.2140954399999999</v>
      </c>
      <c r="P27" s="5" t="s">
        <v>6</v>
      </c>
      <c r="Q27" s="5">
        <v>5</v>
      </c>
      <c r="R27" s="5">
        <v>-0.51739358000000002</v>
      </c>
      <c r="S27" s="5">
        <v>3</v>
      </c>
      <c r="T27" s="5">
        <v>-1.5521807400000001</v>
      </c>
      <c r="W27" s="5" t="s">
        <v>8</v>
      </c>
      <c r="X27" s="5">
        <v>5</v>
      </c>
      <c r="Y27" s="5">
        <v>0.21658796</v>
      </c>
      <c r="Z27" s="5">
        <v>5</v>
      </c>
      <c r="AA27" s="5">
        <v>1.0829397999999999</v>
      </c>
      <c r="AD27" s="5" t="s">
        <v>10</v>
      </c>
      <c r="AE27" s="5">
        <v>5</v>
      </c>
      <c r="AF27" s="5">
        <v>0.59199778000000003</v>
      </c>
      <c r="AG27" s="5">
        <v>2</v>
      </c>
      <c r="AH27" s="5">
        <v>1.1839955600000001</v>
      </c>
      <c r="AK27" s="5" t="s">
        <v>29</v>
      </c>
      <c r="AL27" s="5">
        <v>1</v>
      </c>
      <c r="AM27" s="5">
        <v>-0.81434817999999998</v>
      </c>
      <c r="AN27" s="5">
        <v>3</v>
      </c>
      <c r="AO27" s="5">
        <v>-2.4430445399999998</v>
      </c>
    </row>
    <row r="28" spans="2:41" x14ac:dyDescent="0.25">
      <c r="B28" s="5" t="s">
        <v>6</v>
      </c>
      <c r="C28" s="5">
        <v>6</v>
      </c>
      <c r="D28" s="5">
        <v>-1.0077269</v>
      </c>
      <c r="E28" s="5">
        <v>3</v>
      </c>
      <c r="F28" s="5">
        <v>-3.0231807000000002</v>
      </c>
      <c r="I28" s="5" t="s">
        <v>6</v>
      </c>
      <c r="J28" s="5">
        <v>5</v>
      </c>
      <c r="K28" s="5">
        <v>-6.4644082000000003</v>
      </c>
      <c r="L28" s="5">
        <v>2</v>
      </c>
      <c r="M28" s="5">
        <v>-12.928816400000001</v>
      </c>
      <c r="P28" s="5" t="s">
        <v>6</v>
      </c>
      <c r="Q28" s="5">
        <v>6</v>
      </c>
      <c r="R28" s="5">
        <v>0.99912195000000004</v>
      </c>
      <c r="S28" s="5">
        <v>3</v>
      </c>
      <c r="T28" s="5">
        <v>2.99736585</v>
      </c>
      <c r="W28" s="5" t="s">
        <v>8</v>
      </c>
      <c r="X28" s="5">
        <v>8</v>
      </c>
      <c r="Y28" s="5">
        <v>0.42341554999999997</v>
      </c>
      <c r="Z28" s="5">
        <v>5</v>
      </c>
      <c r="AA28" s="5">
        <v>2.11707775</v>
      </c>
      <c r="AD28" s="5" t="s">
        <v>10</v>
      </c>
      <c r="AE28" s="5">
        <v>8</v>
      </c>
      <c r="AF28" s="5">
        <v>0.21149715999999999</v>
      </c>
      <c r="AG28" s="5">
        <v>3</v>
      </c>
      <c r="AH28" s="5">
        <v>0.63449148</v>
      </c>
      <c r="AK28" s="5" t="s">
        <v>2</v>
      </c>
      <c r="AL28" s="5">
        <v>1</v>
      </c>
      <c r="AM28" s="5">
        <v>1.2580857999999999</v>
      </c>
      <c r="AN28" s="5">
        <v>3</v>
      </c>
      <c r="AO28" s="5">
        <v>3.7742573999999998</v>
      </c>
    </row>
    <row r="29" spans="2:41" x14ac:dyDescent="0.25">
      <c r="B29" s="5" t="s">
        <v>7</v>
      </c>
      <c r="C29" s="5">
        <v>4</v>
      </c>
      <c r="D29" s="5">
        <v>-0.45730895999999999</v>
      </c>
      <c r="E29" s="5">
        <v>6</v>
      </c>
      <c r="F29" s="5">
        <v>-2.7438537599999999</v>
      </c>
      <c r="I29" s="5" t="s">
        <v>6</v>
      </c>
      <c r="J29" s="5">
        <v>6</v>
      </c>
      <c r="K29" s="5">
        <v>-0.1821343</v>
      </c>
      <c r="L29" s="5">
        <v>2</v>
      </c>
      <c r="M29" s="5">
        <v>-0.3642686</v>
      </c>
      <c r="P29" s="5" t="s">
        <v>7</v>
      </c>
      <c r="Q29" s="5">
        <v>4</v>
      </c>
      <c r="R29" s="5">
        <v>-0.64407808</v>
      </c>
      <c r="S29" s="5">
        <v>3</v>
      </c>
      <c r="T29" s="5">
        <v>-1.9322342400000001</v>
      </c>
      <c r="W29" s="5" t="s">
        <v>10</v>
      </c>
      <c r="X29" s="5">
        <v>5</v>
      </c>
      <c r="Y29" s="5">
        <v>1.4067388000000001</v>
      </c>
      <c r="Z29" s="5">
        <v>5</v>
      </c>
      <c r="AA29" s="5">
        <v>7.0336940000000006</v>
      </c>
      <c r="AD29" s="5" t="s">
        <v>11</v>
      </c>
      <c r="AE29" s="5">
        <v>1</v>
      </c>
      <c r="AF29" s="5">
        <v>0.63195475000000001</v>
      </c>
      <c r="AG29" s="5">
        <v>3</v>
      </c>
      <c r="AH29" s="5">
        <v>1.89586425</v>
      </c>
      <c r="AK29" s="5" t="s">
        <v>33</v>
      </c>
      <c r="AL29" s="5">
        <v>1</v>
      </c>
      <c r="AM29" s="5">
        <v>0.63493542999999997</v>
      </c>
      <c r="AN29" s="5">
        <v>3</v>
      </c>
      <c r="AO29" s="5">
        <v>1.9048062899999998</v>
      </c>
    </row>
    <row r="30" spans="2:41" x14ac:dyDescent="0.25">
      <c r="B30" s="5" t="s">
        <v>7</v>
      </c>
      <c r="C30" s="5">
        <v>5</v>
      </c>
      <c r="D30" s="5">
        <v>-0.41639366</v>
      </c>
      <c r="E30" s="5">
        <v>4</v>
      </c>
      <c r="F30" s="5">
        <v>-1.66557464</v>
      </c>
      <c r="I30" s="5" t="s">
        <v>7</v>
      </c>
      <c r="J30" s="5">
        <v>4</v>
      </c>
      <c r="K30" s="5">
        <v>0.53928657000000002</v>
      </c>
      <c r="L30" s="5">
        <v>2</v>
      </c>
      <c r="M30" s="5">
        <v>1.07857314</v>
      </c>
      <c r="P30" s="5" t="s">
        <v>7</v>
      </c>
      <c r="Q30" s="5">
        <v>5</v>
      </c>
      <c r="R30" s="5">
        <v>0.50632951000000004</v>
      </c>
      <c r="S30" s="5">
        <v>3</v>
      </c>
      <c r="T30" s="5">
        <v>1.5189885300000001</v>
      </c>
      <c r="W30" s="5" t="s">
        <v>10</v>
      </c>
      <c r="X30" s="5">
        <v>8</v>
      </c>
      <c r="Y30" s="5">
        <v>-2.1159043999999998</v>
      </c>
      <c r="Z30" s="5">
        <v>5</v>
      </c>
      <c r="AA30" s="5">
        <v>-10.579521999999999</v>
      </c>
      <c r="AD30" s="5" t="s">
        <v>11</v>
      </c>
      <c r="AE30" s="5">
        <v>2</v>
      </c>
      <c r="AF30" s="5">
        <v>6.8820994999999996E-2</v>
      </c>
      <c r="AG30" s="5">
        <v>2</v>
      </c>
      <c r="AH30" s="5">
        <v>0.13764198999999999</v>
      </c>
      <c r="AK30" s="5" t="s">
        <v>31</v>
      </c>
      <c r="AL30" s="5">
        <v>1</v>
      </c>
      <c r="AM30" s="5">
        <v>-6.0817652000000004</v>
      </c>
      <c r="AN30" s="5">
        <v>3</v>
      </c>
      <c r="AO30" s="5">
        <v>-18.245295600000002</v>
      </c>
    </row>
    <row r="31" spans="2:41" x14ac:dyDescent="0.25">
      <c r="B31" s="5" t="s">
        <v>8</v>
      </c>
      <c r="C31" s="5">
        <v>5</v>
      </c>
      <c r="D31" s="5">
        <v>8.0739274E-2</v>
      </c>
      <c r="E31" s="5">
        <v>2</v>
      </c>
      <c r="F31" s="5">
        <v>0.161478548</v>
      </c>
      <c r="I31" s="5" t="s">
        <v>7</v>
      </c>
      <c r="J31" s="5">
        <v>5</v>
      </c>
      <c r="K31" s="5">
        <v>6.8610202999999998</v>
      </c>
      <c r="L31" s="5">
        <v>2</v>
      </c>
      <c r="M31" s="5">
        <v>13.7220406</v>
      </c>
      <c r="P31" s="5" t="s">
        <v>11</v>
      </c>
      <c r="Q31" s="5">
        <v>1</v>
      </c>
      <c r="R31" s="5">
        <v>-0.31188817000000002</v>
      </c>
      <c r="S31" s="5">
        <v>6</v>
      </c>
      <c r="T31" s="5">
        <v>-1.8713290200000001</v>
      </c>
      <c r="W31" s="5" t="s">
        <v>11</v>
      </c>
      <c r="X31" s="5">
        <v>1</v>
      </c>
      <c r="Y31" s="5">
        <v>-0.16963631000000001</v>
      </c>
      <c r="Z31" s="5">
        <v>5</v>
      </c>
      <c r="AA31" s="5">
        <v>-0.84818155000000006</v>
      </c>
      <c r="AD31" s="5" t="s">
        <v>11</v>
      </c>
      <c r="AE31" s="5">
        <v>8</v>
      </c>
      <c r="AF31" s="5">
        <v>0.35918641000000001</v>
      </c>
      <c r="AG31" s="5">
        <v>3</v>
      </c>
      <c r="AH31" s="5">
        <v>1.0775592300000001</v>
      </c>
      <c r="AK31" s="5" t="s">
        <v>3</v>
      </c>
      <c r="AL31" s="5">
        <v>1</v>
      </c>
      <c r="AM31" s="5">
        <v>4.5980582999999999</v>
      </c>
      <c r="AN31" s="5">
        <v>3</v>
      </c>
      <c r="AO31" s="5">
        <v>13.7941749</v>
      </c>
    </row>
    <row r="32" spans="2:41" x14ac:dyDescent="0.25">
      <c r="B32" s="5" t="s">
        <v>8</v>
      </c>
      <c r="C32" s="5">
        <v>8</v>
      </c>
      <c r="D32" s="5">
        <v>-3.7504470999999998E-2</v>
      </c>
      <c r="E32" s="5">
        <v>3</v>
      </c>
      <c r="F32" s="5">
        <v>-0.11251341299999999</v>
      </c>
      <c r="I32" s="5" t="s">
        <v>8</v>
      </c>
      <c r="J32" s="5">
        <v>5</v>
      </c>
      <c r="K32" s="5">
        <v>0.38843846999999998</v>
      </c>
      <c r="L32" s="5">
        <v>6</v>
      </c>
      <c r="M32" s="5">
        <v>2.3306308199999997</v>
      </c>
      <c r="P32" s="5" t="s">
        <v>11</v>
      </c>
      <c r="Q32" s="5">
        <v>2</v>
      </c>
      <c r="R32" s="5">
        <v>0.38181310000000002</v>
      </c>
      <c r="S32" s="5">
        <v>4</v>
      </c>
      <c r="T32" s="5">
        <v>1.5272524000000001</v>
      </c>
      <c r="W32" s="5" t="s">
        <v>11</v>
      </c>
      <c r="X32" s="5">
        <v>2</v>
      </c>
      <c r="Y32" s="5">
        <v>-0.86453117000000002</v>
      </c>
      <c r="Z32" s="5">
        <v>5</v>
      </c>
      <c r="AA32" s="5">
        <v>-4.3226558500000003</v>
      </c>
      <c r="AD32" s="5" t="s">
        <v>12</v>
      </c>
      <c r="AE32" s="5">
        <v>5</v>
      </c>
      <c r="AF32" s="5">
        <v>0.59298753999999998</v>
      </c>
      <c r="AG32" s="5">
        <v>2</v>
      </c>
      <c r="AH32" s="5">
        <v>1.18597508</v>
      </c>
      <c r="AK32" s="5" t="s">
        <v>29</v>
      </c>
      <c r="AL32" s="5">
        <v>2</v>
      </c>
      <c r="AM32" s="5">
        <v>-0.10525679</v>
      </c>
      <c r="AN32" s="5">
        <v>4</v>
      </c>
      <c r="AO32" s="5">
        <v>-0.42102716000000001</v>
      </c>
    </row>
    <row r="33" spans="2:41" x14ac:dyDescent="0.25">
      <c r="B33" s="5" t="s">
        <v>9</v>
      </c>
      <c r="C33" s="5">
        <v>1</v>
      </c>
      <c r="D33" s="5">
        <v>0.68804262999999999</v>
      </c>
      <c r="E33" s="5">
        <v>3</v>
      </c>
      <c r="F33" s="5">
        <v>2.06412789</v>
      </c>
      <c r="I33" s="5" t="s">
        <v>8</v>
      </c>
      <c r="J33" s="5">
        <v>8</v>
      </c>
      <c r="K33" s="5">
        <v>-1.7287272</v>
      </c>
      <c r="L33" s="5">
        <v>2</v>
      </c>
      <c r="M33" s="5">
        <v>-3.4574544</v>
      </c>
      <c r="P33" s="5" t="s">
        <v>11</v>
      </c>
      <c r="Q33" s="5">
        <v>8</v>
      </c>
      <c r="R33" s="5">
        <v>0.31497050999999998</v>
      </c>
      <c r="S33" s="5">
        <v>4</v>
      </c>
      <c r="T33" s="5">
        <v>1.2598820399999999</v>
      </c>
      <c r="W33" s="5" t="s">
        <v>11</v>
      </c>
      <c r="X33" s="5">
        <v>8</v>
      </c>
      <c r="Y33" s="5">
        <v>-0.74203076000000001</v>
      </c>
      <c r="Z33" s="5">
        <v>5</v>
      </c>
      <c r="AA33" s="5">
        <v>-3.7101538000000001</v>
      </c>
      <c r="AD33" s="5" t="s">
        <v>12</v>
      </c>
      <c r="AE33" s="5">
        <v>6</v>
      </c>
      <c r="AF33" s="5">
        <v>-1.1537044999999999</v>
      </c>
      <c r="AG33" s="5">
        <v>2</v>
      </c>
      <c r="AH33" s="5">
        <v>-2.3074089999999998</v>
      </c>
      <c r="AK33" s="5" t="s">
        <v>2</v>
      </c>
      <c r="AL33" s="5">
        <v>2</v>
      </c>
      <c r="AM33" s="5">
        <v>1.2595518999999999</v>
      </c>
      <c r="AN33" s="5">
        <v>3</v>
      </c>
      <c r="AO33" s="5">
        <v>3.7786556999999998</v>
      </c>
    </row>
    <row r="34" spans="2:41" x14ac:dyDescent="0.25">
      <c r="B34" s="5" t="s">
        <v>10</v>
      </c>
      <c r="C34" s="5">
        <v>5</v>
      </c>
      <c r="D34" s="5">
        <v>1.944744</v>
      </c>
      <c r="E34" s="5">
        <v>2</v>
      </c>
      <c r="F34" s="5">
        <v>3.8894880000000001</v>
      </c>
      <c r="I34" s="5" t="s">
        <v>10</v>
      </c>
      <c r="J34" s="5">
        <v>5</v>
      </c>
      <c r="K34" s="5">
        <v>0.91489242000000004</v>
      </c>
      <c r="L34" s="5">
        <v>2</v>
      </c>
      <c r="M34" s="5">
        <v>1.8297848400000001</v>
      </c>
      <c r="P34" s="5" t="s">
        <v>12</v>
      </c>
      <c r="Q34" s="5">
        <v>5</v>
      </c>
      <c r="R34" s="5">
        <v>-3.2348043999999998</v>
      </c>
      <c r="S34" s="5">
        <v>4</v>
      </c>
      <c r="T34" s="5">
        <v>-12.939217599999999</v>
      </c>
      <c r="W34" s="5" t="s">
        <v>12</v>
      </c>
      <c r="X34" s="5">
        <v>5</v>
      </c>
      <c r="Y34" s="5">
        <v>-5.8159809999999999E-2</v>
      </c>
      <c r="Z34" s="5">
        <v>5</v>
      </c>
      <c r="AA34" s="5">
        <v>-0.29079905</v>
      </c>
      <c r="AD34" s="5" t="s">
        <v>13</v>
      </c>
      <c r="AE34" s="5">
        <v>5</v>
      </c>
      <c r="AF34" s="5">
        <v>-3.1690652E-2</v>
      </c>
      <c r="AG34" s="5">
        <v>2</v>
      </c>
      <c r="AH34" s="5">
        <v>-6.3381303999999999E-2</v>
      </c>
      <c r="AK34" s="5" t="s">
        <v>33</v>
      </c>
      <c r="AL34" s="5">
        <v>2</v>
      </c>
      <c r="AM34" s="5">
        <v>-0.70189482999999997</v>
      </c>
      <c r="AN34" s="5">
        <v>3</v>
      </c>
      <c r="AO34" s="5">
        <v>-2.1056844899999998</v>
      </c>
    </row>
    <row r="35" spans="2:41" x14ac:dyDescent="0.25">
      <c r="B35" s="5" t="s">
        <v>10</v>
      </c>
      <c r="C35" s="5">
        <v>8</v>
      </c>
      <c r="D35" s="5">
        <v>-2.0634931999999999</v>
      </c>
      <c r="E35" s="5">
        <v>3</v>
      </c>
      <c r="F35" s="5">
        <v>-6.1904795999999997</v>
      </c>
      <c r="I35" s="5" t="s">
        <v>10</v>
      </c>
      <c r="J35" s="5">
        <v>8</v>
      </c>
      <c r="K35" s="5">
        <v>-0.79069047000000003</v>
      </c>
      <c r="L35" s="5">
        <v>2</v>
      </c>
      <c r="M35" s="5">
        <v>-1.5813809400000001</v>
      </c>
      <c r="P35" s="5" t="s">
        <v>12</v>
      </c>
      <c r="Q35" s="5">
        <v>6</v>
      </c>
      <c r="R35" s="5">
        <v>0.49965159999999997</v>
      </c>
      <c r="S35" s="5">
        <v>3</v>
      </c>
      <c r="T35" s="5">
        <v>1.4989547999999999</v>
      </c>
      <c r="W35" s="5" t="s">
        <v>12</v>
      </c>
      <c r="X35" s="5">
        <v>6</v>
      </c>
      <c r="Y35" s="5">
        <v>-2.7595101999999998</v>
      </c>
      <c r="Z35" s="5">
        <v>5</v>
      </c>
      <c r="AA35" s="5">
        <v>-13.797550999999999</v>
      </c>
      <c r="AD35" s="5" t="s">
        <v>13</v>
      </c>
      <c r="AE35" s="5">
        <v>6</v>
      </c>
      <c r="AF35" s="5">
        <v>-5.6028386000000001</v>
      </c>
      <c r="AG35" s="5">
        <v>2</v>
      </c>
      <c r="AH35" s="5">
        <v>-11.2056772</v>
      </c>
      <c r="AK35" s="5" t="s">
        <v>31</v>
      </c>
      <c r="AL35" s="5">
        <v>2</v>
      </c>
      <c r="AM35" s="5">
        <v>0.33184618999999999</v>
      </c>
      <c r="AN35" s="5">
        <v>3</v>
      </c>
      <c r="AO35" s="5">
        <v>0.9955385699999999</v>
      </c>
    </row>
    <row r="36" spans="2:41" x14ac:dyDescent="0.25">
      <c r="B36" s="5" t="s">
        <v>11</v>
      </c>
      <c r="C36" s="5">
        <v>1</v>
      </c>
      <c r="D36" s="5">
        <v>7.0392991000000002E-2</v>
      </c>
      <c r="E36" s="5">
        <v>3</v>
      </c>
      <c r="F36" s="5">
        <v>0.21117897299999999</v>
      </c>
      <c r="I36" s="5" t="s">
        <v>11</v>
      </c>
      <c r="J36" s="5">
        <v>1</v>
      </c>
      <c r="K36" s="5">
        <v>0.12000526</v>
      </c>
      <c r="L36" s="5">
        <v>5</v>
      </c>
      <c r="M36" s="5">
        <v>0.60002630000000001</v>
      </c>
      <c r="P36" s="5" t="s">
        <v>13</v>
      </c>
      <c r="Q36" s="5">
        <v>5</v>
      </c>
      <c r="R36" s="5">
        <v>2.7502360000000001</v>
      </c>
      <c r="S36" s="5">
        <v>3</v>
      </c>
      <c r="T36" s="5">
        <v>8.2507079999999995</v>
      </c>
      <c r="W36" s="5" t="s">
        <v>13</v>
      </c>
      <c r="X36" s="5">
        <v>5</v>
      </c>
      <c r="Y36" s="5">
        <v>0.45738705000000002</v>
      </c>
      <c r="Z36" s="5">
        <v>5</v>
      </c>
      <c r="AA36" s="5">
        <v>2.28693525</v>
      </c>
      <c r="AD36" s="5" t="s">
        <v>14</v>
      </c>
      <c r="AE36" s="5">
        <v>5</v>
      </c>
      <c r="AF36" s="5">
        <v>0.34081387000000002</v>
      </c>
      <c r="AG36" s="5">
        <v>2</v>
      </c>
      <c r="AH36" s="5">
        <v>0.68162774000000004</v>
      </c>
      <c r="AK36" s="5" t="s">
        <v>3</v>
      </c>
      <c r="AL36" s="5">
        <v>2</v>
      </c>
      <c r="AM36" s="5">
        <v>0.93960794000000003</v>
      </c>
      <c r="AN36" s="5">
        <v>3</v>
      </c>
      <c r="AO36" s="5">
        <v>2.81882382</v>
      </c>
    </row>
    <row r="37" spans="2:41" x14ac:dyDescent="0.25">
      <c r="B37" s="5" t="s">
        <v>11</v>
      </c>
      <c r="C37" s="5">
        <v>2</v>
      </c>
      <c r="D37" s="5">
        <v>0.85587203999999995</v>
      </c>
      <c r="E37" s="5">
        <v>2</v>
      </c>
      <c r="F37" s="5">
        <v>1.7117440799999999</v>
      </c>
      <c r="I37" s="5" t="s">
        <v>11</v>
      </c>
      <c r="J37" s="5">
        <v>8</v>
      </c>
      <c r="K37" s="5">
        <v>3.6197055999999998E-2</v>
      </c>
      <c r="L37" s="5">
        <v>7</v>
      </c>
      <c r="M37" s="5">
        <v>0.25337939199999998</v>
      </c>
      <c r="P37" s="5" t="s">
        <v>13</v>
      </c>
      <c r="Q37" s="5">
        <v>6</v>
      </c>
      <c r="R37" s="5">
        <v>1.0922016000000001</v>
      </c>
      <c r="S37" s="5">
        <v>3</v>
      </c>
      <c r="T37" s="5">
        <v>3.2766048000000003</v>
      </c>
      <c r="W37" s="5" t="s">
        <v>13</v>
      </c>
      <c r="X37" s="5">
        <v>6</v>
      </c>
      <c r="Y37" s="5">
        <v>0.84313914000000001</v>
      </c>
      <c r="Z37" s="5">
        <v>5</v>
      </c>
      <c r="AA37" s="5">
        <v>4.2156957000000004</v>
      </c>
      <c r="AD37" s="5" t="s">
        <v>14</v>
      </c>
      <c r="AE37" s="5">
        <v>6</v>
      </c>
      <c r="AF37" s="5">
        <v>2.1870343000000001</v>
      </c>
      <c r="AG37" s="5">
        <v>2</v>
      </c>
      <c r="AH37" s="5">
        <v>4.3740686000000002</v>
      </c>
      <c r="AK37" s="5" t="s">
        <v>32</v>
      </c>
      <c r="AL37" s="5">
        <v>1</v>
      </c>
      <c r="AM37" s="5">
        <v>0.13799949</v>
      </c>
      <c r="AN37" s="5">
        <v>4</v>
      </c>
      <c r="AO37" s="5">
        <v>0.55199796000000001</v>
      </c>
    </row>
    <row r="38" spans="2:41" x14ac:dyDescent="0.25">
      <c r="B38" s="5" t="s">
        <v>11</v>
      </c>
      <c r="C38" s="5">
        <v>8</v>
      </c>
      <c r="D38" s="5">
        <v>-0.11320858</v>
      </c>
      <c r="E38" s="5">
        <v>3</v>
      </c>
      <c r="F38" s="5">
        <v>-0.33962574000000001</v>
      </c>
      <c r="I38" s="5" t="s">
        <v>12</v>
      </c>
      <c r="J38" s="5">
        <v>5</v>
      </c>
      <c r="K38" s="5">
        <v>-0.43504282999999999</v>
      </c>
      <c r="L38" s="5">
        <v>2</v>
      </c>
      <c r="M38" s="5">
        <v>-0.87008565999999998</v>
      </c>
      <c r="P38" s="5" t="s">
        <v>16</v>
      </c>
      <c r="Q38" s="5">
        <v>5</v>
      </c>
      <c r="R38" s="5">
        <v>0.31860091000000001</v>
      </c>
      <c r="S38" s="5">
        <v>3</v>
      </c>
      <c r="T38" s="5">
        <v>0.95580273000000004</v>
      </c>
      <c r="W38" s="5" t="s">
        <v>14</v>
      </c>
      <c r="X38" s="5">
        <v>5</v>
      </c>
      <c r="Y38" s="5">
        <v>0.26943224999999998</v>
      </c>
      <c r="Z38" s="5">
        <v>5</v>
      </c>
      <c r="AA38" s="5">
        <v>1.3471612499999999</v>
      </c>
      <c r="AD38" s="5" t="s">
        <v>16</v>
      </c>
      <c r="AE38" s="5">
        <v>5</v>
      </c>
      <c r="AF38" s="5">
        <v>0.35739054999999997</v>
      </c>
      <c r="AG38" s="5">
        <v>2</v>
      </c>
      <c r="AH38" s="5">
        <v>0.71478109999999995</v>
      </c>
      <c r="AK38" s="5" t="s">
        <v>4</v>
      </c>
      <c r="AL38" s="5">
        <v>5</v>
      </c>
      <c r="AM38" s="5">
        <v>-0.91314552000000004</v>
      </c>
      <c r="AN38" s="5">
        <v>4</v>
      </c>
      <c r="AO38" s="5">
        <v>-3.6525820800000002</v>
      </c>
    </row>
    <row r="39" spans="2:41" x14ac:dyDescent="0.25">
      <c r="B39" s="5" t="s">
        <v>12</v>
      </c>
      <c r="C39" s="5">
        <v>5</v>
      </c>
      <c r="D39" s="5">
        <v>-2.2297920999999998E-2</v>
      </c>
      <c r="E39" s="5">
        <v>3</v>
      </c>
      <c r="F39" s="5">
        <v>-6.6893762999999995E-2</v>
      </c>
      <c r="I39" s="5" t="s">
        <v>12</v>
      </c>
      <c r="J39" s="5">
        <v>6</v>
      </c>
      <c r="K39" s="5">
        <v>1.6652027</v>
      </c>
      <c r="L39" s="5">
        <v>2</v>
      </c>
      <c r="M39" s="5">
        <v>3.3304054000000001</v>
      </c>
      <c r="P39" s="5" t="s">
        <v>16</v>
      </c>
      <c r="Q39" s="5">
        <v>6</v>
      </c>
      <c r="R39" s="5">
        <v>0.69755319999999998</v>
      </c>
      <c r="S39" s="5">
        <v>3</v>
      </c>
      <c r="T39" s="5">
        <v>2.0926596000000002</v>
      </c>
      <c r="W39" s="5" t="s">
        <v>14</v>
      </c>
      <c r="X39" s="5">
        <v>6</v>
      </c>
      <c r="Y39" s="5">
        <v>-0.87268944000000004</v>
      </c>
      <c r="Z39" s="5">
        <v>5</v>
      </c>
      <c r="AA39" s="5">
        <v>-4.3634472000000004</v>
      </c>
      <c r="AD39" s="5" t="s">
        <v>16</v>
      </c>
      <c r="AE39" s="5">
        <v>6</v>
      </c>
      <c r="AF39" s="5">
        <v>0.92424114999999996</v>
      </c>
      <c r="AG39" s="5">
        <v>2</v>
      </c>
      <c r="AH39" s="5">
        <v>1.8484822999999999</v>
      </c>
      <c r="AK39" s="5" t="s">
        <v>5</v>
      </c>
      <c r="AL39" s="5">
        <v>5</v>
      </c>
      <c r="AM39" s="5">
        <v>0.82249700000000003</v>
      </c>
      <c r="AN39" s="5">
        <v>4</v>
      </c>
      <c r="AO39" s="5">
        <v>3.2899880000000001</v>
      </c>
    </row>
    <row r="40" spans="2:41" x14ac:dyDescent="0.25">
      <c r="B40" s="5" t="s">
        <v>12</v>
      </c>
      <c r="C40" s="5">
        <v>6</v>
      </c>
      <c r="D40" s="5">
        <v>0.38843508999999998</v>
      </c>
      <c r="E40" s="5">
        <v>3</v>
      </c>
      <c r="F40" s="5">
        <v>1.1653052699999999</v>
      </c>
      <c r="I40" s="5" t="s">
        <v>13</v>
      </c>
      <c r="J40" s="5">
        <v>5</v>
      </c>
      <c r="K40" s="5">
        <v>0.1587944</v>
      </c>
      <c r="L40" s="5">
        <v>4</v>
      </c>
      <c r="M40" s="5">
        <v>0.63517760000000001</v>
      </c>
      <c r="P40" s="5" t="s">
        <v>17</v>
      </c>
      <c r="Q40" s="5">
        <v>4</v>
      </c>
      <c r="R40" s="5">
        <v>-0.63467883999999997</v>
      </c>
      <c r="S40" s="5">
        <v>3</v>
      </c>
      <c r="T40" s="5">
        <v>-1.90403652</v>
      </c>
      <c r="W40" s="5" t="s">
        <v>15</v>
      </c>
      <c r="X40" s="5">
        <v>5</v>
      </c>
      <c r="Y40" s="5">
        <v>-7.7505976000000004E-2</v>
      </c>
      <c r="Z40" s="5">
        <v>5</v>
      </c>
      <c r="AA40" s="5">
        <v>-0.38752987999999999</v>
      </c>
      <c r="AD40" s="5" t="s">
        <v>17</v>
      </c>
      <c r="AE40" s="5">
        <v>4</v>
      </c>
      <c r="AF40" s="5">
        <v>-1.7558324000000001</v>
      </c>
      <c r="AG40" s="5">
        <v>2</v>
      </c>
      <c r="AH40" s="5">
        <v>-3.5116648000000001</v>
      </c>
      <c r="AK40" s="5" t="s">
        <v>6</v>
      </c>
      <c r="AL40" s="5">
        <v>5</v>
      </c>
      <c r="AM40" s="5">
        <v>1.9616636999999999E-2</v>
      </c>
      <c r="AN40" s="5">
        <v>3</v>
      </c>
      <c r="AO40" s="5">
        <v>5.8849910999999998E-2</v>
      </c>
    </row>
    <row r="41" spans="2:41" x14ac:dyDescent="0.25">
      <c r="B41" s="5" t="s">
        <v>13</v>
      </c>
      <c r="C41" s="5">
        <v>5</v>
      </c>
      <c r="D41" s="5">
        <v>1.6781832000000001</v>
      </c>
      <c r="E41" s="5">
        <v>3</v>
      </c>
      <c r="F41" s="5">
        <v>5.0345496000000001</v>
      </c>
      <c r="I41" s="5" t="s">
        <v>13</v>
      </c>
      <c r="J41" s="5">
        <v>6</v>
      </c>
      <c r="K41" s="5">
        <v>-0.56046445</v>
      </c>
      <c r="L41" s="5">
        <v>3</v>
      </c>
      <c r="M41" s="5">
        <v>-1.68139335</v>
      </c>
      <c r="P41" s="5" t="s">
        <v>17</v>
      </c>
      <c r="Q41" s="5">
        <v>5</v>
      </c>
      <c r="R41" s="5">
        <v>-1.0509191</v>
      </c>
      <c r="S41" s="5">
        <v>3</v>
      </c>
      <c r="T41" s="5">
        <v>-3.1527573000000002</v>
      </c>
      <c r="W41" s="5" t="s">
        <v>15</v>
      </c>
      <c r="X41" s="5">
        <v>6</v>
      </c>
      <c r="Y41" s="5">
        <v>0.48748793000000001</v>
      </c>
      <c r="Z41" s="5">
        <v>5</v>
      </c>
      <c r="AA41" s="5">
        <v>2.43743965</v>
      </c>
      <c r="AD41" s="5" t="s">
        <v>17</v>
      </c>
      <c r="AE41" s="5">
        <v>5</v>
      </c>
      <c r="AF41" s="5">
        <v>-1.4661393</v>
      </c>
      <c r="AG41" s="5">
        <v>2</v>
      </c>
      <c r="AH41" s="5">
        <v>-2.9322786000000001</v>
      </c>
      <c r="AK41" s="5" t="s">
        <v>6</v>
      </c>
      <c r="AL41" s="5">
        <v>6</v>
      </c>
      <c r="AM41" s="5">
        <v>0.5952189</v>
      </c>
      <c r="AN41" s="5">
        <v>3</v>
      </c>
      <c r="AO41" s="5">
        <v>1.7856567000000001</v>
      </c>
    </row>
    <row r="42" spans="2:41" x14ac:dyDescent="0.25">
      <c r="B42" s="5" t="s">
        <v>13</v>
      </c>
      <c r="C42" s="5">
        <v>6</v>
      </c>
      <c r="D42" s="5">
        <v>1.3850593</v>
      </c>
      <c r="E42" s="5">
        <v>3</v>
      </c>
      <c r="F42" s="5">
        <v>4.1551779</v>
      </c>
      <c r="I42" s="5" t="s">
        <v>14</v>
      </c>
      <c r="J42" s="5">
        <v>5</v>
      </c>
      <c r="K42" s="5">
        <v>-1.1693993000000001E-3</v>
      </c>
      <c r="L42" s="5">
        <v>8</v>
      </c>
      <c r="M42" s="5">
        <v>-9.3551944000000008E-3</v>
      </c>
      <c r="P42" s="5" t="s">
        <v>18</v>
      </c>
      <c r="Q42" s="5">
        <v>5</v>
      </c>
      <c r="R42" s="5">
        <v>-3.2888793000000001</v>
      </c>
      <c r="S42" s="5">
        <v>3</v>
      </c>
      <c r="T42" s="5">
        <v>-9.8666379000000006</v>
      </c>
      <c r="W42" s="5" t="s">
        <v>16</v>
      </c>
      <c r="X42" s="5">
        <v>5</v>
      </c>
      <c r="Y42" s="5">
        <v>0.37583851000000001</v>
      </c>
      <c r="Z42" s="5">
        <v>5</v>
      </c>
      <c r="AA42" s="5">
        <v>1.87919255</v>
      </c>
      <c r="AD42" s="5" t="s">
        <v>18</v>
      </c>
      <c r="AE42" s="5">
        <v>5</v>
      </c>
      <c r="AF42" s="5">
        <v>-1.2940391</v>
      </c>
      <c r="AG42" s="5">
        <v>2</v>
      </c>
      <c r="AH42" s="5">
        <v>-2.5880782</v>
      </c>
      <c r="AK42" s="5" t="s">
        <v>7</v>
      </c>
      <c r="AL42" s="5">
        <v>4</v>
      </c>
      <c r="AM42" s="5">
        <v>-1.1873833</v>
      </c>
      <c r="AN42" s="5">
        <v>3</v>
      </c>
      <c r="AO42" s="5">
        <v>-3.5621499000000001</v>
      </c>
    </row>
    <row r="43" spans="2:41" x14ac:dyDescent="0.25">
      <c r="B43" s="5" t="s">
        <v>14</v>
      </c>
      <c r="C43" s="5">
        <v>5</v>
      </c>
      <c r="D43" s="5">
        <v>-0.50098695000000004</v>
      </c>
      <c r="E43" s="5">
        <v>3</v>
      </c>
      <c r="F43" s="5">
        <v>-1.50296085</v>
      </c>
      <c r="I43" s="5" t="s">
        <v>14</v>
      </c>
      <c r="J43" s="5">
        <v>6</v>
      </c>
      <c r="K43" s="5">
        <v>1.1124162999999999E-2</v>
      </c>
      <c r="L43" s="5">
        <v>2</v>
      </c>
      <c r="M43" s="5">
        <v>2.2248325999999999E-2</v>
      </c>
      <c r="P43" s="5" t="s">
        <v>18</v>
      </c>
      <c r="Q43" s="5">
        <v>6</v>
      </c>
      <c r="R43" s="5">
        <v>1.0225926000000001</v>
      </c>
      <c r="S43" s="5">
        <v>3</v>
      </c>
      <c r="T43" s="5">
        <v>3.0677778</v>
      </c>
      <c r="W43" s="5" t="s">
        <v>16</v>
      </c>
      <c r="X43" s="5">
        <v>6</v>
      </c>
      <c r="Y43" s="5">
        <v>1.9430817</v>
      </c>
      <c r="Z43" s="5">
        <v>5</v>
      </c>
      <c r="AA43" s="5">
        <v>9.7154085000000006</v>
      </c>
      <c r="AD43" s="5" t="s">
        <v>18</v>
      </c>
      <c r="AE43" s="5">
        <v>6</v>
      </c>
      <c r="AF43" s="5">
        <v>-0.11145413</v>
      </c>
      <c r="AG43" s="5">
        <v>2</v>
      </c>
      <c r="AH43" s="5">
        <v>-0.22290826</v>
      </c>
      <c r="AK43" s="5" t="s">
        <v>7</v>
      </c>
      <c r="AL43" s="5">
        <v>5</v>
      </c>
      <c r="AM43" s="5">
        <v>-0.59940866999999998</v>
      </c>
      <c r="AN43" s="5">
        <v>3</v>
      </c>
      <c r="AO43" s="5">
        <v>-1.79822601</v>
      </c>
    </row>
    <row r="44" spans="2:41" x14ac:dyDescent="0.25">
      <c r="B44" s="5" t="s">
        <v>14</v>
      </c>
      <c r="C44" s="5">
        <v>6</v>
      </c>
      <c r="D44" s="5">
        <v>-1.9834457999999999</v>
      </c>
      <c r="E44" s="5">
        <v>3</v>
      </c>
      <c r="F44" s="5">
        <v>-5.9503373999999996</v>
      </c>
      <c r="I44" s="5" t="s">
        <v>16</v>
      </c>
      <c r="J44" s="5">
        <v>5</v>
      </c>
      <c r="K44" s="5">
        <v>6.8946981000000003</v>
      </c>
      <c r="L44" s="5">
        <v>2</v>
      </c>
      <c r="M44" s="5">
        <v>13.789396200000001</v>
      </c>
      <c r="P44" s="5" t="s">
        <v>19</v>
      </c>
      <c r="Q44" s="5">
        <v>4</v>
      </c>
      <c r="R44" s="5">
        <v>4.4967061000000003E-2</v>
      </c>
      <c r="S44" s="5">
        <v>3</v>
      </c>
      <c r="T44" s="5">
        <v>0.13490118300000001</v>
      </c>
      <c r="W44" s="5" t="s">
        <v>17</v>
      </c>
      <c r="X44" s="5">
        <v>4</v>
      </c>
      <c r="Y44" s="5">
        <v>0.56453953000000001</v>
      </c>
      <c r="Z44" s="5">
        <v>5</v>
      </c>
      <c r="AA44" s="5">
        <v>2.8226976500000003</v>
      </c>
      <c r="AD44" s="5" t="s">
        <v>19</v>
      </c>
      <c r="AE44" s="5">
        <v>4</v>
      </c>
      <c r="AF44" s="5">
        <v>8.9304722999999995E-4</v>
      </c>
      <c r="AG44" s="5">
        <v>3</v>
      </c>
      <c r="AH44" s="5">
        <v>2.6791416899999997E-3</v>
      </c>
      <c r="AK44" s="5" t="s">
        <v>8</v>
      </c>
      <c r="AL44" s="5">
        <v>5</v>
      </c>
      <c r="AM44" s="5">
        <v>-0.64139117999999995</v>
      </c>
      <c r="AN44" s="5">
        <v>2</v>
      </c>
      <c r="AO44" s="5">
        <v>-1.2827823599999999</v>
      </c>
    </row>
    <row r="45" spans="2:41" x14ac:dyDescent="0.25">
      <c r="B45" s="5" t="s">
        <v>15</v>
      </c>
      <c r="C45" s="5">
        <v>5</v>
      </c>
      <c r="D45" s="5">
        <v>0.73880027999999998</v>
      </c>
      <c r="E45" s="5">
        <v>3</v>
      </c>
      <c r="F45" s="5">
        <v>2.2164008399999999</v>
      </c>
      <c r="I45" s="5" t="s">
        <v>16</v>
      </c>
      <c r="J45" s="5">
        <v>6</v>
      </c>
      <c r="K45" s="5">
        <v>0.68458699000000001</v>
      </c>
      <c r="L45" s="5">
        <v>2</v>
      </c>
      <c r="M45" s="5">
        <v>1.36917398</v>
      </c>
      <c r="P45" s="5" t="s">
        <v>19</v>
      </c>
      <c r="Q45" s="5">
        <v>5</v>
      </c>
      <c r="R45" s="5">
        <v>1.2387332</v>
      </c>
      <c r="S45" s="5">
        <v>3</v>
      </c>
      <c r="T45" s="5">
        <v>3.7161995999999999</v>
      </c>
      <c r="W45" s="5" t="s">
        <v>17</v>
      </c>
      <c r="X45" s="5">
        <v>5</v>
      </c>
      <c r="Y45" s="5">
        <v>-2.0601528999999998</v>
      </c>
      <c r="Z45" s="5">
        <v>5</v>
      </c>
      <c r="AA45" s="5">
        <v>-10.3007645</v>
      </c>
      <c r="AD45" s="5" t="s">
        <v>19</v>
      </c>
      <c r="AE45" s="5">
        <v>5</v>
      </c>
      <c r="AF45" s="5">
        <v>1.4954383</v>
      </c>
      <c r="AG45" s="5">
        <v>2</v>
      </c>
      <c r="AH45" s="5">
        <v>2.9908766</v>
      </c>
      <c r="AK45" s="5" t="s">
        <v>8</v>
      </c>
      <c r="AL45" s="5">
        <v>8</v>
      </c>
      <c r="AM45" s="5">
        <v>0.66471895000000003</v>
      </c>
      <c r="AN45" s="5">
        <v>3</v>
      </c>
      <c r="AO45" s="5">
        <v>1.99415685</v>
      </c>
    </row>
    <row r="46" spans="2:41" x14ac:dyDescent="0.25">
      <c r="B46" s="5" t="s">
        <v>15</v>
      </c>
      <c r="C46" s="5">
        <v>6</v>
      </c>
      <c r="D46" s="5">
        <v>0.16215582000000001</v>
      </c>
      <c r="E46" s="5">
        <v>3</v>
      </c>
      <c r="F46" s="5">
        <v>0.48646746000000002</v>
      </c>
      <c r="I46" s="5" t="s">
        <v>17</v>
      </c>
      <c r="J46" s="5">
        <v>4</v>
      </c>
      <c r="K46" s="5">
        <v>-0.59100785</v>
      </c>
      <c r="L46" s="5">
        <v>2</v>
      </c>
      <c r="M46" s="5">
        <v>-1.1820157</v>
      </c>
      <c r="W46" s="5" t="s">
        <v>18</v>
      </c>
      <c r="X46" s="5">
        <v>5</v>
      </c>
      <c r="Y46" s="5">
        <v>0.12059358000000001</v>
      </c>
      <c r="Z46" s="5">
        <v>5</v>
      </c>
      <c r="AA46" s="5">
        <v>0.6029679</v>
      </c>
      <c r="AK46" s="5" t="s">
        <v>9</v>
      </c>
      <c r="AL46" s="5">
        <v>1</v>
      </c>
      <c r="AM46" s="5">
        <v>0.48971572000000002</v>
      </c>
      <c r="AN46" s="5">
        <v>3</v>
      </c>
      <c r="AO46" s="5">
        <v>1.4691471600000001</v>
      </c>
    </row>
    <row r="47" spans="2:41" x14ac:dyDescent="0.25">
      <c r="B47" s="5" t="s">
        <v>16</v>
      </c>
      <c r="C47" s="5">
        <v>5</v>
      </c>
      <c r="D47" s="5">
        <v>4.2613355000000004</v>
      </c>
      <c r="E47" s="5">
        <v>3</v>
      </c>
      <c r="F47" s="5">
        <v>12.7840065</v>
      </c>
      <c r="I47" s="5" t="s">
        <v>17</v>
      </c>
      <c r="J47" s="5">
        <v>5</v>
      </c>
      <c r="K47" s="5">
        <v>-7.7141899</v>
      </c>
      <c r="L47" s="5">
        <v>2</v>
      </c>
      <c r="M47" s="5">
        <v>-15.4283798</v>
      </c>
      <c r="W47" s="5" t="s">
        <v>18</v>
      </c>
      <c r="X47" s="5">
        <v>6</v>
      </c>
      <c r="Y47" s="5">
        <v>0.41117414000000002</v>
      </c>
      <c r="Z47" s="5">
        <v>5</v>
      </c>
      <c r="AA47" s="5">
        <v>2.0558707000000003</v>
      </c>
      <c r="AK47" s="5" t="s">
        <v>10</v>
      </c>
      <c r="AL47" s="5">
        <v>5</v>
      </c>
      <c r="AM47" s="5">
        <v>0.50489362999999998</v>
      </c>
      <c r="AN47" s="5">
        <v>3</v>
      </c>
      <c r="AO47" s="5">
        <v>1.5146808899999999</v>
      </c>
    </row>
    <row r="48" spans="2:41" x14ac:dyDescent="0.25">
      <c r="B48" s="5" t="s">
        <v>16</v>
      </c>
      <c r="C48" s="5">
        <v>6</v>
      </c>
      <c r="D48" s="5">
        <v>-9.0835979999999997E-2</v>
      </c>
      <c r="E48" s="5">
        <v>3</v>
      </c>
      <c r="F48" s="5">
        <v>-0.27250794</v>
      </c>
      <c r="I48" s="5" t="s">
        <v>18</v>
      </c>
      <c r="J48" s="5">
        <v>5</v>
      </c>
      <c r="K48" s="5">
        <v>0.14650495999999999</v>
      </c>
      <c r="L48" s="5">
        <v>2</v>
      </c>
      <c r="M48" s="5">
        <v>0.29300991999999998</v>
      </c>
      <c r="W48" s="5" t="s">
        <v>19</v>
      </c>
      <c r="X48" s="5">
        <v>4</v>
      </c>
      <c r="Y48" s="5">
        <v>-0.43169637999999999</v>
      </c>
      <c r="Z48" s="5">
        <v>5</v>
      </c>
      <c r="AA48" s="5">
        <v>-2.1584819</v>
      </c>
      <c r="AK48" s="5" t="s">
        <v>10</v>
      </c>
      <c r="AL48" s="5">
        <v>8</v>
      </c>
      <c r="AM48" s="5">
        <v>-1.2118949999999999</v>
      </c>
      <c r="AN48" s="5">
        <v>3</v>
      </c>
      <c r="AO48" s="5">
        <v>-3.6356849999999996</v>
      </c>
    </row>
    <row r="49" spans="2:41" x14ac:dyDescent="0.25">
      <c r="B49" s="5" t="s">
        <v>17</v>
      </c>
      <c r="C49" s="5">
        <v>4</v>
      </c>
      <c r="D49" s="5">
        <v>-1.1466274000000001</v>
      </c>
      <c r="E49" s="5">
        <v>3</v>
      </c>
      <c r="F49" s="5">
        <v>-3.4398822000000004</v>
      </c>
      <c r="I49" s="5" t="s">
        <v>18</v>
      </c>
      <c r="J49" s="5">
        <v>6</v>
      </c>
      <c r="K49" s="5">
        <v>-0.11581634</v>
      </c>
      <c r="L49" s="5">
        <v>2</v>
      </c>
      <c r="M49" s="5">
        <v>-0.23163268000000001</v>
      </c>
      <c r="W49" s="5" t="s">
        <v>19</v>
      </c>
      <c r="X49" s="5">
        <v>5</v>
      </c>
      <c r="Y49" s="5">
        <v>0.25447753000000001</v>
      </c>
      <c r="Z49" s="5">
        <v>5</v>
      </c>
      <c r="AA49" s="5">
        <v>1.27238765</v>
      </c>
      <c r="AK49" s="5" t="s">
        <v>11</v>
      </c>
      <c r="AL49" s="5">
        <v>1</v>
      </c>
      <c r="AM49" s="5">
        <v>-0.28711336999999998</v>
      </c>
      <c r="AN49" s="5">
        <v>3</v>
      </c>
      <c r="AO49" s="5">
        <v>-0.86134010999999999</v>
      </c>
    </row>
    <row r="50" spans="2:41" x14ac:dyDescent="0.25">
      <c r="B50" s="5" t="s">
        <v>17</v>
      </c>
      <c r="C50" s="5">
        <v>5</v>
      </c>
      <c r="D50" s="5">
        <v>-2.6614040999999999</v>
      </c>
      <c r="E50" s="5">
        <v>3</v>
      </c>
      <c r="F50" s="5">
        <v>-7.9842122999999994</v>
      </c>
      <c r="I50" s="5" t="s">
        <v>19</v>
      </c>
      <c r="J50" s="5">
        <v>4</v>
      </c>
      <c r="K50" s="5">
        <v>0.19567941999999999</v>
      </c>
      <c r="L50" s="5">
        <v>2</v>
      </c>
      <c r="M50" s="5">
        <v>0.39135883999999999</v>
      </c>
      <c r="AK50" s="5" t="s">
        <v>11</v>
      </c>
      <c r="AL50" s="5">
        <v>2</v>
      </c>
      <c r="AM50" s="5">
        <v>1.5432976</v>
      </c>
      <c r="AN50" s="5">
        <v>2</v>
      </c>
      <c r="AO50" s="5">
        <v>3.0865952000000001</v>
      </c>
    </row>
    <row r="51" spans="2:41" x14ac:dyDescent="0.25">
      <c r="B51" s="5" t="s">
        <v>18</v>
      </c>
      <c r="C51" s="5">
        <v>5</v>
      </c>
      <c r="D51" s="5">
        <v>2.5207906000000002</v>
      </c>
      <c r="E51" s="5">
        <v>3</v>
      </c>
      <c r="F51" s="5">
        <v>7.5623718000000011</v>
      </c>
      <c r="I51" s="5" t="s">
        <v>19</v>
      </c>
      <c r="J51" s="5">
        <v>5</v>
      </c>
      <c r="K51" s="5">
        <v>4.9088468E-3</v>
      </c>
      <c r="L51" s="5">
        <v>2</v>
      </c>
      <c r="M51" s="5">
        <v>9.8176935999999999E-3</v>
      </c>
      <c r="AK51" s="5" t="s">
        <v>11</v>
      </c>
      <c r="AL51" s="5">
        <v>8</v>
      </c>
      <c r="AM51" s="5">
        <v>-1.0599425</v>
      </c>
      <c r="AN51" s="5">
        <v>3</v>
      </c>
      <c r="AO51" s="5">
        <v>-3.1798275</v>
      </c>
    </row>
    <row r="52" spans="2:41" x14ac:dyDescent="0.25">
      <c r="B52" s="5" t="s">
        <v>18</v>
      </c>
      <c r="C52" s="5">
        <v>6</v>
      </c>
      <c r="D52" s="5">
        <v>1.0555094</v>
      </c>
      <c r="E52" s="5">
        <v>3</v>
      </c>
      <c r="F52" s="5">
        <v>3.1665282000000001</v>
      </c>
      <c r="AK52" s="5" t="s">
        <v>12</v>
      </c>
      <c r="AL52" s="5">
        <v>5</v>
      </c>
      <c r="AM52" s="5">
        <v>0.45379360000000002</v>
      </c>
      <c r="AN52" s="5">
        <v>3</v>
      </c>
      <c r="AO52" s="5">
        <v>1.3613808000000001</v>
      </c>
    </row>
    <row r="53" spans="2:41" x14ac:dyDescent="0.25">
      <c r="B53" s="5" t="s">
        <v>19</v>
      </c>
      <c r="C53" s="5">
        <v>4</v>
      </c>
      <c r="D53" s="5">
        <v>0.21447489</v>
      </c>
      <c r="E53" s="5">
        <v>3</v>
      </c>
      <c r="F53" s="5">
        <v>0.64342467000000003</v>
      </c>
      <c r="AK53" s="5" t="s">
        <v>12</v>
      </c>
      <c r="AL53" s="5">
        <v>6</v>
      </c>
      <c r="AM53" s="5">
        <v>-0.66098351</v>
      </c>
      <c r="AN53" s="5">
        <v>3</v>
      </c>
      <c r="AO53" s="5">
        <v>-1.9829505300000001</v>
      </c>
    </row>
    <row r="54" spans="2:41" x14ac:dyDescent="0.25">
      <c r="B54" s="5" t="s">
        <v>19</v>
      </c>
      <c r="C54" s="5">
        <v>5</v>
      </c>
      <c r="D54" s="5">
        <v>-3.9830727000000001</v>
      </c>
      <c r="E54" s="5">
        <v>3</v>
      </c>
      <c r="F54" s="5">
        <v>-11.9492181</v>
      </c>
      <c r="AK54" s="5" t="s">
        <v>13</v>
      </c>
      <c r="AL54" s="5">
        <v>5</v>
      </c>
      <c r="AM54" s="5">
        <v>-2.0544045999999998</v>
      </c>
      <c r="AN54" s="5">
        <v>3</v>
      </c>
      <c r="AO54" s="5">
        <v>-6.1632137999999994</v>
      </c>
    </row>
    <row r="55" spans="2:41" x14ac:dyDescent="0.25">
      <c r="B55" s="5" t="s">
        <v>20</v>
      </c>
      <c r="C55" s="5">
        <v>5</v>
      </c>
      <c r="D55" s="5">
        <v>0.69099672000000001</v>
      </c>
      <c r="E55" s="5">
        <v>4</v>
      </c>
      <c r="F55" s="5">
        <v>2.76398688</v>
      </c>
      <c r="AK55" s="5" t="s">
        <v>13</v>
      </c>
      <c r="AL55" s="5">
        <v>6</v>
      </c>
      <c r="AM55" s="5">
        <v>0.20587166000000001</v>
      </c>
      <c r="AN55" s="5">
        <v>3</v>
      </c>
      <c r="AO55" s="5">
        <v>0.61761498000000004</v>
      </c>
    </row>
    <row r="56" spans="2:41" x14ac:dyDescent="0.25">
      <c r="B56" s="5" t="s">
        <v>20</v>
      </c>
      <c r="C56" s="5">
        <v>6</v>
      </c>
      <c r="D56" s="5">
        <v>-1.2247762</v>
      </c>
      <c r="E56" s="5">
        <v>4</v>
      </c>
      <c r="F56" s="5">
        <v>-4.8991047999999999</v>
      </c>
      <c r="AK56" s="5" t="s">
        <v>14</v>
      </c>
      <c r="AL56" s="5">
        <v>5</v>
      </c>
      <c r="AM56" s="5">
        <v>0.17110375999999999</v>
      </c>
      <c r="AN56" s="5">
        <v>3</v>
      </c>
      <c r="AO56" s="5">
        <v>0.51331127999999993</v>
      </c>
    </row>
    <row r="57" spans="2:41" x14ac:dyDescent="0.25">
      <c r="B57" s="5" t="s">
        <v>21</v>
      </c>
      <c r="C57" s="5">
        <v>5</v>
      </c>
      <c r="D57" s="5">
        <v>0.35719484000000001</v>
      </c>
      <c r="E57" s="5">
        <v>4</v>
      </c>
      <c r="F57" s="5">
        <v>1.4287793600000001</v>
      </c>
      <c r="AK57" s="5" t="s">
        <v>14</v>
      </c>
      <c r="AL57" s="5">
        <v>6</v>
      </c>
      <c r="AM57" s="5">
        <v>1.3164688</v>
      </c>
      <c r="AN57" s="5">
        <v>3</v>
      </c>
      <c r="AO57" s="5">
        <v>3.9494064</v>
      </c>
    </row>
    <row r="58" spans="2:41" x14ac:dyDescent="0.25">
      <c r="AK58" s="5" t="s">
        <v>15</v>
      </c>
      <c r="AL58" s="5">
        <v>5</v>
      </c>
      <c r="AM58" s="5">
        <v>0.18216165000000001</v>
      </c>
      <c r="AN58" s="5">
        <v>3</v>
      </c>
      <c r="AO58" s="5">
        <v>0.54648494999999997</v>
      </c>
    </row>
    <row r="59" spans="2:41" x14ac:dyDescent="0.25">
      <c r="AK59" s="5" t="s">
        <v>15</v>
      </c>
      <c r="AL59" s="5">
        <v>6</v>
      </c>
      <c r="AM59" s="5">
        <v>0.49091578000000002</v>
      </c>
      <c r="AN59" s="5">
        <v>3</v>
      </c>
      <c r="AO59" s="5">
        <v>1.4727473400000002</v>
      </c>
    </row>
    <row r="60" spans="2:41" x14ac:dyDescent="0.25">
      <c r="AK60" s="5" t="s">
        <v>16</v>
      </c>
      <c r="AL60" s="5">
        <v>5</v>
      </c>
      <c r="AM60" s="5">
        <v>-0.67379153999999997</v>
      </c>
      <c r="AN60" s="5">
        <v>3</v>
      </c>
      <c r="AO60" s="5">
        <v>-2.02137462</v>
      </c>
    </row>
    <row r="61" spans="2:41" x14ac:dyDescent="0.25">
      <c r="AK61" s="5" t="s">
        <v>16</v>
      </c>
      <c r="AL61" s="5">
        <v>6</v>
      </c>
      <c r="AM61" s="5">
        <v>-2.6478732000000001E-2</v>
      </c>
      <c r="AN61" s="5">
        <v>3</v>
      </c>
      <c r="AO61" s="5">
        <v>-7.9436196000000001E-2</v>
      </c>
    </row>
    <row r="62" spans="2:41" x14ac:dyDescent="0.25">
      <c r="AK62" s="5" t="s">
        <v>17</v>
      </c>
      <c r="AL62" s="5">
        <v>4</v>
      </c>
      <c r="AM62" s="5">
        <v>-0.38158258</v>
      </c>
      <c r="AN62" s="5">
        <v>3</v>
      </c>
      <c r="AO62" s="5">
        <v>-1.1447477400000001</v>
      </c>
    </row>
    <row r="63" spans="2:41" x14ac:dyDescent="0.25">
      <c r="AK63" s="5" t="s">
        <v>17</v>
      </c>
      <c r="AL63" s="5">
        <v>5</v>
      </c>
      <c r="AM63" s="5">
        <v>0.90887554000000004</v>
      </c>
      <c r="AN63" s="5">
        <v>3</v>
      </c>
      <c r="AO63" s="5">
        <v>2.7266266200000002</v>
      </c>
    </row>
    <row r="64" spans="2:41" x14ac:dyDescent="0.25">
      <c r="AK64" s="5" t="s">
        <v>18</v>
      </c>
      <c r="AL64" s="5">
        <v>5</v>
      </c>
      <c r="AM64" s="5">
        <v>0.24351755999999999</v>
      </c>
      <c r="AN64" s="5">
        <v>5</v>
      </c>
      <c r="AO64" s="5">
        <v>1.2175878</v>
      </c>
    </row>
    <row r="65" spans="37:41" x14ac:dyDescent="0.25">
      <c r="AK65" s="5" t="s">
        <v>18</v>
      </c>
      <c r="AL65" s="5">
        <v>6</v>
      </c>
      <c r="AM65" s="5">
        <v>-0.40454214999999999</v>
      </c>
      <c r="AN65" s="5">
        <v>4</v>
      </c>
      <c r="AO65" s="5">
        <v>-1.6181686</v>
      </c>
    </row>
    <row r="66" spans="37:41" x14ac:dyDescent="0.25">
      <c r="AK66" s="5" t="s">
        <v>19</v>
      </c>
      <c r="AL66" s="5">
        <v>4</v>
      </c>
      <c r="AM66" s="5">
        <v>-0.23742764</v>
      </c>
      <c r="AN66" s="5">
        <v>3</v>
      </c>
      <c r="AO66" s="5">
        <v>-0.71228292000000004</v>
      </c>
    </row>
    <row r="67" spans="37:41" x14ac:dyDescent="0.25">
      <c r="AK67" s="5" t="s">
        <v>19</v>
      </c>
      <c r="AL67" s="5">
        <v>5</v>
      </c>
      <c r="AM67" s="5">
        <v>-0.68010616999999995</v>
      </c>
      <c r="AN67" s="5">
        <v>3</v>
      </c>
      <c r="AO67" s="5">
        <v>-2.0403185099999996</v>
      </c>
    </row>
    <row r="68" spans="37:41" x14ac:dyDescent="0.25">
      <c r="AK68" s="5" t="s">
        <v>34</v>
      </c>
      <c r="AL68" s="5">
        <v>5</v>
      </c>
      <c r="AM68" s="5">
        <v>-2.5210428999999999</v>
      </c>
      <c r="AN68" s="5">
        <v>3</v>
      </c>
      <c r="AO68" s="5">
        <v>-7.5631287</v>
      </c>
    </row>
    <row r="69" spans="37:41" x14ac:dyDescent="0.25">
      <c r="AK69" s="5" t="s">
        <v>34</v>
      </c>
      <c r="AL69" s="5">
        <v>6</v>
      </c>
      <c r="AM69" s="5">
        <v>2.6852963999999999</v>
      </c>
      <c r="AN69" s="5">
        <v>3</v>
      </c>
      <c r="AO69" s="5">
        <v>8.0558891999999993</v>
      </c>
    </row>
    <row r="70" spans="37:41" x14ac:dyDescent="0.25">
      <c r="AK70" s="5" t="s">
        <v>20</v>
      </c>
      <c r="AL70" s="5">
        <v>5</v>
      </c>
      <c r="AM70" s="5">
        <v>0.56232024999999997</v>
      </c>
      <c r="AN70" s="5">
        <v>3</v>
      </c>
      <c r="AO70" s="5">
        <v>1.6869607499999999</v>
      </c>
    </row>
    <row r="71" spans="37:41" x14ac:dyDescent="0.25">
      <c r="AK71" s="5" t="s">
        <v>20</v>
      </c>
      <c r="AL71" s="5">
        <v>6</v>
      </c>
      <c r="AM71" s="5">
        <v>0.31551159000000001</v>
      </c>
      <c r="AN71" s="5">
        <v>3</v>
      </c>
      <c r="AO71" s="5">
        <v>0.94653476999999997</v>
      </c>
    </row>
    <row r="72" spans="37:41" x14ac:dyDescent="0.25">
      <c r="AK72" s="5" t="s">
        <v>35</v>
      </c>
      <c r="AL72" s="5">
        <v>5</v>
      </c>
      <c r="AM72" s="5">
        <v>-1.292656</v>
      </c>
      <c r="AN72" s="5">
        <v>3</v>
      </c>
      <c r="AO72" s="5">
        <v>-3.8779680000000001</v>
      </c>
    </row>
    <row r="73" spans="37:41" x14ac:dyDescent="0.25">
      <c r="AK73" s="5" t="s">
        <v>35</v>
      </c>
      <c r="AL73" s="5">
        <v>6</v>
      </c>
      <c r="AM73" s="5">
        <v>-0.60535185999999996</v>
      </c>
      <c r="AN73" s="5">
        <v>3</v>
      </c>
      <c r="AO73" s="5">
        <v>-1.81605558</v>
      </c>
    </row>
    <row r="74" spans="37:41" x14ac:dyDescent="0.25">
      <c r="AK74" s="5" t="s">
        <v>36</v>
      </c>
      <c r="AL74" s="5">
        <v>5</v>
      </c>
      <c r="AM74" s="5">
        <v>0.99878524999999996</v>
      </c>
      <c r="AN74" s="5">
        <v>3</v>
      </c>
      <c r="AO74" s="5">
        <v>2.9963557499999998</v>
      </c>
    </row>
    <row r="75" spans="37:41" x14ac:dyDescent="0.25">
      <c r="AK75" s="5" t="s">
        <v>36</v>
      </c>
      <c r="AL75" s="5">
        <v>6</v>
      </c>
      <c r="AM75" s="5">
        <v>-0.69034158999999995</v>
      </c>
      <c r="AN75" s="5">
        <v>3</v>
      </c>
      <c r="AO75" s="5">
        <v>-2.0710247699999997</v>
      </c>
    </row>
    <row r="76" spans="37:41" x14ac:dyDescent="0.25">
      <c r="AK76" s="5" t="s">
        <v>37</v>
      </c>
      <c r="AL76" s="5">
        <v>5</v>
      </c>
      <c r="AM76" s="5">
        <v>-0.32892574000000002</v>
      </c>
      <c r="AN76" s="5">
        <v>3</v>
      </c>
      <c r="AO76" s="5">
        <v>-0.98677722000000001</v>
      </c>
    </row>
    <row r="77" spans="37:41" x14ac:dyDescent="0.25">
      <c r="AK77" s="5" t="s">
        <v>21</v>
      </c>
      <c r="AL77" s="5">
        <v>5</v>
      </c>
      <c r="AM77" s="5">
        <v>-9.5042902999999998E-2</v>
      </c>
      <c r="AN77" s="5">
        <v>3</v>
      </c>
      <c r="AO77" s="5">
        <v>-0.28512870899999998</v>
      </c>
    </row>
    <row r="78" spans="37:41" x14ac:dyDescent="0.25">
      <c r="AK78" s="5" t="s">
        <v>38</v>
      </c>
      <c r="AL78" s="5">
        <v>5</v>
      </c>
      <c r="AM78" s="5">
        <v>0.53817530000000002</v>
      </c>
      <c r="AN78" s="5">
        <v>3</v>
      </c>
      <c r="AO78" s="5">
        <v>1.6145259000000001</v>
      </c>
    </row>
    <row r="79" spans="37:41" x14ac:dyDescent="0.25">
      <c r="AK79" s="5" t="s">
        <v>39</v>
      </c>
      <c r="AL79" s="5">
        <v>5</v>
      </c>
      <c r="AM79" s="5">
        <v>0.79762390000000005</v>
      </c>
      <c r="AN79" s="5">
        <v>3</v>
      </c>
      <c r="AO79" s="5">
        <v>2.3928717000000002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EDF_Calc</vt:lpstr>
      <vt:lpstr>EDF_Calc_frozen_Values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Younker</dc:creator>
  <cp:lastModifiedBy>James Younker</cp:lastModifiedBy>
  <dcterms:created xsi:type="dcterms:W3CDTF">2015-06-05T18:17:20Z</dcterms:created>
  <dcterms:modified xsi:type="dcterms:W3CDTF">2024-11-25T23:43:15Z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bacc78-dcc9-4733-835b-33704aeb5fb9_Enabled">
    <vt:lpwstr>true</vt:lpwstr>
  </property>
  <property fmtid="{D5CDD505-2E9C-101B-9397-08002B2CF9AE}" pid="3" name="MSIP_Label_aebacc78-dcc9-4733-835b-33704aeb5fb9_SetDate">
    <vt:lpwstr>2024-11-11T20:09:58Z</vt:lpwstr>
  </property>
  <property fmtid="{D5CDD505-2E9C-101B-9397-08002B2CF9AE}" pid="4" name="MSIP_Label_aebacc78-dcc9-4733-835b-33704aeb5fb9_Method">
    <vt:lpwstr>Privileged</vt:lpwstr>
  </property>
  <property fmtid="{D5CDD505-2E9C-101B-9397-08002B2CF9AE}" pid="5" name="MSIP_Label_aebacc78-dcc9-4733-835b-33704aeb5fb9_Name">
    <vt:lpwstr>Non-Sensitive - Non-Délicat</vt:lpwstr>
  </property>
  <property fmtid="{D5CDD505-2E9C-101B-9397-08002B2CF9AE}" pid="6" name="MSIP_Label_aebacc78-dcc9-4733-835b-33704aeb5fb9_SiteId">
    <vt:lpwstr>164f988b-a2f4-4584-aeaa-21bd4a0234bc</vt:lpwstr>
  </property>
  <property fmtid="{D5CDD505-2E9C-101B-9397-08002B2CF9AE}" pid="7" name="MSIP_Label_aebacc78-dcc9-4733-835b-33704aeb5fb9_ActionId">
    <vt:lpwstr>169c2bbe-6e5d-44bb-bc19-a92dc52800d6</vt:lpwstr>
  </property>
  <property fmtid="{D5CDD505-2E9C-101B-9397-08002B2CF9AE}" pid="8" name="MSIP_Label_aebacc78-dcc9-4733-835b-33704aeb5fb9_ContentBits">
    <vt:lpwstr>1</vt:lpwstr>
  </property>
</Properties>
</file>