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<sst xmlns="http://schemas.openxmlformats.org/spreadsheetml/2006/main" count="79" uniqueCount="70">
  <si>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Step 2: Enter 4 values from Fault Log</t>
  </si>
  <si>
    <t>Step 1: Enter Value shown in Memory Address 005F</t>
  </si>
  <si>
    <t>Value of 005F</t>
  </si>
  <si>
    <t>Current Time</t>
  </si>
  <si>
    <t>Fault Description</t>
  </si>
  <si>
    <t>Floor Position</t>
  </si>
  <si>
    <t>Last Run was</t>
  </si>
  <si>
    <t>Last Direction was</t>
  </si>
  <si>
    <t>Car Status:</t>
  </si>
  <si>
    <t>Car was running</t>
  </si>
  <si>
    <t>Running Fast Speed</t>
  </si>
  <si>
    <t>Floor-to-floor run</t>
  </si>
  <si>
    <t>Door Contacts Input</t>
  </si>
  <si>
    <t>Door Closed Limit</t>
  </si>
  <si>
    <t>Door Open Limit</t>
  </si>
  <si>
    <t>Up Level Sw Input</t>
  </si>
  <si>
    <t>Down Level Sw Input</t>
  </si>
  <si>
    <t>Door Zone Sw Input</t>
  </si>
  <si>
    <t>Extra Signal</t>
  </si>
  <si>
    <t>Time of Fault</t>
  </si>
  <si>
    <t>Address</t>
  </si>
  <si>
    <t>0060-63</t>
  </si>
  <si>
    <t>0064-67</t>
  </si>
  <si>
    <t>0068-6B</t>
  </si>
  <si>
    <t>006C-6F</t>
  </si>
  <si>
    <t>0800-03</t>
  </si>
  <si>
    <t>0804-07</t>
  </si>
  <si>
    <t>0808-0B</t>
  </si>
  <si>
    <t>080C-0F</t>
  </si>
  <si>
    <t>0810-03</t>
  </si>
  <si>
    <t>0814-17</t>
  </si>
  <si>
    <t>0818-0B</t>
  </si>
  <si>
    <t>081C-0F</t>
  </si>
  <si>
    <t>0820-03</t>
  </si>
  <si>
    <t>0824-07</t>
  </si>
  <si>
    <t>0828-0B</t>
  </si>
  <si>
    <t>082C-0F</t>
  </si>
  <si>
    <t>0830-03</t>
  </si>
  <si>
    <t>0834-07</t>
  </si>
  <si>
    <t>0838-0B</t>
  </si>
  <si>
    <t>083C-0F</t>
  </si>
  <si>
    <t>Fault#</t>
  </si>
  <si>
    <t>Show Fault #</t>
  </si>
  <si>
    <t>Running Shutdown - Car ran too long without passing a floor</t>
  </si>
  <si>
    <t>Door Open Fault - Doors failed to open properly</t>
  </si>
  <si>
    <t>Door Close Fault - Doors failed to close properly</t>
  </si>
  <si>
    <t>Rear Door Open Fault - Rear Doors failed to open properly</t>
  </si>
  <si>
    <t>Rear Door Close Fault - Rear Doors failed to close properly</t>
  </si>
  <si>
    <t>Car Stuck Fault - Car was delayed. Check for Stuck Button</t>
  </si>
  <si>
    <t>Battery Backup - BORIS was initiated by Power Loss</t>
  </si>
  <si>
    <t>Door Contact Fault - Door Contacts were jumped with doors open</t>
  </si>
  <si>
    <t>Door Zone Fault - Car stopped outside the Door Zone</t>
  </si>
  <si>
    <t>Communication Fault on Duplex</t>
  </si>
  <si>
    <t>Leveling Switch Fault - Both Leveling Switches were on at the same time</t>
  </si>
  <si>
    <t>Not Used</t>
  </si>
  <si>
    <t>Code</t>
  </si>
  <si>
    <t>Step 3: Select Fault to show</t>
  </si>
  <si>
    <t>Step 4: View Fault Data</t>
  </si>
  <si>
    <t>Fault Data in Decimal</t>
  </si>
  <si>
    <t>Rollover - Older faults were from previous day</t>
  </si>
  <si>
    <t>Note: Enter Data into BLUE cells only</t>
  </si>
  <si>
    <t>Time Code</t>
  </si>
  <si>
    <t>Fault Code</t>
  </si>
  <si>
    <t>Floor Code</t>
  </si>
  <si>
    <t>Status Code</t>
  </si>
  <si>
    <t>MH2000 FAULT CODE VIEWER</t>
  </si>
  <si>
    <t>(Show 005C, then 005F is far right value)</t>
  </si>
  <si>
    <t>(Enter correct value, if this value is not correct)</t>
  </si>
  <si>
    <t>Fault Data in Hex</t>
  </si>
  <si>
    <t>Click on the Spin Button to select a different fault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</si>
</sst>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">
    <font>
      <sz val="10"/>
      <name val="Arial"/>
      <family val="0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18" fontId="2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28</xdr:row>
      <xdr:rowOff>142875</xdr:rowOff>
    </xdr:from>
    <xdr:to>
      <xdr:col>3</xdr:col>
      <xdr:colOff>847725</xdr:colOff>
      <xdr:row>31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9245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7"/>
  <sheetViews>
    <sheetView tabSelected="1" workbookViewId="0" topLeftCell="A1">
      <selection activeCell="C5" sqref="C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16.421875" style="0" customWidth="1"/>
    <col min="4" max="4" width="17.00390625" style="0" customWidth="1"/>
    <col min="5" max="5" width="15.7109375" style="0" customWidth="1"/>
    <col min="6" max="6" width="16.00390625" style="0" customWidth="1"/>
  </cols>
  <sheetData>
    <row r="1" spans="1:10" ht="26.25">
      <c r="A1" s="4"/>
      <c r="B1" s="3" t="s">
        <v>65</v>
      </c>
      <c r="C1" s="4"/>
      <c r="D1" s="4"/>
      <c r="E1" s="4"/>
      <c r="F1" s="4"/>
      <c r="G1" s="4"/>
      <c r="H1" s="4"/>
      <c r="I1" s="4"/>
      <c r="J1" s="4"/>
    </row>
    <row r="2" ht="18">
      <c r="B2" s="11" t="s">
        <v>60</v>
      </c>
    </row>
    <row r="3" spans="1:10" ht="18">
      <c r="A3" s="1"/>
      <c r="B3" s="13" t="s">
        <v>1</v>
      </c>
      <c r="C3" s="1"/>
      <c r="D3" s="1"/>
      <c r="E3" s="1"/>
      <c r="F3" s="1"/>
      <c r="G3" s="1"/>
      <c r="H3" s="1"/>
      <c r="I3" s="1"/>
      <c r="J3" s="1"/>
    </row>
    <row r="4" spans="2:4" ht="15.75">
      <c r="B4" s="2" t="s">
        <v>2</v>
      </c>
      <c r="C4" s="9"/>
      <c r="D4" t="s">
        <v>66</v>
      </c>
    </row>
    <row r="5" spans="2:4" ht="15.75">
      <c r="B5" s="2" t="s">
        <v>3</v>
      </c>
      <c r="C5" s="14">
        <f ca="1">NOW()</f>
        <v>37327.54701840278</v>
      </c>
      <c r="D5" t="s">
        <v>67</v>
      </c>
    </row>
    <row r="7" spans="1:10" ht="18">
      <c r="A7" s="1"/>
      <c r="B7" s="13" t="s">
        <v>0</v>
      </c>
      <c r="C7" s="1"/>
      <c r="D7" s="1"/>
      <c r="E7" s="1"/>
      <c r="F7" s="1"/>
      <c r="G7" s="1"/>
      <c r="H7" s="1"/>
      <c r="I7" s="1"/>
      <c r="J7" s="1"/>
    </row>
    <row r="8" spans="1:6" ht="15.75">
      <c r="A8" s="6" t="s">
        <v>41</v>
      </c>
      <c r="B8" s="12" t="s">
        <v>20</v>
      </c>
      <c r="C8" s="12" t="s">
        <v>61</v>
      </c>
      <c r="D8" s="12" t="s">
        <v>62</v>
      </c>
      <c r="E8" s="12" t="s">
        <v>63</v>
      </c>
      <c r="F8" s="12" t="s">
        <v>64</v>
      </c>
    </row>
    <row r="9" spans="1:6" ht="15.75">
      <c r="A9" s="6">
        <v>1</v>
      </c>
      <c r="B9" s="12" t="s">
        <v>21</v>
      </c>
      <c r="C9" s="9"/>
      <c r="D9" s="9"/>
      <c r="E9" s="9"/>
      <c r="F9" s="9"/>
    </row>
    <row r="10" spans="1:6" ht="15.75">
      <c r="A10" s="6">
        <v>2</v>
      </c>
      <c r="B10" s="12" t="s">
        <v>22</v>
      </c>
      <c r="C10" s="9"/>
      <c r="D10" s="9"/>
      <c r="E10" s="9"/>
      <c r="F10" s="9"/>
    </row>
    <row r="11" spans="1:6" ht="15.75">
      <c r="A11" s="6">
        <v>3</v>
      </c>
      <c r="B11" s="12" t="s">
        <v>23</v>
      </c>
      <c r="C11" s="9"/>
      <c r="D11" s="9"/>
      <c r="E11" s="9"/>
      <c r="F11" s="9"/>
    </row>
    <row r="12" spans="1:6" ht="15.75">
      <c r="A12" s="6">
        <v>4</v>
      </c>
      <c r="B12" s="12" t="s">
        <v>24</v>
      </c>
      <c r="C12" s="9"/>
      <c r="D12" s="9"/>
      <c r="E12" s="9"/>
      <c r="F12" s="9"/>
    </row>
    <row r="13" spans="1:6" ht="15.75">
      <c r="A13" s="6">
        <v>5</v>
      </c>
      <c r="B13" s="12" t="s">
        <v>25</v>
      </c>
      <c r="C13" s="9"/>
      <c r="D13" s="9"/>
      <c r="E13" s="9"/>
      <c r="F13" s="9"/>
    </row>
    <row r="14" spans="1:6" ht="15.75">
      <c r="A14" s="6">
        <v>6</v>
      </c>
      <c r="B14" s="12" t="s">
        <v>26</v>
      </c>
      <c r="C14" s="9"/>
      <c r="D14" s="9"/>
      <c r="E14" s="9"/>
      <c r="F14" s="9"/>
    </row>
    <row r="15" spans="1:6" ht="15.75">
      <c r="A15" s="6">
        <v>7</v>
      </c>
      <c r="B15" s="12" t="s">
        <v>27</v>
      </c>
      <c r="C15" s="9"/>
      <c r="D15" s="9"/>
      <c r="E15" s="9"/>
      <c r="F15" s="9"/>
    </row>
    <row r="16" spans="1:6" ht="15.75">
      <c r="A16" s="6">
        <v>8</v>
      </c>
      <c r="B16" s="12" t="s">
        <v>28</v>
      </c>
      <c r="C16" s="9"/>
      <c r="D16" s="9"/>
      <c r="E16" s="9"/>
      <c r="F16" s="9"/>
    </row>
    <row r="17" spans="1:6" ht="15.75">
      <c r="A17" s="6">
        <v>9</v>
      </c>
      <c r="B17" s="12" t="s">
        <v>29</v>
      </c>
      <c r="C17" s="9"/>
      <c r="D17" s="9"/>
      <c r="E17" s="9"/>
      <c r="F17" s="9"/>
    </row>
    <row r="18" spans="1:6" ht="15.75">
      <c r="A18" s="6">
        <v>10</v>
      </c>
      <c r="B18" s="12" t="s">
        <v>30</v>
      </c>
      <c r="C18" s="9"/>
      <c r="D18" s="9"/>
      <c r="E18" s="9"/>
      <c r="F18" s="9"/>
    </row>
    <row r="19" spans="1:6" ht="15.75">
      <c r="A19" s="6">
        <v>11</v>
      </c>
      <c r="B19" s="12" t="s">
        <v>31</v>
      </c>
      <c r="C19" s="9"/>
      <c r="D19" s="9"/>
      <c r="E19" s="9"/>
      <c r="F19" s="9"/>
    </row>
    <row r="20" spans="1:6" ht="15.75">
      <c r="A20" s="6">
        <v>12</v>
      </c>
      <c r="B20" s="12" t="s">
        <v>32</v>
      </c>
      <c r="C20" s="9"/>
      <c r="D20" s="9"/>
      <c r="E20" s="9"/>
      <c r="F20" s="9"/>
    </row>
    <row r="21" spans="1:6" ht="15.75">
      <c r="A21" s="6">
        <v>13</v>
      </c>
      <c r="B21" s="12" t="s">
        <v>33</v>
      </c>
      <c r="C21" s="9"/>
      <c r="D21" s="9"/>
      <c r="E21" s="9"/>
      <c r="F21" s="9"/>
    </row>
    <row r="22" spans="1:6" ht="15.75">
      <c r="A22" s="6">
        <v>14</v>
      </c>
      <c r="B22" s="12" t="s">
        <v>34</v>
      </c>
      <c r="C22" s="9"/>
      <c r="D22" s="9"/>
      <c r="E22" s="9"/>
      <c r="F22" s="9"/>
    </row>
    <row r="23" spans="1:6" ht="15.75">
      <c r="A23" s="6">
        <v>15</v>
      </c>
      <c r="B23" s="12" t="s">
        <v>35</v>
      </c>
      <c r="C23" s="9"/>
      <c r="D23" s="9"/>
      <c r="E23" s="9"/>
      <c r="F23" s="9"/>
    </row>
    <row r="24" spans="1:6" ht="15.75">
      <c r="A24" s="6">
        <v>16</v>
      </c>
      <c r="B24" s="12" t="s">
        <v>36</v>
      </c>
      <c r="C24" s="9"/>
      <c r="D24" s="9"/>
      <c r="E24" s="9"/>
      <c r="F24" s="9"/>
    </row>
    <row r="25" spans="1:6" ht="15.75">
      <c r="A25" s="6">
        <v>17</v>
      </c>
      <c r="B25" s="12" t="s">
        <v>37</v>
      </c>
      <c r="C25" s="9"/>
      <c r="D25" s="9"/>
      <c r="E25" s="9"/>
      <c r="F25" s="9"/>
    </row>
    <row r="26" spans="1:6" ht="15.75">
      <c r="A26" s="6">
        <v>18</v>
      </c>
      <c r="B26" s="12" t="s">
        <v>38</v>
      </c>
      <c r="C26" s="9"/>
      <c r="D26" s="9"/>
      <c r="E26" s="9"/>
      <c r="F26" s="9"/>
    </row>
    <row r="27" spans="1:6" ht="15.75">
      <c r="A27" s="6">
        <v>19</v>
      </c>
      <c r="B27" s="12" t="s">
        <v>39</v>
      </c>
      <c r="C27" s="9"/>
      <c r="D27" s="9"/>
      <c r="E27" s="9"/>
      <c r="F27" s="9"/>
    </row>
    <row r="28" spans="1:6" ht="15.75">
      <c r="A28" s="6">
        <v>20</v>
      </c>
      <c r="B28" s="12" t="s">
        <v>40</v>
      </c>
      <c r="C28" s="9"/>
      <c r="D28" s="9"/>
      <c r="E28" s="9"/>
      <c r="F28" s="9"/>
    </row>
    <row r="30" spans="1:10" ht="18">
      <c r="A30" s="7"/>
      <c r="B30" s="13" t="s">
        <v>56</v>
      </c>
      <c r="C30" s="7"/>
      <c r="D30" s="7"/>
      <c r="E30" s="7" t="s">
        <v>69</v>
      </c>
      <c r="F30" s="7"/>
      <c r="G30" s="7"/>
      <c r="H30" s="7"/>
      <c r="I30" s="7"/>
      <c r="J30" s="7"/>
    </row>
    <row r="31" spans="2:3" ht="15.75">
      <c r="B31" s="2" t="s">
        <v>42</v>
      </c>
      <c r="C31" s="10">
        <v>1</v>
      </c>
    </row>
    <row r="32" spans="2:6" ht="12.75">
      <c r="B32" t="s">
        <v>68</v>
      </c>
      <c r="C32" s="6">
        <f>INDEX(C9:C28,$C$31,1)</f>
        <v>0</v>
      </c>
      <c r="D32" s="6">
        <f>INDEX(D9:D28,$C$31,1)</f>
        <v>0</v>
      </c>
      <c r="E32" s="6">
        <f>INDEX(E9:E28,$C$31,1)</f>
        <v>0</v>
      </c>
      <c r="F32" s="6">
        <f>INDEX(F9:F28,$C$31,1)</f>
        <v>0</v>
      </c>
    </row>
    <row r="33" spans="2:6" ht="12.75">
      <c r="B33" t="s">
        <v>58</v>
      </c>
      <c r="C33" s="6">
        <f>HEX2DEC(C32)</f>
        <v>0</v>
      </c>
      <c r="D33" s="6">
        <f>HEX2DEC(D32)</f>
        <v>0</v>
      </c>
      <c r="E33" s="6">
        <f>HEX2DEC(E32)</f>
        <v>0</v>
      </c>
      <c r="F33" s="6">
        <f>HEX2DEC(F32)</f>
        <v>0</v>
      </c>
    </row>
    <row r="35" spans="1:10" ht="18">
      <c r="A35" s="7"/>
      <c r="B35" s="13" t="s">
        <v>57</v>
      </c>
      <c r="C35" s="7"/>
      <c r="D35" s="7"/>
      <c r="E35" s="7"/>
      <c r="F35" s="7"/>
      <c r="G35" s="7"/>
      <c r="H35" s="7"/>
      <c r="I35" s="7"/>
      <c r="J35" s="7"/>
    </row>
    <row r="36" spans="2:3" ht="15.75">
      <c r="B36" s="8" t="s">
        <v>19</v>
      </c>
      <c r="C36" s="5">
        <f>C5+(C33-HEX2DEC(C4))/240</f>
        <v>37327.54701840278</v>
      </c>
    </row>
    <row r="37" spans="2:3" ht="15.75">
      <c r="B37" s="8" t="s">
        <v>4</v>
      </c>
      <c r="C37" s="2" t="str">
        <f>INDEX($B$57:$B$77,$D33+1,1)</f>
        <v>Rollover - Older faults were from previous day</v>
      </c>
    </row>
    <row r="38" spans="2:4" ht="15.75">
      <c r="B38" s="8" t="s">
        <v>5</v>
      </c>
      <c r="C38" s="12">
        <f>INT(E33/(16))</f>
        <v>0</v>
      </c>
      <c r="D38" s="2">
        <f>IF(C38=9,"'9' indicates NO FLOOR POSITION","")</f>
      </c>
    </row>
    <row r="39" spans="2:4" ht="15.75">
      <c r="B39" s="8" t="s">
        <v>8</v>
      </c>
      <c r="C39" s="12"/>
      <c r="D39" s="2"/>
    </row>
    <row r="40" spans="2:4" ht="15.75">
      <c r="B40" s="8" t="s">
        <v>6</v>
      </c>
      <c r="C40" s="12">
        <f>INT(2*((E$33/(16))-INT(E$33/(16))))</f>
        <v>0</v>
      </c>
      <c r="D40" s="2" t="str">
        <f>IF(C40,"Up","Down")</f>
        <v>Down</v>
      </c>
    </row>
    <row r="41" spans="2:4" ht="15.75">
      <c r="B41" s="8" t="s">
        <v>7</v>
      </c>
      <c r="C41" s="12">
        <f>INT(2*((E$33/(8))-INT(E$33/(8))))</f>
        <v>0</v>
      </c>
      <c r="D41" s="2" t="str">
        <f>IF(C41,"Up","Down")</f>
        <v>Down</v>
      </c>
    </row>
    <row r="42" spans="2:4" ht="15.75">
      <c r="B42" s="8" t="s">
        <v>9</v>
      </c>
      <c r="C42" s="12">
        <f>INT(2*((E$33/(4))-INT(E$33/(4))))</f>
        <v>0</v>
      </c>
      <c r="D42" s="2" t="str">
        <f>IF(C42,"Yes","No")</f>
        <v>No</v>
      </c>
    </row>
    <row r="43" spans="2:4" ht="15.75">
      <c r="B43" s="8" t="s">
        <v>10</v>
      </c>
      <c r="C43" s="12">
        <f>INT(2*((E$33/(2))-INT(E$33/(2))))</f>
        <v>0</v>
      </c>
      <c r="D43" s="2" t="str">
        <f>IF(C43,"Yes","No")</f>
        <v>No</v>
      </c>
    </row>
    <row r="44" spans="2:4" ht="15.75">
      <c r="B44" s="8" t="s">
        <v>11</v>
      </c>
      <c r="C44" s="12">
        <f>INT(2*((F$33/(256))-INT(F$33/(256))))</f>
        <v>0</v>
      </c>
      <c r="D44" s="2" t="str">
        <f>IF(C44,"Yes","No")</f>
        <v>No</v>
      </c>
    </row>
    <row r="45" spans="2:4" ht="15.75">
      <c r="B45" s="8" t="s">
        <v>12</v>
      </c>
      <c r="C45" s="12">
        <f>INT(2*((F$33/(128))-INT(F$33/(128))))</f>
        <v>0</v>
      </c>
      <c r="D45" s="2" t="str">
        <f>IF(C45,"On","Off")</f>
        <v>Off</v>
      </c>
    </row>
    <row r="46" spans="2:4" ht="15.75">
      <c r="B46" s="8" t="s">
        <v>13</v>
      </c>
      <c r="C46" s="12">
        <f>INT(2*((F$33/(64))-INT(F$33/(64))))</f>
        <v>0</v>
      </c>
      <c r="D46" s="2" t="str">
        <f aca="true" t="shared" si="0" ref="D46:D51">IF(C46,"On","Off")</f>
        <v>Off</v>
      </c>
    </row>
    <row r="47" spans="2:4" ht="15.75">
      <c r="B47" s="8" t="s">
        <v>14</v>
      </c>
      <c r="C47" s="12">
        <f>INT(2*((F$33/(32))-INT(F$33/(32))))</f>
        <v>0</v>
      </c>
      <c r="D47" s="2" t="str">
        <f t="shared" si="0"/>
        <v>Off</v>
      </c>
    </row>
    <row r="48" spans="2:4" ht="15.75">
      <c r="B48" s="8" t="s">
        <v>15</v>
      </c>
      <c r="C48" s="12">
        <f>INT(2*((F$33/(16))-INT(F$33/(16))))</f>
        <v>0</v>
      </c>
      <c r="D48" s="2" t="str">
        <f t="shared" si="0"/>
        <v>Off</v>
      </c>
    </row>
    <row r="49" spans="2:4" ht="15.75">
      <c r="B49" s="8" t="s">
        <v>16</v>
      </c>
      <c r="C49" s="12">
        <f>INT(2*((F$33/(8))-INT(F$33/(8))))</f>
        <v>0</v>
      </c>
      <c r="D49" s="2" t="str">
        <f t="shared" si="0"/>
        <v>Off</v>
      </c>
    </row>
    <row r="50" spans="2:4" ht="15.75">
      <c r="B50" s="8" t="s">
        <v>17</v>
      </c>
      <c r="C50" s="12">
        <f>INT(2*((F$33/(4))-INT(F$33/(4))))</f>
        <v>0</v>
      </c>
      <c r="D50" s="2" t="str">
        <f t="shared" si="0"/>
        <v>Off</v>
      </c>
    </row>
    <row r="51" spans="2:4" ht="15.75">
      <c r="B51" s="8" t="s">
        <v>18</v>
      </c>
      <c r="C51" s="12">
        <f>INT(2*((F$33/(2))-INT(F$33/(2))))</f>
        <v>0</v>
      </c>
      <c r="D51" s="2" t="str">
        <f t="shared" si="0"/>
        <v>Off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6" spans="1:2" ht="12.75">
      <c r="A56" s="6" t="s">
        <v>55</v>
      </c>
      <c r="B56" t="s">
        <v>4</v>
      </c>
    </row>
    <row r="57" spans="1:2" ht="12.75">
      <c r="A57" s="6">
        <v>0</v>
      </c>
      <c r="B57" t="s">
        <v>59</v>
      </c>
    </row>
    <row r="58" spans="1:2" ht="12.75">
      <c r="A58" s="6">
        <v>1</v>
      </c>
      <c r="B58" t="s">
        <v>43</v>
      </c>
    </row>
    <row r="59" spans="1:2" ht="12.75">
      <c r="A59" s="6">
        <v>2</v>
      </c>
      <c r="B59" t="s">
        <v>44</v>
      </c>
    </row>
    <row r="60" spans="1:2" ht="12.75">
      <c r="A60" s="6">
        <v>3</v>
      </c>
      <c r="B60" t="s">
        <v>45</v>
      </c>
    </row>
    <row r="61" spans="1:2" ht="12.75">
      <c r="A61" s="6">
        <v>4</v>
      </c>
      <c r="B61" t="s">
        <v>46</v>
      </c>
    </row>
    <row r="62" spans="1:2" ht="12.75">
      <c r="A62" s="6">
        <v>5</v>
      </c>
      <c r="B62" t="s">
        <v>47</v>
      </c>
    </row>
    <row r="63" spans="1:2" ht="12.75">
      <c r="A63" s="6">
        <v>6</v>
      </c>
      <c r="B63" t="s">
        <v>48</v>
      </c>
    </row>
    <row r="64" spans="1:2" ht="12.75">
      <c r="A64" s="6">
        <v>7</v>
      </c>
      <c r="B64" t="s">
        <v>49</v>
      </c>
    </row>
    <row r="65" spans="1:2" ht="12.75">
      <c r="A65" s="6">
        <v>8</v>
      </c>
      <c r="B65" t="s">
        <v>50</v>
      </c>
    </row>
    <row r="66" spans="1:2" ht="12.75">
      <c r="A66" s="6">
        <v>9</v>
      </c>
      <c r="B66" t="s">
        <v>51</v>
      </c>
    </row>
    <row r="67" spans="1:2" ht="12.75">
      <c r="A67" s="6">
        <v>10</v>
      </c>
      <c r="B67" t="s">
        <v>52</v>
      </c>
    </row>
    <row r="68" spans="1:2" ht="12.75">
      <c r="A68" s="6">
        <v>11</v>
      </c>
      <c r="B68" t="s">
        <v>54</v>
      </c>
    </row>
    <row r="69" spans="1:2" ht="12.75">
      <c r="A69" s="6">
        <v>12</v>
      </c>
      <c r="B69" t="s">
        <v>53</v>
      </c>
    </row>
    <row r="70" spans="1:2" ht="12.75">
      <c r="A70" s="6">
        <v>13</v>
      </c>
      <c r="B70" t="s">
        <v>54</v>
      </c>
    </row>
    <row r="71" spans="1:2" ht="12.75">
      <c r="A71" s="6">
        <v>14</v>
      </c>
      <c r="B71" t="s">
        <v>54</v>
      </c>
    </row>
    <row r="72" spans="1:2" ht="12.75">
      <c r="A72" s="6">
        <v>15</v>
      </c>
      <c r="B72" t="s">
        <v>54</v>
      </c>
    </row>
    <row r="73" spans="1:2" ht="12.75">
      <c r="A73" s="6">
        <v>16</v>
      </c>
      <c r="B73" t="s">
        <v>54</v>
      </c>
    </row>
    <row r="74" spans="1:2" ht="12.75">
      <c r="A74" s="6">
        <v>17</v>
      </c>
      <c r="B74" t="s">
        <v>54</v>
      </c>
    </row>
    <row r="75" spans="1:2" ht="12.75">
      <c r="A75" s="6">
        <v>18</v>
      </c>
      <c r="B75" t="s">
        <v>54</v>
      </c>
    </row>
    <row r="76" spans="1:2" ht="12.75">
      <c r="A76" s="6">
        <v>19</v>
      </c>
      <c r="B76" t="s">
        <v>54</v>
      </c>
    </row>
    <row r="77" spans="1:2" ht="12.75">
      <c r="A77" s="6">
        <v>20</v>
      </c>
      <c r="B77" t="s">
        <v>54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Wilson</dc:creator>
  <cp:keywords/>
  <dc:description/>
  <cp:lastModifiedBy>Chris Wilson</cp:lastModifiedBy>
  <dcterms:created xsi:type="dcterms:W3CDTF">2002-03-11T20:18:26Z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-983725853</vt:i4>
  </property>
  <property fmtid="{D5CDD505-2E9C-101B-9397-08002B2CF9AE}" pid="3" name="_EmailSubject">
    <vt:lpwstr>Final Website Concept Review</vt:lpwstr>
  </property>
  <property fmtid="{D5CDD505-2E9C-101B-9397-08002B2CF9AE}" pid="4" name="_AuthorEmail">
    <vt:lpwstr>chris.maida@vacontrols.com</vt:lpwstr>
  </property>
  <property fmtid="{D5CDD505-2E9C-101B-9397-08002B2CF9AE}" pid="5" name="_AuthorEmailDisplayName">
    <vt:lpwstr>Chris Maida</vt:lpwstr>
  </property>
</Properties>
</file>