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olders\SRDS\FDIC\"/>
    </mc:Choice>
  </mc:AlternateContent>
  <xr:revisionPtr revIDLastSave="0" documentId="13_ncr:1_{4FFD5D0A-8741-417D-AA26-B92BA4E26BFA}" xr6:coauthVersionLast="47" xr6:coauthVersionMax="47" xr10:uidLastSave="{00000000-0000-0000-0000-000000000000}"/>
  <bookViews>
    <workbookView xWindow="-110" yWindow="-110" windowWidth="25820" windowHeight="15500" activeTab="1" xr2:uid="{0C3F07A3-C480-41A1-A7D3-E9D9F243854F}"/>
  </bookViews>
  <sheets>
    <sheet name="Chart3" sheetId="3" r:id="rId1"/>
    <sheet name="Chart2" sheetId="4" r:id="rId2"/>
    <sheet name="Chart1" sheetId="2" r:id="rId3"/>
    <sheet name="Sheet1" sheetId="1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E90" i="1"/>
  <c r="D90" i="1"/>
  <c r="C90" i="1"/>
  <c r="B90" i="1"/>
  <c r="E89" i="1"/>
  <c r="D89" i="1"/>
  <c r="C89" i="1"/>
  <c r="B89" i="1"/>
  <c r="F85" i="1"/>
  <c r="E85" i="1"/>
  <c r="K2" i="1"/>
  <c r="F84" i="1" l="1"/>
  <c r="E84" i="1"/>
  <c r="F83" i="1"/>
  <c r="E83" i="1"/>
  <c r="F82" i="1"/>
  <c r="E82" i="1"/>
  <c r="D92" i="1"/>
  <c r="E92" i="1" s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91" i="1"/>
  <c r="F80" i="1"/>
  <c r="F79" i="1"/>
  <c r="F78" i="1"/>
  <c r="F77" i="1"/>
  <c r="F81" i="1"/>
</calcChain>
</file>

<file path=xl/sharedStrings.xml><?xml version="1.0" encoding="utf-8"?>
<sst xmlns="http://schemas.openxmlformats.org/spreadsheetml/2006/main" count="45" uniqueCount="39">
  <si>
    <t>COF</t>
  </si>
  <si>
    <t>FF Avg</t>
  </si>
  <si>
    <t>Averages</t>
  </si>
  <si>
    <t>Effective Federal Funds Rate - FEDERAL RESERVE BANK of NEW YORK (newyorkfed.org)</t>
  </si>
  <si>
    <t>Median</t>
  </si>
  <si>
    <t>Theoretical</t>
  </si>
  <si>
    <t>Based on Sep '07</t>
  </si>
  <si>
    <t>Fed Funds Effective Rate vs Cost of Funds That Quarter</t>
  </si>
  <si>
    <t>Loan/Dep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</si>
  <si>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</si>
  <si>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</si>
  <si>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</si>
  <si>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</si>
  <si>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</si>
  <si>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</si>
  <si>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</si>
  <si>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</si>
  <si>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</si>
  <si>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</si>
  <si>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</si>
  <si>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</si>
  <si>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</si>
  <si>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</si>
  <si>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</si>
  <si>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</si>
  <si>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</si>
  <si>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</si>
  <si>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</si>
  <si>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</si>
  <si>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</si>
  <si>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</si>
  <si>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</si>
  <si>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</si>
  <si>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</si>
  <si>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</si>
  <si>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COF</t>
  </si>
  <si>
    <t>Residuals</t>
  </si>
  <si>
    <t>COF to FF Ratio</t>
  </si>
  <si>
    <t>https://youtu.be/Q5JlRmmHzsg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</si>
</sst>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name val="Calibri Light"/>
      <family val="2"/>
      <scheme val="maj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43" fontId="0" fillId="0" borderId="0" xfId="1" applyFont="1"/>
    <xf numFmtId="164" fontId="0" fillId="0" borderId="0" xfId="2" applyNumberFormat="1" applyFont="1"/>
    <xf numFmtId="43" fontId="0" fillId="0" borderId="0" xfId="0" applyNumberFormat="1"/>
    <xf numFmtId="0" fontId="2" fillId="0" borderId="0" xfId="3"/>
    <xf numFmtId="43" fontId="3" fillId="0" borderId="0" xfId="1" applyFont="1"/>
    <xf numFmtId="2" fontId="4" fillId="0" borderId="0" xfId="0" applyNumberFormat="1" applyFont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Comparing Effective Fed Funds with FDIC Industry Quarterly Cost of Funding Earning Assets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028163581359122E-2"/>
          <c:y val="6.4719263883464107E-2"/>
          <c:w val="0.86984050180473282"/>
          <c:h val="0.79805014480514236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 FF Avg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2D-4647-8D47-E3997BCA1D93}"/>
                </c:ext>
              </c:extLst>
            </c:dLbl>
            <c:dLbl>
              <c:idx val="6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2D-4647-8D47-E3997BCA1D93}"/>
                </c:ext>
              </c:extLst>
            </c:dLbl>
            <c:dLbl>
              <c:idx val="76"/>
              <c:layout>
                <c:manualLayout>
                  <c:x val="-3.5358860853441275E-2"/>
                  <c:y val="-1.5782353219896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2D-4647-8D47-E3997BCA1D93}"/>
                </c:ext>
              </c:extLst>
            </c:dLbl>
            <c:dLbl>
              <c:idx val="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2D-4647-8D47-E3997BCA1D93}"/>
                </c:ext>
              </c:extLst>
            </c:dLbl>
            <c:dLbl>
              <c:idx val="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2D-4647-8D47-E3997BCA1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Sheet1!$A$4:$A$84</c:f>
              <c:numCache>
                <c:formatCode>mmm\-yy</c:formatCode>
                <c:ptCount val="8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</c:numCache>
            </c:numRef>
          </c:cat>
          <c:val>
            <c:numRef>
              <c:f>Sheet1!$B$4:$B$84</c:f>
              <c:numCache>
                <c:formatCode>_(* #,##0.00_);_(* \(#,##0.00\);_(* "-"??_);_(@_)</c:formatCode>
                <c:ptCount val="81"/>
                <c:pt idx="0">
                  <c:v>1</c:v>
                </c:pt>
                <c:pt idx="1">
                  <c:v>1.0027472527472527</c:v>
                </c:pt>
                <c:pt idx="2">
                  <c:v>1.4184782608695652</c:v>
                </c:pt>
                <c:pt idx="3">
                  <c:v>1.9402173913043479</c:v>
                </c:pt>
                <c:pt idx="4">
                  <c:v>2.4388888888888891</c:v>
                </c:pt>
                <c:pt idx="5">
                  <c:v>2.9148351648351647</c:v>
                </c:pt>
                <c:pt idx="6">
                  <c:v>3.4239130434782608</c:v>
                </c:pt>
                <c:pt idx="7">
                  <c:v>3.9673913043478262</c:v>
                </c:pt>
                <c:pt idx="8">
                  <c:v>4.427777777777778</c:v>
                </c:pt>
                <c:pt idx="9">
                  <c:v>4.8983516483516487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5.1793478260869561</c:v>
                </c:pt>
                <c:pt idx="15">
                  <c:v>4.5244565217391308</c:v>
                </c:pt>
                <c:pt idx="16">
                  <c:v>3.2170329670329672</c:v>
                </c:pt>
                <c:pt idx="17">
                  <c:v>2.0796703296703298</c:v>
                </c:pt>
                <c:pt idx="18">
                  <c:v>2</c:v>
                </c:pt>
                <c:pt idx="19">
                  <c:v>1.2302631578947369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0.29347826086956524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0.54891304347826086</c:v>
                </c:pt>
                <c:pt idx="52">
                  <c:v>0.7944444444444444</c:v>
                </c:pt>
                <c:pt idx="53">
                  <c:v>1.043956043956044</c:v>
                </c:pt>
                <c:pt idx="54">
                  <c:v>1.25</c:v>
                </c:pt>
                <c:pt idx="55">
                  <c:v>1.298913043478261</c:v>
                </c:pt>
                <c:pt idx="56">
                  <c:v>1.5277777777777777</c:v>
                </c:pt>
                <c:pt idx="57">
                  <c:v>1.7967032967032968</c:v>
                </c:pt>
                <c:pt idx="58">
                  <c:v>2.0108695652173911</c:v>
                </c:pt>
                <c:pt idx="59">
                  <c:v>2.2826086956521738</c:v>
                </c:pt>
                <c:pt idx="60">
                  <c:v>2.5</c:v>
                </c:pt>
                <c:pt idx="61">
                  <c:v>2.5</c:v>
                </c:pt>
                <c:pt idx="62">
                  <c:v>2.3016304347826089</c:v>
                </c:pt>
                <c:pt idx="63">
                  <c:v>1.8315217391304348</c:v>
                </c:pt>
                <c:pt idx="64">
                  <c:v>1.4203296703296704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0.29166666666666669</c:v>
                </c:pt>
                <c:pt idx="73">
                  <c:v>0.93681318681318682</c:v>
                </c:pt>
                <c:pt idx="74">
                  <c:v>2.3532608695652173</c:v>
                </c:pt>
                <c:pt idx="75">
                  <c:v>4.33</c:v>
                </c:pt>
                <c:pt idx="76">
                  <c:v>4.83</c:v>
                </c:pt>
                <c:pt idx="77">
                  <c:v>4.99</c:v>
                </c:pt>
                <c:pt idx="78">
                  <c:v>5.26</c:v>
                </c:pt>
                <c:pt idx="79">
                  <c:v>5.33</c:v>
                </c:pt>
                <c:pt idx="80">
                  <c:v>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D-4647-8D47-E3997BCA1D93}"/>
            </c:ext>
          </c:extLst>
        </c:ser>
        <c:ser>
          <c:idx val="1"/>
          <c:order val="2"/>
          <c:tx>
            <c:strRef>
              <c:f>Sheet1!$D$3</c:f>
              <c:strCache>
                <c:ptCount val="1"/>
                <c:pt idx="0">
                  <c:v> COF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2D-4647-8D47-E3997BCA1D93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2D-4647-8D47-E3997BCA1D93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2D-4647-8D47-E3997BCA1D93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2D-4647-8D47-E3997BCA1D93}"/>
                </c:ext>
              </c:extLst>
            </c:dLbl>
            <c:dLbl>
              <c:idx val="6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2D-4647-8D47-E3997BCA1D93}"/>
                </c:ext>
              </c:extLst>
            </c:dLbl>
            <c:dLbl>
              <c:idx val="71"/>
              <c:layout>
                <c:manualLayout>
                  <c:x val="-2.267198089771388E-2"/>
                  <c:y val="9.09071708281422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2D-4647-8D47-E3997BCA1D93}"/>
                </c:ext>
              </c:extLst>
            </c:dLbl>
            <c:dLbl>
              <c:idx val="73"/>
              <c:layout>
                <c:manualLayout>
                  <c:x val="1.4732121249243868E-3"/>
                  <c:y val="-1.1432716362739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2D-4647-8D47-E3997BCA1D93}"/>
                </c:ext>
              </c:extLst>
            </c:dLbl>
            <c:dLbl>
              <c:idx val="74"/>
              <c:layout>
                <c:manualLayout>
                  <c:x val="3.4277479292114947E-3"/>
                  <c:y val="-1.8163767209097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2D-4647-8D47-E3997BCA1D93}"/>
                </c:ext>
              </c:extLst>
            </c:dLbl>
            <c:dLbl>
              <c:idx val="75"/>
              <c:layout>
                <c:manualLayout>
                  <c:x val="2.4504800270680124E-3"/>
                  <c:y val="-1.008650619346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82D-4647-8D47-E3997BCA1D93}"/>
                </c:ext>
              </c:extLst>
            </c:dLbl>
            <c:dLbl>
              <c:idx val="76"/>
              <c:layout>
                <c:manualLayout>
                  <c:x val="4.9594422278061785E-4"/>
                  <c:y val="-1.008650619346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2D-4647-8D47-E3997BCA1D93}"/>
                </c:ext>
              </c:extLst>
            </c:dLbl>
            <c:dLbl>
              <c:idx val="77"/>
              <c:layout>
                <c:manualLayout>
                  <c:x val="9.5393270864371806E-3"/>
                  <c:y val="-3.0138676070209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2D-4647-8D47-E3997BCA1D93}"/>
                </c:ext>
              </c:extLst>
            </c:dLbl>
            <c:dLbl>
              <c:idx val="78"/>
              <c:layout>
                <c:manualLayout>
                  <c:x val="1.2372211165116062E-2"/>
                  <c:y val="-3.0138676070209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2D-4647-8D47-E3997BCA1D93}"/>
                </c:ext>
              </c:extLst>
            </c:dLbl>
            <c:dLbl>
              <c:idx val="79"/>
              <c:layout>
                <c:manualLayout>
                  <c:x val="6.5101766864725944E-3"/>
                  <c:y val="-9.09082364770680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82D-4647-8D47-E3997BCA1D93}"/>
                </c:ext>
              </c:extLst>
            </c:dLbl>
            <c:dLbl>
              <c:idx val="80"/>
              <c:layout>
                <c:manualLayout>
                  <c:x val="7.3531255492300838E-4"/>
                  <c:y val="-2.121601056738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630052565574654E-2"/>
                      <c:h val="2.6186676105775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2D-4647-8D47-E3997BCA1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Sheet1!$A$4:$A$84</c:f>
              <c:numCache>
                <c:formatCode>mmm\-yy</c:formatCode>
                <c:ptCount val="8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</c:numCache>
            </c:numRef>
          </c:cat>
          <c:val>
            <c:numRef>
              <c:f>Sheet1!$D$4:$D$84</c:f>
              <c:numCache>
                <c:formatCode>_(* #,##0.00_);_(* \(#,##0.00\);_(* "-"??_);_(@_)</c:formatCode>
                <c:ptCount val="81"/>
                <c:pt idx="0">
                  <c:v>1.46</c:v>
                </c:pt>
                <c:pt idx="1">
                  <c:v>1.43</c:v>
                </c:pt>
                <c:pt idx="2">
                  <c:v>1.56</c:v>
                </c:pt>
                <c:pt idx="3">
                  <c:v>1.68</c:v>
                </c:pt>
                <c:pt idx="4">
                  <c:v>1.88</c:v>
                </c:pt>
                <c:pt idx="5">
                  <c:v>2.11</c:v>
                </c:pt>
                <c:pt idx="6">
                  <c:v>2.39</c:v>
                </c:pt>
                <c:pt idx="7">
                  <c:v>2.64</c:v>
                </c:pt>
                <c:pt idx="8">
                  <c:v>2.84</c:v>
                </c:pt>
                <c:pt idx="9">
                  <c:v>3.12</c:v>
                </c:pt>
                <c:pt idx="10">
                  <c:v>3.39</c:v>
                </c:pt>
                <c:pt idx="11">
                  <c:v>3.47</c:v>
                </c:pt>
                <c:pt idx="12">
                  <c:v>3.45</c:v>
                </c:pt>
                <c:pt idx="13">
                  <c:v>3.51</c:v>
                </c:pt>
                <c:pt idx="14">
                  <c:v>3.58</c:v>
                </c:pt>
                <c:pt idx="15">
                  <c:v>3.47</c:v>
                </c:pt>
                <c:pt idx="16">
                  <c:v>2.95</c:v>
                </c:pt>
                <c:pt idx="17">
                  <c:v>2.38</c:v>
                </c:pt>
                <c:pt idx="18">
                  <c:v>2.2599999999999998</c:v>
                </c:pt>
                <c:pt idx="19">
                  <c:v>1.87</c:v>
                </c:pt>
                <c:pt idx="20">
                  <c:v>1.47</c:v>
                </c:pt>
                <c:pt idx="21">
                  <c:v>1.35</c:v>
                </c:pt>
                <c:pt idx="22">
                  <c:v>1.22</c:v>
                </c:pt>
                <c:pt idx="23">
                  <c:v>1.1100000000000001</c:v>
                </c:pt>
                <c:pt idx="24">
                  <c:v>1.03</c:v>
                </c:pt>
                <c:pt idx="25">
                  <c:v>0.97</c:v>
                </c:pt>
                <c:pt idx="26">
                  <c:v>0.91</c:v>
                </c:pt>
                <c:pt idx="27">
                  <c:v>0.86</c:v>
                </c:pt>
                <c:pt idx="28">
                  <c:v>0.8</c:v>
                </c:pt>
                <c:pt idx="29">
                  <c:v>0.77</c:v>
                </c:pt>
                <c:pt idx="30">
                  <c:v>0.7</c:v>
                </c:pt>
                <c:pt idx="31">
                  <c:v>0.64</c:v>
                </c:pt>
                <c:pt idx="32">
                  <c:v>0.59</c:v>
                </c:pt>
                <c:pt idx="33">
                  <c:v>0.56000000000000005</c:v>
                </c:pt>
                <c:pt idx="34">
                  <c:v>0.52</c:v>
                </c:pt>
                <c:pt idx="35">
                  <c:v>0.49</c:v>
                </c:pt>
                <c:pt idx="36">
                  <c:v>0.45</c:v>
                </c:pt>
                <c:pt idx="37">
                  <c:v>0.43</c:v>
                </c:pt>
                <c:pt idx="38">
                  <c:v>0.42</c:v>
                </c:pt>
                <c:pt idx="39">
                  <c:v>0.39</c:v>
                </c:pt>
                <c:pt idx="40">
                  <c:v>0.36</c:v>
                </c:pt>
                <c:pt idx="41">
                  <c:v>0.36</c:v>
                </c:pt>
                <c:pt idx="42">
                  <c:v>0.35</c:v>
                </c:pt>
                <c:pt idx="43">
                  <c:v>0.34</c:v>
                </c:pt>
                <c:pt idx="44">
                  <c:v>0.33</c:v>
                </c:pt>
                <c:pt idx="45">
                  <c:v>0.32</c:v>
                </c:pt>
                <c:pt idx="46">
                  <c:v>0.33</c:v>
                </c:pt>
                <c:pt idx="47">
                  <c:v>0.35</c:v>
                </c:pt>
                <c:pt idx="48">
                  <c:v>0.35</c:v>
                </c:pt>
                <c:pt idx="49">
                  <c:v>0.36</c:v>
                </c:pt>
                <c:pt idx="50">
                  <c:v>0.37</c:v>
                </c:pt>
                <c:pt idx="51">
                  <c:v>0.38</c:v>
                </c:pt>
                <c:pt idx="52">
                  <c:v>0.41</c:v>
                </c:pt>
                <c:pt idx="53">
                  <c:v>0.45</c:v>
                </c:pt>
                <c:pt idx="54">
                  <c:v>0.51</c:v>
                </c:pt>
                <c:pt idx="55">
                  <c:v>0.54</c:v>
                </c:pt>
                <c:pt idx="56">
                  <c:v>0.6</c:v>
                </c:pt>
                <c:pt idx="57">
                  <c:v>0.7</c:v>
                </c:pt>
                <c:pt idx="58">
                  <c:v>0.8</c:v>
                </c:pt>
                <c:pt idx="59">
                  <c:v>0.91</c:v>
                </c:pt>
                <c:pt idx="60">
                  <c:v>0.98</c:v>
                </c:pt>
                <c:pt idx="61">
                  <c:v>1.02</c:v>
                </c:pt>
                <c:pt idx="62">
                  <c:v>1.02</c:v>
                </c:pt>
                <c:pt idx="63">
                  <c:v>0.89</c:v>
                </c:pt>
                <c:pt idx="64">
                  <c:v>0.74</c:v>
                </c:pt>
                <c:pt idx="65">
                  <c:v>0.4</c:v>
                </c:pt>
                <c:pt idx="66">
                  <c:v>0.3</c:v>
                </c:pt>
                <c:pt idx="67">
                  <c:v>0.24</c:v>
                </c:pt>
                <c:pt idx="68">
                  <c:v>0.2</c:v>
                </c:pt>
                <c:pt idx="69">
                  <c:v>0.18</c:v>
                </c:pt>
                <c:pt idx="70">
                  <c:v>0.17</c:v>
                </c:pt>
                <c:pt idx="71">
                  <c:v>0.15</c:v>
                </c:pt>
                <c:pt idx="72">
                  <c:v>0.16</c:v>
                </c:pt>
                <c:pt idx="73">
                  <c:v>0.26</c:v>
                </c:pt>
                <c:pt idx="74">
                  <c:v>0.64</c:v>
                </c:pt>
                <c:pt idx="75">
                  <c:v>1.17</c:v>
                </c:pt>
                <c:pt idx="76">
                  <c:v>1.61</c:v>
                </c:pt>
                <c:pt idx="77">
                  <c:v>2.0499999999999998</c:v>
                </c:pt>
                <c:pt idx="78">
                  <c:v>2.33</c:v>
                </c:pt>
                <c:pt idx="79">
                  <c:v>2.54</c:v>
                </c:pt>
                <c:pt idx="80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82D-4647-8D47-E3997BCA1D93}"/>
            </c:ext>
          </c:extLst>
        </c:ser>
        <c:ser>
          <c:idx val="3"/>
          <c:order val="3"/>
          <c:tx>
            <c:v>Regression COF</c:v>
          </c:tx>
          <c:marker>
            <c:symbol val="none"/>
          </c:marker>
          <c:cat>
            <c:numRef>
              <c:f>Sheet1!$A$4:$A$84</c:f>
              <c:numCache>
                <c:formatCode>mmm\-yy</c:formatCode>
                <c:ptCount val="8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</c:numCache>
            </c:numRef>
          </c:cat>
          <c:val>
            <c:numRef>
              <c:f>Sheet1!$J$30:$J$110</c:f>
              <c:numCache>
                <c:formatCode>General</c:formatCode>
                <c:ptCount val="81"/>
                <c:pt idx="0">
                  <c:v>1.5618933817720686</c:v>
                </c:pt>
                <c:pt idx="1">
                  <c:v>1.6287888563186628</c:v>
                </c:pt>
                <c:pt idx="2">
                  <c:v>1.8609592301102764</c:v>
                </c:pt>
                <c:pt idx="3">
                  <c:v>2.0256997526938827</c:v>
                </c:pt>
                <c:pt idx="4">
                  <c:v>2.1907316594552726</c:v>
                </c:pt>
                <c:pt idx="5">
                  <c:v>2.4332661207175068</c:v>
                </c:pt>
                <c:pt idx="6">
                  <c:v>2.6441811881555708</c:v>
                </c:pt>
                <c:pt idx="7">
                  <c:v>2.8357632125987591</c:v>
                </c:pt>
                <c:pt idx="8">
                  <c:v>2.9955169395369836</c:v>
                </c:pt>
                <c:pt idx="9">
                  <c:v>3.1842025634553646</c:v>
                </c:pt>
                <c:pt idx="10">
                  <c:v>3.3377803469044256</c:v>
                </c:pt>
                <c:pt idx="11">
                  <c:v>3.2462773024401272</c:v>
                </c:pt>
                <c:pt idx="12">
                  <c:v>3.2343459298553103</c:v>
                </c:pt>
                <c:pt idx="13">
                  <c:v>3.2659026329149095</c:v>
                </c:pt>
                <c:pt idx="14">
                  <c:v>3.2919936907975931</c:v>
                </c:pt>
                <c:pt idx="15">
                  <c:v>3.0317699771532833</c:v>
                </c:pt>
                <c:pt idx="16">
                  <c:v>2.4962601512378133</c:v>
                </c:pt>
                <c:pt idx="17">
                  <c:v>2.0722803338422335</c:v>
                </c:pt>
                <c:pt idx="18">
                  <c:v>1.9628375665551907</c:v>
                </c:pt>
                <c:pt idx="19">
                  <c:v>1.47912645970615</c:v>
                </c:pt>
                <c:pt idx="20">
                  <c:v>1.0705037413558665</c:v>
                </c:pt>
                <c:pt idx="21">
                  <c:v>0.98277408025581847</c:v>
                </c:pt>
                <c:pt idx="22">
                  <c:v>0.84652427950084164</c:v>
                </c:pt>
                <c:pt idx="23">
                  <c:v>0.73312431830925595</c:v>
                </c:pt>
                <c:pt idx="24">
                  <c:v>0.83126547113571991</c:v>
                </c:pt>
                <c:pt idx="25">
                  <c:v>0.80759715040986313</c:v>
                </c:pt>
                <c:pt idx="26">
                  <c:v>0.76036923437950188</c:v>
                </c:pt>
                <c:pt idx="27">
                  <c:v>0.70575262309234832</c:v>
                </c:pt>
                <c:pt idx="28">
                  <c:v>0.59294391999040208</c:v>
                </c:pt>
                <c:pt idx="29">
                  <c:v>0.5743506116088386</c:v>
                </c:pt>
                <c:pt idx="30">
                  <c:v>0.51503011031818113</c:v>
                </c:pt>
                <c:pt idx="31">
                  <c:v>0.51807624990875123</c:v>
                </c:pt>
                <c:pt idx="32">
                  <c:v>0.47217809644379471</c:v>
                </c:pt>
                <c:pt idx="33">
                  <c:v>0.49972373657715474</c:v>
                </c:pt>
                <c:pt idx="34">
                  <c:v>0.4770483560916845</c:v>
                </c:pt>
                <c:pt idx="35">
                  <c:v>0.4374509641044475</c:v>
                </c:pt>
                <c:pt idx="36">
                  <c:v>0.42452118339946088</c:v>
                </c:pt>
                <c:pt idx="37">
                  <c:v>0.46784750311577028</c:v>
                </c:pt>
                <c:pt idx="38">
                  <c:v>0.42917391015643291</c:v>
                </c:pt>
                <c:pt idx="39">
                  <c:v>0.42293843406673037</c:v>
                </c:pt>
                <c:pt idx="40">
                  <c:v>0.4053458470247433</c:v>
                </c:pt>
                <c:pt idx="41">
                  <c:v>0.42943705859776449</c:v>
                </c:pt>
                <c:pt idx="42">
                  <c:v>0.42194451270511513</c:v>
                </c:pt>
                <c:pt idx="43">
                  <c:v>0.43532496097741946</c:v>
                </c:pt>
                <c:pt idx="44">
                  <c:v>0.40580542551939436</c:v>
                </c:pt>
                <c:pt idx="45">
                  <c:v>0.48022043004475012</c:v>
                </c:pt>
                <c:pt idx="46">
                  <c:v>0.50033382370630219</c:v>
                </c:pt>
                <c:pt idx="47">
                  <c:v>0.53620102373631928</c:v>
                </c:pt>
                <c:pt idx="48">
                  <c:v>0.58715436214609307</c:v>
                </c:pt>
                <c:pt idx="49">
                  <c:v>0.62569662538550164</c:v>
                </c:pt>
                <c:pt idx="50">
                  <c:v>0.59756526639359242</c:v>
                </c:pt>
                <c:pt idx="51">
                  <c:v>0.6172422662953907</c:v>
                </c:pt>
                <c:pt idx="52">
                  <c:v>0.66119048119232016</c:v>
                </c:pt>
                <c:pt idx="53">
                  <c:v>0.80259365118144288</c:v>
                </c:pt>
                <c:pt idx="54">
                  <c:v>0.88432759758586377</c:v>
                </c:pt>
                <c:pt idx="55">
                  <c:v>0.91403905462367252</c:v>
                </c:pt>
                <c:pt idx="56">
                  <c:v>0.97932147873506414</c:v>
                </c:pt>
                <c:pt idx="57">
                  <c:v>1.1269832252981211</c:v>
                </c:pt>
                <c:pt idx="58">
                  <c:v>1.2087730594901984</c:v>
                </c:pt>
                <c:pt idx="59">
                  <c:v>1.3099843305377714</c:v>
                </c:pt>
                <c:pt idx="60">
                  <c:v>1.3758894014239815</c:v>
                </c:pt>
                <c:pt idx="61">
                  <c:v>1.397777692516331</c:v>
                </c:pt>
                <c:pt idx="62">
                  <c:v>1.3021235189399496</c:v>
                </c:pt>
                <c:pt idx="63">
                  <c:v>1.107071355929008</c:v>
                </c:pt>
                <c:pt idx="64">
                  <c:v>0.81124239277756249</c:v>
                </c:pt>
                <c:pt idx="65">
                  <c:v>0.16494163017299535</c:v>
                </c:pt>
                <c:pt idx="66">
                  <c:v>0.11882284621721384</c:v>
                </c:pt>
                <c:pt idx="67">
                  <c:v>1.9891590794305358E-3</c:v>
                </c:pt>
                <c:pt idx="68">
                  <c:v>-9.1065063651062594E-2</c:v>
                </c:pt>
                <c:pt idx="69">
                  <c:v>-0.1152062940267049</c:v>
                </c:pt>
                <c:pt idx="70">
                  <c:v>-0.15499381958398839</c:v>
                </c:pt>
                <c:pt idx="71">
                  <c:v>-0.147644509435644</c:v>
                </c:pt>
                <c:pt idx="72">
                  <c:v>-0.13579387868900028</c:v>
                </c:pt>
                <c:pt idx="73">
                  <c:v>0.2416757251804853</c:v>
                </c:pt>
                <c:pt idx="74">
                  <c:v>0.84626368645606642</c:v>
                </c:pt>
                <c:pt idx="75">
                  <c:v>1.650271703645968</c:v>
                </c:pt>
                <c:pt idx="76">
                  <c:v>1.8999190916756092</c:v>
                </c:pt>
                <c:pt idx="77">
                  <c:v>1.99274328230806</c:v>
                </c:pt>
                <c:pt idx="78">
                  <c:v>2.1167480780486363</c:v>
                </c:pt>
                <c:pt idx="79">
                  <c:v>2.1272361254096239</c:v>
                </c:pt>
                <c:pt idx="80">
                  <c:v>2.0917321239863931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1-4340-B572-FD9E5D417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428608"/>
        <c:axId val="1886429024"/>
      </c:lineChart>
      <c:lineChart>
        <c:grouping val="standard"/>
        <c:varyColors val="0"/>
        <c:ser>
          <c:idx val="2"/>
          <c:order val="1"/>
          <c:tx>
            <c:strRef>
              <c:f>Sheet1!$C$3</c:f>
              <c:strCache>
                <c:ptCount val="1"/>
                <c:pt idx="0">
                  <c:v> Loan/Dep 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2D-4647-8D47-E3997BCA1D93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82D-4647-8D47-E3997BCA1D93}"/>
                </c:ext>
              </c:extLst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82D-4647-8D47-E3997BCA1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Sheet1!$A$4:$A$84</c:f>
              <c:numCache>
                <c:formatCode>mmm\-yy</c:formatCode>
                <c:ptCount val="8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</c:numCache>
            </c:numRef>
          </c:cat>
          <c:val>
            <c:numRef>
              <c:f>Sheet1!$C$4:$C$84</c:f>
              <c:numCache>
                <c:formatCode>0.00</c:formatCode>
                <c:ptCount val="81"/>
                <c:pt idx="0">
                  <c:v>89.088098842965252</c:v>
                </c:pt>
                <c:pt idx="1">
                  <c:v>90.603476805594923</c:v>
                </c:pt>
                <c:pt idx="2">
                  <c:v>92.385761947935976</c:v>
                </c:pt>
                <c:pt idx="3">
                  <c:v>91.709426822935313</c:v>
                </c:pt>
                <c:pt idx="4">
                  <c:v>91.237254460335393</c:v>
                </c:pt>
                <c:pt idx="5">
                  <c:v>92.742515388991791</c:v>
                </c:pt>
                <c:pt idx="6">
                  <c:v>93.236781606589474</c:v>
                </c:pt>
                <c:pt idx="7">
                  <c:v>92.991833236394783</c:v>
                </c:pt>
                <c:pt idx="8">
                  <c:v>92.725960125991378</c:v>
                </c:pt>
                <c:pt idx="9">
                  <c:v>93.038445371154992</c:v>
                </c:pt>
                <c:pt idx="10">
                  <c:v>93.561299559341791</c:v>
                </c:pt>
                <c:pt idx="11">
                  <c:v>91.456321077792907</c:v>
                </c:pt>
                <c:pt idx="12">
                  <c:v>91.181846248092782</c:v>
                </c:pt>
                <c:pt idx="13">
                  <c:v>91.907791283888827</c:v>
                </c:pt>
                <c:pt idx="14">
                  <c:v>93.112786799789049</c:v>
                </c:pt>
                <c:pt idx="15">
                  <c:v>92.732368886979785</c:v>
                </c:pt>
                <c:pt idx="16">
                  <c:v>91.604837083609496</c:v>
                </c:pt>
                <c:pt idx="17">
                  <c:v>91.587266805488639</c:v>
                </c:pt>
                <c:pt idx="18">
                  <c:v>89.751575017780453</c:v>
                </c:pt>
                <c:pt idx="19">
                  <c:v>85.213030670269092</c:v>
                </c:pt>
                <c:pt idx="20">
                  <c:v>84.203965989906067</c:v>
                </c:pt>
                <c:pt idx="21">
                  <c:v>82.185792169676191</c:v>
                </c:pt>
                <c:pt idx="22">
                  <c:v>79.051438549164132</c:v>
                </c:pt>
                <c:pt idx="23">
                  <c:v>76.442733237616807</c:v>
                </c:pt>
                <c:pt idx="24">
                  <c:v>78.70041784323351</c:v>
                </c:pt>
                <c:pt idx="25">
                  <c:v>78.155940813928055</c:v>
                </c:pt>
                <c:pt idx="26">
                  <c:v>77.069487925345797</c:v>
                </c:pt>
                <c:pt idx="27">
                  <c:v>75.813062063587338</c:v>
                </c:pt>
                <c:pt idx="28">
                  <c:v>73.217958327408567</c:v>
                </c:pt>
                <c:pt idx="29">
                  <c:v>72.790229236282372</c:v>
                </c:pt>
                <c:pt idx="30">
                  <c:v>71.425592906829465</c:v>
                </c:pt>
                <c:pt idx="31">
                  <c:v>71.495667715022819</c:v>
                </c:pt>
                <c:pt idx="32">
                  <c:v>70.439805301349168</c:v>
                </c:pt>
                <c:pt idx="33">
                  <c:v>71.073477984926768</c:v>
                </c:pt>
                <c:pt idx="34">
                  <c:v>70.551843013519104</c:v>
                </c:pt>
                <c:pt idx="35">
                  <c:v>69.640926239694039</c:v>
                </c:pt>
                <c:pt idx="36">
                  <c:v>69.343483566453131</c:v>
                </c:pt>
                <c:pt idx="37">
                  <c:v>70.34018232354336</c:v>
                </c:pt>
                <c:pt idx="38">
                  <c:v>69.450517051090614</c:v>
                </c:pt>
                <c:pt idx="39">
                  <c:v>69.307073266592738</c:v>
                </c:pt>
                <c:pt idx="40">
                  <c:v>68.902365233379626</c:v>
                </c:pt>
                <c:pt idx="41">
                  <c:v>69.456570639905053</c:v>
                </c:pt>
                <c:pt idx="42">
                  <c:v>69.284208638527076</c:v>
                </c:pt>
                <c:pt idx="43">
                  <c:v>69.592018677543521</c:v>
                </c:pt>
                <c:pt idx="44">
                  <c:v>68.912937590261151</c:v>
                </c:pt>
                <c:pt idx="45">
                  <c:v>70.624814874206095</c:v>
                </c:pt>
                <c:pt idx="46">
                  <c:v>71.087512712254622</c:v>
                </c:pt>
                <c:pt idx="47">
                  <c:v>71.5404432093558</c:v>
                </c:pt>
                <c:pt idx="48">
                  <c:v>70.944765192315799</c:v>
                </c:pt>
                <c:pt idx="49">
                  <c:v>71.831409294969703</c:v>
                </c:pt>
                <c:pt idx="50">
                  <c:v>71.18426246306511</c:v>
                </c:pt>
                <c:pt idx="51">
                  <c:v>71.218224184739725</c:v>
                </c:pt>
                <c:pt idx="52">
                  <c:v>70.127473187371848</c:v>
                </c:pt>
                <c:pt idx="53">
                  <c:v>71.244550566296084</c:v>
                </c:pt>
                <c:pt idx="54">
                  <c:v>71.361053771639575</c:v>
                </c:pt>
                <c:pt idx="55">
                  <c:v>71.62585280008345</c:v>
                </c:pt>
                <c:pt idx="56">
                  <c:v>71.168551012109688</c:v>
                </c:pt>
                <c:pt idx="57">
                  <c:v>72.263419860233</c:v>
                </c:pt>
                <c:pt idx="58">
                  <c:v>72.311681497030065</c:v>
                </c:pt>
                <c:pt idx="59">
                  <c:v>72.313897460330594</c:v>
                </c:pt>
                <c:pt idx="60">
                  <c:v>71.969132230388666</c:v>
                </c:pt>
                <c:pt idx="61">
                  <c:v>72.472660632279712</c:v>
                </c:pt>
                <c:pt idx="62">
                  <c:v>71.9702370492152</c:v>
                </c:pt>
                <c:pt idx="63">
                  <c:v>71.507311074226138</c:v>
                </c:pt>
                <c:pt idx="64">
                  <c:v>68.22174075607596</c:v>
                </c:pt>
                <c:pt idx="65">
                  <c:v>63.371995109531078</c:v>
                </c:pt>
                <c:pt idx="66">
                  <c:v>62.311057209699783</c:v>
                </c:pt>
                <c:pt idx="67">
                  <c:v>59.623360873639584</c:v>
                </c:pt>
                <c:pt idx="68">
                  <c:v>57.482698367690169</c:v>
                </c:pt>
                <c:pt idx="69">
                  <c:v>56.927342305426379</c:v>
                </c:pt>
                <c:pt idx="70">
                  <c:v>56.012051610756266</c:v>
                </c:pt>
                <c:pt idx="71">
                  <c:v>56.181118550627652</c:v>
                </c:pt>
                <c:pt idx="72">
                  <c:v>56.097068047500073</c:v>
                </c:pt>
                <c:pt idx="73">
                  <c:v>59.25808045098325</c:v>
                </c:pt>
                <c:pt idx="74">
                  <c:v>61.04146793465263</c:v>
                </c:pt>
                <c:pt idx="75">
                  <c:v>62.616295379139672</c:v>
                </c:pt>
                <c:pt idx="76">
                  <c:v>64.079284778981489</c:v>
                </c:pt>
                <c:pt idx="77">
                  <c:v>64.845050744949503</c:v>
                </c:pt>
                <c:pt idx="78">
                  <c:v>65.386506532235572</c:v>
                </c:pt>
                <c:pt idx="79">
                  <c:v>65.028576349938533</c:v>
                </c:pt>
                <c:pt idx="80">
                  <c:v>64.2118258315015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82D-4647-8D47-E3997BCA1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247216"/>
        <c:axId val="1518241456"/>
      </c:lineChart>
      <c:dateAx>
        <c:axId val="1886428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9024"/>
        <c:crosses val="autoZero"/>
        <c:auto val="1"/>
        <c:lblOffset val="100"/>
        <c:baseTimeUnit val="months"/>
      </c:dateAx>
      <c:valAx>
        <c:axId val="1886429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8608"/>
        <c:crosses val="autoZero"/>
        <c:crossBetween val="between"/>
      </c:valAx>
      <c:valAx>
        <c:axId val="15182414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518247216"/>
        <c:crosses val="max"/>
        <c:crossBetween val="between"/>
      </c:valAx>
      <c:dateAx>
        <c:axId val="151824721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5182414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96151658228897"/>
          <c:y val="0.95574398372327274"/>
          <c:w val="0.42607685128383016"/>
          <c:h val="3.41404100309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Comparing Effective Fed Funds with FDIC Industry Quarterly Cost of Funding Earning Assets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028163581359122E-2"/>
          <c:y val="6.4719263883464107E-2"/>
          <c:w val="0.86984050180473282"/>
          <c:h val="0.79805014480514236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 FF Avg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1-4822-B76F-0797522EC0FA}"/>
                </c:ext>
              </c:extLst>
            </c:dLbl>
            <c:dLbl>
              <c:idx val="6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1-4822-B76F-0797522EC0FA}"/>
                </c:ext>
              </c:extLst>
            </c:dLbl>
            <c:dLbl>
              <c:idx val="76"/>
              <c:layout>
                <c:manualLayout>
                  <c:x val="-3.5358860853441275E-2"/>
                  <c:y val="-1.5782353219896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21-4822-B76F-0797522EC0FA}"/>
                </c:ext>
              </c:extLst>
            </c:dLbl>
            <c:dLbl>
              <c:idx val="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21-4822-B76F-0797522EC0FA}"/>
                </c:ext>
              </c:extLst>
            </c:dLbl>
            <c:dLbl>
              <c:idx val="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21-4822-B76F-0797522EC0FA}"/>
                </c:ext>
              </c:extLst>
            </c:dLbl>
            <c:dLbl>
              <c:idx val="82"/>
              <c:layout>
                <c:manualLayout>
                  <c:x val="-1.1085043988269688E-2"/>
                  <c:y val="-2.5237413505130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0A-47DB-AC04-027B7CADC7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Sheet1!$A$4:$A$86</c:f>
              <c:numCache>
                <c:formatCode>mmm\-yy</c:formatCode>
                <c:ptCount val="83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  <c:pt idx="81">
                  <c:v>45444</c:v>
                </c:pt>
                <c:pt idx="82">
                  <c:v>45536</c:v>
                </c:pt>
              </c:numCache>
            </c:numRef>
          </c:cat>
          <c:val>
            <c:numRef>
              <c:f>Sheet1!$B$4:$B$86</c:f>
              <c:numCache>
                <c:formatCode>_(* #,##0.00_);_(* \(#,##0.00\);_(* "-"??_);_(@_)</c:formatCode>
                <c:ptCount val="83"/>
                <c:pt idx="0">
                  <c:v>1</c:v>
                </c:pt>
                <c:pt idx="1">
                  <c:v>1.0027472527472527</c:v>
                </c:pt>
                <c:pt idx="2">
                  <c:v>1.4184782608695652</c:v>
                </c:pt>
                <c:pt idx="3">
                  <c:v>1.9402173913043479</c:v>
                </c:pt>
                <c:pt idx="4">
                  <c:v>2.4388888888888891</c:v>
                </c:pt>
                <c:pt idx="5">
                  <c:v>2.9148351648351647</c:v>
                </c:pt>
                <c:pt idx="6">
                  <c:v>3.4239130434782608</c:v>
                </c:pt>
                <c:pt idx="7">
                  <c:v>3.9673913043478262</c:v>
                </c:pt>
                <c:pt idx="8">
                  <c:v>4.427777777777778</c:v>
                </c:pt>
                <c:pt idx="9">
                  <c:v>4.8983516483516487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5.1793478260869561</c:v>
                </c:pt>
                <c:pt idx="15">
                  <c:v>4.5244565217391308</c:v>
                </c:pt>
                <c:pt idx="16">
                  <c:v>3.2170329670329672</c:v>
                </c:pt>
                <c:pt idx="17">
                  <c:v>2.0796703296703298</c:v>
                </c:pt>
                <c:pt idx="18">
                  <c:v>2</c:v>
                </c:pt>
                <c:pt idx="19">
                  <c:v>1.2302631578947369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0.29347826086956524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0.54891304347826086</c:v>
                </c:pt>
                <c:pt idx="52">
                  <c:v>0.7944444444444444</c:v>
                </c:pt>
                <c:pt idx="53">
                  <c:v>1.043956043956044</c:v>
                </c:pt>
                <c:pt idx="54">
                  <c:v>1.25</c:v>
                </c:pt>
                <c:pt idx="55">
                  <c:v>1.298913043478261</c:v>
                </c:pt>
                <c:pt idx="56">
                  <c:v>1.5277777777777777</c:v>
                </c:pt>
                <c:pt idx="57">
                  <c:v>1.7967032967032968</c:v>
                </c:pt>
                <c:pt idx="58">
                  <c:v>2.0108695652173911</c:v>
                </c:pt>
                <c:pt idx="59">
                  <c:v>2.2826086956521738</c:v>
                </c:pt>
                <c:pt idx="60">
                  <c:v>2.5</c:v>
                </c:pt>
                <c:pt idx="61">
                  <c:v>2.5</c:v>
                </c:pt>
                <c:pt idx="62">
                  <c:v>2.3016304347826089</c:v>
                </c:pt>
                <c:pt idx="63">
                  <c:v>1.8315217391304348</c:v>
                </c:pt>
                <c:pt idx="64">
                  <c:v>1.4203296703296704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0.29166666666666669</c:v>
                </c:pt>
                <c:pt idx="73">
                  <c:v>0.93681318681318682</c:v>
                </c:pt>
                <c:pt idx="74">
                  <c:v>2.3532608695652173</c:v>
                </c:pt>
                <c:pt idx="75">
                  <c:v>4.33</c:v>
                </c:pt>
                <c:pt idx="76">
                  <c:v>4.83</c:v>
                </c:pt>
                <c:pt idx="77">
                  <c:v>4.99</c:v>
                </c:pt>
                <c:pt idx="78">
                  <c:v>5.26</c:v>
                </c:pt>
                <c:pt idx="79">
                  <c:v>5.33</c:v>
                </c:pt>
                <c:pt idx="80">
                  <c:v>5.33</c:v>
                </c:pt>
                <c:pt idx="81">
                  <c:v>5.33</c:v>
                </c:pt>
                <c:pt idx="82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21-4822-B76F-0797522EC0FA}"/>
            </c:ext>
          </c:extLst>
        </c:ser>
        <c:ser>
          <c:idx val="1"/>
          <c:order val="2"/>
          <c:tx>
            <c:strRef>
              <c:f>Sheet1!$D$3</c:f>
              <c:strCache>
                <c:ptCount val="1"/>
                <c:pt idx="0">
                  <c:v> COF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21-4822-B76F-0797522EC0F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21-4822-B76F-0797522EC0FA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21-4822-B76F-0797522EC0FA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21-4822-B76F-0797522EC0FA}"/>
                </c:ext>
              </c:extLst>
            </c:dLbl>
            <c:dLbl>
              <c:idx val="6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21-4822-B76F-0797522EC0FA}"/>
                </c:ext>
              </c:extLst>
            </c:dLbl>
            <c:dLbl>
              <c:idx val="71"/>
              <c:layout>
                <c:manualLayout>
                  <c:x val="-2.267198089771388E-2"/>
                  <c:y val="9.09071708281422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21-4822-B76F-0797522EC0FA}"/>
                </c:ext>
              </c:extLst>
            </c:dLbl>
            <c:dLbl>
              <c:idx val="73"/>
              <c:layout>
                <c:manualLayout>
                  <c:x val="1.4732121249243868E-3"/>
                  <c:y val="-1.1432716362739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21-4822-B76F-0797522EC0FA}"/>
                </c:ext>
              </c:extLst>
            </c:dLbl>
            <c:dLbl>
              <c:idx val="74"/>
              <c:layout>
                <c:manualLayout>
                  <c:x val="3.4277479292114947E-3"/>
                  <c:y val="-1.8163767209097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21-4822-B76F-0797522EC0FA}"/>
                </c:ext>
              </c:extLst>
            </c:dLbl>
            <c:dLbl>
              <c:idx val="75"/>
              <c:layout>
                <c:manualLayout>
                  <c:x val="2.4504800270680124E-3"/>
                  <c:y val="-1.008650619346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21-4822-B76F-0797522EC0FA}"/>
                </c:ext>
              </c:extLst>
            </c:dLbl>
            <c:dLbl>
              <c:idx val="76"/>
              <c:layout>
                <c:manualLayout>
                  <c:x val="4.9594422278061785E-4"/>
                  <c:y val="-1.008650619346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21-4822-B76F-0797522EC0FA}"/>
                </c:ext>
              </c:extLst>
            </c:dLbl>
            <c:dLbl>
              <c:idx val="77"/>
              <c:layout>
                <c:manualLayout>
                  <c:x val="9.5393270864371806E-3"/>
                  <c:y val="-3.0138676070209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21-4822-B76F-0797522EC0FA}"/>
                </c:ext>
              </c:extLst>
            </c:dLbl>
            <c:dLbl>
              <c:idx val="78"/>
              <c:layout>
                <c:manualLayout>
                  <c:x val="1.2372211165116062E-2"/>
                  <c:y val="-3.0138676070209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21-4822-B76F-0797522EC0FA}"/>
                </c:ext>
              </c:extLst>
            </c:dLbl>
            <c:dLbl>
              <c:idx val="79"/>
              <c:layout>
                <c:manualLayout>
                  <c:x val="6.5101484748424044E-3"/>
                  <c:y val="-1.00994193907579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21-4822-B76F-0797522EC0FA}"/>
                </c:ext>
              </c:extLst>
            </c:dLbl>
            <c:dLbl>
              <c:idx val="80"/>
              <c:layout>
                <c:manualLayout>
                  <c:x val="-3.8854111344586544E-2"/>
                  <c:y val="-1.51554123916328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630052565574654E-2"/>
                      <c:h val="2.6186676105775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721-4822-B76F-0797522EC0FA}"/>
                </c:ext>
              </c:extLst>
            </c:dLbl>
            <c:dLbl>
              <c:idx val="81"/>
              <c:layout>
                <c:manualLayout>
                  <c:x val="-3.0161290322580647E-2"/>
                  <c:y val="-4.4651554919271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AA-4DC3-80AF-D360A759E7C6}"/>
                </c:ext>
              </c:extLst>
            </c:dLbl>
            <c:dLbl>
              <c:idx val="82"/>
              <c:layout>
                <c:manualLayout>
                  <c:x val="-5.128385711316877E-3"/>
                  <c:y val="-1.636872663644317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182739A0-AA7F-4B40-AB6C-11784794F8D3}" type="VALUE">
                      <a:rPr lang="en-US" b="1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9A4-4B9B-8B04-80E96EF6A4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Sheet1!$A$4:$A$86</c:f>
              <c:numCache>
                <c:formatCode>mmm\-yy</c:formatCode>
                <c:ptCount val="83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  <c:pt idx="81">
                  <c:v>45444</c:v>
                </c:pt>
                <c:pt idx="82">
                  <c:v>45536</c:v>
                </c:pt>
              </c:numCache>
            </c:numRef>
          </c:cat>
          <c:val>
            <c:numRef>
              <c:f>Sheet1!$D$4:$D$86</c:f>
              <c:numCache>
                <c:formatCode>_(* #,##0.00_);_(* \(#,##0.00\);_(* "-"??_);_(@_)</c:formatCode>
                <c:ptCount val="83"/>
                <c:pt idx="0">
                  <c:v>1.46</c:v>
                </c:pt>
                <c:pt idx="1">
                  <c:v>1.43</c:v>
                </c:pt>
                <c:pt idx="2">
                  <c:v>1.56</c:v>
                </c:pt>
                <c:pt idx="3">
                  <c:v>1.68</c:v>
                </c:pt>
                <c:pt idx="4">
                  <c:v>1.88</c:v>
                </c:pt>
                <c:pt idx="5">
                  <c:v>2.11</c:v>
                </c:pt>
                <c:pt idx="6">
                  <c:v>2.39</c:v>
                </c:pt>
                <c:pt idx="7">
                  <c:v>2.64</c:v>
                </c:pt>
                <c:pt idx="8">
                  <c:v>2.84</c:v>
                </c:pt>
                <c:pt idx="9">
                  <c:v>3.12</c:v>
                </c:pt>
                <c:pt idx="10">
                  <c:v>3.39</c:v>
                </c:pt>
                <c:pt idx="11">
                  <c:v>3.47</c:v>
                </c:pt>
                <c:pt idx="12">
                  <c:v>3.45</c:v>
                </c:pt>
                <c:pt idx="13">
                  <c:v>3.51</c:v>
                </c:pt>
                <c:pt idx="14">
                  <c:v>3.58</c:v>
                </c:pt>
                <c:pt idx="15">
                  <c:v>3.47</c:v>
                </c:pt>
                <c:pt idx="16">
                  <c:v>2.95</c:v>
                </c:pt>
                <c:pt idx="17">
                  <c:v>2.38</c:v>
                </c:pt>
                <c:pt idx="18">
                  <c:v>2.2599999999999998</c:v>
                </c:pt>
                <c:pt idx="19">
                  <c:v>1.87</c:v>
                </c:pt>
                <c:pt idx="20">
                  <c:v>1.47</c:v>
                </c:pt>
                <c:pt idx="21">
                  <c:v>1.35</c:v>
                </c:pt>
                <c:pt idx="22">
                  <c:v>1.22</c:v>
                </c:pt>
                <c:pt idx="23">
                  <c:v>1.1100000000000001</c:v>
                </c:pt>
                <c:pt idx="24">
                  <c:v>1.03</c:v>
                </c:pt>
                <c:pt idx="25">
                  <c:v>0.97</c:v>
                </c:pt>
                <c:pt idx="26">
                  <c:v>0.91</c:v>
                </c:pt>
                <c:pt idx="27">
                  <c:v>0.86</c:v>
                </c:pt>
                <c:pt idx="28">
                  <c:v>0.8</c:v>
                </c:pt>
                <c:pt idx="29">
                  <c:v>0.77</c:v>
                </c:pt>
                <c:pt idx="30">
                  <c:v>0.7</c:v>
                </c:pt>
                <c:pt idx="31">
                  <c:v>0.64</c:v>
                </c:pt>
                <c:pt idx="32">
                  <c:v>0.59</c:v>
                </c:pt>
                <c:pt idx="33">
                  <c:v>0.56000000000000005</c:v>
                </c:pt>
                <c:pt idx="34">
                  <c:v>0.52</c:v>
                </c:pt>
                <c:pt idx="35">
                  <c:v>0.49</c:v>
                </c:pt>
                <c:pt idx="36">
                  <c:v>0.45</c:v>
                </c:pt>
                <c:pt idx="37">
                  <c:v>0.43</c:v>
                </c:pt>
                <c:pt idx="38">
                  <c:v>0.42</c:v>
                </c:pt>
                <c:pt idx="39">
                  <c:v>0.39</c:v>
                </c:pt>
                <c:pt idx="40">
                  <c:v>0.36</c:v>
                </c:pt>
                <c:pt idx="41">
                  <c:v>0.36</c:v>
                </c:pt>
                <c:pt idx="42">
                  <c:v>0.35</c:v>
                </c:pt>
                <c:pt idx="43">
                  <c:v>0.34</c:v>
                </c:pt>
                <c:pt idx="44">
                  <c:v>0.33</c:v>
                </c:pt>
                <c:pt idx="45">
                  <c:v>0.32</c:v>
                </c:pt>
                <c:pt idx="46">
                  <c:v>0.33</c:v>
                </c:pt>
                <c:pt idx="47">
                  <c:v>0.35</c:v>
                </c:pt>
                <c:pt idx="48">
                  <c:v>0.35</c:v>
                </c:pt>
                <c:pt idx="49">
                  <c:v>0.36</c:v>
                </c:pt>
                <c:pt idx="50">
                  <c:v>0.37</c:v>
                </c:pt>
                <c:pt idx="51">
                  <c:v>0.38</c:v>
                </c:pt>
                <c:pt idx="52">
                  <c:v>0.41</c:v>
                </c:pt>
                <c:pt idx="53">
                  <c:v>0.45</c:v>
                </c:pt>
                <c:pt idx="54">
                  <c:v>0.51</c:v>
                </c:pt>
                <c:pt idx="55">
                  <c:v>0.54</c:v>
                </c:pt>
                <c:pt idx="56">
                  <c:v>0.6</c:v>
                </c:pt>
                <c:pt idx="57">
                  <c:v>0.7</c:v>
                </c:pt>
                <c:pt idx="58">
                  <c:v>0.8</c:v>
                </c:pt>
                <c:pt idx="59">
                  <c:v>0.91</c:v>
                </c:pt>
                <c:pt idx="60">
                  <c:v>0.98</c:v>
                </c:pt>
                <c:pt idx="61">
                  <c:v>1.02</c:v>
                </c:pt>
                <c:pt idx="62">
                  <c:v>1.02</c:v>
                </c:pt>
                <c:pt idx="63">
                  <c:v>0.89</c:v>
                </c:pt>
                <c:pt idx="64">
                  <c:v>0.74</c:v>
                </c:pt>
                <c:pt idx="65">
                  <c:v>0.4</c:v>
                </c:pt>
                <c:pt idx="66">
                  <c:v>0.3</c:v>
                </c:pt>
                <c:pt idx="67">
                  <c:v>0.24</c:v>
                </c:pt>
                <c:pt idx="68">
                  <c:v>0.2</c:v>
                </c:pt>
                <c:pt idx="69">
                  <c:v>0.18</c:v>
                </c:pt>
                <c:pt idx="70">
                  <c:v>0.17</c:v>
                </c:pt>
                <c:pt idx="71">
                  <c:v>0.15</c:v>
                </c:pt>
                <c:pt idx="72">
                  <c:v>0.16</c:v>
                </c:pt>
                <c:pt idx="73">
                  <c:v>0.26</c:v>
                </c:pt>
                <c:pt idx="74">
                  <c:v>0.64</c:v>
                </c:pt>
                <c:pt idx="75">
                  <c:v>1.17</c:v>
                </c:pt>
                <c:pt idx="76">
                  <c:v>1.61</c:v>
                </c:pt>
                <c:pt idx="77">
                  <c:v>2.0499999999999998</c:v>
                </c:pt>
                <c:pt idx="78">
                  <c:v>2.33</c:v>
                </c:pt>
                <c:pt idx="79">
                  <c:v>2.54</c:v>
                </c:pt>
                <c:pt idx="80">
                  <c:v>2.59</c:v>
                </c:pt>
                <c:pt idx="81">
                  <c:v>2.63</c:v>
                </c:pt>
                <c:pt idx="82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721-4822-B76F-0797522E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428608"/>
        <c:axId val="1886429024"/>
      </c:lineChart>
      <c:lineChart>
        <c:grouping val="standard"/>
        <c:varyColors val="0"/>
        <c:ser>
          <c:idx val="2"/>
          <c:order val="1"/>
          <c:tx>
            <c:strRef>
              <c:f>Sheet1!$C$3</c:f>
              <c:strCache>
                <c:ptCount val="1"/>
                <c:pt idx="0">
                  <c:v> Loan/Dep 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21-4822-B76F-0797522EC0FA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21-4822-B76F-0797522EC0FA}"/>
                </c:ext>
              </c:extLst>
            </c:dLbl>
            <c:dLbl>
              <c:idx val="8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4-4B9B-8B04-80E96EF6A4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Sheet1!$A$4:$A$84</c:f>
              <c:numCache>
                <c:formatCode>mmm\-yy</c:formatCode>
                <c:ptCount val="8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</c:numCache>
            </c:numRef>
          </c:cat>
          <c:val>
            <c:numRef>
              <c:f>Sheet1!$C$4:$C$86</c:f>
              <c:numCache>
                <c:formatCode>0.00</c:formatCode>
                <c:ptCount val="83"/>
                <c:pt idx="0">
                  <c:v>89.088098842965252</c:v>
                </c:pt>
                <c:pt idx="1">
                  <c:v>90.603476805594923</c:v>
                </c:pt>
                <c:pt idx="2">
                  <c:v>92.385761947935976</c:v>
                </c:pt>
                <c:pt idx="3">
                  <c:v>91.709426822935313</c:v>
                </c:pt>
                <c:pt idx="4">
                  <c:v>91.237254460335393</c:v>
                </c:pt>
                <c:pt idx="5">
                  <c:v>92.742515388991791</c:v>
                </c:pt>
                <c:pt idx="6">
                  <c:v>93.236781606589474</c:v>
                </c:pt>
                <c:pt idx="7">
                  <c:v>92.991833236394783</c:v>
                </c:pt>
                <c:pt idx="8">
                  <c:v>92.725960125991378</c:v>
                </c:pt>
                <c:pt idx="9">
                  <c:v>93.038445371154992</c:v>
                </c:pt>
                <c:pt idx="10">
                  <c:v>93.561299559341791</c:v>
                </c:pt>
                <c:pt idx="11">
                  <c:v>91.456321077792907</c:v>
                </c:pt>
                <c:pt idx="12">
                  <c:v>91.181846248092782</c:v>
                </c:pt>
                <c:pt idx="13">
                  <c:v>91.907791283888827</c:v>
                </c:pt>
                <c:pt idx="14">
                  <c:v>93.112786799789049</c:v>
                </c:pt>
                <c:pt idx="15">
                  <c:v>92.732368886979785</c:v>
                </c:pt>
                <c:pt idx="16">
                  <c:v>91.604837083609496</c:v>
                </c:pt>
                <c:pt idx="17">
                  <c:v>91.587266805488639</c:v>
                </c:pt>
                <c:pt idx="18">
                  <c:v>89.751575017780453</c:v>
                </c:pt>
                <c:pt idx="19">
                  <c:v>85.213030670269092</c:v>
                </c:pt>
                <c:pt idx="20">
                  <c:v>84.203965989906067</c:v>
                </c:pt>
                <c:pt idx="21">
                  <c:v>82.185792169676191</c:v>
                </c:pt>
                <c:pt idx="22">
                  <c:v>79.051438549164132</c:v>
                </c:pt>
                <c:pt idx="23">
                  <c:v>76.442733237616807</c:v>
                </c:pt>
                <c:pt idx="24">
                  <c:v>78.70041784323351</c:v>
                </c:pt>
                <c:pt idx="25">
                  <c:v>78.155940813928055</c:v>
                </c:pt>
                <c:pt idx="26">
                  <c:v>77.069487925345797</c:v>
                </c:pt>
                <c:pt idx="27">
                  <c:v>75.813062063587338</c:v>
                </c:pt>
                <c:pt idx="28">
                  <c:v>73.217958327408567</c:v>
                </c:pt>
                <c:pt idx="29">
                  <c:v>72.790229236282372</c:v>
                </c:pt>
                <c:pt idx="30">
                  <c:v>71.425592906829465</c:v>
                </c:pt>
                <c:pt idx="31">
                  <c:v>71.495667715022819</c:v>
                </c:pt>
                <c:pt idx="32">
                  <c:v>70.439805301349168</c:v>
                </c:pt>
                <c:pt idx="33">
                  <c:v>71.073477984926768</c:v>
                </c:pt>
                <c:pt idx="34">
                  <c:v>70.551843013519104</c:v>
                </c:pt>
                <c:pt idx="35">
                  <c:v>69.640926239694039</c:v>
                </c:pt>
                <c:pt idx="36">
                  <c:v>69.343483566453131</c:v>
                </c:pt>
                <c:pt idx="37">
                  <c:v>70.34018232354336</c:v>
                </c:pt>
                <c:pt idx="38">
                  <c:v>69.450517051090614</c:v>
                </c:pt>
                <c:pt idx="39">
                  <c:v>69.307073266592738</c:v>
                </c:pt>
                <c:pt idx="40">
                  <c:v>68.902365233379626</c:v>
                </c:pt>
                <c:pt idx="41">
                  <c:v>69.456570639905053</c:v>
                </c:pt>
                <c:pt idx="42">
                  <c:v>69.284208638527076</c:v>
                </c:pt>
                <c:pt idx="43">
                  <c:v>69.592018677543521</c:v>
                </c:pt>
                <c:pt idx="44">
                  <c:v>68.912937590261151</c:v>
                </c:pt>
                <c:pt idx="45">
                  <c:v>70.624814874206095</c:v>
                </c:pt>
                <c:pt idx="46">
                  <c:v>71.087512712254622</c:v>
                </c:pt>
                <c:pt idx="47">
                  <c:v>71.5404432093558</c:v>
                </c:pt>
                <c:pt idx="48">
                  <c:v>70.944765192315799</c:v>
                </c:pt>
                <c:pt idx="49">
                  <c:v>71.831409294969703</c:v>
                </c:pt>
                <c:pt idx="50">
                  <c:v>71.18426246306511</c:v>
                </c:pt>
                <c:pt idx="51">
                  <c:v>71.218224184739725</c:v>
                </c:pt>
                <c:pt idx="52">
                  <c:v>70.127473187371848</c:v>
                </c:pt>
                <c:pt idx="53">
                  <c:v>71.244550566296084</c:v>
                </c:pt>
                <c:pt idx="54">
                  <c:v>71.361053771639575</c:v>
                </c:pt>
                <c:pt idx="55">
                  <c:v>71.62585280008345</c:v>
                </c:pt>
                <c:pt idx="56">
                  <c:v>71.168551012109688</c:v>
                </c:pt>
                <c:pt idx="57">
                  <c:v>72.263419860233</c:v>
                </c:pt>
                <c:pt idx="58">
                  <c:v>72.311681497030065</c:v>
                </c:pt>
                <c:pt idx="59">
                  <c:v>72.313897460330594</c:v>
                </c:pt>
                <c:pt idx="60">
                  <c:v>71.969132230388666</c:v>
                </c:pt>
                <c:pt idx="61">
                  <c:v>72.472660632279712</c:v>
                </c:pt>
                <c:pt idx="62">
                  <c:v>71.9702370492152</c:v>
                </c:pt>
                <c:pt idx="63">
                  <c:v>71.507311074226138</c:v>
                </c:pt>
                <c:pt idx="64">
                  <c:v>68.22174075607596</c:v>
                </c:pt>
                <c:pt idx="65">
                  <c:v>63.371995109531078</c:v>
                </c:pt>
                <c:pt idx="66">
                  <c:v>62.311057209699783</c:v>
                </c:pt>
                <c:pt idx="67">
                  <c:v>59.623360873639584</c:v>
                </c:pt>
                <c:pt idx="68">
                  <c:v>57.482698367690169</c:v>
                </c:pt>
                <c:pt idx="69">
                  <c:v>56.927342305426379</c:v>
                </c:pt>
                <c:pt idx="70">
                  <c:v>56.012051610756266</c:v>
                </c:pt>
                <c:pt idx="71">
                  <c:v>56.181118550627652</c:v>
                </c:pt>
                <c:pt idx="72">
                  <c:v>56.097068047500073</c:v>
                </c:pt>
                <c:pt idx="73">
                  <c:v>59.25808045098325</c:v>
                </c:pt>
                <c:pt idx="74">
                  <c:v>61.04146793465263</c:v>
                </c:pt>
                <c:pt idx="75">
                  <c:v>62.616295379139672</c:v>
                </c:pt>
                <c:pt idx="76">
                  <c:v>64.079284778981489</c:v>
                </c:pt>
                <c:pt idx="77">
                  <c:v>64.845050744949503</c:v>
                </c:pt>
                <c:pt idx="78">
                  <c:v>65.386506532235572</c:v>
                </c:pt>
                <c:pt idx="79">
                  <c:v>65.028576349938533</c:v>
                </c:pt>
                <c:pt idx="80">
                  <c:v>64.2118258315015</c:v>
                </c:pt>
                <c:pt idx="81">
                  <c:v>65.52</c:v>
                </c:pt>
                <c:pt idx="82">
                  <c:v>65.02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721-4822-B76F-0797522E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247216"/>
        <c:axId val="1518241456"/>
      </c:lineChart>
      <c:dateAx>
        <c:axId val="1886428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9024"/>
        <c:crosses val="autoZero"/>
        <c:auto val="1"/>
        <c:lblOffset val="100"/>
        <c:baseTimeUnit val="months"/>
      </c:dateAx>
      <c:valAx>
        <c:axId val="1886429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8608"/>
        <c:crosses val="autoZero"/>
        <c:crossBetween val="between"/>
      </c:valAx>
      <c:valAx>
        <c:axId val="15182414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518247216"/>
        <c:crosses val="max"/>
        <c:crossBetween val="between"/>
      </c:valAx>
      <c:dateAx>
        <c:axId val="151824721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5182414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96151658228897"/>
          <c:y val="0.95574398372327274"/>
          <c:w val="0.42607685128383016"/>
          <c:h val="3.41404100309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Comparing Effective Fed Funds with FDIC Industry Quarterly Cost of Funding Earning Assets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028163581359122E-2"/>
          <c:y val="6.4719263883464107E-2"/>
          <c:w val="0.86984050180473282"/>
          <c:h val="0.79805014480514236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 FF Avg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BC-4A9C-AE8E-F649BDDFAE60}"/>
                </c:ext>
              </c:extLst>
            </c:dLbl>
            <c:dLbl>
              <c:idx val="6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BC-4A9C-AE8E-F649BDDFAE60}"/>
                </c:ext>
              </c:extLst>
            </c:dLbl>
            <c:dLbl>
              <c:idx val="76"/>
              <c:layout>
                <c:manualLayout>
                  <c:x val="-3.5358860853441275E-2"/>
                  <c:y val="-1.5782353219896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03-4D7D-889A-C62916F3F2C1}"/>
                </c:ext>
              </c:extLst>
            </c:dLbl>
            <c:dLbl>
              <c:idx val="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03-4D7D-889A-C62916F3F2C1}"/>
                </c:ext>
              </c:extLst>
            </c:dLbl>
            <c:dLbl>
              <c:idx val="8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9A-4A6A-B798-547316D6FEDB}"/>
                </c:ext>
              </c:extLst>
            </c:dLbl>
            <c:dLbl>
              <c:idx val="82"/>
              <c:layout>
                <c:manualLayout>
                  <c:x val="5.0439882697947214E-3"/>
                  <c:y val="-5.03539330310983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D-446B-A8E4-63119E321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Sheet1!$A$4:$A$86</c:f>
              <c:numCache>
                <c:formatCode>mmm\-yy</c:formatCode>
                <c:ptCount val="83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  <c:pt idx="81">
                  <c:v>45444</c:v>
                </c:pt>
                <c:pt idx="82">
                  <c:v>45536</c:v>
                </c:pt>
              </c:numCache>
            </c:numRef>
          </c:cat>
          <c:val>
            <c:numRef>
              <c:f>Sheet1!$B$4:$B$86</c:f>
              <c:numCache>
                <c:formatCode>_(* #,##0.00_);_(* \(#,##0.00\);_(* "-"??_);_(@_)</c:formatCode>
                <c:ptCount val="83"/>
                <c:pt idx="0">
                  <c:v>1</c:v>
                </c:pt>
                <c:pt idx="1">
                  <c:v>1.0027472527472527</c:v>
                </c:pt>
                <c:pt idx="2">
                  <c:v>1.4184782608695652</c:v>
                </c:pt>
                <c:pt idx="3">
                  <c:v>1.9402173913043479</c:v>
                </c:pt>
                <c:pt idx="4">
                  <c:v>2.4388888888888891</c:v>
                </c:pt>
                <c:pt idx="5">
                  <c:v>2.9148351648351647</c:v>
                </c:pt>
                <c:pt idx="6">
                  <c:v>3.4239130434782608</c:v>
                </c:pt>
                <c:pt idx="7">
                  <c:v>3.9673913043478262</c:v>
                </c:pt>
                <c:pt idx="8">
                  <c:v>4.427777777777778</c:v>
                </c:pt>
                <c:pt idx="9">
                  <c:v>4.8983516483516487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5.1793478260869561</c:v>
                </c:pt>
                <c:pt idx="15">
                  <c:v>4.5244565217391308</c:v>
                </c:pt>
                <c:pt idx="16">
                  <c:v>3.2170329670329672</c:v>
                </c:pt>
                <c:pt idx="17">
                  <c:v>2.0796703296703298</c:v>
                </c:pt>
                <c:pt idx="18">
                  <c:v>2</c:v>
                </c:pt>
                <c:pt idx="19">
                  <c:v>1.2302631578947369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0.29347826086956524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0.54891304347826086</c:v>
                </c:pt>
                <c:pt idx="52">
                  <c:v>0.7944444444444444</c:v>
                </c:pt>
                <c:pt idx="53">
                  <c:v>1.043956043956044</c:v>
                </c:pt>
                <c:pt idx="54">
                  <c:v>1.25</c:v>
                </c:pt>
                <c:pt idx="55">
                  <c:v>1.298913043478261</c:v>
                </c:pt>
                <c:pt idx="56">
                  <c:v>1.5277777777777777</c:v>
                </c:pt>
                <c:pt idx="57">
                  <c:v>1.7967032967032968</c:v>
                </c:pt>
                <c:pt idx="58">
                  <c:v>2.0108695652173911</c:v>
                </c:pt>
                <c:pt idx="59">
                  <c:v>2.2826086956521738</c:v>
                </c:pt>
                <c:pt idx="60">
                  <c:v>2.5</c:v>
                </c:pt>
                <c:pt idx="61">
                  <c:v>2.5</c:v>
                </c:pt>
                <c:pt idx="62">
                  <c:v>2.3016304347826089</c:v>
                </c:pt>
                <c:pt idx="63">
                  <c:v>1.8315217391304348</c:v>
                </c:pt>
                <c:pt idx="64">
                  <c:v>1.4203296703296704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0.29166666666666669</c:v>
                </c:pt>
                <c:pt idx="73">
                  <c:v>0.93681318681318682</c:v>
                </c:pt>
                <c:pt idx="74">
                  <c:v>2.3532608695652173</c:v>
                </c:pt>
                <c:pt idx="75">
                  <c:v>4.33</c:v>
                </c:pt>
                <c:pt idx="76">
                  <c:v>4.83</c:v>
                </c:pt>
                <c:pt idx="77">
                  <c:v>4.99</c:v>
                </c:pt>
                <c:pt idx="78">
                  <c:v>5.26</c:v>
                </c:pt>
                <c:pt idx="79">
                  <c:v>5.33</c:v>
                </c:pt>
                <c:pt idx="80">
                  <c:v>5.33</c:v>
                </c:pt>
                <c:pt idx="81">
                  <c:v>5.33</c:v>
                </c:pt>
                <c:pt idx="82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C-4A9C-AE8E-F649BDDFAE60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 COF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03-4D7D-889A-C62916F3F2C1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BC-4A9C-AE8E-F649BDDFAE6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BC-4A9C-AE8E-F649BDDFAE60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BC-4A9C-AE8E-F649BDDFAE60}"/>
                </c:ext>
              </c:extLst>
            </c:dLbl>
            <c:dLbl>
              <c:idx val="6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BC-4A9C-AE8E-F649BDDFAE60}"/>
                </c:ext>
              </c:extLst>
            </c:dLbl>
            <c:dLbl>
              <c:idx val="71"/>
              <c:layout>
                <c:manualLayout>
                  <c:x val="-2.267198089771388E-2"/>
                  <c:y val="9.09071708281422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BC-4A9C-AE8E-F649BDDFAE60}"/>
                </c:ext>
              </c:extLst>
            </c:dLbl>
            <c:dLbl>
              <c:idx val="73"/>
              <c:layout>
                <c:manualLayout>
                  <c:x val="1.4732121249243868E-3"/>
                  <c:y val="-1.1432716362739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BC-4A9C-AE8E-F649BDDFAE60}"/>
                </c:ext>
              </c:extLst>
            </c:dLbl>
            <c:dLbl>
              <c:idx val="74"/>
              <c:layout>
                <c:manualLayout>
                  <c:x val="3.4277479292114947E-3"/>
                  <c:y val="-1.8163767209097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54-45B8-898A-275A1FE033E5}"/>
                </c:ext>
              </c:extLst>
            </c:dLbl>
            <c:dLbl>
              <c:idx val="75"/>
              <c:layout>
                <c:manualLayout>
                  <c:x val="2.4504800270680124E-3"/>
                  <c:y val="-1.008650619346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03-4D7D-889A-C62916F3F2C1}"/>
                </c:ext>
              </c:extLst>
            </c:dLbl>
            <c:dLbl>
              <c:idx val="76"/>
              <c:layout>
                <c:manualLayout>
                  <c:x val="4.9594422278061785E-4"/>
                  <c:y val="-1.008650619346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03-4D7D-889A-C62916F3F2C1}"/>
                </c:ext>
              </c:extLst>
            </c:dLbl>
            <c:dLbl>
              <c:idx val="77"/>
              <c:layout>
                <c:manualLayout>
                  <c:x val="9.5393270864371806E-3"/>
                  <c:y val="-3.0138676070209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03-4D7D-889A-C62916F3F2C1}"/>
                </c:ext>
              </c:extLst>
            </c:dLbl>
            <c:dLbl>
              <c:idx val="78"/>
              <c:layout>
                <c:manualLayout>
                  <c:x val="1.2372211165116062E-2"/>
                  <c:y val="-3.0138676070209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7B-44BF-8335-8DE62B67488B}"/>
                </c:ext>
              </c:extLst>
            </c:dLbl>
            <c:dLbl>
              <c:idx val="79"/>
              <c:layout>
                <c:manualLayout>
                  <c:x val="5.0427021810426726E-3"/>
                  <c:y val="1.02476268674491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3-4D47-A50F-548B4D5A3DC9}"/>
                </c:ext>
              </c:extLst>
            </c:dLbl>
            <c:dLbl>
              <c:idx val="80"/>
              <c:layout>
                <c:manualLayout>
                  <c:x val="8.4769783175928908E-3"/>
                  <c:y val="-2.010975900739754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513031850756327E-2"/>
                      <c:h val="4.03485248499027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177-4AEF-B401-52ABF7718CE5}"/>
                </c:ext>
              </c:extLst>
            </c:dLbl>
            <c:dLbl>
              <c:idx val="81"/>
              <c:layout>
                <c:manualLayout>
                  <c:x val="-2.8695014662756597E-2"/>
                  <c:y val="-4.4651554919271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A-4A6A-B798-547316D6FEDB}"/>
                </c:ext>
              </c:extLst>
            </c:dLbl>
            <c:dLbl>
              <c:idx val="82"/>
              <c:layout>
                <c:manualLayout>
                  <c:x val="1.0894428152492669E-2"/>
                  <c:y val="-1.83889286566451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A-4037-8FFB-49589CA22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Sheet1!$A$4:$A$86</c:f>
              <c:numCache>
                <c:formatCode>mmm\-yy</c:formatCode>
                <c:ptCount val="83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  <c:pt idx="66">
                  <c:v>44075</c:v>
                </c:pt>
                <c:pt idx="67">
                  <c:v>44166</c:v>
                </c:pt>
                <c:pt idx="68">
                  <c:v>44256</c:v>
                </c:pt>
                <c:pt idx="69">
                  <c:v>44348</c:v>
                </c:pt>
                <c:pt idx="70">
                  <c:v>44440</c:v>
                </c:pt>
                <c:pt idx="71">
                  <c:v>44531</c:v>
                </c:pt>
                <c:pt idx="72">
                  <c:v>44621</c:v>
                </c:pt>
                <c:pt idx="73">
                  <c:v>44713</c:v>
                </c:pt>
                <c:pt idx="74">
                  <c:v>44805</c:v>
                </c:pt>
                <c:pt idx="75">
                  <c:v>44896</c:v>
                </c:pt>
                <c:pt idx="76">
                  <c:v>45016</c:v>
                </c:pt>
                <c:pt idx="77">
                  <c:v>45078</c:v>
                </c:pt>
                <c:pt idx="78">
                  <c:v>45170</c:v>
                </c:pt>
                <c:pt idx="79">
                  <c:v>45261</c:v>
                </c:pt>
                <c:pt idx="80">
                  <c:v>45352</c:v>
                </c:pt>
                <c:pt idx="81">
                  <c:v>45444</c:v>
                </c:pt>
                <c:pt idx="82">
                  <c:v>45536</c:v>
                </c:pt>
              </c:numCache>
            </c:numRef>
          </c:cat>
          <c:val>
            <c:numRef>
              <c:f>Sheet1!$D$4:$D$86</c:f>
              <c:numCache>
                <c:formatCode>_(* #,##0.00_);_(* \(#,##0.00\);_(* "-"??_);_(@_)</c:formatCode>
                <c:ptCount val="83"/>
                <c:pt idx="0">
                  <c:v>1.46</c:v>
                </c:pt>
                <c:pt idx="1">
                  <c:v>1.43</c:v>
                </c:pt>
                <c:pt idx="2">
                  <c:v>1.56</c:v>
                </c:pt>
                <c:pt idx="3">
                  <c:v>1.68</c:v>
                </c:pt>
                <c:pt idx="4">
                  <c:v>1.88</c:v>
                </c:pt>
                <c:pt idx="5">
                  <c:v>2.11</c:v>
                </c:pt>
                <c:pt idx="6">
                  <c:v>2.39</c:v>
                </c:pt>
                <c:pt idx="7">
                  <c:v>2.64</c:v>
                </c:pt>
                <c:pt idx="8">
                  <c:v>2.84</c:v>
                </c:pt>
                <c:pt idx="9">
                  <c:v>3.12</c:v>
                </c:pt>
                <c:pt idx="10">
                  <c:v>3.39</c:v>
                </c:pt>
                <c:pt idx="11">
                  <c:v>3.47</c:v>
                </c:pt>
                <c:pt idx="12">
                  <c:v>3.45</c:v>
                </c:pt>
                <c:pt idx="13">
                  <c:v>3.51</c:v>
                </c:pt>
                <c:pt idx="14">
                  <c:v>3.58</c:v>
                </c:pt>
                <c:pt idx="15">
                  <c:v>3.47</c:v>
                </c:pt>
                <c:pt idx="16">
                  <c:v>2.95</c:v>
                </c:pt>
                <c:pt idx="17">
                  <c:v>2.38</c:v>
                </c:pt>
                <c:pt idx="18">
                  <c:v>2.2599999999999998</c:v>
                </c:pt>
                <c:pt idx="19">
                  <c:v>1.87</c:v>
                </c:pt>
                <c:pt idx="20">
                  <c:v>1.47</c:v>
                </c:pt>
                <c:pt idx="21">
                  <c:v>1.35</c:v>
                </c:pt>
                <c:pt idx="22">
                  <c:v>1.22</c:v>
                </c:pt>
                <c:pt idx="23">
                  <c:v>1.1100000000000001</c:v>
                </c:pt>
                <c:pt idx="24">
                  <c:v>1.03</c:v>
                </c:pt>
                <c:pt idx="25">
                  <c:v>0.97</c:v>
                </c:pt>
                <c:pt idx="26">
                  <c:v>0.91</c:v>
                </c:pt>
                <c:pt idx="27">
                  <c:v>0.86</c:v>
                </c:pt>
                <c:pt idx="28">
                  <c:v>0.8</c:v>
                </c:pt>
                <c:pt idx="29">
                  <c:v>0.77</c:v>
                </c:pt>
                <c:pt idx="30">
                  <c:v>0.7</c:v>
                </c:pt>
                <c:pt idx="31">
                  <c:v>0.64</c:v>
                </c:pt>
                <c:pt idx="32">
                  <c:v>0.59</c:v>
                </c:pt>
                <c:pt idx="33">
                  <c:v>0.56000000000000005</c:v>
                </c:pt>
                <c:pt idx="34">
                  <c:v>0.52</c:v>
                </c:pt>
                <c:pt idx="35">
                  <c:v>0.49</c:v>
                </c:pt>
                <c:pt idx="36">
                  <c:v>0.45</c:v>
                </c:pt>
                <c:pt idx="37">
                  <c:v>0.43</c:v>
                </c:pt>
                <c:pt idx="38">
                  <c:v>0.42</c:v>
                </c:pt>
                <c:pt idx="39">
                  <c:v>0.39</c:v>
                </c:pt>
                <c:pt idx="40">
                  <c:v>0.36</c:v>
                </c:pt>
                <c:pt idx="41">
                  <c:v>0.36</c:v>
                </c:pt>
                <c:pt idx="42">
                  <c:v>0.35</c:v>
                </c:pt>
                <c:pt idx="43">
                  <c:v>0.34</c:v>
                </c:pt>
                <c:pt idx="44">
                  <c:v>0.33</c:v>
                </c:pt>
                <c:pt idx="45">
                  <c:v>0.32</c:v>
                </c:pt>
                <c:pt idx="46">
                  <c:v>0.33</c:v>
                </c:pt>
                <c:pt idx="47">
                  <c:v>0.35</c:v>
                </c:pt>
                <c:pt idx="48">
                  <c:v>0.35</c:v>
                </c:pt>
                <c:pt idx="49">
                  <c:v>0.36</c:v>
                </c:pt>
                <c:pt idx="50">
                  <c:v>0.37</c:v>
                </c:pt>
                <c:pt idx="51">
                  <c:v>0.38</c:v>
                </c:pt>
                <c:pt idx="52">
                  <c:v>0.41</c:v>
                </c:pt>
                <c:pt idx="53">
                  <c:v>0.45</c:v>
                </c:pt>
                <c:pt idx="54">
                  <c:v>0.51</c:v>
                </c:pt>
                <c:pt idx="55">
                  <c:v>0.54</c:v>
                </c:pt>
                <c:pt idx="56">
                  <c:v>0.6</c:v>
                </c:pt>
                <c:pt idx="57">
                  <c:v>0.7</c:v>
                </c:pt>
                <c:pt idx="58">
                  <c:v>0.8</c:v>
                </c:pt>
                <c:pt idx="59">
                  <c:v>0.91</c:v>
                </c:pt>
                <c:pt idx="60">
                  <c:v>0.98</c:v>
                </c:pt>
                <c:pt idx="61">
                  <c:v>1.02</c:v>
                </c:pt>
                <c:pt idx="62">
                  <c:v>1.02</c:v>
                </c:pt>
                <c:pt idx="63">
                  <c:v>0.89</c:v>
                </c:pt>
                <c:pt idx="64">
                  <c:v>0.74</c:v>
                </c:pt>
                <c:pt idx="65">
                  <c:v>0.4</c:v>
                </c:pt>
                <c:pt idx="66">
                  <c:v>0.3</c:v>
                </c:pt>
                <c:pt idx="67">
                  <c:v>0.24</c:v>
                </c:pt>
                <c:pt idx="68">
                  <c:v>0.2</c:v>
                </c:pt>
                <c:pt idx="69">
                  <c:v>0.18</c:v>
                </c:pt>
                <c:pt idx="70">
                  <c:v>0.17</c:v>
                </c:pt>
                <c:pt idx="71">
                  <c:v>0.15</c:v>
                </c:pt>
                <c:pt idx="72">
                  <c:v>0.16</c:v>
                </c:pt>
                <c:pt idx="73">
                  <c:v>0.26</c:v>
                </c:pt>
                <c:pt idx="74">
                  <c:v>0.64</c:v>
                </c:pt>
                <c:pt idx="75">
                  <c:v>1.17</c:v>
                </c:pt>
                <c:pt idx="76">
                  <c:v>1.61</c:v>
                </c:pt>
                <c:pt idx="77">
                  <c:v>2.0499999999999998</c:v>
                </c:pt>
                <c:pt idx="78">
                  <c:v>2.33</c:v>
                </c:pt>
                <c:pt idx="79">
                  <c:v>2.54</c:v>
                </c:pt>
                <c:pt idx="80">
                  <c:v>2.59</c:v>
                </c:pt>
                <c:pt idx="81">
                  <c:v>2.63</c:v>
                </c:pt>
                <c:pt idx="82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C-4A9C-AE8E-F649BDDF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6428608"/>
        <c:axId val="1886429024"/>
      </c:lineChart>
      <c:dateAx>
        <c:axId val="1886428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9024"/>
        <c:crosses val="autoZero"/>
        <c:auto val="1"/>
        <c:lblOffset val="100"/>
        <c:baseTimeUnit val="months"/>
      </c:dateAx>
      <c:valAx>
        <c:axId val="188642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92DAD6-159A-491D-85FE-B77DA5E7F16F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51BF2B-F9A0-4DBD-A549-EEC8957232AA}">
  <sheetPr/>
  <sheetViews>
    <sheetView tabSelected="1" zoomScale="13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829DAFC-0D8E-462E-A2F9-DC66FDDEABE1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0B3D27-9765-6DD1-B7B8-72C48FBED2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59FF4-FAF3-0B96-3B33-EDDDBAC91B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C350FB-A321-D202-9F68-683B6A4A02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Q5JlRmmHzsg" TargetMode="External"/><Relationship Id="rId1" Type="http://schemas.openxmlformats.org/officeDocument/2006/relationships/hyperlink" Target="https://www.newyorkfed.org/markets/reference-rates/ef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20CB-6085-4A00-8355-CE44752444C4}">
  <dimension ref="A1:Q110"/>
  <sheetViews>
    <sheetView topLeftCell="A66" zoomScale="130" zoomScaleNormal="130" workbookViewId="0">
      <selection activeCell="B86" sqref="B86"/>
    </sheetView>
  </sheetViews>
  <sheetFormatPr defaultRowHeight="14.5" x14ac:dyDescent="0.35"/>
  <cols>
    <col min="1" max="1" width="14.453125" customWidth="1"/>
    <col min="2" max="2" width="9.1796875" style="2"/>
    <col min="3" max="3" width="8.7265625" style="2"/>
    <col min="4" max="4" width="9.1796875" style="2"/>
    <col min="5" max="5" width="9.1796875" style="3"/>
    <col min="9" max="9" width="17.36328125" bestFit="1" customWidth="1"/>
    <col min="10" max="10" width="13.08984375" bestFit="1" customWidth="1"/>
  </cols>
  <sheetData>
    <row r="1" spans="1:14" x14ac:dyDescent="0.35">
      <c r="A1" t="s">
        <v>7</v>
      </c>
      <c r="I1" s="2" t="s">
        <v>1</v>
      </c>
      <c r="J1" s="2" t="s">
        <v>8</v>
      </c>
      <c r="K1" s="2" t="s">
        <v>0</v>
      </c>
      <c r="N1" s="5" t="s">
        <v>38</v>
      </c>
    </row>
    <row r="2" spans="1:14" x14ac:dyDescent="0.35">
      <c r="I2">
        <v>5.3</v>
      </c>
      <c r="J2">
        <v>93</v>
      </c>
      <c r="K2">
        <f>J22*I2+J23*J2+J21</f>
        <v>3.3319859033621841</v>
      </c>
    </row>
    <row r="3" spans="1:14" x14ac:dyDescent="0.35">
      <c r="B3" s="2" t="s">
        <v>1</v>
      </c>
      <c r="C3" s="2" t="s">
        <v>8</v>
      </c>
      <c r="D3" s="2" t="s">
        <v>0</v>
      </c>
      <c r="E3" s="3" t="s">
        <v>37</v>
      </c>
    </row>
    <row r="4" spans="1:14" x14ac:dyDescent="0.35">
      <c r="A4" s="1">
        <v>38047</v>
      </c>
      <c r="B4" s="2">
        <v>1</v>
      </c>
      <c r="C4" s="7">
        <v>89.088098842965252</v>
      </c>
      <c r="D4" s="2">
        <v>1.46</v>
      </c>
      <c r="E4" s="3">
        <f>+D4/B4</f>
        <v>1.46</v>
      </c>
    </row>
    <row r="5" spans="1:14" x14ac:dyDescent="0.35">
      <c r="A5" s="1">
        <v>38139</v>
      </c>
      <c r="B5" s="2">
        <v>1.0027472527472527</v>
      </c>
      <c r="C5" s="7">
        <v>90.603476805594923</v>
      </c>
      <c r="D5" s="2">
        <v>1.43</v>
      </c>
      <c r="E5" s="3">
        <f t="shared" ref="E5:E68" si="0">+D5/B5</f>
        <v>1.426082191780822</v>
      </c>
      <c r="I5" t="s">
        <v>9</v>
      </c>
    </row>
    <row r="6" spans="1:14" ht="15" thickBot="1" x14ac:dyDescent="0.4">
      <c r="A6" s="1">
        <v>38231</v>
      </c>
      <c r="B6" s="2">
        <v>1.4184782608695652</v>
      </c>
      <c r="C6" s="7">
        <v>92.385761947935976</v>
      </c>
      <c r="D6" s="2">
        <v>1.56</v>
      </c>
      <c r="E6" s="3">
        <f t="shared" si="0"/>
        <v>1.0997701149425287</v>
      </c>
    </row>
    <row r="7" spans="1:14" x14ac:dyDescent="0.35">
      <c r="A7" s="1">
        <v>38322</v>
      </c>
      <c r="B7" s="2">
        <v>1.9402173913043479</v>
      </c>
      <c r="C7" s="7">
        <v>91.709426822935313</v>
      </c>
      <c r="D7" s="2">
        <v>1.68</v>
      </c>
      <c r="E7" s="3">
        <f t="shared" si="0"/>
        <v>0.86588235294117644</v>
      </c>
      <c r="I7" s="10" t="s">
        <v>10</v>
      </c>
      <c r="J7" s="10"/>
    </row>
    <row r="8" spans="1:14" x14ac:dyDescent="0.35">
      <c r="A8" s="1">
        <v>38412</v>
      </c>
      <c r="B8" s="2">
        <v>2.4388888888888891</v>
      </c>
      <c r="C8" s="7">
        <v>91.237254460335393</v>
      </c>
      <c r="D8" s="2">
        <v>1.88</v>
      </c>
      <c r="E8" s="3">
        <f t="shared" si="0"/>
        <v>0.77084282460136666</v>
      </c>
      <c r="I8" t="s">
        <v>11</v>
      </c>
      <c r="J8">
        <v>0.96396094968971591</v>
      </c>
    </row>
    <row r="9" spans="1:14" x14ac:dyDescent="0.35">
      <c r="A9" s="1">
        <v>38504</v>
      </c>
      <c r="B9" s="2">
        <v>2.9148351648351647</v>
      </c>
      <c r="C9" s="7">
        <v>92.742515388991791</v>
      </c>
      <c r="D9" s="2">
        <v>2.11</v>
      </c>
      <c r="E9" s="3">
        <f t="shared" si="0"/>
        <v>0.72388312912346842</v>
      </c>
      <c r="I9" t="s">
        <v>12</v>
      </c>
      <c r="J9">
        <v>0.92922071252669902</v>
      </c>
    </row>
    <row r="10" spans="1:14" x14ac:dyDescent="0.35">
      <c r="A10" s="1">
        <v>38596</v>
      </c>
      <c r="B10" s="2">
        <v>3.4239130434782608</v>
      </c>
      <c r="C10" s="7">
        <v>93.236781606589474</v>
      </c>
      <c r="D10" s="2">
        <v>2.39</v>
      </c>
      <c r="E10" s="3">
        <f t="shared" si="0"/>
        <v>0.69803174603174611</v>
      </c>
      <c r="I10" t="s">
        <v>13</v>
      </c>
      <c r="J10">
        <v>0.92740585900174266</v>
      </c>
    </row>
    <row r="11" spans="1:14" x14ac:dyDescent="0.35">
      <c r="A11" s="1">
        <v>38687</v>
      </c>
      <c r="B11" s="2">
        <v>3.9673913043478262</v>
      </c>
      <c r="C11" s="7">
        <v>92.991833236394783</v>
      </c>
      <c r="D11" s="2">
        <v>2.64</v>
      </c>
      <c r="E11" s="3">
        <f t="shared" si="0"/>
        <v>0.66542465753424662</v>
      </c>
      <c r="I11" t="s">
        <v>14</v>
      </c>
      <c r="J11">
        <v>0.27122297387559341</v>
      </c>
    </row>
    <row r="12" spans="1:14" ht="15" thickBot="1" x14ac:dyDescent="0.4">
      <c r="A12" s="1">
        <v>38777</v>
      </c>
      <c r="B12" s="2">
        <v>4.427777777777778</v>
      </c>
      <c r="C12" s="7">
        <v>92.725960125991378</v>
      </c>
      <c r="D12" s="2">
        <v>2.84</v>
      </c>
      <c r="E12" s="3">
        <f t="shared" si="0"/>
        <v>0.64140526976160595</v>
      </c>
      <c r="I12" s="8" t="s">
        <v>15</v>
      </c>
      <c r="J12" s="8">
        <v>81</v>
      </c>
    </row>
    <row r="13" spans="1:14" x14ac:dyDescent="0.35">
      <c r="A13" s="1">
        <v>38869</v>
      </c>
      <c r="B13" s="2">
        <v>4.8983516483516487</v>
      </c>
      <c r="C13" s="7">
        <v>93.038445371154992</v>
      </c>
      <c r="D13" s="2">
        <v>3.12</v>
      </c>
      <c r="E13" s="3">
        <f t="shared" si="0"/>
        <v>0.63694896242288279</v>
      </c>
    </row>
    <row r="14" spans="1:14" ht="15" thickBot="1" x14ac:dyDescent="0.4">
      <c r="A14" s="1">
        <v>38961</v>
      </c>
      <c r="B14" s="2">
        <v>5.25</v>
      </c>
      <c r="C14" s="7">
        <v>93.561299559341791</v>
      </c>
      <c r="D14" s="2">
        <v>3.39</v>
      </c>
      <c r="E14" s="3">
        <f t="shared" si="0"/>
        <v>0.64571428571428569</v>
      </c>
      <c r="I14" t="s">
        <v>16</v>
      </c>
    </row>
    <row r="15" spans="1:14" x14ac:dyDescent="0.35">
      <c r="A15" s="1">
        <v>39052</v>
      </c>
      <c r="B15" s="2">
        <v>5.25</v>
      </c>
      <c r="C15" s="7">
        <v>91.456321077792907</v>
      </c>
      <c r="D15" s="2">
        <v>3.47</v>
      </c>
      <c r="E15" s="3">
        <f t="shared" si="0"/>
        <v>0.66095238095238096</v>
      </c>
      <c r="I15" s="9"/>
      <c r="J15" s="9" t="s">
        <v>21</v>
      </c>
      <c r="K15" s="9" t="s">
        <v>22</v>
      </c>
      <c r="L15" s="9" t="s">
        <v>23</v>
      </c>
      <c r="M15" s="9" t="s">
        <v>24</v>
      </c>
      <c r="N15" s="9" t="s">
        <v>25</v>
      </c>
    </row>
    <row r="16" spans="1:14" x14ac:dyDescent="0.35">
      <c r="A16" s="1">
        <v>39142</v>
      </c>
      <c r="B16" s="2">
        <v>5.25</v>
      </c>
      <c r="C16" s="7">
        <v>91.181846248092782</v>
      </c>
      <c r="D16" s="2">
        <v>3.45</v>
      </c>
      <c r="E16" s="3">
        <f t="shared" si="0"/>
        <v>0.65714285714285714</v>
      </c>
      <c r="I16" t="s">
        <v>17</v>
      </c>
      <c r="J16">
        <v>2</v>
      </c>
      <c r="K16">
        <v>75.328660567371074</v>
      </c>
      <c r="L16">
        <v>37.664330283685537</v>
      </c>
      <c r="M16">
        <v>512.00865510565382</v>
      </c>
      <c r="N16">
        <v>1.4006875452259475E-45</v>
      </c>
    </row>
    <row r="17" spans="1:17" x14ac:dyDescent="0.35">
      <c r="A17" s="1">
        <v>39234</v>
      </c>
      <c r="B17" s="2">
        <v>5.25</v>
      </c>
      <c r="C17" s="7">
        <v>91.907791283888827</v>
      </c>
      <c r="D17" s="2">
        <v>3.51</v>
      </c>
      <c r="E17" s="3">
        <f t="shared" si="0"/>
        <v>0.66857142857142848</v>
      </c>
      <c r="I17" t="s">
        <v>18</v>
      </c>
      <c r="J17">
        <v>78</v>
      </c>
      <c r="K17">
        <v>5.7378283215178243</v>
      </c>
      <c r="L17">
        <v>7.356190155792082E-2</v>
      </c>
    </row>
    <row r="18" spans="1:17" ht="15" thickBot="1" x14ac:dyDescent="0.4">
      <c r="A18" s="1">
        <v>39326</v>
      </c>
      <c r="B18" s="2">
        <v>5.1793478260869561</v>
      </c>
      <c r="C18" s="7">
        <v>93.112786799789049</v>
      </c>
      <c r="D18" s="2">
        <v>3.58</v>
      </c>
      <c r="E18" s="3">
        <f t="shared" si="0"/>
        <v>0.69120671563483738</v>
      </c>
      <c r="I18" s="8" t="s">
        <v>19</v>
      </c>
      <c r="J18" s="8">
        <v>80</v>
      </c>
      <c r="K18" s="8">
        <v>81.066488888888898</v>
      </c>
      <c r="L18" s="8"/>
      <c r="M18" s="8"/>
      <c r="N18" s="8"/>
    </row>
    <row r="19" spans="1:17" ht="15" thickBot="1" x14ac:dyDescent="0.4">
      <c r="A19" s="1">
        <v>39417</v>
      </c>
      <c r="B19" s="2">
        <v>4.5244565217391308</v>
      </c>
      <c r="C19" s="7">
        <v>92.732368886979785</v>
      </c>
      <c r="D19" s="2">
        <v>3.47</v>
      </c>
      <c r="E19" s="3">
        <f t="shared" si="0"/>
        <v>0.76694294294294296</v>
      </c>
    </row>
    <row r="20" spans="1:17" x14ac:dyDescent="0.35">
      <c r="A20" s="1">
        <v>39508</v>
      </c>
      <c r="B20" s="2">
        <v>3.2170329670329672</v>
      </c>
      <c r="C20" s="7">
        <v>91.604837083609496</v>
      </c>
      <c r="D20" s="2">
        <v>2.95</v>
      </c>
      <c r="E20" s="3">
        <f t="shared" si="0"/>
        <v>0.91699402220324511</v>
      </c>
      <c r="I20" s="9"/>
      <c r="J20" s="9" t="s">
        <v>26</v>
      </c>
      <c r="K20" s="9" t="s">
        <v>14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9" t="s">
        <v>32</v>
      </c>
    </row>
    <row r="21" spans="1:17" x14ac:dyDescent="0.35">
      <c r="A21" s="1">
        <v>39600</v>
      </c>
      <c r="B21" s="2">
        <v>2.0796703296703298</v>
      </c>
      <c r="C21" s="7">
        <v>91.587266805488639</v>
      </c>
      <c r="D21" s="2">
        <v>2.38</v>
      </c>
      <c r="E21" s="3">
        <f t="shared" si="0"/>
        <v>1.1444121532364595</v>
      </c>
      <c r="I21" t="s">
        <v>20</v>
      </c>
      <c r="J21">
        <v>-2.6828536022629179</v>
      </c>
      <c r="K21">
        <v>0.21689650122160226</v>
      </c>
      <c r="L21">
        <v>-12.36928021960971</v>
      </c>
      <c r="M21">
        <v>4.4887386250816839E-20</v>
      </c>
      <c r="N21">
        <v>-3.1146613659554565</v>
      </c>
      <c r="O21">
        <v>-2.2510458385703793</v>
      </c>
      <c r="P21">
        <v>-3.1146613659554565</v>
      </c>
      <c r="Q21">
        <v>-2.2510458385703793</v>
      </c>
    </row>
    <row r="22" spans="1:17" x14ac:dyDescent="0.35">
      <c r="A22" s="1">
        <v>39692</v>
      </c>
      <c r="B22" s="2">
        <v>2</v>
      </c>
      <c r="C22" s="7">
        <v>89.751575017780453</v>
      </c>
      <c r="D22" s="2">
        <v>2.2599999999999998</v>
      </c>
      <c r="E22" s="3">
        <f t="shared" si="0"/>
        <v>1.1299999999999999</v>
      </c>
      <c r="I22" t="s">
        <v>1</v>
      </c>
      <c r="J22">
        <v>0.37210299212615644</v>
      </c>
      <c r="K22">
        <v>1.8753794147441268E-2</v>
      </c>
      <c r="L22">
        <v>19.84147790045597</v>
      </c>
      <c r="M22">
        <v>3.2506436492271778E-32</v>
      </c>
      <c r="N22">
        <v>0.33476705601862511</v>
      </c>
      <c r="O22">
        <v>0.40943892823368777</v>
      </c>
      <c r="P22">
        <v>0.33476705601862511</v>
      </c>
      <c r="Q22">
        <v>0.40943892823368777</v>
      </c>
    </row>
    <row r="23" spans="1:17" ht="15" thickBot="1" x14ac:dyDescent="0.4">
      <c r="A23" s="1">
        <v>39783</v>
      </c>
      <c r="B23" s="2">
        <v>1.2302631578947369</v>
      </c>
      <c r="C23" s="7">
        <v>85.213030670269092</v>
      </c>
      <c r="D23" s="2">
        <v>1.87</v>
      </c>
      <c r="E23" s="3">
        <f t="shared" si="0"/>
        <v>1.52</v>
      </c>
      <c r="I23" s="8" t="s">
        <v>8</v>
      </c>
      <c r="J23" s="8">
        <v>4.346982416512337E-2</v>
      </c>
      <c r="K23" s="8">
        <v>3.0208935604614834E-3</v>
      </c>
      <c r="L23" s="8">
        <v>14.389723866498214</v>
      </c>
      <c r="M23" s="8">
        <v>1.1771325905210247E-23</v>
      </c>
      <c r="N23" s="8">
        <v>3.7455687075086508E-2</v>
      </c>
      <c r="O23" s="8">
        <v>4.9483961255160233E-2</v>
      </c>
      <c r="P23" s="8">
        <v>3.7455687075086508E-2</v>
      </c>
      <c r="Q23" s="8">
        <v>4.9483961255160233E-2</v>
      </c>
    </row>
    <row r="24" spans="1:17" x14ac:dyDescent="0.35">
      <c r="A24" s="1">
        <v>39873</v>
      </c>
      <c r="B24" s="2">
        <v>0.25</v>
      </c>
      <c r="C24" s="7">
        <v>84.203965989906067</v>
      </c>
      <c r="D24" s="2">
        <v>1.47</v>
      </c>
      <c r="E24" s="3">
        <f t="shared" si="0"/>
        <v>5.88</v>
      </c>
    </row>
    <row r="25" spans="1:17" x14ac:dyDescent="0.35">
      <c r="A25" s="1">
        <v>39965</v>
      </c>
      <c r="B25" s="2">
        <v>0.25</v>
      </c>
      <c r="C25" s="7">
        <v>82.185792169676191</v>
      </c>
      <c r="D25" s="2">
        <v>1.35</v>
      </c>
      <c r="E25" s="3">
        <f t="shared" si="0"/>
        <v>5.4</v>
      </c>
    </row>
    <row r="26" spans="1:17" x14ac:dyDescent="0.35">
      <c r="A26" s="1">
        <v>40057</v>
      </c>
      <c r="B26" s="2">
        <v>0.25</v>
      </c>
      <c r="C26" s="7">
        <v>79.051438549164132</v>
      </c>
      <c r="D26" s="2">
        <v>1.22</v>
      </c>
      <c r="E26" s="3">
        <f t="shared" si="0"/>
        <v>4.88</v>
      </c>
    </row>
    <row r="27" spans="1:17" x14ac:dyDescent="0.35">
      <c r="A27" s="1">
        <v>40148</v>
      </c>
      <c r="B27" s="2">
        <v>0.25</v>
      </c>
      <c r="C27" s="7">
        <v>76.442733237616807</v>
      </c>
      <c r="D27" s="2">
        <v>1.1100000000000001</v>
      </c>
      <c r="E27" s="3">
        <f t="shared" si="0"/>
        <v>4.4400000000000004</v>
      </c>
      <c r="I27" t="s">
        <v>33</v>
      </c>
    </row>
    <row r="28" spans="1:17" ht="15" thickBot="1" x14ac:dyDescent="0.4">
      <c r="A28" s="1">
        <v>40238</v>
      </c>
      <c r="B28" s="2">
        <v>0.25</v>
      </c>
      <c r="C28" s="7">
        <v>78.70041784323351</v>
      </c>
      <c r="D28" s="2">
        <v>1.03</v>
      </c>
      <c r="E28" s="3">
        <f t="shared" si="0"/>
        <v>4.12</v>
      </c>
    </row>
    <row r="29" spans="1:17" x14ac:dyDescent="0.35">
      <c r="A29" s="1">
        <v>40330</v>
      </c>
      <c r="B29" s="2">
        <v>0.25</v>
      </c>
      <c r="C29" s="7">
        <v>78.155940813928055</v>
      </c>
      <c r="D29" s="2">
        <v>0.97</v>
      </c>
      <c r="E29" s="3">
        <f t="shared" si="0"/>
        <v>3.88</v>
      </c>
      <c r="I29" s="9" t="s">
        <v>34</v>
      </c>
      <c r="J29" s="9" t="s">
        <v>35</v>
      </c>
      <c r="K29" s="9" t="s">
        <v>36</v>
      </c>
    </row>
    <row r="30" spans="1:17" x14ac:dyDescent="0.35">
      <c r="A30" s="1">
        <v>40422</v>
      </c>
      <c r="B30" s="2">
        <v>0.25</v>
      </c>
      <c r="C30" s="7">
        <v>77.069487925345797</v>
      </c>
      <c r="D30" s="2">
        <v>0.91</v>
      </c>
      <c r="E30" s="3">
        <f t="shared" si="0"/>
        <v>3.64</v>
      </c>
      <c r="I30">
        <v>1</v>
      </c>
      <c r="J30">
        <v>1.5618933817720686</v>
      </c>
      <c r="K30">
        <v>-0.10189338177206864</v>
      </c>
    </row>
    <row r="31" spans="1:17" x14ac:dyDescent="0.35">
      <c r="A31" s="1">
        <v>40513</v>
      </c>
      <c r="B31" s="2">
        <v>0.25</v>
      </c>
      <c r="C31" s="7">
        <v>75.813062063587338</v>
      </c>
      <c r="D31" s="2">
        <v>0.86</v>
      </c>
      <c r="E31" s="3">
        <f t="shared" si="0"/>
        <v>3.44</v>
      </c>
      <c r="I31">
        <v>2</v>
      </c>
      <c r="J31">
        <v>1.6287888563186628</v>
      </c>
      <c r="K31">
        <v>-0.19878885631866283</v>
      </c>
    </row>
    <row r="32" spans="1:17" x14ac:dyDescent="0.35">
      <c r="A32" s="1">
        <v>40603</v>
      </c>
      <c r="B32" s="2">
        <v>0.25</v>
      </c>
      <c r="C32" s="7">
        <v>73.217958327408567</v>
      </c>
      <c r="D32" s="2">
        <v>0.8</v>
      </c>
      <c r="E32" s="3">
        <f t="shared" si="0"/>
        <v>3.2</v>
      </c>
      <c r="I32">
        <v>3</v>
      </c>
      <c r="J32">
        <v>1.8609592301102764</v>
      </c>
      <c r="K32">
        <v>-0.30095923011027637</v>
      </c>
    </row>
    <row r="33" spans="1:11" x14ac:dyDescent="0.35">
      <c r="A33" s="1">
        <v>40695</v>
      </c>
      <c r="B33" s="2">
        <v>0.25</v>
      </c>
      <c r="C33" s="7">
        <v>72.790229236282372</v>
      </c>
      <c r="D33" s="2">
        <v>0.77</v>
      </c>
      <c r="E33" s="3">
        <f t="shared" si="0"/>
        <v>3.08</v>
      </c>
      <c r="I33">
        <v>4</v>
      </c>
      <c r="J33">
        <v>2.0256997526938827</v>
      </c>
      <c r="K33">
        <v>-0.34569975269388276</v>
      </c>
    </row>
    <row r="34" spans="1:11" x14ac:dyDescent="0.35">
      <c r="A34" s="1">
        <v>40787</v>
      </c>
      <c r="B34" s="2">
        <v>0.25</v>
      </c>
      <c r="C34" s="7">
        <v>71.425592906829465</v>
      </c>
      <c r="D34" s="2">
        <v>0.7</v>
      </c>
      <c r="E34" s="3">
        <f t="shared" si="0"/>
        <v>2.8</v>
      </c>
      <c r="I34">
        <v>5</v>
      </c>
      <c r="J34">
        <v>2.1907316594552726</v>
      </c>
      <c r="K34">
        <v>-0.3107316594552727</v>
      </c>
    </row>
    <row r="35" spans="1:11" x14ac:dyDescent="0.35">
      <c r="A35" s="1">
        <v>40878</v>
      </c>
      <c r="B35" s="2">
        <v>0.25</v>
      </c>
      <c r="C35" s="7">
        <v>71.495667715022819</v>
      </c>
      <c r="D35" s="2">
        <v>0.64</v>
      </c>
      <c r="E35" s="3">
        <f t="shared" si="0"/>
        <v>2.56</v>
      </c>
      <c r="I35">
        <v>6</v>
      </c>
      <c r="J35">
        <v>2.4332661207175068</v>
      </c>
      <c r="K35">
        <v>-0.32326612071750693</v>
      </c>
    </row>
    <row r="36" spans="1:11" x14ac:dyDescent="0.35">
      <c r="A36" s="1">
        <v>40969</v>
      </c>
      <c r="B36" s="2">
        <v>0.25</v>
      </c>
      <c r="C36" s="7">
        <v>70.439805301349168</v>
      </c>
      <c r="D36" s="2">
        <v>0.59</v>
      </c>
      <c r="E36" s="3">
        <f t="shared" si="0"/>
        <v>2.36</v>
      </c>
      <c r="I36">
        <v>7</v>
      </c>
      <c r="J36">
        <v>2.6441811881555708</v>
      </c>
      <c r="K36">
        <v>-0.25418118815557067</v>
      </c>
    </row>
    <row r="37" spans="1:11" x14ac:dyDescent="0.35">
      <c r="A37" s="1">
        <v>41061</v>
      </c>
      <c r="B37" s="2">
        <v>0.25</v>
      </c>
      <c r="C37" s="7">
        <v>71.073477984926768</v>
      </c>
      <c r="D37" s="2">
        <v>0.56000000000000005</v>
      </c>
      <c r="E37" s="3">
        <f t="shared" si="0"/>
        <v>2.2400000000000002</v>
      </c>
      <c r="I37">
        <v>8</v>
      </c>
      <c r="J37">
        <v>2.8357632125987591</v>
      </c>
      <c r="K37">
        <v>-0.19576321259875895</v>
      </c>
    </row>
    <row r="38" spans="1:11" x14ac:dyDescent="0.35">
      <c r="A38" s="1">
        <v>41153</v>
      </c>
      <c r="B38" s="2">
        <v>0.25</v>
      </c>
      <c r="C38" s="7">
        <v>70.551843013519104</v>
      </c>
      <c r="D38" s="2">
        <v>0.52</v>
      </c>
      <c r="E38" s="3">
        <f t="shared" si="0"/>
        <v>2.08</v>
      </c>
      <c r="I38">
        <v>9</v>
      </c>
      <c r="J38">
        <v>2.9955169395369836</v>
      </c>
      <c r="K38">
        <v>-0.15551693953698376</v>
      </c>
    </row>
    <row r="39" spans="1:11" x14ac:dyDescent="0.35">
      <c r="A39" s="1">
        <v>41244</v>
      </c>
      <c r="B39" s="2">
        <v>0.25</v>
      </c>
      <c r="C39" s="7">
        <v>69.640926239694039</v>
      </c>
      <c r="D39" s="2">
        <v>0.49</v>
      </c>
      <c r="E39" s="3">
        <f t="shared" si="0"/>
        <v>1.96</v>
      </c>
      <c r="I39">
        <v>10</v>
      </c>
      <c r="J39">
        <v>3.1842025634553646</v>
      </c>
      <c r="K39">
        <v>-6.4202563455364459E-2</v>
      </c>
    </row>
    <row r="40" spans="1:11" x14ac:dyDescent="0.35">
      <c r="A40" s="1">
        <v>41334</v>
      </c>
      <c r="B40" s="2">
        <v>0.25</v>
      </c>
      <c r="C40" s="7">
        <v>69.343483566453131</v>
      </c>
      <c r="D40" s="2">
        <v>0.45</v>
      </c>
      <c r="E40" s="3">
        <f t="shared" si="0"/>
        <v>1.8</v>
      </c>
      <c r="I40">
        <v>11</v>
      </c>
      <c r="J40">
        <v>3.3377803469044256</v>
      </c>
      <c r="K40">
        <v>5.2219653095574525E-2</v>
      </c>
    </row>
    <row r="41" spans="1:11" x14ac:dyDescent="0.35">
      <c r="A41" s="1">
        <v>41426</v>
      </c>
      <c r="B41" s="2">
        <v>0.25</v>
      </c>
      <c r="C41" s="7">
        <v>70.34018232354336</v>
      </c>
      <c r="D41" s="2">
        <v>0.43</v>
      </c>
      <c r="E41" s="3">
        <f t="shared" si="0"/>
        <v>1.72</v>
      </c>
      <c r="I41">
        <v>12</v>
      </c>
      <c r="J41">
        <v>3.2462773024401272</v>
      </c>
      <c r="K41">
        <v>0.22372269755987295</v>
      </c>
    </row>
    <row r="42" spans="1:11" x14ac:dyDescent="0.35">
      <c r="A42" s="1">
        <v>41518</v>
      </c>
      <c r="B42" s="2">
        <v>0.25</v>
      </c>
      <c r="C42" s="7">
        <v>69.450517051090614</v>
      </c>
      <c r="D42" s="2">
        <v>0.42</v>
      </c>
      <c r="E42" s="3">
        <f t="shared" si="0"/>
        <v>1.68</v>
      </c>
      <c r="I42">
        <v>13</v>
      </c>
      <c r="J42">
        <v>3.2343459298553103</v>
      </c>
      <c r="K42">
        <v>0.21565407014468985</v>
      </c>
    </row>
    <row r="43" spans="1:11" x14ac:dyDescent="0.35">
      <c r="A43" s="1">
        <v>41609</v>
      </c>
      <c r="B43" s="2">
        <v>0.25</v>
      </c>
      <c r="C43" s="7">
        <v>69.307073266592738</v>
      </c>
      <c r="D43" s="2">
        <v>0.39</v>
      </c>
      <c r="E43" s="3">
        <f t="shared" si="0"/>
        <v>1.56</v>
      </c>
      <c r="I43">
        <v>14</v>
      </c>
      <c r="J43">
        <v>3.2659026329149095</v>
      </c>
      <c r="K43">
        <v>0.24409736708509033</v>
      </c>
    </row>
    <row r="44" spans="1:11" x14ac:dyDescent="0.35">
      <c r="A44" s="1">
        <v>41699</v>
      </c>
      <c r="B44" s="2">
        <v>0.25</v>
      </c>
      <c r="C44" s="7">
        <v>68.902365233379626</v>
      </c>
      <c r="D44" s="2">
        <v>0.36</v>
      </c>
      <c r="E44" s="3">
        <f t="shared" si="0"/>
        <v>1.44</v>
      </c>
      <c r="I44">
        <v>15</v>
      </c>
      <c r="J44">
        <v>3.2919936907975931</v>
      </c>
      <c r="K44">
        <v>0.288006309202407</v>
      </c>
    </row>
    <row r="45" spans="1:11" x14ac:dyDescent="0.35">
      <c r="A45" s="1">
        <v>41791</v>
      </c>
      <c r="B45" s="2">
        <v>0.25</v>
      </c>
      <c r="C45" s="7">
        <v>69.456570639905053</v>
      </c>
      <c r="D45" s="2">
        <v>0.36</v>
      </c>
      <c r="E45" s="3">
        <f t="shared" si="0"/>
        <v>1.44</v>
      </c>
      <c r="I45">
        <v>16</v>
      </c>
      <c r="J45">
        <v>3.0317699771532833</v>
      </c>
      <c r="K45">
        <v>0.43823002284671686</v>
      </c>
    </row>
    <row r="46" spans="1:11" x14ac:dyDescent="0.35">
      <c r="A46" s="1">
        <v>41883</v>
      </c>
      <c r="B46" s="2">
        <v>0.25</v>
      </c>
      <c r="C46" s="7">
        <v>69.284208638527076</v>
      </c>
      <c r="D46" s="2">
        <v>0.35</v>
      </c>
      <c r="E46" s="3">
        <f t="shared" si="0"/>
        <v>1.4</v>
      </c>
      <c r="I46">
        <v>17</v>
      </c>
      <c r="J46">
        <v>2.4962601512378133</v>
      </c>
      <c r="K46">
        <v>0.45373984876218687</v>
      </c>
    </row>
    <row r="47" spans="1:11" x14ac:dyDescent="0.35">
      <c r="A47" s="1">
        <v>41974</v>
      </c>
      <c r="B47" s="2">
        <v>0.25</v>
      </c>
      <c r="C47" s="7">
        <v>69.592018677543521</v>
      </c>
      <c r="D47" s="2">
        <v>0.34</v>
      </c>
      <c r="E47" s="3">
        <f t="shared" si="0"/>
        <v>1.36</v>
      </c>
      <c r="I47">
        <v>18</v>
      </c>
      <c r="J47">
        <v>2.0722803338422335</v>
      </c>
      <c r="K47">
        <v>0.30771966615776636</v>
      </c>
    </row>
    <row r="48" spans="1:11" x14ac:dyDescent="0.35">
      <c r="A48" s="1">
        <v>42064</v>
      </c>
      <c r="B48" s="2">
        <v>0.25</v>
      </c>
      <c r="C48" s="7">
        <v>68.912937590261151</v>
      </c>
      <c r="D48" s="2">
        <v>0.33</v>
      </c>
      <c r="E48" s="3">
        <f t="shared" si="0"/>
        <v>1.32</v>
      </c>
      <c r="I48">
        <v>19</v>
      </c>
      <c r="J48">
        <v>1.9628375665551907</v>
      </c>
      <c r="K48">
        <v>0.29716243344480908</v>
      </c>
    </row>
    <row r="49" spans="1:11" x14ac:dyDescent="0.35">
      <c r="A49" s="1">
        <v>42156</v>
      </c>
      <c r="B49" s="2">
        <v>0.25</v>
      </c>
      <c r="C49" s="7">
        <v>70.624814874206095</v>
      </c>
      <c r="D49" s="2">
        <v>0.32</v>
      </c>
      <c r="E49" s="3">
        <f t="shared" si="0"/>
        <v>1.28</v>
      </c>
      <c r="I49">
        <v>20</v>
      </c>
      <c r="J49">
        <v>1.47912645970615</v>
      </c>
      <c r="K49">
        <v>0.39087354029385013</v>
      </c>
    </row>
    <row r="50" spans="1:11" x14ac:dyDescent="0.35">
      <c r="A50" s="1">
        <v>42248</v>
      </c>
      <c r="B50" s="2">
        <v>0.25</v>
      </c>
      <c r="C50" s="7">
        <v>71.087512712254622</v>
      </c>
      <c r="D50" s="2">
        <v>0.33</v>
      </c>
      <c r="E50" s="3">
        <f t="shared" si="0"/>
        <v>1.32</v>
      </c>
      <c r="I50">
        <v>21</v>
      </c>
      <c r="J50">
        <v>1.0705037413558665</v>
      </c>
      <c r="K50">
        <v>0.39949625864413352</v>
      </c>
    </row>
    <row r="51" spans="1:11" x14ac:dyDescent="0.35">
      <c r="A51" s="1">
        <v>42339</v>
      </c>
      <c r="B51" s="2">
        <v>0.29347826086956524</v>
      </c>
      <c r="C51" s="7">
        <v>71.5404432093558</v>
      </c>
      <c r="D51" s="2">
        <v>0.35</v>
      </c>
      <c r="E51" s="3">
        <f t="shared" si="0"/>
        <v>1.1925925925925924</v>
      </c>
      <c r="I51">
        <v>22</v>
      </c>
      <c r="J51">
        <v>0.98277408025581847</v>
      </c>
      <c r="K51">
        <v>0.36722591974418162</v>
      </c>
    </row>
    <row r="52" spans="1:11" x14ac:dyDescent="0.35">
      <c r="A52" s="1">
        <v>42430</v>
      </c>
      <c r="B52" s="2">
        <v>0.5</v>
      </c>
      <c r="C52" s="7">
        <v>70.944765192315799</v>
      </c>
      <c r="D52" s="2">
        <v>0.35</v>
      </c>
      <c r="E52" s="3">
        <f t="shared" si="0"/>
        <v>0.7</v>
      </c>
      <c r="I52">
        <v>23</v>
      </c>
      <c r="J52">
        <v>0.84652427950084164</v>
      </c>
      <c r="K52">
        <v>0.37347572049915834</v>
      </c>
    </row>
    <row r="53" spans="1:11" x14ac:dyDescent="0.35">
      <c r="A53" s="1">
        <v>42522</v>
      </c>
      <c r="B53" s="2">
        <v>0.5</v>
      </c>
      <c r="C53" s="7">
        <v>71.831409294969703</v>
      </c>
      <c r="D53" s="2">
        <v>0.36</v>
      </c>
      <c r="E53" s="3">
        <f t="shared" si="0"/>
        <v>0.72</v>
      </c>
      <c r="I53">
        <v>24</v>
      </c>
      <c r="J53">
        <v>0.73312431830925595</v>
      </c>
      <c r="K53">
        <v>0.37687568169074415</v>
      </c>
    </row>
    <row r="54" spans="1:11" x14ac:dyDescent="0.35">
      <c r="A54" s="1">
        <v>42614</v>
      </c>
      <c r="B54" s="2">
        <v>0.5</v>
      </c>
      <c r="C54" s="7">
        <v>71.18426246306511</v>
      </c>
      <c r="D54" s="2">
        <v>0.37</v>
      </c>
      <c r="E54" s="3">
        <f t="shared" si="0"/>
        <v>0.74</v>
      </c>
      <c r="I54">
        <v>25</v>
      </c>
      <c r="J54">
        <v>0.83126547113571991</v>
      </c>
      <c r="K54">
        <v>0.19873452886428011</v>
      </c>
    </row>
    <row r="55" spans="1:11" x14ac:dyDescent="0.35">
      <c r="A55" s="1">
        <v>42705</v>
      </c>
      <c r="B55" s="2">
        <v>0.54891304347826086</v>
      </c>
      <c r="C55" s="7">
        <v>71.218224184739725</v>
      </c>
      <c r="D55" s="2">
        <v>0.38</v>
      </c>
      <c r="E55" s="3">
        <f t="shared" si="0"/>
        <v>0.69227722772277234</v>
      </c>
      <c r="I55">
        <v>26</v>
      </c>
      <c r="J55">
        <v>0.80759715040986313</v>
      </c>
      <c r="K55">
        <v>0.16240284959013684</v>
      </c>
    </row>
    <row r="56" spans="1:11" x14ac:dyDescent="0.35">
      <c r="A56" s="1">
        <v>42795</v>
      </c>
      <c r="B56" s="2">
        <v>0.7944444444444444</v>
      </c>
      <c r="C56" s="7">
        <v>70.127473187371848</v>
      </c>
      <c r="D56" s="2">
        <v>0.41</v>
      </c>
      <c r="E56" s="3">
        <f t="shared" si="0"/>
        <v>0.51608391608391613</v>
      </c>
      <c r="I56">
        <v>27</v>
      </c>
      <c r="J56">
        <v>0.76036923437950188</v>
      </c>
      <c r="K56">
        <v>0.14963076562049815</v>
      </c>
    </row>
    <row r="57" spans="1:11" x14ac:dyDescent="0.35">
      <c r="A57" s="1">
        <v>42887</v>
      </c>
      <c r="B57" s="2">
        <v>1.043956043956044</v>
      </c>
      <c r="C57" s="7">
        <v>71.244550566296084</v>
      </c>
      <c r="D57" s="2">
        <v>0.45</v>
      </c>
      <c r="E57" s="3">
        <f t="shared" si="0"/>
        <v>0.43105263157894735</v>
      </c>
      <c r="I57">
        <v>28</v>
      </c>
      <c r="J57">
        <v>0.70575262309234832</v>
      </c>
      <c r="K57">
        <v>0.15424737690765167</v>
      </c>
    </row>
    <row r="58" spans="1:11" x14ac:dyDescent="0.35">
      <c r="A58" s="1">
        <v>42979</v>
      </c>
      <c r="B58" s="2">
        <v>1.25</v>
      </c>
      <c r="C58" s="7">
        <v>71.361053771639575</v>
      </c>
      <c r="D58" s="2">
        <v>0.51</v>
      </c>
      <c r="E58" s="3">
        <f t="shared" si="0"/>
        <v>0.40800000000000003</v>
      </c>
      <c r="I58">
        <v>29</v>
      </c>
      <c r="J58">
        <v>0.59294391999040208</v>
      </c>
      <c r="K58">
        <v>0.20705608000959796</v>
      </c>
    </row>
    <row r="59" spans="1:11" x14ac:dyDescent="0.35">
      <c r="A59" s="1">
        <v>43070</v>
      </c>
      <c r="B59" s="2">
        <v>1.298913043478261</v>
      </c>
      <c r="C59" s="7">
        <v>71.62585280008345</v>
      </c>
      <c r="D59" s="2">
        <v>0.54</v>
      </c>
      <c r="E59" s="3">
        <f t="shared" si="0"/>
        <v>0.41573221757322176</v>
      </c>
      <c r="I59">
        <v>30</v>
      </c>
      <c r="J59">
        <v>0.5743506116088386</v>
      </c>
      <c r="K59">
        <v>0.19564938839116142</v>
      </c>
    </row>
    <row r="60" spans="1:11" x14ac:dyDescent="0.35">
      <c r="A60" s="1">
        <v>43160</v>
      </c>
      <c r="B60" s="2">
        <v>1.5277777777777777</v>
      </c>
      <c r="C60" s="7">
        <v>71.168551012109688</v>
      </c>
      <c r="D60" s="2">
        <v>0.6</v>
      </c>
      <c r="E60" s="3">
        <f t="shared" si="0"/>
        <v>0.39272727272727276</v>
      </c>
      <c r="I60">
        <v>31</v>
      </c>
      <c r="J60">
        <v>0.51503011031818113</v>
      </c>
      <c r="K60">
        <v>0.18496988968181882</v>
      </c>
    </row>
    <row r="61" spans="1:11" x14ac:dyDescent="0.35">
      <c r="A61" s="1">
        <v>43252</v>
      </c>
      <c r="B61" s="2">
        <v>1.7967032967032968</v>
      </c>
      <c r="C61" s="7">
        <v>72.263419860233</v>
      </c>
      <c r="D61" s="2">
        <v>0.7</v>
      </c>
      <c r="E61" s="3">
        <f t="shared" si="0"/>
        <v>0.38960244648318038</v>
      </c>
      <c r="I61">
        <v>32</v>
      </c>
      <c r="J61">
        <v>0.51807624990875123</v>
      </c>
      <c r="K61">
        <v>0.12192375009124878</v>
      </c>
    </row>
    <row r="62" spans="1:11" x14ac:dyDescent="0.35">
      <c r="A62" s="1">
        <v>43344</v>
      </c>
      <c r="B62" s="2">
        <v>2.0108695652173911</v>
      </c>
      <c r="C62" s="7">
        <v>72.311681497030065</v>
      </c>
      <c r="D62" s="2">
        <v>0.8</v>
      </c>
      <c r="E62" s="3">
        <f t="shared" si="0"/>
        <v>0.39783783783783788</v>
      </c>
      <c r="I62">
        <v>33</v>
      </c>
      <c r="J62">
        <v>0.47217809644379471</v>
      </c>
      <c r="K62">
        <v>0.11782190355620525</v>
      </c>
    </row>
    <row r="63" spans="1:11" x14ac:dyDescent="0.35">
      <c r="A63" s="1">
        <v>43435</v>
      </c>
      <c r="B63" s="2">
        <v>2.2826086956521738</v>
      </c>
      <c r="C63" s="7">
        <v>72.313897460330594</v>
      </c>
      <c r="D63" s="2">
        <v>0.91</v>
      </c>
      <c r="E63" s="3">
        <f t="shared" si="0"/>
        <v>0.39866666666666667</v>
      </c>
      <c r="I63">
        <v>34</v>
      </c>
      <c r="J63">
        <v>0.49972373657715474</v>
      </c>
      <c r="K63">
        <v>6.0276263422845311E-2</v>
      </c>
    </row>
    <row r="64" spans="1:11" x14ac:dyDescent="0.35">
      <c r="A64" s="1">
        <v>43525</v>
      </c>
      <c r="B64" s="2">
        <v>2.5</v>
      </c>
      <c r="C64" s="7">
        <v>71.969132230388666</v>
      </c>
      <c r="D64" s="2">
        <v>0.98</v>
      </c>
      <c r="E64" s="3">
        <f t="shared" si="0"/>
        <v>0.39200000000000002</v>
      </c>
      <c r="I64">
        <v>35</v>
      </c>
      <c r="J64">
        <v>0.4770483560916845</v>
      </c>
      <c r="K64">
        <v>4.2951643908315518E-2</v>
      </c>
    </row>
    <row r="65" spans="1:11" x14ac:dyDescent="0.35">
      <c r="A65" s="1">
        <v>43617</v>
      </c>
      <c r="B65" s="2">
        <v>2.5</v>
      </c>
      <c r="C65" s="7">
        <v>72.472660632279712</v>
      </c>
      <c r="D65" s="2">
        <v>1.02</v>
      </c>
      <c r="E65" s="3">
        <f t="shared" si="0"/>
        <v>0.40800000000000003</v>
      </c>
      <c r="I65">
        <v>36</v>
      </c>
      <c r="J65">
        <v>0.4374509641044475</v>
      </c>
      <c r="K65">
        <v>5.2549035895552487E-2</v>
      </c>
    </row>
    <row r="66" spans="1:11" x14ac:dyDescent="0.35">
      <c r="A66" s="1">
        <v>43709</v>
      </c>
      <c r="B66" s="2">
        <v>2.3016304347826089</v>
      </c>
      <c r="C66" s="7">
        <v>71.9702370492152</v>
      </c>
      <c r="D66" s="2">
        <v>1.02</v>
      </c>
      <c r="E66" s="3">
        <f t="shared" si="0"/>
        <v>0.44316410861865407</v>
      </c>
      <c r="I66">
        <v>37</v>
      </c>
      <c r="J66">
        <v>0.42452118339946088</v>
      </c>
      <c r="K66">
        <v>2.5478816600539134E-2</v>
      </c>
    </row>
    <row r="67" spans="1:11" x14ac:dyDescent="0.35">
      <c r="A67" s="1">
        <v>43800</v>
      </c>
      <c r="B67" s="2">
        <v>1.8315217391304348</v>
      </c>
      <c r="C67" s="7">
        <v>71.507311074226138</v>
      </c>
      <c r="D67" s="2">
        <v>0.89</v>
      </c>
      <c r="E67" s="3">
        <f t="shared" si="0"/>
        <v>0.48593471810089023</v>
      </c>
      <c r="I67">
        <v>38</v>
      </c>
      <c r="J67">
        <v>0.46784750311577028</v>
      </c>
      <c r="K67">
        <v>-3.7847503115770287E-2</v>
      </c>
    </row>
    <row r="68" spans="1:11" x14ac:dyDescent="0.35">
      <c r="A68" s="1">
        <v>43891</v>
      </c>
      <c r="B68" s="2">
        <v>1.4203296703296704</v>
      </c>
      <c r="C68" s="7">
        <v>68.22174075607596</v>
      </c>
      <c r="D68" s="2">
        <v>0.74</v>
      </c>
      <c r="E68" s="3">
        <f t="shared" si="0"/>
        <v>0.52100580270793029</v>
      </c>
      <c r="I68">
        <v>39</v>
      </c>
      <c r="J68">
        <v>0.42917391015643291</v>
      </c>
      <c r="K68">
        <v>-9.1739101564329295E-3</v>
      </c>
    </row>
    <row r="69" spans="1:11" x14ac:dyDescent="0.35">
      <c r="A69" s="1">
        <v>43983</v>
      </c>
      <c r="B69" s="2">
        <v>0.25</v>
      </c>
      <c r="C69" s="7">
        <v>63.371995109531078</v>
      </c>
      <c r="D69" s="2">
        <v>0.4</v>
      </c>
      <c r="E69" s="3">
        <f t="shared" ref="E69:E83" si="1">+D69/B69</f>
        <v>1.6</v>
      </c>
      <c r="I69">
        <v>40</v>
      </c>
      <c r="J69">
        <v>0.42293843406673037</v>
      </c>
      <c r="K69">
        <v>-3.293843406673036E-2</v>
      </c>
    </row>
    <row r="70" spans="1:11" x14ac:dyDescent="0.35">
      <c r="A70" s="1">
        <v>44075</v>
      </c>
      <c r="B70" s="2">
        <v>0.25</v>
      </c>
      <c r="C70" s="7">
        <v>62.311057209699783</v>
      </c>
      <c r="D70" s="2">
        <v>0.3</v>
      </c>
      <c r="E70" s="3">
        <f t="shared" si="1"/>
        <v>1.2</v>
      </c>
      <c r="I70">
        <v>41</v>
      </c>
      <c r="J70">
        <v>0.4053458470247433</v>
      </c>
      <c r="K70">
        <v>-4.5345847024743313E-2</v>
      </c>
    </row>
    <row r="71" spans="1:11" x14ac:dyDescent="0.35">
      <c r="A71" s="1">
        <v>44166</v>
      </c>
      <c r="B71" s="2">
        <v>0.25</v>
      </c>
      <c r="C71" s="7">
        <v>59.623360873639584</v>
      </c>
      <c r="D71" s="2">
        <v>0.24</v>
      </c>
      <c r="E71" s="3">
        <f t="shared" si="1"/>
        <v>0.96</v>
      </c>
      <c r="I71">
        <v>42</v>
      </c>
      <c r="J71">
        <v>0.42943705859776449</v>
      </c>
      <c r="K71">
        <v>-6.9437058597764501E-2</v>
      </c>
    </row>
    <row r="72" spans="1:11" x14ac:dyDescent="0.35">
      <c r="A72" s="1">
        <v>44256</v>
      </c>
      <c r="B72" s="2">
        <v>0.25</v>
      </c>
      <c r="C72" s="7">
        <v>57.482698367690169</v>
      </c>
      <c r="D72" s="2">
        <v>0.2</v>
      </c>
      <c r="E72" s="3">
        <f t="shared" si="1"/>
        <v>0.8</v>
      </c>
      <c r="I72">
        <v>43</v>
      </c>
      <c r="J72">
        <v>0.42194451270511513</v>
      </c>
      <c r="K72">
        <v>-7.1944512705115149E-2</v>
      </c>
    </row>
    <row r="73" spans="1:11" x14ac:dyDescent="0.35">
      <c r="A73" s="1">
        <v>44348</v>
      </c>
      <c r="B73" s="2">
        <v>0.25</v>
      </c>
      <c r="C73" s="7">
        <v>56.927342305426379</v>
      </c>
      <c r="D73" s="2">
        <v>0.18</v>
      </c>
      <c r="E73" s="3">
        <f t="shared" si="1"/>
        <v>0.72</v>
      </c>
      <c r="I73">
        <v>44</v>
      </c>
      <c r="J73">
        <v>0.43532496097741946</v>
      </c>
      <c r="K73">
        <v>-9.5324960977419437E-2</v>
      </c>
    </row>
    <row r="74" spans="1:11" x14ac:dyDescent="0.35">
      <c r="A74" s="1">
        <v>44440</v>
      </c>
      <c r="B74" s="2">
        <v>0.25</v>
      </c>
      <c r="C74" s="7">
        <v>56.012051610756266</v>
      </c>
      <c r="D74" s="2">
        <v>0.17</v>
      </c>
      <c r="E74" s="3">
        <f t="shared" si="1"/>
        <v>0.68</v>
      </c>
      <c r="I74">
        <v>45</v>
      </c>
      <c r="J74">
        <v>0.40580542551939436</v>
      </c>
      <c r="K74">
        <v>-7.5805425519394343E-2</v>
      </c>
    </row>
    <row r="75" spans="1:11" x14ac:dyDescent="0.35">
      <c r="A75" s="1">
        <v>44531</v>
      </c>
      <c r="B75" s="2">
        <v>0.25</v>
      </c>
      <c r="C75" s="7">
        <v>56.181118550627652</v>
      </c>
      <c r="D75" s="2">
        <v>0.15</v>
      </c>
      <c r="E75" s="3">
        <f t="shared" si="1"/>
        <v>0.6</v>
      </c>
      <c r="I75">
        <v>46</v>
      </c>
      <c r="J75">
        <v>0.48022043004475012</v>
      </c>
      <c r="K75">
        <v>-0.16022043004475012</v>
      </c>
    </row>
    <row r="76" spans="1:11" x14ac:dyDescent="0.35">
      <c r="A76" s="1">
        <v>44621</v>
      </c>
      <c r="B76" s="2">
        <v>0.29166666666666669</v>
      </c>
      <c r="C76" s="7">
        <v>56.097068047500073</v>
      </c>
      <c r="D76" s="2">
        <v>0.16</v>
      </c>
      <c r="E76" s="3">
        <f t="shared" si="1"/>
        <v>0.5485714285714286</v>
      </c>
      <c r="I76">
        <v>47</v>
      </c>
      <c r="J76">
        <v>0.50033382370630219</v>
      </c>
      <c r="K76">
        <v>-0.17033382370630218</v>
      </c>
    </row>
    <row r="77" spans="1:11" x14ac:dyDescent="0.35">
      <c r="A77" s="1">
        <v>44713</v>
      </c>
      <c r="B77" s="2">
        <v>0.93681318681318682</v>
      </c>
      <c r="C77" s="7">
        <v>59.25808045098325</v>
      </c>
      <c r="D77" s="2">
        <v>0.26</v>
      </c>
      <c r="E77" s="3">
        <f t="shared" si="1"/>
        <v>0.27753665689149559</v>
      </c>
      <c r="F77" s="4">
        <f t="shared" ref="F77:F80" si="2">+D77-D76</f>
        <v>0.1</v>
      </c>
      <c r="I77">
        <v>48</v>
      </c>
      <c r="J77">
        <v>0.53620102373631928</v>
      </c>
      <c r="K77">
        <v>-0.1862010237363193</v>
      </c>
    </row>
    <row r="78" spans="1:11" x14ac:dyDescent="0.35">
      <c r="A78" s="1">
        <v>44805</v>
      </c>
      <c r="B78" s="2">
        <v>2.3532608695652173</v>
      </c>
      <c r="C78" s="7">
        <v>61.04146793465263</v>
      </c>
      <c r="D78" s="2">
        <v>0.64</v>
      </c>
      <c r="E78" s="3">
        <f t="shared" si="1"/>
        <v>0.27196304849884528</v>
      </c>
      <c r="F78" s="4">
        <f t="shared" si="2"/>
        <v>0.38</v>
      </c>
      <c r="I78">
        <v>49</v>
      </c>
      <c r="J78">
        <v>0.58715436214609307</v>
      </c>
      <c r="K78">
        <v>-0.23715436214609309</v>
      </c>
    </row>
    <row r="79" spans="1:11" x14ac:dyDescent="0.35">
      <c r="A79" s="1">
        <v>44896</v>
      </c>
      <c r="B79" s="2">
        <v>4.33</v>
      </c>
      <c r="C79" s="7">
        <v>62.616295379139672</v>
      </c>
      <c r="D79" s="2">
        <v>1.17</v>
      </c>
      <c r="E79" s="3">
        <f t="shared" si="1"/>
        <v>0.27020785219399535</v>
      </c>
      <c r="F79" s="4">
        <f t="shared" si="2"/>
        <v>0.52999999999999992</v>
      </c>
      <c r="I79">
        <v>50</v>
      </c>
      <c r="J79">
        <v>0.62569662538550164</v>
      </c>
      <c r="K79">
        <v>-0.26569662538550165</v>
      </c>
    </row>
    <row r="80" spans="1:11" x14ac:dyDescent="0.35">
      <c r="A80" s="1">
        <v>45016</v>
      </c>
      <c r="B80" s="2">
        <v>4.83</v>
      </c>
      <c r="C80" s="7">
        <v>64.079284778981489</v>
      </c>
      <c r="D80" s="2">
        <v>1.61</v>
      </c>
      <c r="E80" s="3">
        <f t="shared" si="1"/>
        <v>0.33333333333333337</v>
      </c>
      <c r="F80" s="4">
        <f t="shared" si="2"/>
        <v>0.44000000000000017</v>
      </c>
      <c r="I80">
        <v>51</v>
      </c>
      <c r="J80">
        <v>0.59756526639359242</v>
      </c>
      <c r="K80">
        <v>-0.22756526639359242</v>
      </c>
    </row>
    <row r="81" spans="1:11" x14ac:dyDescent="0.35">
      <c r="A81" s="1">
        <v>45078</v>
      </c>
      <c r="B81" s="2">
        <v>4.99</v>
      </c>
      <c r="C81" s="7">
        <v>64.845050744949503</v>
      </c>
      <c r="D81" s="2">
        <v>2.0499999999999998</v>
      </c>
      <c r="E81" s="3">
        <f t="shared" si="1"/>
        <v>0.41082164328657311</v>
      </c>
      <c r="F81" s="4">
        <f>+D81-D80</f>
        <v>0.43999999999999972</v>
      </c>
      <c r="I81">
        <v>52</v>
      </c>
      <c r="J81">
        <v>0.6172422662953907</v>
      </c>
      <c r="K81">
        <v>-0.23724226629539069</v>
      </c>
    </row>
    <row r="82" spans="1:11" x14ac:dyDescent="0.35">
      <c r="A82" s="1">
        <v>45170</v>
      </c>
      <c r="B82" s="2">
        <v>5.26</v>
      </c>
      <c r="C82" s="7">
        <v>65.386506532235572</v>
      </c>
      <c r="D82" s="2">
        <v>2.33</v>
      </c>
      <c r="E82" s="3">
        <f t="shared" si="1"/>
        <v>0.44296577946768062</v>
      </c>
      <c r="F82" s="4">
        <f>+D82-D81</f>
        <v>0.28000000000000025</v>
      </c>
      <c r="I82">
        <v>53</v>
      </c>
      <c r="J82">
        <v>0.66119048119232016</v>
      </c>
      <c r="K82">
        <v>-0.25119048119232018</v>
      </c>
    </row>
    <row r="83" spans="1:11" x14ac:dyDescent="0.35">
      <c r="A83" s="1">
        <v>45261</v>
      </c>
      <c r="B83" s="2">
        <v>5.33</v>
      </c>
      <c r="C83" s="7">
        <v>65.028576349938533</v>
      </c>
      <c r="D83" s="2">
        <v>2.54</v>
      </c>
      <c r="E83" s="3">
        <f t="shared" si="1"/>
        <v>0.47654784240150094</v>
      </c>
      <c r="F83" s="4">
        <f>+D83-D82</f>
        <v>0.20999999999999996</v>
      </c>
      <c r="I83">
        <v>54</v>
      </c>
      <c r="J83">
        <v>0.80259365118144288</v>
      </c>
      <c r="K83">
        <v>-0.35259365118144287</v>
      </c>
    </row>
    <row r="84" spans="1:11" x14ac:dyDescent="0.35">
      <c r="A84" s="1">
        <v>45352</v>
      </c>
      <c r="B84" s="2">
        <v>5.33</v>
      </c>
      <c r="C84" s="7">
        <v>64.2118258315015</v>
      </c>
      <c r="D84" s="2">
        <v>2.59</v>
      </c>
      <c r="E84" s="3">
        <f t="shared" ref="E84:E86" si="3">+D84/B84</f>
        <v>0.48592870544090055</v>
      </c>
      <c r="F84" s="4">
        <f>+D84-D83</f>
        <v>4.9999999999999822E-2</v>
      </c>
      <c r="I84">
        <v>55</v>
      </c>
      <c r="J84">
        <v>0.88432759758586377</v>
      </c>
      <c r="K84">
        <v>-0.37432759758586376</v>
      </c>
    </row>
    <row r="85" spans="1:11" x14ac:dyDescent="0.35">
      <c r="A85" s="1">
        <v>45444</v>
      </c>
      <c r="B85" s="2">
        <v>5.33</v>
      </c>
      <c r="C85" s="7">
        <v>65.52</v>
      </c>
      <c r="D85" s="2">
        <v>2.63</v>
      </c>
      <c r="E85" s="3">
        <f t="shared" si="3"/>
        <v>0.49343339587242024</v>
      </c>
      <c r="F85" s="4">
        <f>+D85-D84</f>
        <v>4.0000000000000036E-2</v>
      </c>
      <c r="I85">
        <v>56</v>
      </c>
      <c r="J85">
        <v>0.91403905462367252</v>
      </c>
      <c r="K85">
        <v>-0.37403905462367248</v>
      </c>
    </row>
    <row r="86" spans="1:11" x14ac:dyDescent="0.35">
      <c r="A86" s="1">
        <v>45536</v>
      </c>
      <c r="B86" s="2">
        <v>4.83</v>
      </c>
      <c r="C86" s="7">
        <v>65.02</v>
      </c>
      <c r="D86" s="2">
        <v>2.72</v>
      </c>
      <c r="E86" s="3">
        <f t="shared" si="3"/>
        <v>0.56314699792960665</v>
      </c>
      <c r="F86" s="4"/>
      <c r="I86">
        <v>57</v>
      </c>
      <c r="J86">
        <v>0.97932147873506414</v>
      </c>
      <c r="K86">
        <v>-0.37932147873506417</v>
      </c>
    </row>
    <row r="87" spans="1:11" x14ac:dyDescent="0.35">
      <c r="A87" s="1"/>
      <c r="C87" s="7"/>
      <c r="F87" s="4"/>
      <c r="I87">
        <v>58</v>
      </c>
      <c r="J87">
        <v>1.1269832252981211</v>
      </c>
      <c r="K87">
        <v>-0.42698322529812116</v>
      </c>
    </row>
    <row r="88" spans="1:11" x14ac:dyDescent="0.35">
      <c r="A88" s="1"/>
      <c r="I88">
        <v>59</v>
      </c>
      <c r="J88">
        <v>1.2087730594901984</v>
      </c>
      <c r="K88">
        <v>-0.40877305949019838</v>
      </c>
    </row>
    <row r="89" spans="1:11" x14ac:dyDescent="0.35">
      <c r="A89" s="1" t="s">
        <v>2</v>
      </c>
      <c r="B89" s="2">
        <f>AVERAGE(B4:B86)</f>
        <v>1.7334488948661435</v>
      </c>
      <c r="C89" s="2">
        <f>AVERAGE(C4:C86)</f>
        <v>74.586977689784931</v>
      </c>
      <c r="D89" s="2">
        <f>AVERAGE(D4:D86)</f>
        <v>1.2196385542168673</v>
      </c>
      <c r="E89" s="3">
        <f>AVERAGE(E4:E86)</f>
        <v>1.3355342428689145</v>
      </c>
      <c r="I89">
        <v>60</v>
      </c>
      <c r="J89">
        <v>1.3099843305377714</v>
      </c>
      <c r="K89">
        <v>-0.39998433053777138</v>
      </c>
    </row>
    <row r="90" spans="1:11" x14ac:dyDescent="0.35">
      <c r="A90" s="1" t="s">
        <v>4</v>
      </c>
      <c r="B90" s="2">
        <f>MEDIAN(B4:B86)</f>
        <v>0.93681318681318682</v>
      </c>
      <c r="C90" s="2">
        <f>MEDIAN(C4:C86)</f>
        <v>71.425592906829465</v>
      </c>
      <c r="D90" s="2">
        <f>MEDIAN(D4:D86)</f>
        <v>0.8</v>
      </c>
      <c r="E90" s="3">
        <f>MEDIAN(E4:E86)</f>
        <v>0.76694294294294296</v>
      </c>
      <c r="I90">
        <v>61</v>
      </c>
      <c r="J90">
        <v>1.3758894014239815</v>
      </c>
      <c r="K90">
        <v>-0.39588940142398155</v>
      </c>
    </row>
    <row r="91" spans="1:11" x14ac:dyDescent="0.35">
      <c r="A91" s="1" t="s">
        <v>5</v>
      </c>
      <c r="B91" s="2">
        <v>5.33</v>
      </c>
      <c r="C91" s="2">
        <v>5.33</v>
      </c>
      <c r="D91" s="6">
        <v>2.63</v>
      </c>
      <c r="E91" s="3">
        <f>+D91/B91</f>
        <v>0.49343339587242024</v>
      </c>
      <c r="I91">
        <v>62</v>
      </c>
      <c r="J91">
        <v>1.397777692516331</v>
      </c>
      <c r="K91">
        <v>-0.37777769251633098</v>
      </c>
    </row>
    <row r="92" spans="1:11" x14ac:dyDescent="0.35">
      <c r="A92" s="1" t="s">
        <v>6</v>
      </c>
      <c r="B92" s="2">
        <v>5.33</v>
      </c>
      <c r="C92" s="2">
        <v>5.33</v>
      </c>
      <c r="D92" s="2">
        <f>+B92*0.691</f>
        <v>3.6830299999999996</v>
      </c>
      <c r="E92" s="3">
        <f>+D92/B92</f>
        <v>0.69099999999999995</v>
      </c>
      <c r="I92">
        <v>63</v>
      </c>
      <c r="J92">
        <v>1.3021235189399496</v>
      </c>
      <c r="K92">
        <v>-0.28212351893994958</v>
      </c>
    </row>
    <row r="93" spans="1:11" x14ac:dyDescent="0.35">
      <c r="A93" s="1"/>
      <c r="I93">
        <v>64</v>
      </c>
      <c r="J93">
        <v>1.107071355929008</v>
      </c>
      <c r="K93">
        <v>-0.21707135592900795</v>
      </c>
    </row>
    <row r="94" spans="1:11" x14ac:dyDescent="0.35">
      <c r="A94" s="5" t="s">
        <v>3</v>
      </c>
      <c r="I94">
        <v>65</v>
      </c>
      <c r="J94">
        <v>0.81124239277756249</v>
      </c>
      <c r="K94">
        <v>-7.1242392777562502E-2</v>
      </c>
    </row>
    <row r="95" spans="1:11" x14ac:dyDescent="0.35">
      <c r="A95" s="1"/>
      <c r="I95">
        <v>66</v>
      </c>
      <c r="J95">
        <v>0.16494163017299535</v>
      </c>
      <c r="K95">
        <v>0.23505836982700468</v>
      </c>
    </row>
    <row r="96" spans="1:11" x14ac:dyDescent="0.35">
      <c r="A96" s="1"/>
      <c r="I96">
        <v>67</v>
      </c>
      <c r="J96">
        <v>0.11882284621721384</v>
      </c>
      <c r="K96">
        <v>0.18117715378278615</v>
      </c>
    </row>
    <row r="97" spans="1:11" x14ac:dyDescent="0.35">
      <c r="A97" s="1"/>
      <c r="I97">
        <v>68</v>
      </c>
      <c r="J97">
        <v>1.9891590794305358E-3</v>
      </c>
      <c r="K97">
        <v>0.23801084092056946</v>
      </c>
    </row>
    <row r="98" spans="1:11" x14ac:dyDescent="0.35">
      <c r="A98" s="1"/>
      <c r="I98">
        <v>69</v>
      </c>
      <c r="J98">
        <v>-9.1065063651062594E-2</v>
      </c>
      <c r="K98">
        <v>0.29106506365106261</v>
      </c>
    </row>
    <row r="99" spans="1:11" x14ac:dyDescent="0.35">
      <c r="A99" s="1"/>
      <c r="I99">
        <v>70</v>
      </c>
      <c r="J99">
        <v>-0.1152062940267049</v>
      </c>
      <c r="K99">
        <v>0.2952062940267049</v>
      </c>
    </row>
    <row r="100" spans="1:11" x14ac:dyDescent="0.35">
      <c r="A100" s="1"/>
      <c r="I100">
        <v>71</v>
      </c>
      <c r="J100">
        <v>-0.15499381958398839</v>
      </c>
      <c r="K100">
        <v>0.32499381958398843</v>
      </c>
    </row>
    <row r="101" spans="1:11" x14ac:dyDescent="0.35">
      <c r="A101" s="1"/>
      <c r="I101">
        <v>72</v>
      </c>
      <c r="J101">
        <v>-0.147644509435644</v>
      </c>
      <c r="K101">
        <v>0.29764450943564402</v>
      </c>
    </row>
    <row r="102" spans="1:11" x14ac:dyDescent="0.35">
      <c r="A102" s="1"/>
      <c r="I102">
        <v>73</v>
      </c>
      <c r="J102">
        <v>-0.13579387868900028</v>
      </c>
      <c r="K102">
        <v>0.29579387868900031</v>
      </c>
    </row>
    <row r="103" spans="1:11" x14ac:dyDescent="0.35">
      <c r="I103">
        <v>74</v>
      </c>
      <c r="J103">
        <v>0.2416757251804853</v>
      </c>
      <c r="K103">
        <v>1.8324274819514708E-2</v>
      </c>
    </row>
    <row r="104" spans="1:11" x14ac:dyDescent="0.35">
      <c r="I104">
        <v>75</v>
      </c>
      <c r="J104">
        <v>0.84626368645606642</v>
      </c>
      <c r="K104">
        <v>-0.20626368645606641</v>
      </c>
    </row>
    <row r="105" spans="1:11" x14ac:dyDescent="0.35">
      <c r="I105">
        <v>76</v>
      </c>
      <c r="J105">
        <v>1.650271703645968</v>
      </c>
      <c r="K105">
        <v>-0.48027170364596805</v>
      </c>
    </row>
    <row r="106" spans="1:11" x14ac:dyDescent="0.35">
      <c r="I106">
        <v>77</v>
      </c>
      <c r="J106">
        <v>1.8999190916756092</v>
      </c>
      <c r="K106">
        <v>-0.28991909167560914</v>
      </c>
    </row>
    <row r="107" spans="1:11" x14ac:dyDescent="0.35">
      <c r="I107">
        <v>78</v>
      </c>
      <c r="J107">
        <v>1.99274328230806</v>
      </c>
      <c r="K107">
        <v>5.7256717691939851E-2</v>
      </c>
    </row>
    <row r="108" spans="1:11" x14ac:dyDescent="0.35">
      <c r="I108">
        <v>79</v>
      </c>
      <c r="J108">
        <v>2.1167480780486363</v>
      </c>
      <c r="K108">
        <v>0.21325192195136378</v>
      </c>
    </row>
    <row r="109" spans="1:11" x14ac:dyDescent="0.35">
      <c r="I109">
        <v>80</v>
      </c>
      <c r="J109">
        <v>2.1272361254096239</v>
      </c>
      <c r="K109">
        <v>0.41276387459037611</v>
      </c>
    </row>
    <row r="110" spans="1:11" ht="15" thickBot="1" x14ac:dyDescent="0.4">
      <c r="I110" s="8">
        <v>81</v>
      </c>
      <c r="J110" s="8">
        <v>2.0917321239863931</v>
      </c>
      <c r="K110" s="8">
        <v>0.49826787601360678</v>
      </c>
    </row>
  </sheetData>
  <hyperlinks>
    <hyperlink ref="A94" r:id="rId1" display="https://www.newyorkfed.org/markets/reference-rates/effr" xr:uid="{4C408F58-A52D-4D96-8CEA-6D131C806DAF}"/>
    <hyperlink ref="N1" r:id="rId2" xr:uid="{38CD8088-17EE-4934-8E25-DDFA096B62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Sheet1</vt:lpstr>
      <vt:lpstr>Chart3</vt:lpstr>
      <vt:lpstr>Chart2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Stanley</dc:creator>
  <cp:lastModifiedBy>Neil Stanley</cp:lastModifiedBy>
  <cp:lastPrinted>2024-12-12T16:48:02Z</cp:lastPrinted>
  <dcterms:created xsi:type="dcterms:W3CDTF">2022-11-07T14:24:49Z</dcterms:created>
  <dcterms:modified xsi:type="dcterms:W3CDTF">2024-12-12T16:55:34Z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{CA40EEC8-F171-40F0-890A-8C3D5FC9057C}</vt:lpwstr>
  </property>
</Properties>
</file>