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d.docs.live.net/01de06d2417d1084/Documents/JCWS/DEP COMPLIANCE/Lead and Copper/Lead Service Line Inventory 2024/"/>
    </mc:Choice>
  </mc:AlternateContent>
  <xr:revisionPtr revIDLastSave="4" documentId="8_{25E05E2C-9E63-4617-BE2F-86E605BDA519}" xr6:coauthVersionLast="47" xr6:coauthVersionMax="47" xr10:uidLastSave="{8521FD3F-67D1-4AB0-BDA9-959FCADBDB9A}"/>
  <bookViews>
    <workbookView xWindow="-108" yWindow="-108" windowWidth="23256" windowHeight="12456" firstSheet="5" activeTab="5" xr2:uid="{58F4E2DF-D5C9-4F26-A402-BBD2D4348A53}"/>
  </bookViews>
  <sheets>
    <sheet name="Introduction" sheetId="6" r:id="rId1"/>
    <sheet name="Dropdowns" sheetId="24" state="hidden" r:id="rId2"/>
    <sheet name="Template Instructions_Systems" sheetId="23" r:id="rId3"/>
    <sheet name="Template Instructions_State" sheetId="22" r:id="rId4"/>
    <sheet name="Classifying SLs" sheetId="21" r:id="rId5"/>
    <sheet name="PWS Information" sheetId="15" r:id="rId6"/>
    <sheet name="Inventory Methods" sheetId="16" r:id="rId7"/>
    <sheet name="Inventory Summary" sheetId="1" r:id="rId8"/>
    <sheet name="Detailed Inventory" sheetId="3" r:id="rId9"/>
    <sheet name="Public Accessibility Doc." sheetId="4" r:id="rId10"/>
    <sheet name="State Checklist" sheetId="5" r:id="rId11"/>
    <sheet name="Building Conditionals" sheetId="20" state="hidden" r:id="rId12"/>
    <sheet name="Form Lists" sheetId="18" state="hidden" r:id="rId13"/>
  </sheets>
  <definedNames>
    <definedName name="_Ref90647591" localSheetId="9">'State Checklist'!#REF!</definedName>
    <definedName name="OLE_LINK5" localSheetId="2">'Template Instructions_Systems'!$H$154</definedName>
    <definedName name="_xlnm.Print_Area" localSheetId="8">'Detailed Inventory'!$A$1:$AG$106</definedName>
    <definedName name="_xlnm.Print_Area" localSheetId="0">Introduction!$A$1:$E$22</definedName>
    <definedName name="_xlnm.Print_Area" localSheetId="9">'Public Accessibility Doc.'!$A$1:$E$33</definedName>
    <definedName name="_xlnm.Print_Area" localSheetId="5">'PWS Information'!$A$1:$F$22</definedName>
    <definedName name="_xlnm.Print_Area" localSheetId="10">'State Checklist'!$A$1:$F$46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3" l="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3" i="5" l="1"/>
  <c r="B4" i="5"/>
  <c r="B3" i="3"/>
  <c r="B3" i="4"/>
  <c r="B4" i="4"/>
  <c r="B3" i="16"/>
  <c r="B4" i="16"/>
  <c r="E30" i="1"/>
  <c r="E31" i="1"/>
  <c r="E32" i="1"/>
  <c r="E33" i="1"/>
  <c r="B4" i="1"/>
  <c r="B3" i="1"/>
  <c r="E34" i="1" l="1"/>
  <c r="B4" i="3"/>
  <c r="G23" i="20" l="1"/>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<sst xmlns="http://schemas.openxmlformats.org/spreadsheetml/2006/main" count="2132" uniqueCount="502">
  <si>
    <t>Template Organization</t>
  </si>
  <si>
    <t>Worksheet Type</t>
  </si>
  <si>
    <t>Worksheet Name</t>
  </si>
  <si>
    <t>Description</t>
  </si>
  <si>
    <t>Background</t>
  </si>
  <si>
    <t>Classifying SLs</t>
  </si>
  <si>
    <t>Templates for Water Systems</t>
  </si>
  <si>
    <t>PWS Information</t>
  </si>
  <si>
    <t>Inventory Methods</t>
  </si>
  <si>
    <t>Inventory Summary</t>
  </si>
  <si>
    <t>Detailed Inventory</t>
  </si>
  <si>
    <t xml:space="preserve">For systems to provide documentation to states on how they met the public accessibility requirements of the LCRR. </t>
  </si>
  <si>
    <t>Templates for States</t>
  </si>
  <si>
    <t>State Checklist</t>
  </si>
  <si>
    <t>Classifying the Entire Service Line When Ownership Is Split</t>
  </si>
  <si>
    <t>Introduction</t>
  </si>
  <si>
    <t>Exhibit 1. Example of Service Line Ownership Distinction between the Water System and Customer</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</si>
  <si>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</si>
  <si>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</si>
  <si>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</si>
  <si>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</si>
  <si>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</si>
  <si>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</si>
  <si>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</si>
  <si>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</si>
  <si>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N/A</t>
  </si>
  <si>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</si>
  <si>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</si>
  <si>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</si>
  <si>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</si>
  <si>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</si>
  <si>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</si>
  <si>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</si>
  <si>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</si>
  <si>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Select "Yes" or "No"</t>
  </si>
  <si>
    <t>Mailing Address</t>
  </si>
  <si>
    <t>Street or P.O. Box:</t>
  </si>
  <si>
    <t>City or Town:</t>
  </si>
  <si>
    <t>State:</t>
  </si>
  <si>
    <t>Zip Code:</t>
  </si>
  <si>
    <t>Name:</t>
  </si>
  <si>
    <t>Title:</t>
  </si>
  <si>
    <t>Telephone:</t>
  </si>
  <si>
    <t>Email:</t>
  </si>
  <si>
    <t>Inventory Methodology</t>
  </si>
  <si>
    <t>Enter Date Last Updated:</t>
  </si>
  <si>
    <r>
      <rPr>
        <b/>
        <i/>
        <sz val="11"/>
        <color theme="1"/>
        <rFont val="Calibri"/>
        <family val="2"/>
        <scheme val="minor"/>
      </rPr>
      <t>Purpose of this worksheet:</t>
    </r>
    <r>
      <rPr>
        <i/>
        <sz val="11"/>
        <color theme="1"/>
        <rFont val="Calibri"/>
        <family val="2"/>
        <scheme val="minor"/>
      </rPr>
      <t xml:space="preserve"> For water systems to document the methods and resources they used to develop and update their inventory.</t>
    </r>
  </si>
  <si>
    <t xml:space="preserve">Part 1: Historical Records Review </t>
  </si>
  <si>
    <t>Type of Record</t>
  </si>
  <si>
    <t>5. Additional Records Required by Your State</t>
  </si>
  <si>
    <t>Part 2: Identifying Service Line Material During Normal Operations</t>
  </si>
  <si>
    <t xml:space="preserve">1. During which normal operating activities are you collecting information on service line material? Check all that apply. </t>
  </si>
  <si>
    <t xml:space="preserve">          Water meter reading</t>
  </si>
  <si>
    <t xml:space="preserve">          Water main repair or replacement</t>
  </si>
  <si>
    <t xml:space="preserve">          Water meter repair or replacement</t>
  </si>
  <si>
    <t xml:space="preserve">          Backflow prevention device inspection</t>
  </si>
  <si>
    <t xml:space="preserve">          Service line repair or replacement</t>
  </si>
  <si>
    <t xml:space="preserve">          Other</t>
  </si>
  <si>
    <t>If "Other", please explain:</t>
  </si>
  <si>
    <t>2. Did you develop or revise standard operating procedures to collect service line material information 
    during normal operation?</t>
  </si>
  <si>
    <t xml:space="preserve">    If "Yes", please describe:</t>
  </si>
  <si>
    <t>Part 3:  Service Line Investigations</t>
  </si>
  <si>
    <t xml:space="preserve">          Visual Inspection at the Meter Pit</t>
  </si>
  <si>
    <t xml:space="preserve">          Water Quality Sampling - Other</t>
  </si>
  <si>
    <t xml:space="preserve">          Customer Self-Identification</t>
  </si>
  <si>
    <t xml:space="preserve">          Mechanical Excavation</t>
  </si>
  <si>
    <t xml:space="preserve">          CCTV Inspection at Curb Box - External</t>
  </si>
  <si>
    <t xml:space="preserve">          Vacuum Excavation</t>
  </si>
  <si>
    <t xml:space="preserve">          CCTV Inspection at Curb Box - Internal</t>
  </si>
  <si>
    <t xml:space="preserve">          Water Quality Sampling - Targeted</t>
  </si>
  <si>
    <t xml:space="preserve">          Water Quality Sampling - Flushed</t>
  </si>
  <si>
    <t xml:space="preserve">          Water Quality sampling - Sequential</t>
  </si>
  <si>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</si>
  <si>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</si>
  <si>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 xml:space="preserve">Select "Yes" or "No" </t>
  </si>
  <si>
    <t>Part 2.  Inventory Format</t>
  </si>
  <si>
    <t>Service Line Material Classification</t>
  </si>
  <si>
    <t>Definition</t>
  </si>
  <si>
    <r>
      <t>Any portion of the service line is known to be made of lead.</t>
    </r>
    <r>
      <rPr>
        <vertAlign val="superscript"/>
        <sz val="11"/>
        <color theme="1"/>
        <rFont val="Calibri"/>
        <family val="2"/>
        <scheme val="minor"/>
      </rPr>
      <t>2</t>
    </r>
  </si>
  <si>
    <t>Galvanized Requiring Replacement (GRR)</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</si>
  <si>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</si>
  <si>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</si>
  <si>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</si>
  <si>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t>Notes</t>
  </si>
  <si>
    <t>Date Last Updated:</t>
  </si>
  <si>
    <t xml:space="preserve"> </t>
  </si>
  <si>
    <t>Location Information</t>
  </si>
  <si>
    <t>Other Potential Sources of Lead</t>
  </si>
  <si>
    <t>Unique Service Line ID</t>
  </si>
  <si>
    <t>Sensitive Population? (Y/N)</t>
  </si>
  <si>
    <t>If Non-Lead,
Was Material Ever Previously Lead?</t>
  </si>
  <si>
    <t>Service Line Installation Date</t>
  </si>
  <si>
    <t>Service Line Size</t>
  </si>
  <si>
    <t>Basis of Material Classification</t>
  </si>
  <si>
    <t>Was the Service Line Material Field Verified?</t>
  </si>
  <si>
    <t>If "Yes" Service Line Material Was Field Verified:</t>
  </si>
  <si>
    <t>Is there a Lead Connector?</t>
  </si>
  <si>
    <t>Building Type Connected to Service Line</t>
  </si>
  <si>
    <t>Point-of-Entry or Point-of-Use Treatment Present?</t>
  </si>
  <si>
    <t>Does the Interior Building Plumbing Contain Copper Pipes with Lead Solder Installed Before Your State's Lead Ban (Generally 1986 - 1988)?</t>
  </si>
  <si>
    <t xml:space="preserve"> Current LCR Sampling Site?</t>
  </si>
  <si>
    <t>Street Address</t>
  </si>
  <si>
    <t>Other Location Identifier</t>
  </si>
  <si>
    <t>Describe the Field Verification Method</t>
  </si>
  <si>
    <t>Enter the Date of Field Verification</t>
  </si>
  <si>
    <t>Select Yes, No, or Don't know. Important for determining if downstream/ customer-owned galvanized service line requires replacement</t>
  </si>
  <si>
    <t>Date, year, or estimated date range when the service line was installed or replaced</t>
  </si>
  <si>
    <t>Diameter in inches</t>
  </si>
  <si>
    <t>Select Yes or No</t>
  </si>
  <si>
    <t>Enter approximate date of field verification or date that the record was updated</t>
  </si>
  <si>
    <t>Enter approximate date of field verification or date that record was updated</t>
  </si>
  <si>
    <t>For example, lead gooseneck or pigtail where the water main is connected to the service line</t>
  </si>
  <si>
    <t>No</t>
  </si>
  <si>
    <t>Non-Lead - Plastic</t>
  </si>
  <si>
    <t>Yes</t>
  </si>
  <si>
    <t>Installation date is after the lead ban</t>
  </si>
  <si>
    <t>Visual inspection at meter pit</t>
  </si>
  <si>
    <t>Single Family Residence</t>
  </si>
  <si>
    <t xml:space="preserve"> No</t>
  </si>
  <si>
    <t>Installation record (e.g., tap card)</t>
  </si>
  <si>
    <t>Water Quality Sampling - Targeted</t>
  </si>
  <si>
    <t>Galvanized</t>
  </si>
  <si>
    <t>Non-Lead - Copper</t>
  </si>
  <si>
    <t>Don't know</t>
  </si>
  <si>
    <t>Service line repair or replacement record</t>
  </si>
  <si>
    <t>Other</t>
  </si>
  <si>
    <t>Unknown</t>
  </si>
  <si>
    <t>Unknown - Likely Lead</t>
  </si>
  <si>
    <t>Field inspection only with no records</t>
  </si>
  <si>
    <t>Yes - Day Care</t>
  </si>
  <si>
    <t>Unknown - Material Unknown</t>
  </si>
  <si>
    <t>Lead-lined galvanized</t>
  </si>
  <si>
    <t>Water Quality Sampling - Sequential</t>
  </si>
  <si>
    <t>Customer self-identification</t>
  </si>
  <si>
    <t>Public Accessibility Documentation</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</si>
  <si>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</si>
  <si>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</si>
  <si>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</si>
  <si>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</si>
  <si>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</si>
  <si>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</si>
  <si>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</si>
  <si>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</si>
  <si>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</si>
  <si>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t xml:space="preserve">     If "No", explain. Remember that location identifiers are required for service lines that are lead and galvanized requiring replacement.</t>
  </si>
  <si>
    <t xml:space="preserve">          Printed service line map</t>
  </si>
  <si>
    <t xml:space="preserve">          Printed tabular data</t>
  </si>
  <si>
    <t xml:space="preserve">          Information on water utility mailings or newsletter</t>
  </si>
  <si>
    <t xml:space="preserve">          Hard copy information available in water system office</t>
  </si>
  <si>
    <t>State Checklist for Initial Inventory Submittal</t>
  </si>
  <si>
    <t>Part 1:  Person Completing This Checklist</t>
  </si>
  <si>
    <t>Part 2: Review for Timely Submission</t>
  </si>
  <si>
    <t xml:space="preserve">    Consider post-mark or date sent via email or reported into a state data system.</t>
  </si>
  <si>
    <t>Part 3: Review for Required Elements</t>
  </si>
  <si>
    <r>
      <t xml:space="preserve">1. Does the inventory include </t>
    </r>
    <r>
      <rPr>
        <b/>
        <i/>
        <sz val="11"/>
        <color theme="1"/>
        <rFont val="Calibri"/>
        <family val="2"/>
        <scheme val="minor"/>
      </rPr>
      <t>all</t>
    </r>
    <r>
      <rPr>
        <sz val="11"/>
        <color theme="1"/>
        <rFont val="Calibri"/>
        <family val="2"/>
        <scheme val="minor"/>
      </rPr>
      <t xml:space="preserve"> service lines connected to the distribution system?</t>
    </r>
  </si>
  <si>
    <t>2. Does the inventory include portions owned by the water system and the customer?</t>
  </si>
  <si>
    <r>
      <t xml:space="preserve">    Consider if the system completed each row of the inventory summary table in the </t>
    </r>
    <r>
      <rPr>
        <b/>
        <i/>
        <sz val="11"/>
        <color theme="1"/>
        <rFont val="Calibri"/>
        <family val="2"/>
        <scheme val="minor"/>
      </rPr>
      <t xml:space="preserve">Inventory Summary </t>
    </r>
    <r>
      <rPr>
        <i/>
        <sz val="11"/>
        <color theme="1"/>
        <rFont val="Calibri"/>
        <family val="2"/>
        <scheme val="minor"/>
      </rPr>
      <t>worksheet, Part 3. 
    Some rows may be zero.</t>
    </r>
  </si>
  <si>
    <t>4.  In the space below, provide additional comments/documentation related to required elements of the system's initial inventory.</t>
  </si>
  <si>
    <t>Part 4: Review for Information Sources</t>
  </si>
  <si>
    <t>1. Did the system use the following historical records to prepare their initial inventory: previous materials evaluation, construction and plumbing codes/records, water system records, distribution system inspections and records.</t>
  </si>
  <si>
    <r>
      <t xml:space="preserve">    Consider if the system identified historical records in each row of the</t>
    </r>
    <r>
      <rPr>
        <b/>
        <i/>
        <sz val="11"/>
        <color theme="1"/>
        <rFont val="Calibri"/>
        <family val="2"/>
        <scheme val="minor"/>
      </rPr>
      <t xml:space="preserve"> Inventory Methods </t>
    </r>
    <r>
      <rPr>
        <i/>
        <sz val="11"/>
        <color theme="1"/>
        <rFont val="Calibri"/>
        <family val="2"/>
        <scheme val="minor"/>
      </rPr>
      <t xml:space="preserve">worksheet, Part 1, Rows 1 through 4.
    Consider if the system completed Row 5 if additional records are required in your state. </t>
    </r>
  </si>
  <si>
    <t xml:space="preserve">2. Is the system collecting service line material information during normal operations?
 </t>
  </si>
  <si>
    <t xml:space="preserve">3. Has the system conducted investigations to verify service line material? </t>
  </si>
  <si>
    <t>Part 5: Review for Public Accessibility</t>
  </si>
  <si>
    <t>2. Did the system make its inventory publicly accessible?</t>
  </si>
  <si>
    <t>3.  In the space below, provide additional comments/documentation related to public accessibility of the system's initial inventory.</t>
  </si>
  <si>
    <t>DRAFT</t>
  </si>
  <si>
    <t>Form Option For Customer Side</t>
  </si>
  <si>
    <t>Classification</t>
  </si>
  <si>
    <t>Was Previously Lead?</t>
  </si>
  <si>
    <t>Single-Owned Portion</t>
  </si>
  <si>
    <t>Note to EPA: This is a background sheet to be hidden or deleted</t>
  </si>
  <si>
    <t>Material Unknown</t>
  </si>
  <si>
    <t>Non-Lead - Other</t>
  </si>
  <si>
    <t>Unknown - Unlikely Lead</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</si>
  <si>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</si>
  <si>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</si>
  <si>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</si>
  <si>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</si>
  <si>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</si>
  <si>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</si>
  <si>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</si>
  <si>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</si>
  <si>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</si>
  <si>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</si>
  <si>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</si>
  <si>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</si>
  <si>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</si>
  <si>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</si>
  <si>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</si>
  <si>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</si>
  <si>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</si>
  <si>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</si>
  <si>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</si>
  <si>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</si>
  <si>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</si>
  <si>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</si>
  <si>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</si>
  <si>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</si>
  <si>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</si>
  <si>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</si>
  <si>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</si>
  <si>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</si>
  <si>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</si>
  <si>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</si>
  <si>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</si>
  <si>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</si>
  <si>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Service Line Material Classification*</t>
  </si>
  <si>
    <t>Select the Field Verification Method</t>
  </si>
  <si>
    <t>For CWSs, do Multi-family Residences (MFRs) Comprise at Least 20% of the Structures You Serve?</t>
  </si>
  <si>
    <t>Is there a Lead Connector Present?</t>
  </si>
  <si>
    <t>Does the Interior Building Plumbing Contain Copper Pipes with Lead Solder Installed before your State's Lead Ban (Generally 1986 - 1988)</t>
  </si>
  <si>
    <t>Previous materials evaluation</t>
  </si>
  <si>
    <t>Yes - School</t>
  </si>
  <si>
    <t>Multiple Family Residence</t>
  </si>
  <si>
    <t>Known</t>
  </si>
  <si>
    <t>CCTV Inspection at Curb Box - Internal</t>
  </si>
  <si>
    <t>Building</t>
  </si>
  <si>
    <t>Yes - Other</t>
  </si>
  <si>
    <t>Service line diameter is greater than 2 inches</t>
  </si>
  <si>
    <t>CCTV inspection at Curb Box - External</t>
  </si>
  <si>
    <t>Statistical analysis</t>
  </si>
  <si>
    <t>Water Quality Sampling - Flushed</t>
  </si>
  <si>
    <t>Water sampling only with no records</t>
  </si>
  <si>
    <t>Water Quality Sampling - Other</t>
  </si>
  <si>
    <t>Mechanical Excavation at 1 location</t>
  </si>
  <si>
    <t>Mechanical Excavation at multiple locations</t>
  </si>
  <si>
    <t>Note to EPA: this is a background sheet to be hidden or deleted</t>
  </si>
  <si>
    <t>Source: Exhibit 2-2 of Guidance for Developing and Maintaining a Lead Service Line Inventory (USEPA, 2022).</t>
  </si>
  <si>
    <t>Non-lead</t>
  </si>
  <si>
    <t>Non-lead and never previously lead</t>
  </si>
  <si>
    <t>Non-lead, specifically galvanized pipe material</t>
  </si>
  <si>
    <t>Non-lead, material other than galvanized</t>
  </si>
  <si>
    <t>Non-lead, but system is unable to demonstrate it was not previously Lead</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</si>
  <si>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</si>
  <si>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t>The service line is not made of lead, but a portion is galvanized and the system is unable to demonstrate that the galvanized line was never downstream of a lead service line.</t>
  </si>
  <si>
    <t>Does location meet state affordability guidelines or other measures?</t>
  </si>
  <si>
    <t>Is there Lead Solder in the Service Line?</t>
  </si>
  <si>
    <t>Date of System-owned LSLR</t>
  </si>
  <si>
    <t>Date of Customer-owned LSLR</t>
  </si>
  <si>
    <t>1. Select the location identifiers that you use for your service line inventory. Check all that apply.</t>
  </si>
  <si>
    <r>
      <t xml:space="preserve">2.  Does </t>
    </r>
    <r>
      <rPr>
        <b/>
        <i/>
        <sz val="11"/>
        <color theme="1"/>
        <rFont val="Calibri"/>
        <family val="2"/>
        <scheme val="minor"/>
      </rPr>
      <t>every service line</t>
    </r>
    <r>
      <rPr>
        <sz val="11"/>
        <color theme="1"/>
        <rFont val="Calibri"/>
        <family val="2"/>
        <scheme val="minor"/>
      </rPr>
      <t xml:space="preserve"> have a location identifier?</t>
    </r>
  </si>
  <si>
    <t>System Contact Person</t>
  </si>
  <si>
    <t>Person Who Prepared Inventory (if different from above)</t>
  </si>
  <si>
    <t>Title/Affiliation:</t>
  </si>
  <si>
    <r>
      <t>Describe the Records Reviewed for Your Inventory and Indicate Your Level of Confidence (</t>
    </r>
    <r>
      <rPr>
        <b/>
        <i/>
        <sz val="11"/>
        <color theme="0"/>
        <rFont val="Calibri"/>
        <family val="2"/>
        <scheme val="minor"/>
      </rPr>
      <t>e.g.</t>
    </r>
    <r>
      <rPr>
        <b/>
        <sz val="11"/>
        <color theme="0"/>
        <rFont val="Calibri"/>
        <family val="2"/>
        <scheme val="minor"/>
      </rPr>
      <t xml:space="preserve">, Low, Medium, or High) </t>
    </r>
  </si>
  <si>
    <r>
      <t xml:space="preserve">1. Previous Materials Evaluation
</t>
    </r>
    <r>
      <rPr>
        <i/>
        <sz val="11"/>
        <color theme="1"/>
        <rFont val="Calibri"/>
        <family val="2"/>
        <scheme val="minor"/>
      </rPr>
      <t>Example: Locations of Tier 1 lead tap sampling locations that are served by a lead service line.</t>
    </r>
  </si>
  <si>
    <r>
      <t xml:space="preserve">3. Water System Records
</t>
    </r>
    <r>
      <rPr>
        <i/>
        <sz val="11"/>
        <color theme="1"/>
        <rFont val="Calibri"/>
        <family val="2"/>
        <scheme val="minor"/>
      </rPr>
      <t>Examples: Capital improvement plans. Standard operating procedures. Engineering standards.</t>
    </r>
  </si>
  <si>
    <t>3/4</t>
  </si>
  <si>
    <t>Additional Information to Assign Tap Monitoring Tiering</t>
  </si>
  <si>
    <t>Entire Service Line
Material Classification</t>
  </si>
  <si>
    <r>
      <t xml:space="preserve">Part 3.  Inventory Summary Table </t>
    </r>
    <r>
      <rPr>
        <b/>
        <vertAlign val="superscript"/>
        <sz val="12"/>
        <color theme="0"/>
        <rFont val="Calibri"/>
        <family val="2"/>
        <scheme val="minor"/>
      </rPr>
      <t>1</t>
    </r>
    <r>
      <rPr>
        <b/>
        <sz val="12"/>
        <color theme="0"/>
        <rFont val="Calibri"/>
        <family val="2"/>
        <scheme val="minor"/>
      </rPr>
      <t xml:space="preserve"> </t>
    </r>
  </si>
  <si>
    <t>Total Number of Service Lines
(REQUIRED to be reported under the LCRR)</t>
  </si>
  <si>
    <r>
      <t xml:space="preserve">2b. Is there documentation that defines service line ownership in your system, such as a local ordinance? </t>
    </r>
    <r>
      <rPr>
        <i/>
        <sz val="11"/>
        <color theme="1"/>
        <rFont val="Calibri"/>
        <family val="2"/>
        <scheme val="minor"/>
      </rPr>
      <t>If yes, please describe below and explain where ownership is split (e.g., property line, curb stop).</t>
    </r>
  </si>
  <si>
    <r>
      <t xml:space="preserve">2. Construction Records and Plumbing Codes
</t>
    </r>
    <r>
      <rPr>
        <i/>
        <sz val="11"/>
        <color theme="1"/>
        <rFont val="Calibri"/>
        <family val="2"/>
        <scheme val="minor"/>
      </rPr>
      <t>Examples: Local ordinance adopting an international plumbing code. Permits for replacing lead service lines.</t>
    </r>
  </si>
  <si>
    <t>1. Was the initial inventory submitted by the deadline of October 16, 2024?</t>
  </si>
  <si>
    <t xml:space="preserve">          Interactive online map</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</si>
  <si>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</si>
  <si>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</si>
  <si>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A Unique ID is recommended for each service line.</t>
  </si>
  <si>
    <t xml:space="preserve">Location Identifier </t>
  </si>
  <si>
    <t>If Non-Lead in Column G,
Was Material Ever Previously Lead?</t>
  </si>
  <si>
    <t>Note: This information may be helpful for identifying lead tap monitoring locations.</t>
  </si>
  <si>
    <r>
      <t xml:space="preserve">          </t>
    </r>
    <r>
      <rPr>
        <sz val="11"/>
        <rFont val="Calibri"/>
        <family val="2"/>
        <scheme val="minor"/>
      </rPr>
      <t xml:space="preserve">Predictive </t>
    </r>
    <r>
      <rPr>
        <sz val="11"/>
        <color theme="1"/>
        <rFont val="Calibri"/>
        <family val="2"/>
        <scheme val="minor"/>
      </rPr>
      <t>Modeling</t>
    </r>
  </si>
  <si>
    <t>3. How did you prioritize locations for service line materials investigations? For example, did you consider environmental justice and/or sensitive populations, did you use predictive modeling, and/or did you target areas with high number of unknowns?</t>
  </si>
  <si>
    <t>Template Instructions_System</t>
  </si>
  <si>
    <t>Template Instructions_States</t>
  </si>
  <si>
    <t xml:space="preserve">Contains detailed instructions for states. </t>
  </si>
  <si>
    <t xml:space="preserve">Contains detailed instructions for systems. </t>
  </si>
  <si>
    <t>Can use this field for documenting additional relevant information, including when classification changes.</t>
  </si>
  <si>
    <r>
      <t xml:space="preserve">Consider if the total number of service lines in the </t>
    </r>
    <r>
      <rPr>
        <b/>
        <i/>
        <sz val="11"/>
        <color theme="1"/>
        <rFont val="Calibri"/>
        <family val="2"/>
        <scheme val="minor"/>
      </rPr>
      <t>Inventory Summary</t>
    </r>
    <r>
      <rPr>
        <i/>
        <sz val="11"/>
        <color theme="1"/>
        <rFont val="Calibri"/>
        <family val="2"/>
        <scheme val="minor"/>
      </rPr>
      <t xml:space="preserve"> worksheet, Part 3, matches sanitary survey and monitoring data in the state’s database </t>
    </r>
    <r>
      <rPr>
        <i/>
        <sz val="11"/>
        <rFont val="Calibri"/>
        <family val="2"/>
        <scheme val="minor"/>
      </rPr>
      <t>(e.g.,</t>
    </r>
    <r>
      <rPr>
        <i/>
        <sz val="11"/>
        <color theme="1"/>
        <rFont val="Calibri"/>
        <family val="2"/>
        <scheme val="minor"/>
      </rPr>
      <t xml:space="preserve"> SDWIS</t>
    </r>
    <r>
      <rPr>
        <i/>
        <sz val="11"/>
        <rFont val="Calibri"/>
        <family val="2"/>
        <scheme val="minor"/>
      </rPr>
      <t>/State</t>
    </r>
    <r>
      <rPr>
        <i/>
        <sz val="11"/>
        <color theme="1"/>
        <rFont val="Calibri"/>
        <family val="2"/>
        <scheme val="minor"/>
      </rPr>
      <t xml:space="preserve">) based on population served, number of service connections (including those for non-potable use), number of accounts, census data, or other information. 
</t>
    </r>
  </si>
  <si>
    <t>Select Ownership Type</t>
  </si>
  <si>
    <t>2. If "Predictive Modeling", please briefly describe the model and inputs used:</t>
  </si>
  <si>
    <t>Select Yes, No, or Don't Know</t>
  </si>
  <si>
    <t>Basis of materials classification</t>
  </si>
  <si>
    <t>Ownership</t>
  </si>
  <si>
    <t>Previous Materials Evaluation</t>
  </si>
  <si>
    <t>Field Verification Methods</t>
  </si>
  <si>
    <t>The entire service line is owned by the water system</t>
  </si>
  <si>
    <t>The entire service line is owned by the customer</t>
  </si>
  <si>
    <t>Ownership is split, meaning that the system owns and portion and the customer owns a portion</t>
  </si>
  <si>
    <t>Drop down lists (Internal, DO NOT MODIFY)</t>
  </si>
  <si>
    <t>Installation date after lead ban</t>
  </si>
  <si>
    <t>Service line diameter is &gt; 2 inches</t>
  </si>
  <si>
    <t>Predictive model</t>
  </si>
  <si>
    <r>
      <t xml:space="preserve">2a. Who </t>
    </r>
    <r>
      <rPr>
        <b/>
        <sz val="11"/>
        <rFont val="Calibri"/>
        <family val="2"/>
        <scheme val="minor"/>
      </rPr>
      <t>owns the service lines</t>
    </r>
    <r>
      <rPr>
        <sz val="11"/>
        <rFont val="Calibri"/>
        <family val="2"/>
        <scheme val="minor"/>
      </rPr>
      <t xml:space="preserve"> in your system?  </t>
    </r>
    <r>
      <rPr>
        <i/>
        <sz val="11"/>
        <rFont val="Calibri"/>
        <family val="2"/>
        <scheme val="minor"/>
      </rPr>
      <t>If other, please explain below.</t>
    </r>
  </si>
  <si>
    <r>
      <t>3a. Describe whe</t>
    </r>
    <r>
      <rPr>
        <sz val="11"/>
        <rFont val="Calibri"/>
        <family val="2"/>
        <scheme val="minor"/>
      </rPr>
      <t>n lead</t>
    </r>
    <r>
      <rPr>
        <sz val="11"/>
        <color theme="1"/>
        <rFont val="Calibri"/>
        <family val="2"/>
        <scheme val="minor"/>
      </rPr>
      <t xml:space="preserve"> service lines were generally installed in your system.</t>
    </r>
  </si>
  <si>
    <r>
      <t>5. What is your overall level of confidence in the inventory (</t>
    </r>
    <r>
      <rPr>
        <i/>
        <sz val="11"/>
        <color theme="1"/>
        <rFont val="Calibri"/>
        <family val="2"/>
        <scheme val="minor"/>
      </rPr>
      <t>i.e.</t>
    </r>
    <r>
      <rPr>
        <sz val="11"/>
        <color theme="1"/>
        <rFont val="Calibri"/>
        <family val="2"/>
        <scheme val="minor"/>
      </rPr>
      <t xml:space="preserve">, "Low", "Medium", or "High.") Please explain your rationale below. </t>
    </r>
  </si>
  <si>
    <t xml:space="preserve">System-Owned Portion 
Service Line Material Classification </t>
  </si>
  <si>
    <t>Customer-Owned Portion
Service Line Material Classification</t>
  </si>
  <si>
    <t>3b. When were lead service lines banned in your system? Reference the state or local ordinance that banned the use of lead in your system.</t>
  </si>
  <si>
    <t>4. Do you have lead goosenecks, pigtails or connectors in your system?</t>
  </si>
  <si>
    <t>CCTV investigation at curb stop - internal</t>
  </si>
  <si>
    <t>CCTV investigation at curb stop - external</t>
  </si>
  <si>
    <t>Water quality sampling</t>
  </si>
  <si>
    <t>Mechanical excavation at one location</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</si>
  <si>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</si>
  <si>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Mechanical excavation at multiple locations</t>
  </si>
  <si>
    <t>Visual inspection at the meter pit</t>
  </si>
  <si>
    <t>Lead Service Line Replacement (LSLR)</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</si>
  <si>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</si>
  <si>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</si>
  <si>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</si>
  <si>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</si>
  <si>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r>
      <t xml:space="preserve">If you are using the </t>
    </r>
    <r>
      <rPr>
        <b/>
        <i/>
        <sz val="11"/>
        <rFont val="Calibri"/>
        <family val="2"/>
        <scheme val="minor"/>
      </rPr>
      <t>Detailed Inventory</t>
    </r>
    <r>
      <rPr>
        <i/>
        <sz val="11"/>
        <rFont val="Calibri"/>
        <family val="2"/>
        <scheme val="minor"/>
      </rPr>
      <t xml:space="preserve"> worksheet, the classifications you select in the Column "Entire Service Line Material Classification" (Column X) will be used to calculate the total number of service lines for each of the four material classifications below. Otherwise, enter the number of service lines in the aqua-colored cells. </t>
    </r>
    <r>
      <rPr>
        <b/>
        <i/>
        <sz val="11"/>
        <rFont val="Calibri"/>
        <family val="2"/>
        <scheme val="minor"/>
      </rPr>
      <t xml:space="preserve">Remember this is the classification for the entire service line. </t>
    </r>
  </si>
  <si>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</si>
  <si>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The dark green sheet is a template for states.
</t>
    </r>
    <r>
      <rPr>
        <i/>
        <sz val="11"/>
        <rFont val="Calibri"/>
        <family val="2"/>
        <scheme val="minor"/>
      </rPr>
      <t xml:space="preserve">
See the table below for a description of each worksheet.</t>
    </r>
    <r>
      <rPr>
        <sz val="11"/>
        <rFont val="Calibri"/>
        <family val="2"/>
        <scheme val="minor"/>
      </rPr>
      <t xml:space="preserve">
 </t>
    </r>
  </si>
  <si>
    <t>4.  In the space below, provide additional comments related to information sources used to develop the system's initial inventory.</t>
  </si>
  <si>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Light green cells are fillable cells for states.</t>
    </r>
  </si>
  <si>
    <r>
      <t xml:space="preserve">4. Distribution System Inspections and Records
Examples: </t>
    </r>
    <r>
      <rPr>
        <i/>
        <sz val="11"/>
        <color theme="1"/>
        <rFont val="Calibri"/>
        <family val="2"/>
        <scheme val="minor"/>
      </rPr>
      <t xml:space="preserve">Distribution system maps. Tap cards. Service line repair/replacement records. Inspection records. Meter installation records. </t>
    </r>
  </si>
  <si>
    <t>Dropdown list includes four required service line classifications of Lead, Non-lead, Galvanized Requiring Replacement, or Unknown</t>
  </si>
  <si>
    <t>Public Accessibility  Doc.</t>
  </si>
  <si>
    <r>
      <t xml:space="preserve">Consider checking the inventory for location identifiers and reviewing the system's answers in the </t>
    </r>
    <r>
      <rPr>
        <b/>
        <i/>
        <sz val="11"/>
        <color theme="1"/>
        <rFont val="Calibri"/>
        <family val="2"/>
        <scheme val="minor"/>
      </rPr>
      <t>Public Accessibility Doc.</t>
    </r>
    <r>
      <rPr>
        <i/>
        <sz val="11"/>
        <color theme="1"/>
        <rFont val="Calibri"/>
        <family val="2"/>
        <scheme val="minor"/>
      </rPr>
      <t xml:space="preserve"> worksheet, Questions 1 and 2.</t>
    </r>
  </si>
  <si>
    <r>
      <t xml:space="preserve"> Consider reviewing the method by which the water system is making its inventory publicly accessible as identified in the </t>
    </r>
    <r>
      <rPr>
        <b/>
        <i/>
        <sz val="11"/>
        <color theme="1"/>
        <rFont val="Calibri"/>
        <family val="2"/>
        <scheme val="minor"/>
      </rPr>
      <t xml:space="preserve">Public Accessibility Doc. </t>
    </r>
    <r>
      <rPr>
        <i/>
        <sz val="11"/>
        <color theme="1"/>
        <rFont val="Calibri"/>
        <family val="2"/>
        <scheme val="minor"/>
      </rPr>
      <t xml:space="preserve">worksheet, Question 3. Check that systems serving more than 50,000 people have posted their service line inventories online.  </t>
    </r>
  </si>
  <si>
    <r>
      <t>This is not required by the LCRR but recommended by EPA to verify historical records and gather information where records do not exist to reduce the number of unknowns in the system as quickly as possible. Consider:
  • 	If the system checked one or more of the investigative methods on the</t>
    </r>
    <r>
      <rPr>
        <b/>
        <i/>
        <sz val="11"/>
        <color theme="1"/>
        <rFont val="Calibri"/>
        <family val="2"/>
        <scheme val="minor"/>
      </rPr>
      <t xml:space="preserve"> Inventory Methods</t>
    </r>
    <r>
      <rPr>
        <i/>
        <sz val="11"/>
        <color theme="1"/>
        <rFont val="Calibri"/>
        <family val="2"/>
        <scheme val="minor"/>
      </rPr>
      <t xml:space="preserve"> worksheet, Part 3. 
  • 	If in their inventory, the system indicated that the materials classification was based on investigations. 
  • 	The number of unknowns - EPA strongly discourages systems from submitting inventories with all unknowns. If all service line materials are lead status unknown, consider asking the water system to conduct investigations. </t>
    </r>
  </si>
  <si>
    <t>3. Did the system classify all service lines as either Lead, Galvanized Requiring Replacement (GRR), Non-Lead, or Lead Status Unknown?</t>
  </si>
  <si>
    <t>State review of customer notification of service line material</t>
  </si>
  <si>
    <t>Select "Yes", "No", or "N/A"</t>
  </si>
  <si>
    <t xml:space="preserve">          Static online map</t>
  </si>
  <si>
    <t>Sensitive Population? (Yes/No)</t>
  </si>
  <si>
    <t>Disadvantaged Neighborhood? (Yes/No)</t>
  </si>
  <si>
    <t>6. Other Records</t>
  </si>
  <si>
    <t xml:space="preserve">          Online spreadsheet</t>
  </si>
  <si>
    <r>
      <t xml:space="preserve">    Check the service line ownership type selected in the </t>
    </r>
    <r>
      <rPr>
        <b/>
        <i/>
        <sz val="11"/>
        <rFont val="Calibri"/>
        <family val="2"/>
        <scheme val="minor"/>
      </rPr>
      <t>Inventory Summary</t>
    </r>
    <r>
      <rPr>
        <i/>
        <sz val="11"/>
        <rFont val="Calibri"/>
        <family val="2"/>
        <scheme val="minor"/>
      </rPr>
      <t xml:space="preserve"> worksheet, Part 1, Question 2a. If the system selected "Ownership is Split" check that their inventory includes information for both the system-owned and customer-owned portions. </t>
    </r>
  </si>
  <si>
    <t>Sensitive subpopulations</t>
  </si>
  <si>
    <t>Yes - Multifamily Home</t>
  </si>
  <si>
    <t>Describe Other Fittings and Equipment Connected to the Service Line that Contain Lead</t>
  </si>
  <si>
    <t xml:space="preserve">Part 6: Review of Customer Notification of Service Line Material </t>
  </si>
  <si>
    <t>1. Does the water system's inventory consist of all Non-Lead Service lines?</t>
  </si>
  <si>
    <r>
      <t xml:space="preserve">     </t>
    </r>
    <r>
      <rPr>
        <i/>
        <sz val="11"/>
        <color rgb="FF000000"/>
        <rFont val="Calibri"/>
        <family val="2"/>
        <scheme val="minor"/>
      </rPr>
      <t>If No, complete questions 2 through 5. If Yes, stop here.</t>
    </r>
  </si>
  <si>
    <t>2. Did the water system deliver the notification to people served by a lead service line (LSL), GRR, or lead status unknown service line within 30 days of completing the initial inventory?</t>
  </si>
  <si>
    <r>
      <t xml:space="preserve">3. Did the water system demonstrate that they delivered the notification and provide a copy of the notification to the state by </t>
    </r>
    <r>
      <rPr>
        <b/>
        <sz val="11"/>
        <color rgb="FF000000"/>
        <rFont val="Calibri"/>
        <family val="2"/>
        <scheme val="minor"/>
      </rPr>
      <t>July 1</t>
    </r>
    <r>
      <rPr>
        <sz val="11"/>
        <color rgb="FF000000"/>
        <rFont val="Calibri"/>
        <family val="2"/>
        <scheme val="minor"/>
      </rPr>
      <t xml:space="preserve"> for the previous calendar year?</t>
    </r>
  </si>
  <si>
    <t>4. Did the notification include the required content?</t>
  </si>
  <si>
    <r>
      <t xml:space="preserve">   a. For </t>
    </r>
    <r>
      <rPr>
        <b/>
        <sz val="11"/>
        <color rgb="FF000000"/>
        <rFont val="Calibri"/>
        <family val="2"/>
        <scheme val="minor"/>
      </rPr>
      <t>confirmed LSLs,</t>
    </r>
    <r>
      <rPr>
        <sz val="11"/>
        <color rgb="FF000000"/>
        <rFont val="Calibri"/>
        <family val="2"/>
        <scheme val="minor"/>
      </rPr>
      <t xml:space="preserve"> does the notification include:</t>
    </r>
  </si>
  <si>
    <r>
      <rPr>
        <sz val="11"/>
        <color rgb="FF000000"/>
        <rFont val="Symbol"/>
        <family val="1"/>
        <charset val="2"/>
      </rPr>
      <t>·</t>
    </r>
    <r>
      <rPr>
        <sz val="11"/>
        <color rgb="FF000000"/>
        <rFont val="Calibri"/>
        <family val="2"/>
        <scheme val="minor"/>
      </rPr>
      <t xml:space="preserve">  A statement that the service line material is lead,</t>
    </r>
  </si>
  <si>
    <r>
      <t xml:space="preserve">· </t>
    </r>
    <r>
      <rPr>
        <sz val="11"/>
        <color rgb="FF000000"/>
        <rFont val="Calibri"/>
        <family val="2"/>
        <scheme val="minor"/>
      </rPr>
      <t xml:space="preserve"> Steps to minimize exposure to lead in drinking water,</t>
    </r>
  </si>
  <si>
    <r>
      <rPr>
        <sz val="11"/>
        <color rgb="FF000000"/>
        <rFont val="Symbol"/>
        <family val="1"/>
        <charset val="2"/>
      </rPr>
      <t>·</t>
    </r>
    <r>
      <rPr>
        <sz val="11"/>
        <color rgb="FF000000"/>
        <rFont val="Calibri"/>
        <family val="2"/>
        <scheme val="minor"/>
      </rPr>
      <t xml:space="preserve">  Opportunities for service line replacement,</t>
    </r>
  </si>
  <si>
    <r>
      <t>·</t>
    </r>
    <r>
      <rPr>
        <sz val="11"/>
        <color rgb="FF000000"/>
        <rFont val="Calibri"/>
        <family val="2"/>
        <scheme val="minor"/>
      </rPr>
      <t xml:space="preserve">  Available financing programs, and</t>
    </r>
  </si>
  <si>
    <r>
      <t xml:space="preserve">·  </t>
    </r>
    <r>
      <rPr>
        <sz val="11"/>
        <color rgb="FF000000"/>
        <rFont val="Calibri"/>
        <family val="2"/>
        <scheme val="minor"/>
      </rPr>
      <t>A statement that the system must replace its portion if the property owners notify the system that</t>
    </r>
  </si>
  <si>
    <r>
      <t xml:space="preserve">   b. For </t>
    </r>
    <r>
      <rPr>
        <b/>
        <sz val="11"/>
        <color rgb="FF000000"/>
        <rFont val="Calibri"/>
        <family val="2"/>
        <scheme val="minor"/>
      </rPr>
      <t>GRRs,</t>
    </r>
    <r>
      <rPr>
        <sz val="11"/>
        <color rgb="FF000000"/>
        <rFont val="Calibri"/>
        <family val="2"/>
        <scheme val="minor"/>
      </rPr>
      <t xml:space="preserve"> does the notification include:</t>
    </r>
  </si>
  <si>
    <r>
      <rPr>
        <sz val="11"/>
        <color rgb="FF000000"/>
        <rFont val="Symbol"/>
        <family val="1"/>
        <charset val="2"/>
      </rPr>
      <t>·</t>
    </r>
    <r>
      <rPr>
        <sz val="11"/>
        <color rgb="FF000000"/>
        <rFont val="Calibri"/>
        <family val="2"/>
        <scheme val="minor"/>
      </rPr>
      <t xml:space="preserve">  A statement that the service line material is GRR,</t>
    </r>
  </si>
  <si>
    <r>
      <t xml:space="preserve">· </t>
    </r>
    <r>
      <rPr>
        <sz val="11"/>
        <color rgb="FF000000"/>
        <rFont val="Calibri"/>
        <family val="2"/>
        <scheme val="minor"/>
      </rPr>
      <t>Steps to minimize exposure to lead in drinking water, and</t>
    </r>
  </si>
  <si>
    <r>
      <rPr>
        <sz val="11"/>
        <color rgb="FF000000"/>
        <rFont val="Symbol"/>
        <family val="1"/>
        <charset val="2"/>
      </rPr>
      <t>·</t>
    </r>
    <r>
      <rPr>
        <sz val="11"/>
        <color rgb="FF000000"/>
        <rFont val="Calibri"/>
        <family val="2"/>
        <scheme val="minor"/>
      </rPr>
      <t xml:space="preserve">  Opportunities for service line replacement?</t>
    </r>
  </si>
  <si>
    <r>
      <t xml:space="preserve">   c. For </t>
    </r>
    <r>
      <rPr>
        <b/>
        <sz val="11"/>
        <color rgb="FF000000"/>
        <rFont val="Calibri"/>
        <family val="2"/>
        <scheme val="minor"/>
      </rPr>
      <t>Unknowns,</t>
    </r>
    <r>
      <rPr>
        <sz val="11"/>
        <color rgb="FF000000"/>
        <rFont val="Calibri"/>
        <family val="2"/>
        <scheme val="minor"/>
      </rPr>
      <t xml:space="preserve"> does the notification include:</t>
    </r>
  </si>
  <si>
    <r>
      <rPr>
        <sz val="11"/>
        <color rgb="FF000000"/>
        <rFont val="Symbol"/>
        <family val="1"/>
        <charset val="2"/>
      </rPr>
      <t xml:space="preserve">·  </t>
    </r>
    <r>
      <rPr>
        <sz val="11"/>
        <color rgb="FF000000"/>
        <rFont val="Calibri"/>
        <family val="2"/>
        <scheme val="minor"/>
      </rPr>
      <t>A statement that the service line material is lead status unknown,</t>
    </r>
  </si>
  <si>
    <r>
      <rPr>
        <sz val="11"/>
        <color rgb="FF000000"/>
        <rFont val="Symbol"/>
        <family val="1"/>
        <charset val="2"/>
      </rPr>
      <t>·</t>
    </r>
    <r>
      <rPr>
        <sz val="11"/>
        <color rgb="FF000000"/>
        <rFont val="Calibri"/>
        <family val="2"/>
        <scheme val="minor"/>
      </rPr>
      <t xml:space="preserve">  Steps to minimize exposure to lead in drinking water, and   </t>
    </r>
  </si>
  <si>
    <r>
      <rPr>
        <sz val="11"/>
        <color rgb="FF000000"/>
        <rFont val="Symbol"/>
        <family val="1"/>
        <charset val="2"/>
      </rPr>
      <t xml:space="preserve">· </t>
    </r>
    <r>
      <rPr>
        <sz val="11"/>
        <color rgb="FF000000"/>
        <rFont val="Calibri"/>
        <family val="2"/>
        <scheme val="minor"/>
      </rPr>
      <t xml:space="preserve"> Opportunities to verify the service line material?</t>
    </r>
  </si>
  <si>
    <r>
      <t xml:space="preserve">1. Identify the service line investigation methods your system used to prepare the inventory (check all that apply). If a water system chooses an investigation method not specified by the state under 40 CFR §141.84(a)(3)(iv), state approval is required. </t>
    </r>
    <r>
      <rPr>
        <b/>
        <i/>
        <sz val="11"/>
        <rFont val="Calibri"/>
        <family val="2"/>
        <scheme val="minor"/>
      </rPr>
      <t>Note that investigations are not required by the LCRR but can be used by systems to assess accuracy of historical records and gather information when service line material is unknown.</t>
    </r>
    <r>
      <rPr>
        <sz val="11"/>
        <rFont val="Calibri"/>
        <family val="2"/>
        <scheme val="minor"/>
      </rPr>
      <t xml:space="preserve"> </t>
    </r>
  </si>
  <si>
    <t>For systems to document basic system information.</t>
  </si>
  <si>
    <t>For systems to document the methods and resources they used to develop and update their inventory.</t>
  </si>
  <si>
    <r>
      <t xml:space="preserve">For systems to provide a summary of their service line inventory, including information on ownership, inventory format, and the number of service lines for each of the four required materials classifications. Systems can enter the totals into this worksheet or automatically generate totals based on information in the </t>
    </r>
    <r>
      <rPr>
        <b/>
        <sz val="11"/>
        <color theme="1"/>
        <rFont val="Calibri"/>
        <family val="2"/>
        <scheme val="minor"/>
      </rPr>
      <t>Detailed Inventory</t>
    </r>
    <r>
      <rPr>
        <sz val="11"/>
        <color theme="1"/>
        <rFont val="Calibri"/>
        <family val="2"/>
        <scheme val="minor"/>
      </rPr>
      <t xml:space="preserve"> worksheet.</t>
    </r>
  </si>
  <si>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</si>
  <si>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For example, backflow preventer or meter containing lead</t>
  </si>
  <si>
    <t>Select Yes if sensitive subpopulation, e.g., day care, school, multifamily home. If Yes-Other, describe in the Notes field.</t>
  </si>
  <si>
    <r>
      <rPr>
        <b/>
        <i/>
        <sz val="11"/>
        <rFont val="Calibri"/>
        <family val="2"/>
        <scheme val="minor"/>
      </rPr>
      <t xml:space="preserve">Purpose of this worksheet: </t>
    </r>
    <r>
      <rPr>
        <i/>
        <sz val="11"/>
        <rFont val="Calibri"/>
        <family val="2"/>
        <scheme val="minor"/>
      </rPr>
      <t>For states to determine and document if water systems met all of the January 15, 2021 Lead and Copper Rule (LCRR) requirements for their</t>
    </r>
    <r>
      <rPr>
        <sz val="11"/>
        <rFont val="Calibri"/>
        <family val="2"/>
        <scheme val="minor"/>
      </rPr>
      <t xml:space="preserve"> </t>
    </r>
    <r>
      <rPr>
        <b/>
        <sz val="11"/>
        <rFont val="Calibri"/>
        <family val="2"/>
        <scheme val="minor"/>
      </rPr>
      <t>Initial Inventory</t>
    </r>
    <r>
      <rPr>
        <sz val="11"/>
        <rFont val="Calibri"/>
        <family val="2"/>
        <scheme val="minor"/>
      </rPr>
      <t xml:space="preserve"> </t>
    </r>
    <r>
      <rPr>
        <i/>
        <sz val="11"/>
        <rFont val="Calibri"/>
        <family val="2"/>
        <scheme val="minor"/>
      </rPr>
      <t>including timely submission, required elements, use of information sources, public accessibility, and public notification of service line materials.</t>
    </r>
  </si>
  <si>
    <t xml:space="preserve">    they are replacing their portion?</t>
  </si>
  <si>
    <r>
      <t>Describe your inventory format in the space provided below</t>
    </r>
    <r>
      <rPr>
        <sz val="11"/>
        <rFont val="Calibri"/>
        <family val="2"/>
        <scheme val="minor"/>
      </rPr>
      <t xml:space="preserve"> (</t>
    </r>
    <r>
      <rPr>
        <i/>
        <sz val="11"/>
        <rFont val="Calibri"/>
        <family val="2"/>
        <scheme val="minor"/>
      </rPr>
      <t>e.g.</t>
    </r>
    <r>
      <rPr>
        <sz val="11"/>
        <rFont val="Calibri"/>
        <family val="2"/>
        <scheme val="minor"/>
      </rPr>
      <t xml:space="preserve">, the </t>
    </r>
    <r>
      <rPr>
        <b/>
        <sz val="11"/>
        <rFont val="Calibri"/>
        <family val="2"/>
        <scheme val="minor"/>
      </rPr>
      <t>Detailed Inventory</t>
    </r>
    <r>
      <rPr>
        <sz val="11"/>
        <rFont val="Calibri"/>
        <family val="2"/>
        <scheme val="minor"/>
      </rPr>
      <t xml:space="preserve"> worksheet, custom spreadsheet, GIS map). Pr</t>
    </r>
    <r>
      <rPr>
        <sz val="11"/>
        <color theme="1"/>
        <rFont val="Calibri"/>
        <family val="2"/>
        <scheme val="minor"/>
      </rPr>
      <t xml:space="preserve">ovide the filename and/or web </t>
    </r>
    <r>
      <rPr>
        <sz val="11"/>
        <rFont val="Calibri"/>
        <family val="2"/>
        <scheme val="minor"/>
      </rPr>
      <t xml:space="preserve">address </t>
    </r>
    <r>
      <rPr>
        <sz val="11"/>
        <color theme="1"/>
        <rFont val="Calibri"/>
        <family val="2"/>
        <scheme val="minor"/>
      </rPr>
      <t xml:space="preserve">if applicable. </t>
    </r>
    <r>
      <rPr>
        <b/>
        <i/>
        <sz val="11"/>
        <color theme="1"/>
        <rFont val="Calibri"/>
        <family val="2"/>
        <scheme val="minor"/>
      </rPr>
      <t>Note that the state may require you to submit your detailed inventory of each service line in your distribution system.</t>
    </r>
  </si>
  <si>
    <t>Water systems must track addresses of all service lines in their internal inventory. For the publicly accessible version, location identifiers are required for lead and galvanized requiring replacement. If the system does not use addresses for their location identifier, other options could include GPS coordinates, landmark, intersection, block, or other details to specify service line locations.</t>
  </si>
  <si>
    <t>Service Line Inventory Template</t>
  </si>
  <si>
    <r>
      <rPr>
        <b/>
        <sz val="12"/>
        <rFont val="Calibri"/>
        <family val="2"/>
        <scheme val="minor"/>
      </rPr>
      <t xml:space="preserve">What is the purpose of this template? </t>
    </r>
    <r>
      <rPr>
        <sz val="11"/>
        <rFont val="Calibri"/>
        <family val="2"/>
        <scheme val="minor"/>
      </rPr>
      <t xml:space="preserve">
The purpose of this draft template is to help water systems and states comply with the service line inventory requirements of the January 15, 2021 Lead and Copper Rule Revisions (LCRR). This template supplements the draft EPA document, </t>
    </r>
    <r>
      <rPr>
        <b/>
        <i/>
        <sz val="11"/>
        <rFont val="Calibri"/>
        <family val="2"/>
        <scheme val="minor"/>
      </rPr>
      <t xml:space="preserve">Guidance for Developing and Maintaining a Service Line Inventory </t>
    </r>
    <r>
      <rPr>
        <sz val="11"/>
        <rFont val="Calibri"/>
        <family val="2"/>
        <scheme val="minor"/>
      </rPr>
      <t xml:space="preserve">(2022) by providing fillable forms and tables that water systems can use to document their methods, organize their inventory, submit the initial inventory and inventory updates to the state, and document how they are making the inventory publicly available. This template also provides a checklist for state review. Note that EPA does </t>
    </r>
    <r>
      <rPr>
        <b/>
        <sz val="11"/>
        <rFont val="Calibri"/>
        <family val="2"/>
        <scheme val="minor"/>
      </rPr>
      <t>NOT</t>
    </r>
    <r>
      <rPr>
        <sz val="11"/>
        <rFont val="Calibri"/>
        <family val="2"/>
        <scheme val="minor"/>
      </rPr>
      <t xml:space="preserve"> require systems use this template for their inventory. Refer to EPA's 2022 Inventory Guidance for minimum LCRR inventory requirements, recommendations, and disclaimers.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</si>
  <si>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sz val="11"/>
        <rFont val="Calibri"/>
        <family val="2"/>
        <scheme val="minor"/>
      </rPr>
      <t xml:space="preserve">Table 1 below indicates how to classify the material for the entire service line when ownership is split between the water system and customer. For more information, see EPA's, </t>
    </r>
    <r>
      <rPr>
        <b/>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</si>
  <si>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</si>
  <si>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Select "Yes" or "No" or "N/A"</t>
  </si>
  <si>
    <t xml:space="preserve">6.  In the space below, provide additional comments/documentation related to customer notification for people served by an LSL, GRR, or lead status unknown service line. </t>
  </si>
  <si>
    <r>
      <t xml:space="preserve">· </t>
    </r>
    <r>
      <rPr>
        <sz val="11"/>
        <color rgb="FF000000"/>
        <rFont val="Calibri"/>
        <family val="2"/>
        <scheme val="minor"/>
      </rPr>
      <t xml:space="preserve"> Information on lead health effects including mandatory health effects language of 40 CFR §141.85(a)(ii),</t>
    </r>
  </si>
  <si>
    <r>
      <rPr>
        <sz val="11"/>
        <color rgb="FF000000"/>
        <rFont val="Symbol"/>
        <family val="1"/>
        <charset val="2"/>
      </rPr>
      <t xml:space="preserve">·  </t>
    </r>
    <r>
      <rPr>
        <sz val="11"/>
        <color rgb="FF000000"/>
        <rFont val="Calibri"/>
        <family val="2"/>
        <scheme val="minor"/>
      </rPr>
      <t>Information on lead health effects including mandatory health effects language of 40 CFR §141.85(a)(ii),</t>
    </r>
  </si>
  <si>
    <r>
      <rPr>
        <sz val="11"/>
        <color rgb="FF000000"/>
        <rFont val="Symbol"/>
        <family val="1"/>
        <charset val="2"/>
      </rPr>
      <t xml:space="preserve">· </t>
    </r>
    <r>
      <rPr>
        <sz val="11"/>
        <color rgb="FF000000"/>
        <rFont val="Calibri"/>
        <family val="2"/>
        <scheme val="minor"/>
      </rPr>
      <t xml:space="preserve"> Information on lead health effects including mandatory health effects language of 40 CFR §141.85(a)(ii),</t>
    </r>
  </si>
  <si>
    <t>1. Does the inventory include location identifiers for each service line that is lead or galvanized requiring replacement?</t>
  </si>
  <si>
    <t>Provides a customizable format water systems can use to track materials for each service line in their distribution system. Each row equals one service line connecting the water main to the customer's plumbing. Separate columns track location information, the system-owned portion, the customer-owned portion, other possible sources of lead, information for assigning a tap sample tiering classification, and information for lead service line replacement (LSLR). Systems can customize the worksheet by adding or deleting columns.</t>
  </si>
  <si>
    <t>Provides a checklist that states can use to determine and document if water systems met all of the January 15, 2021 LCRR requirements for their Initial Inventory including timely submission, required elements, use of information sources, public accessibility, and public notification of service line materials.</t>
  </si>
  <si>
    <r>
      <rPr>
        <b/>
        <sz val="11"/>
        <rFont val="Calibri"/>
        <family val="2"/>
        <scheme val="minor"/>
      </rPr>
      <t>Purpose of this worksheet:</t>
    </r>
    <r>
      <rPr>
        <sz val="11"/>
        <rFont val="Calibri"/>
        <family val="2"/>
        <scheme val="minor"/>
      </rPr>
      <t xml:space="preserve"> To provide a customizable format water systems can use to track materials for each service line in their distribution system.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are required by the LCRR. Systems can customize by adding or deleting columns. Important notes for each column are in Row 12; also see the </t>
    </r>
    <r>
      <rPr>
        <b/>
        <sz val="11"/>
        <rFont val="Calibri"/>
        <family val="2"/>
        <scheme val="minor"/>
      </rPr>
      <t xml:space="preserve">Template Instructions </t>
    </r>
    <r>
      <rPr>
        <sz val="11"/>
        <rFont val="Calibri"/>
        <family val="2"/>
        <scheme val="minor"/>
      </rPr>
      <t xml:space="preserve">worksheet for detailed instructions. Note that users can freeze panes to enable them to see the headings and notes when entering data. The worksheet includes examples in rows 13 - 20 and is formatted for approximately 10,000 entries. </t>
    </r>
  </si>
  <si>
    <r>
      <t xml:space="preserve">    Consider if the system checked one or more normal operations activities in the </t>
    </r>
    <r>
      <rPr>
        <b/>
        <i/>
        <sz val="11"/>
        <rFont val="Calibri"/>
        <family val="2"/>
        <scheme val="minor"/>
      </rPr>
      <t>Inventory Methods</t>
    </r>
    <r>
      <rPr>
        <i/>
        <sz val="11"/>
        <rFont val="Calibri"/>
        <family val="2"/>
        <scheme val="minor"/>
      </rPr>
      <t xml:space="preserve"> worksheet, Part 2. 
    Consider asking the systems to submit updated or new standard operating procedures documenting service line material information                  collection.</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</si>
  <si>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</si>
  <si>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Date last updated: July 27, 2022</t>
  </si>
  <si>
    <t xml:space="preserve">5. If the water system serves communities with a large proportion of non-English speaking consumers, as determined by the state, did they provide public education materials, including those in 40 CFR §141.85(e), in the appropriate language(s) or containing a telephone number or address where persons served may contact the water system to obtain a translated copy of the materials or to request assistance in the appropriate language? </t>
  </si>
  <si>
    <t>8710 Old Lloyd Rd.</t>
  </si>
  <si>
    <t>Florida</t>
  </si>
  <si>
    <t>Lamont</t>
  </si>
  <si>
    <t>Jamie Deal</t>
  </si>
  <si>
    <t>jrd160@outlook.com</t>
  </si>
  <si>
    <t>(850)251-4206</t>
  </si>
  <si>
    <t>Lamont Water System</t>
  </si>
  <si>
    <t>The systems owns and maintains the service from the main located on the right of way to the meter box that is located at the property line.</t>
  </si>
  <si>
    <t>No lead service lines have ever installed.</t>
  </si>
  <si>
    <t>Initial Inventory</t>
  </si>
  <si>
    <t>The system was built after 1991 when the EPA published a regulation to control lead and copper in drinking water.  Initial construction started in 2001.</t>
  </si>
  <si>
    <t>LSL_Inventory_PWS1330754_Lamont_Initial_0.xlsx</t>
  </si>
  <si>
    <t>372  DIXON ROAD</t>
  </si>
  <si>
    <t>425  DIXON ROAD</t>
  </si>
  <si>
    <t>600  DIXON ROAD</t>
  </si>
  <si>
    <t>718  DIXON ROAD</t>
  </si>
  <si>
    <t>747  DIXON ROAD</t>
  </si>
  <si>
    <t>9091  SOUTH SALT ROAD</t>
  </si>
  <si>
    <t>9423  SOUTH SALT ROAD</t>
  </si>
  <si>
    <t>44  LAMONT SUBDIVISION</t>
  </si>
  <si>
    <t>48  LAMONT SUBDIVISION</t>
  </si>
  <si>
    <t>72  LAMONT SUBDIVISION</t>
  </si>
  <si>
    <t>86  LAMONT SUBDIVISION ROAD</t>
  </si>
  <si>
    <t>151  LAMONT SUBDIVISION</t>
  </si>
  <si>
    <t>9620  SOUTH SALT ROAD</t>
  </si>
  <si>
    <t>9626  SOUTH SALT ROAD</t>
  </si>
  <si>
    <t>966  NORTH BARBER HILL ROAD</t>
  </si>
  <si>
    <t>954  NORTH BARBER HILL ROAD</t>
  </si>
  <si>
    <t>9640  SOUTH SALT ROAD</t>
  </si>
  <si>
    <t>9642  SOUTH SALT ROAD</t>
  </si>
  <si>
    <t>880  NORTH BARBER HILL ROAD</t>
  </si>
  <si>
    <t>781  NORTH BARBER HILL ROAD</t>
  </si>
  <si>
    <t>570  NORTH BARBER HILL ROAD</t>
  </si>
  <si>
    <t>523  NORTH BARBER HILL</t>
  </si>
  <si>
    <t>470  NORTH BARBER HILL ROAD</t>
  </si>
  <si>
    <t>360  GRIFFITH ROAD</t>
  </si>
  <si>
    <t>506  GRIFFITH ROAD</t>
  </si>
  <si>
    <t>74  NORTH BARBER HILL ROAD</t>
  </si>
  <si>
    <t>4618  EAST CAPPS HWY.</t>
  </si>
  <si>
    <t xml:space="preserve">570  BARBER HILL ROAD </t>
  </si>
  <si>
    <t>5919  EAST CAPPS HWY.</t>
  </si>
  <si>
    <t>5944  EAST CAPPS HWY.</t>
  </si>
  <si>
    <t>5958  EAST CAPPS HWY.</t>
  </si>
  <si>
    <t>5987  EAST CAPPS HWY.</t>
  </si>
  <si>
    <t>5989  EAST CAPPS HWY.</t>
  </si>
  <si>
    <t>6071  EAST CAPPS HWY.</t>
  </si>
  <si>
    <t>6244  EAST CAPPS HWY.</t>
  </si>
  <si>
    <t>6274  EAST CAPPS HWY.</t>
  </si>
  <si>
    <t>10076  SOUTH SALT ROAD</t>
  </si>
  <si>
    <t>17  J.C. LEE ROAD</t>
  </si>
  <si>
    <t>79  J.C. LEE ROAD</t>
  </si>
  <si>
    <t>84  J.C. LEE ROAD</t>
  </si>
  <si>
    <t>110  J.C. LEE ROAD</t>
  </si>
  <si>
    <t>9798  SOUTH SALT ROAD</t>
  </si>
  <si>
    <t>9896  SOUTH SALT ROAD</t>
  </si>
  <si>
    <t>9941  SOUTH SALT ROAD</t>
  </si>
  <si>
    <t>97  DEPOT STREET</t>
  </si>
  <si>
    <t>9977  SOUTH SALT ROAD</t>
  </si>
  <si>
    <t>10029  SOUTH SALT ROAD</t>
  </si>
  <si>
    <t>10059  SOUTH SALT ROAD</t>
  </si>
  <si>
    <t>6339  EAST CAPPS HWY.</t>
  </si>
  <si>
    <t>84  DEPOT STREET</t>
  </si>
  <si>
    <t>68    DEPOT STREET</t>
  </si>
  <si>
    <t>52  DEPOT STREET</t>
  </si>
  <si>
    <t>43  DEPOT STREET</t>
  </si>
  <si>
    <t>6383  EAST CAPPS HWY.</t>
  </si>
  <si>
    <t>6427  EAST CAPPS HWY.</t>
  </si>
  <si>
    <t>6431  EAST CAPPS HWY.</t>
  </si>
  <si>
    <t>6453  EAST CAPPS HWY.</t>
  </si>
  <si>
    <t>373  RIVER ROAD</t>
  </si>
  <si>
    <t>338  RIVER ROAD</t>
  </si>
  <si>
    <t>316  RIVER ROAD</t>
  </si>
  <si>
    <t>166  RIVER ROAD</t>
  </si>
  <si>
    <t>121  RIVER ROAD</t>
  </si>
  <si>
    <t>93  RIVER ROAD</t>
  </si>
  <si>
    <t>35  RIVER ROAD</t>
  </si>
  <si>
    <t>10075  SOUTH SALT ROAD</t>
  </si>
  <si>
    <t>10100  SOUTH SALT ROAD</t>
  </si>
  <si>
    <t>10136  SOUTH SALT ROAD</t>
  </si>
  <si>
    <t>10186  SOUTH SALT ROAD</t>
  </si>
  <si>
    <t>10252  SOUTH SALT ROAD</t>
  </si>
  <si>
    <t>10436  SOUTH SALT ROAD</t>
  </si>
  <si>
    <t>10466  SOUTH SALT ROAD</t>
  </si>
  <si>
    <t>10560  SOUTH SALT ROAD</t>
  </si>
  <si>
    <t>10713  SOUTH SALT ROAD</t>
  </si>
  <si>
    <t>10722  SOUTH SALT ROAD</t>
  </si>
  <si>
    <t>11561  SOUTH SALT ROAD</t>
  </si>
  <si>
    <t>11770  SOUTH SALT ROAD</t>
  </si>
  <si>
    <t>12129  SOUTH SALT ROAD</t>
  </si>
  <si>
    <t>12283  SOUTH SALT ROAD</t>
  </si>
  <si>
    <t>12499  SOUTH SALT ROAD</t>
  </si>
  <si>
    <t>12501  SOUTH SALT ROAD</t>
  </si>
  <si>
    <t>12550  SOUTH SALT ROAD</t>
  </si>
  <si>
    <t>56  HALL ROAD</t>
  </si>
  <si>
    <t>246  HALL ROAD</t>
  </si>
  <si>
    <t>274  HALL ROAD</t>
  </si>
  <si>
    <t>290  HALL ROAD</t>
  </si>
  <si>
    <t>123  LANIER ROAD</t>
  </si>
  <si>
    <t>170  LANIER ROAD</t>
  </si>
  <si>
    <t>142  FINLAYSON ROAD</t>
  </si>
  <si>
    <t>302  LANIER ROAD</t>
  </si>
  <si>
    <t>579  DIXON ROAD</t>
  </si>
  <si>
    <t xml:space="preserve">  </t>
  </si>
  <si>
    <t>2010-2011</t>
  </si>
  <si>
    <t xml:space="preserve">Black plastic pipe </t>
  </si>
  <si>
    <t>6182 East Capps HWY.</t>
  </si>
  <si>
    <t>1</t>
  </si>
  <si>
    <t>10020 SOUTH SALT ROAD</t>
  </si>
  <si>
    <t>9557 SOUTH SALT ROAD</t>
  </si>
  <si>
    <t>2003-2004</t>
  </si>
  <si>
    <t>Not connected</t>
  </si>
  <si>
    <t>High .Detail sheets from construction.</t>
  </si>
  <si>
    <t>High. No tier 1 locations</t>
  </si>
  <si>
    <t>High. Distribution maps.  Repair records.  Tap sheets.</t>
  </si>
  <si>
    <t>All locations targeted.</t>
  </si>
  <si>
    <t>(850)997-0314</t>
  </si>
  <si>
    <t>Office</t>
  </si>
  <si>
    <t>memberservices@jefferson-water.com</t>
  </si>
  <si>
    <t>Jefferson Communities Water System</t>
  </si>
  <si>
    <t>FRWA SOP template was used.</t>
  </si>
  <si>
    <t>High. I built a large portion of phase one and either installed or witnessed the materials used.  I  inspected phase 2.  All service lines are HDPE with lead free brass yoke valves.</t>
  </si>
  <si>
    <r>
      <t xml:space="preserve">PWS Information </t>
    </r>
    <r>
      <rPr>
        <b/>
        <sz val="8"/>
        <color rgb="FFFFFF00"/>
        <rFont val="Calibri Light"/>
        <family val="2"/>
        <scheme val="major"/>
      </rPr>
      <t>RECEIVED 10/14/2024 FDEP NWD</t>
    </r>
  </si>
  <si>
    <t>Justin Stapleton</t>
  </si>
  <si>
    <t>Environmental Specialist I</t>
  </si>
  <si>
    <t>850-595-0556</t>
  </si>
  <si>
    <t>justin.stapleton@floridadep.gov</t>
  </si>
  <si>
    <t>Hard copy information available in water system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</si>
</sst>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57">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i/>
      <sz val="11"/>
      <name val="Calibri"/>
      <family val="2"/>
      <scheme val="minor"/>
    </font>
    <font>
      <b/>
      <i/>
      <sz val="11"/>
      <name val="Calibri"/>
      <family val="2"/>
      <scheme val="minor"/>
    </font>
    <font>
      <b/>
      <sz val="16"/>
      <color theme="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sz val="11"/>
      <name val="Calibri"/>
      <family val="2"/>
      <scheme val="minor"/>
    </font>
    <font>
      <vertAlign val="superscript"/>
      <sz val="11"/>
      <color theme="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2"/>
      <name val="Calibri"/>
      <family val="2"/>
      <scheme val="minor"/>
    </font>
    <font>
      <i/>
      <sz val="12"/>
      <color rgb="FFFF0000"/>
      <name val="Calibri"/>
      <family val="2"/>
      <scheme val="minor"/>
    </font>
    <font>
      <b/>
      <sz val="12"/>
      <color theme="0"/>
      <name val="Calibri Light"/>
      <family val="2"/>
      <scheme val="major"/>
    </font>
    <font>
      <b/>
      <sz val="11"/>
      <color theme="3"/>
      <name val="Calibri Light"/>
      <family val="2"/>
      <scheme val="major"/>
    </font>
    <font>
      <sz val="10"/>
      <name val="Calibri"/>
      <family val="2"/>
      <scheme val="minor"/>
    </font>
    <font>
      <vertAlign val="superscript"/>
      <sz val="10"/>
      <name val="Calibri"/>
      <family val="2"/>
      <scheme val="minor"/>
    </font>
    <font>
      <sz val="11"/>
      <color theme="4"/>
      <name val="Calibri"/>
      <family val="2"/>
      <scheme val="minor"/>
    </font>
    <font>
      <sz val="11"/>
      <color theme="4" tint="-0.249977111117893"/>
      <name val="Calibri"/>
      <family val="2"/>
      <scheme val="minor"/>
    </font>
    <font>
      <b/>
      <sz val="16"/>
      <color theme="0"/>
      <name val="Calibri"/>
      <family val="2"/>
      <scheme val="minor"/>
    </font>
    <font>
      <b/>
      <sz val="11"/>
      <color rgb="FFFF0000"/>
      <name val="Calibri Light"/>
      <family val="2"/>
      <scheme val="major"/>
    </font>
    <font>
      <i/>
      <sz val="10"/>
      <color theme="1"/>
      <name val="Calibri"/>
      <family val="2"/>
      <scheme val="minor"/>
    </font>
    <font>
      <b/>
      <sz val="10"/>
      <name val="Calibri"/>
      <family val="2"/>
      <scheme val="minor"/>
    </font>
    <font>
      <b/>
      <vertAlign val="superscript"/>
      <sz val="12"/>
      <color theme="0"/>
      <name val="Calibri"/>
      <family val="2"/>
      <scheme val="minor"/>
    </font>
    <font>
      <b/>
      <i/>
      <sz val="11"/>
      <color theme="0"/>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sz val="11"/>
      <color rgb="FF000000"/>
      <name val="Calibri"/>
      <family val="2"/>
      <scheme val="minor"/>
    </font>
    <font>
      <b/>
      <sz val="12"/>
      <color rgb="FFFFFFFF"/>
      <name val="Calibri"/>
      <family val="2"/>
      <scheme val="minor"/>
    </font>
    <font>
      <sz val="11"/>
      <color rgb="FFFFFFFF"/>
      <name val="Calibri"/>
      <family val="2"/>
      <scheme val="minor"/>
    </font>
    <font>
      <i/>
      <sz val="11"/>
      <color rgb="FF000000"/>
      <name val="Calibri"/>
      <family val="2"/>
      <scheme val="minor"/>
    </font>
    <font>
      <b/>
      <sz val="11"/>
      <color rgb="FF000000"/>
      <name val="Calibri"/>
      <family val="2"/>
      <scheme val="minor"/>
    </font>
    <font>
      <sz val="11"/>
      <color rgb="FF000000"/>
      <name val="Calibri"/>
      <family val="1"/>
      <charset val="2"/>
      <scheme val="minor"/>
    </font>
    <font>
      <sz val="11"/>
      <color rgb="FF000000"/>
      <name val="Symbol"/>
      <family val="1"/>
      <charset val="2"/>
    </font>
    <font>
      <i/>
      <sz val="9"/>
      <name val="Calibri"/>
      <family val="2"/>
      <scheme val="minor"/>
    </font>
    <font>
      <b/>
      <sz val="20"/>
      <name val="Calibri Light"/>
      <family val="2"/>
      <scheme val="major"/>
    </font>
    <font>
      <b/>
      <sz val="8"/>
      <color rgb="FFFFFF00"/>
      <name val="Calibri Light"/>
      <family val="2"/>
      <scheme val="major"/>
    </font>
  </fonts>
  <fills count="2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86B98E"/>
        <bgColor indexed="64"/>
      </patternFill>
    </fill>
    <fill>
      <patternFill patternType="solid">
        <fgColor rgb="FF71767A"/>
        <bgColor indexed="64"/>
      </patternFill>
    </fill>
    <fill>
      <patternFill patternType="solid">
        <fgColor rgb="FF97D4EA"/>
        <bgColor indexed="64"/>
      </patternFill>
    </fill>
    <fill>
      <patternFill patternType="solid">
        <fgColor rgb="FF5E9F69"/>
        <bgColor indexed="64"/>
      </patternFill>
    </fill>
    <fill>
      <patternFill patternType="solid">
        <fgColor rgb="FFDBEBDE"/>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
      <patternFill patternType="solid">
        <fgColor rgb="FFFFFFFF"/>
        <bgColor rgb="FF000000"/>
      </patternFill>
    </fill>
    <fill>
      <patternFill patternType="solid">
        <fgColor rgb="FF162E51"/>
        <bgColor rgb="FF000000"/>
      </patternFill>
    </fill>
    <fill>
      <patternFill patternType="solid">
        <fgColor rgb="FFDBEBDE"/>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left/>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right/>
      <top/>
      <bottom style="hair">
        <color auto="1"/>
      </bottom>
      <diagonal/>
    </border>
    <border>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style="hair">
        <color indexed="64"/>
      </left>
      <right style="hair">
        <color indexed="64"/>
      </right>
      <top style="hair">
        <color auto="1"/>
      </top>
      <bottom/>
      <diagonal/>
    </border>
    <border>
      <left style="hair">
        <color indexed="64"/>
      </left>
      <right style="hair">
        <color indexed="64"/>
      </right>
      <top/>
      <bottom style="hair">
        <color auto="1"/>
      </bottom>
      <diagonal/>
    </border>
    <border>
      <left style="hair">
        <color indexed="64"/>
      </left>
      <right style="thin">
        <color indexed="64"/>
      </right>
      <top/>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rgb="FFF8F8F8"/>
      </right>
      <top style="thin">
        <color indexed="64"/>
      </top>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indexed="64"/>
      </left>
      <right style="thin">
        <color rgb="FFF8F8F8"/>
      </right>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hair">
        <color indexed="64"/>
      </left>
      <right style="thin">
        <color indexed="64"/>
      </right>
      <top/>
      <bottom style="hair">
        <color auto="1"/>
      </bottom>
      <diagonal/>
    </border>
    <border>
      <left/>
      <right/>
      <top style="thin">
        <color indexed="64"/>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9">
      <alignment horizontal="center" vertical="center" wrapText="1"/>
    </xf>
  </cellStyleXfs>
  <cellXfs count="445">
    <xf numFmtId="0" fontId="0" fillId="0" borderId="0" xfId="0"/>
    <xf numFmtId="0" fontId="0" fillId="0" borderId="1" xfId="0" applyBorder="1" applyAlignment="1">
      <alignment vertical="center" wrapText="1"/>
    </xf>
    <xf numFmtId="0" fontId="10" fillId="0" borderId="0" xfId="0" applyFont="1" applyAlignment="1">
      <alignment vertical="center"/>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0" fillId="0" borderId="1" xfId="0" applyBorder="1" applyAlignment="1">
      <alignment vertical="top" wrapText="1"/>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15" fillId="2" borderId="0" xfId="0" applyFont="1" applyFill="1" applyAlignment="1">
      <alignment horizontal="left" vertical="top" wrapText="1"/>
    </xf>
    <xf numFmtId="0" fontId="4" fillId="2" borderId="0" xfId="0" applyFont="1" applyFill="1" applyAlignment="1">
      <alignment vertical="top" wrapText="1"/>
    </xf>
    <xf numFmtId="0" fontId="15"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5" fillId="2" borderId="0" xfId="0" applyFont="1" applyFill="1" applyAlignment="1">
      <alignment vertical="center"/>
    </xf>
    <xf numFmtId="0" fontId="0" fillId="2" borderId="16" xfId="0" applyFill="1" applyBorder="1" applyAlignment="1">
      <alignment vertical="center"/>
    </xf>
    <xf numFmtId="0" fontId="0" fillId="2" borderId="16"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5" fillId="2" borderId="7" xfId="0" applyFont="1" applyFill="1" applyBorder="1" applyAlignment="1">
      <alignment vertical="center" wrapText="1"/>
    </xf>
    <xf numFmtId="0" fontId="15" fillId="2" borderId="6"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0" fillId="2" borderId="0" xfId="0" applyFill="1" applyAlignment="1">
      <alignment vertical="center"/>
    </xf>
    <xf numFmtId="0" fontId="2" fillId="2" borderId="0" xfId="0" applyFont="1" applyFill="1"/>
    <xf numFmtId="0" fontId="1" fillId="2" borderId="0" xfId="0" applyFont="1" applyFill="1"/>
    <xf numFmtId="0" fontId="0" fillId="0" borderId="0" xfId="0" applyAlignment="1">
      <alignment vertical="top"/>
    </xf>
    <xf numFmtId="0" fontId="26" fillId="0" borderId="0" xfId="0" applyFont="1" applyAlignment="1" applyProtection="1">
      <alignment horizontal="center" vertical="center" wrapText="1" readingOrder="1"/>
      <protection locked="0"/>
    </xf>
    <xf numFmtId="0" fontId="0" fillId="2" borderId="15" xfId="0" applyFill="1" applyBorder="1" applyAlignment="1">
      <alignment horizontal="left" vertical="top"/>
    </xf>
    <xf numFmtId="0" fontId="0" fillId="2" borderId="0" xfId="0" applyFill="1" applyAlignment="1">
      <alignment horizontal="left" vertical="top"/>
    </xf>
    <xf numFmtId="0" fontId="2" fillId="2" borderId="15" xfId="0" applyFont="1" applyFill="1" applyBorder="1" applyAlignment="1">
      <alignment horizontal="left" vertical="top"/>
    </xf>
    <xf numFmtId="0" fontId="0" fillId="3" borderId="0" xfId="0" applyFill="1"/>
    <xf numFmtId="0" fontId="2" fillId="0" borderId="5" xfId="0" applyFont="1" applyBorder="1" applyAlignment="1">
      <alignment horizontal="center" vertical="center" wrapText="1"/>
    </xf>
    <xf numFmtId="164" fontId="0" fillId="2" borderId="0" xfId="0" applyNumberFormat="1" applyFill="1" applyAlignment="1">
      <alignment horizontal="left" vertical="center"/>
    </xf>
    <xf numFmtId="0" fontId="2" fillId="0" borderId="0" xfId="0" applyFont="1"/>
    <xf numFmtId="0" fontId="2" fillId="0" borderId="22" xfId="0" applyFont="1" applyBorder="1"/>
    <xf numFmtId="0" fontId="31" fillId="2" borderId="0" xfId="1" applyFont="1" applyFill="1" applyAlignment="1">
      <alignment horizontal="center" wrapText="1"/>
    </xf>
    <xf numFmtId="0" fontId="0" fillId="2" borderId="14" xfId="0" applyFill="1" applyBorder="1" applyAlignment="1">
      <alignment horizontal="left" vertical="center" wrapText="1"/>
    </xf>
    <xf numFmtId="0" fontId="0" fillId="2" borderId="13" xfId="0" applyFill="1" applyBorder="1"/>
    <xf numFmtId="0" fontId="0" fillId="2" borderId="24" xfId="0" applyFill="1" applyBorder="1"/>
    <xf numFmtId="0" fontId="0" fillId="2" borderId="0" xfId="0" applyFill="1" applyAlignment="1">
      <alignment horizontal="left" vertical="center" wrapText="1"/>
    </xf>
    <xf numFmtId="0" fontId="26" fillId="2" borderId="0" xfId="0" applyFont="1" applyFill="1" applyAlignment="1">
      <alignment horizontal="left" vertical="center"/>
    </xf>
    <xf numFmtId="0" fontId="26" fillId="2" borderId="9" xfId="0" applyFont="1" applyFill="1" applyBorder="1" applyAlignment="1">
      <alignment horizontal="left" vertical="center"/>
    </xf>
    <xf numFmtId="0" fontId="0" fillId="0" borderId="6" xfId="0" applyBorder="1" applyAlignment="1">
      <alignment vertical="center"/>
    </xf>
    <xf numFmtId="0" fontId="0" fillId="2" borderId="6" xfId="0" applyFill="1" applyBorder="1" applyAlignment="1">
      <alignment vertical="center"/>
    </xf>
    <xf numFmtId="0" fontId="0" fillId="2" borderId="14" xfId="0" applyFill="1" applyBorder="1" applyAlignment="1">
      <alignment vertical="center" wrapText="1"/>
    </xf>
    <xf numFmtId="0" fontId="0" fillId="2" borderId="0" xfId="0" applyFill="1" applyAlignment="1">
      <alignment vertical="center" wrapText="1"/>
    </xf>
    <xf numFmtId="0" fontId="0" fillId="2" borderId="15" xfId="0" applyFill="1" applyBorder="1" applyAlignment="1">
      <alignment vertical="center" wrapText="1"/>
    </xf>
    <xf numFmtId="0" fontId="0" fillId="2" borderId="15" xfId="0" applyFill="1" applyBorder="1"/>
    <xf numFmtId="0" fontId="22" fillId="6" borderId="1" xfId="0" applyFont="1" applyFill="1" applyBorder="1" applyAlignment="1">
      <alignment horizontal="center" vertical="center" wrapText="1"/>
    </xf>
    <xf numFmtId="0" fontId="0" fillId="2" borderId="0" xfId="0" applyFill="1" applyAlignment="1">
      <alignment wrapText="1"/>
    </xf>
    <xf numFmtId="0" fontId="13" fillId="3" borderId="4" xfId="0" applyFont="1" applyFill="1" applyBorder="1" applyAlignment="1" applyProtection="1">
      <alignment horizontal="left" vertical="center" wrapText="1"/>
      <protection locked="0"/>
    </xf>
    <xf numFmtId="37" fontId="13" fillId="3" borderId="12"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2" fillId="8" borderId="0" xfId="0" applyFont="1" applyFill="1"/>
    <xf numFmtId="0" fontId="0" fillId="8" borderId="0" xfId="0" applyFill="1"/>
    <xf numFmtId="0" fontId="22" fillId="8" borderId="15" xfId="0" applyFont="1" applyFill="1" applyBorder="1"/>
    <xf numFmtId="0" fontId="0" fillId="0" borderId="15" xfId="0" applyBorder="1"/>
    <xf numFmtId="0" fontId="2" fillId="0" borderId="15" xfId="0" applyFont="1" applyBorder="1"/>
    <xf numFmtId="0" fontId="2" fillId="0" borderId="0" xfId="0" applyFont="1" applyAlignment="1">
      <alignment wrapText="1"/>
    </xf>
    <xf numFmtId="0" fontId="0" fillId="2" borderId="0" xfId="0" applyFill="1" applyAlignment="1">
      <alignment vertical="top" wrapText="1"/>
    </xf>
    <xf numFmtId="0" fontId="0" fillId="2" borderId="15" xfId="0" applyFill="1" applyBorder="1" applyAlignment="1">
      <alignment vertical="top" wrapText="1"/>
    </xf>
    <xf numFmtId="0" fontId="0" fillId="2" borderId="14"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5" xfId="0" applyBorder="1" applyAlignment="1">
      <alignment vertical="center"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0" borderId="1" xfId="0" quotePrefix="1" applyBorder="1" applyAlignment="1">
      <alignment vertical="center" wrapText="1"/>
    </xf>
    <xf numFmtId="0" fontId="2" fillId="14" borderId="1" xfId="0" applyFont="1" applyFill="1" applyBorder="1" applyAlignment="1">
      <alignment horizontal="center" vertical="center" wrapText="1"/>
    </xf>
    <xf numFmtId="0" fontId="34" fillId="0" borderId="0" xfId="0" applyFont="1"/>
    <xf numFmtId="0" fontId="26" fillId="11" borderId="7" xfId="0" applyFont="1" applyFill="1" applyBorder="1" applyAlignment="1" applyProtection="1">
      <alignment horizontal="left" vertical="top" wrapText="1"/>
      <protection locked="0"/>
    </xf>
    <xf numFmtId="0" fontId="26" fillId="3" borderId="7" xfId="0" applyFont="1" applyFill="1" applyBorder="1" applyAlignment="1" applyProtection="1">
      <alignment horizontal="left" vertical="top" wrapText="1"/>
      <protection locked="0"/>
    </xf>
    <xf numFmtId="0" fontId="0" fillId="2" borderId="0" xfId="0" applyFill="1" applyAlignment="1">
      <alignment horizontal="left" vertical="top" wrapText="1"/>
    </xf>
    <xf numFmtId="0" fontId="0" fillId="2" borderId="15" xfId="0" applyFill="1" applyBorder="1" applyAlignment="1">
      <alignment horizontal="left" vertical="center" wrapText="1"/>
    </xf>
    <xf numFmtId="0" fontId="0" fillId="2" borderId="14" xfId="0" applyFill="1" applyBorder="1" applyAlignment="1">
      <alignment horizontal="left" vertical="center" indent="1"/>
    </xf>
    <xf numFmtId="0" fontId="35" fillId="2" borderId="0" xfId="0" applyFont="1" applyFill="1"/>
    <xf numFmtId="0" fontId="15" fillId="3" borderId="4" xfId="0" applyFont="1" applyFill="1" applyBorder="1" applyAlignment="1" applyProtection="1">
      <alignment vertical="center" wrapText="1"/>
      <protection locked="0"/>
    </xf>
    <xf numFmtId="0" fontId="1" fillId="2" borderId="0" xfId="0" applyFont="1" applyFill="1" applyAlignment="1">
      <alignment wrapText="1"/>
    </xf>
    <xf numFmtId="0" fontId="15" fillId="0" borderId="0" xfId="0" applyFont="1"/>
    <xf numFmtId="0" fontId="0" fillId="2" borderId="14" xfId="0" applyFill="1" applyBorder="1" applyAlignment="1">
      <alignment vertical="top" wrapText="1"/>
    </xf>
    <xf numFmtId="0" fontId="26" fillId="18" borderId="7" xfId="0" applyFont="1" applyFill="1" applyBorder="1" applyAlignment="1" applyProtection="1">
      <alignment vertical="center"/>
      <protection locked="0"/>
    </xf>
    <xf numFmtId="0" fontId="22" fillId="19" borderId="0" xfId="0" applyFont="1" applyFill="1"/>
    <xf numFmtId="0" fontId="22" fillId="20" borderId="0" xfId="0" applyFont="1" applyFill="1"/>
    <xf numFmtId="0" fontId="0" fillId="0" borderId="0" xfId="0" quotePrefix="1" applyAlignment="1">
      <alignment vertical="center" wrapText="1"/>
    </xf>
    <xf numFmtId="0" fontId="9" fillId="2" borderId="0" xfId="0" applyFont="1" applyFill="1"/>
    <xf numFmtId="0" fontId="0" fillId="0" borderId="0" xfId="0" applyAlignment="1">
      <alignment horizontal="left" vertical="center" wrapText="1" indent="1"/>
    </xf>
    <xf numFmtId="0" fontId="26" fillId="18" borderId="15" xfId="0" applyFont="1" applyFill="1" applyBorder="1" applyAlignment="1" applyProtection="1">
      <alignment vertical="center"/>
      <protection locked="0"/>
    </xf>
    <xf numFmtId="0" fontId="0" fillId="2" borderId="2" xfId="0" applyFill="1" applyBorder="1" applyAlignment="1">
      <alignment horizontal="left" vertical="top"/>
    </xf>
    <xf numFmtId="0" fontId="0" fillId="2" borderId="3" xfId="0" applyFill="1" applyBorder="1" applyAlignment="1">
      <alignment horizontal="left" vertical="top"/>
    </xf>
    <xf numFmtId="0" fontId="2" fillId="2" borderId="3" xfId="0" applyFont="1" applyFill="1" applyBorder="1" applyAlignment="1">
      <alignment horizontal="left" vertical="top"/>
    </xf>
    <xf numFmtId="0" fontId="12" fillId="0" borderId="1" xfId="0" applyFont="1" applyBorder="1" applyAlignment="1">
      <alignment vertical="center" wrapText="1"/>
    </xf>
    <xf numFmtId="0" fontId="14" fillId="2" borderId="0" xfId="0" applyFont="1" applyFill="1" applyAlignment="1">
      <alignment vertical="top"/>
    </xf>
    <xf numFmtId="0" fontId="37" fillId="2" borderId="0" xfId="1" applyFont="1" applyFill="1" applyAlignment="1">
      <alignment horizontal="left" wrapText="1"/>
    </xf>
    <xf numFmtId="0" fontId="15" fillId="2" borderId="9"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 xfId="0" applyFont="1" applyBorder="1" applyAlignment="1">
      <alignment vertical="center" wrapText="1"/>
    </xf>
    <xf numFmtId="0" fontId="17" fillId="2" borderId="0" xfId="0" applyFont="1" applyFill="1"/>
    <xf numFmtId="0" fontId="29" fillId="2" borderId="0" xfId="0" applyFont="1" applyFill="1" applyAlignment="1">
      <alignment vertical="top" wrapText="1"/>
    </xf>
    <xf numFmtId="0" fontId="14" fillId="2" borderId="0" xfId="0" applyFont="1" applyFill="1" applyAlignment="1">
      <alignment vertical="top" wrapText="1"/>
    </xf>
    <xf numFmtId="0" fontId="34" fillId="2" borderId="0" xfId="0" applyFont="1" applyFill="1" applyAlignment="1">
      <alignment wrapText="1"/>
    </xf>
    <xf numFmtId="0" fontId="2" fillId="0" borderId="1" xfId="0" applyFont="1" applyBorder="1" applyAlignment="1">
      <alignment horizontal="center" vertical="center" wrapText="1"/>
    </xf>
    <xf numFmtId="0" fontId="22" fillId="10" borderId="6" xfId="0" applyFont="1" applyFill="1" applyBorder="1" applyAlignment="1">
      <alignment horizontal="center" vertical="center" wrapText="1"/>
    </xf>
    <xf numFmtId="0" fontId="7" fillId="0" borderId="0" xfId="0" applyFont="1" applyAlignment="1" applyProtection="1">
      <alignment horizontal="center" vertical="center" wrapText="1" readingOrder="1"/>
      <protection locked="0"/>
    </xf>
    <xf numFmtId="0" fontId="22" fillId="10" borderId="1" xfId="0" applyFont="1" applyFill="1" applyBorder="1" applyAlignment="1">
      <alignment horizontal="center" vertical="center"/>
    </xf>
    <xf numFmtId="0" fontId="0" fillId="2" borderId="8" xfId="0" applyFill="1" applyBorder="1" applyAlignment="1">
      <alignment horizontal="left" vertical="center" wrapText="1"/>
    </xf>
    <xf numFmtId="49" fontId="0" fillId="2" borderId="0" xfId="0" applyNumberFormat="1" applyFill="1"/>
    <xf numFmtId="49" fontId="4" fillId="2" borderId="0" xfId="0" applyNumberFormat="1" applyFont="1" applyFill="1" applyAlignment="1">
      <alignment vertical="top" wrapText="1"/>
    </xf>
    <xf numFmtId="49" fontId="0" fillId="0" borderId="0" xfId="0" applyNumberFormat="1"/>
    <xf numFmtId="3" fontId="0" fillId="16" borderId="1" xfId="0" applyNumberFormat="1" applyFill="1" applyBorder="1" applyAlignment="1" applyProtection="1">
      <alignment horizontal="center" vertical="center"/>
      <protection locked="0"/>
    </xf>
    <xf numFmtId="0" fontId="7" fillId="0" borderId="32" xfId="0" applyFont="1" applyBorder="1" applyAlignment="1" applyProtection="1">
      <alignment horizontal="center" vertical="center" wrapText="1" readingOrder="1"/>
      <protection locked="0"/>
    </xf>
    <xf numFmtId="0" fontId="7" fillId="0" borderId="31" xfId="0" applyFont="1" applyBorder="1" applyAlignment="1" applyProtection="1">
      <alignment horizontal="center" vertical="center" wrapText="1" readingOrder="1"/>
      <protection locked="0"/>
    </xf>
    <xf numFmtId="0" fontId="7" fillId="0" borderId="15" xfId="0" applyFont="1" applyBorder="1" applyAlignment="1" applyProtection="1">
      <alignment horizontal="center" vertical="center" wrapText="1" readingOrder="1"/>
      <protection locked="0"/>
    </xf>
    <xf numFmtId="0" fontId="26" fillId="2" borderId="34" xfId="0" applyFont="1" applyFill="1" applyBorder="1" applyAlignment="1" applyProtection="1">
      <alignment horizontal="center" vertical="center" wrapText="1" readingOrder="1"/>
      <protection locked="0"/>
    </xf>
    <xf numFmtId="0" fontId="7" fillId="11" borderId="36" xfId="0" applyFont="1" applyFill="1" applyBorder="1" applyAlignment="1" applyProtection="1">
      <alignment horizontal="center" vertical="center" wrapText="1" readingOrder="1"/>
      <protection locked="0"/>
    </xf>
    <xf numFmtId="49" fontId="7" fillId="11" borderId="36" xfId="0" applyNumberFormat="1" applyFont="1" applyFill="1" applyBorder="1" applyAlignment="1" applyProtection="1">
      <alignment horizontal="center" vertical="center" wrapText="1" readingOrder="1"/>
      <protection locked="0"/>
    </xf>
    <xf numFmtId="0" fontId="26" fillId="11" borderId="36" xfId="0" applyFont="1" applyFill="1" applyBorder="1" applyAlignment="1" applyProtection="1">
      <alignment horizontal="center" vertical="center" wrapText="1" readingOrder="1"/>
      <protection locked="0"/>
    </xf>
    <xf numFmtId="0" fontId="7" fillId="11" borderId="37" xfId="0" applyFont="1" applyFill="1" applyBorder="1" applyAlignment="1" applyProtection="1">
      <alignment horizontal="center" vertical="center" wrapText="1" readingOrder="1"/>
      <protection locked="0"/>
    </xf>
    <xf numFmtId="0" fontId="0" fillId="2" borderId="38" xfId="0" applyFill="1" applyBorder="1"/>
    <xf numFmtId="0" fontId="7" fillId="11" borderId="39" xfId="0" applyFont="1" applyFill="1" applyBorder="1" applyAlignment="1" applyProtection="1">
      <alignment horizontal="center" vertical="center" wrapText="1" readingOrder="1"/>
      <protection locked="0"/>
    </xf>
    <xf numFmtId="49" fontId="7" fillId="11" borderId="39" xfId="0" applyNumberFormat="1" applyFont="1" applyFill="1" applyBorder="1" applyAlignment="1" applyProtection="1">
      <alignment horizontal="center" vertical="center" wrapText="1" readingOrder="1"/>
      <protection locked="0"/>
    </xf>
    <xf numFmtId="14" fontId="7" fillId="11" borderId="39" xfId="0" applyNumberFormat="1" applyFont="1" applyFill="1" applyBorder="1" applyAlignment="1" applyProtection="1">
      <alignment horizontal="center" vertical="center" wrapText="1" readingOrder="1"/>
      <protection locked="0"/>
    </xf>
    <xf numFmtId="0" fontId="26" fillId="11" borderId="39" xfId="0" applyFont="1" applyFill="1" applyBorder="1" applyAlignment="1" applyProtection="1">
      <alignment horizontal="center" vertical="center" wrapText="1" readingOrder="1"/>
      <protection locked="0"/>
    </xf>
    <xf numFmtId="0" fontId="7" fillId="11" borderId="40" xfId="0" applyFont="1" applyFill="1" applyBorder="1" applyAlignment="1" applyProtection="1">
      <alignment horizontal="center" vertical="center" wrapText="1" readingOrder="1"/>
      <protection locked="0"/>
    </xf>
    <xf numFmtId="0" fontId="2" fillId="2" borderId="9" xfId="0" applyFont="1" applyFill="1" applyBorder="1" applyAlignment="1">
      <alignment horizontal="right" vertical="center" wrapText="1"/>
    </xf>
    <xf numFmtId="3" fontId="0" fillId="2" borderId="7" xfId="0" applyNumberFormat="1" applyFill="1" applyBorder="1" applyAlignment="1">
      <alignment horizontal="right" vertical="center"/>
    </xf>
    <xf numFmtId="3" fontId="0" fillId="0" borderId="6" xfId="0" applyNumberFormat="1" applyBorder="1" applyAlignment="1">
      <alignment horizontal="center" vertical="center"/>
    </xf>
    <xf numFmtId="0" fontId="7" fillId="11" borderId="42" xfId="0" applyFont="1" applyFill="1" applyBorder="1" applyAlignment="1" applyProtection="1">
      <alignment horizontal="center" vertical="center" wrapText="1" readingOrder="1"/>
      <protection locked="0"/>
    </xf>
    <xf numFmtId="14" fontId="7" fillId="11" borderId="35" xfId="0" applyNumberFormat="1" applyFont="1" applyFill="1" applyBorder="1" applyAlignment="1" applyProtection="1">
      <alignment horizontal="center" vertical="center" wrapText="1" readingOrder="1"/>
      <protection locked="0"/>
    </xf>
    <xf numFmtId="0" fontId="7" fillId="0" borderId="43" xfId="0" applyFont="1" applyBorder="1" applyAlignment="1" applyProtection="1">
      <alignment horizontal="center" vertical="center" wrapText="1" readingOrder="1"/>
      <protection locked="0"/>
    </xf>
    <xf numFmtId="0" fontId="7" fillId="11" borderId="44" xfId="0" applyFont="1" applyFill="1" applyBorder="1" applyAlignment="1" applyProtection="1">
      <alignment horizontal="center" vertical="center" wrapText="1" readingOrder="1"/>
      <protection locked="0"/>
    </xf>
    <xf numFmtId="0" fontId="7" fillId="11" borderId="45" xfId="0" applyFont="1" applyFill="1" applyBorder="1" applyAlignment="1" applyProtection="1">
      <alignment horizontal="center" vertical="center" wrapText="1" readingOrder="1"/>
      <protection locked="0"/>
    </xf>
    <xf numFmtId="0" fontId="7" fillId="11" borderId="46" xfId="0" applyFont="1" applyFill="1" applyBorder="1" applyAlignment="1" applyProtection="1">
      <alignment horizontal="center" vertical="center" wrapText="1" readingOrder="1"/>
      <protection locked="0"/>
    </xf>
    <xf numFmtId="0" fontId="7" fillId="11" borderId="47" xfId="0" applyFont="1" applyFill="1" applyBorder="1" applyAlignment="1" applyProtection="1">
      <alignment horizontal="center" vertical="center" wrapText="1" readingOrder="1"/>
      <protection locked="0"/>
    </xf>
    <xf numFmtId="0" fontId="7" fillId="0" borderId="14" xfId="0" applyFont="1" applyBorder="1" applyAlignment="1" applyProtection="1">
      <alignment horizontal="center" vertical="center" wrapText="1" readingOrder="1"/>
      <protection locked="0"/>
    </xf>
    <xf numFmtId="0" fontId="7" fillId="21" borderId="44" xfId="0" applyFont="1" applyFill="1" applyBorder="1" applyAlignment="1" applyProtection="1">
      <alignment horizontal="center" vertical="center" wrapText="1" readingOrder="1"/>
      <protection locked="0"/>
    </xf>
    <xf numFmtId="0" fontId="7" fillId="21" borderId="46" xfId="0" applyFont="1" applyFill="1" applyBorder="1" applyAlignment="1" applyProtection="1">
      <alignment horizontal="center" vertical="center" wrapText="1" readingOrder="1"/>
      <protection locked="0"/>
    </xf>
    <xf numFmtId="0" fontId="7" fillId="2" borderId="1" xfId="0" applyFont="1" applyFill="1" applyBorder="1" applyAlignment="1" applyProtection="1">
      <alignment horizontal="center" vertical="center" wrapText="1" readingOrder="1"/>
      <protection locked="0"/>
    </xf>
    <xf numFmtId="0" fontId="15" fillId="16" borderId="48" xfId="0" applyFont="1" applyFill="1" applyBorder="1" applyAlignment="1" applyProtection="1">
      <alignment horizontal="left" vertical="center" wrapText="1" readingOrder="1"/>
      <protection locked="0"/>
    </xf>
    <xf numFmtId="0" fontId="15" fillId="16" borderId="49" xfId="0" applyFont="1" applyFill="1" applyBorder="1" applyAlignment="1" applyProtection="1">
      <alignment horizontal="left" vertical="center" wrapText="1" readingOrder="1"/>
      <protection locked="0"/>
    </xf>
    <xf numFmtId="0" fontId="26" fillId="11" borderId="44" xfId="0" applyFont="1" applyFill="1" applyBorder="1" applyAlignment="1" applyProtection="1">
      <alignment horizontal="center" vertical="center" wrapText="1" readingOrder="1"/>
      <protection locked="0"/>
    </xf>
    <xf numFmtId="0" fontId="26" fillId="11" borderId="45" xfId="0" applyFont="1" applyFill="1" applyBorder="1" applyAlignment="1" applyProtection="1">
      <alignment horizontal="center" vertical="center" wrapText="1" readingOrder="1"/>
      <protection locked="0"/>
    </xf>
    <xf numFmtId="0" fontId="26" fillId="11" borderId="46" xfId="0" applyFont="1" applyFill="1" applyBorder="1" applyAlignment="1" applyProtection="1">
      <alignment horizontal="center" vertical="center" wrapText="1" readingOrder="1"/>
      <protection locked="0"/>
    </xf>
    <xf numFmtId="0" fontId="26" fillId="11" borderId="47" xfId="0" applyFont="1" applyFill="1" applyBorder="1" applyAlignment="1" applyProtection="1">
      <alignment horizontal="center" vertical="center" wrapText="1" readingOrder="1"/>
      <protection locked="0"/>
    </xf>
    <xf numFmtId="0" fontId="22" fillId="9" borderId="54" xfId="4" applyFill="1" applyBorder="1">
      <alignment horizontal="center" vertical="center" wrapText="1"/>
    </xf>
    <xf numFmtId="0" fontId="22" fillId="9" borderId="56" xfId="4" applyFill="1" applyBorder="1">
      <alignment horizontal="center" vertical="center" wrapText="1"/>
    </xf>
    <xf numFmtId="0" fontId="7" fillId="0" borderId="58" xfId="0" applyFont="1" applyBorder="1" applyAlignment="1" applyProtection="1">
      <alignment horizontal="center" vertical="center" wrapText="1" readingOrder="1"/>
      <protection locked="0"/>
    </xf>
    <xf numFmtId="0" fontId="7" fillId="0" borderId="59" xfId="0" applyFont="1" applyBorder="1" applyAlignment="1" applyProtection="1">
      <alignment horizontal="center" vertical="center" wrapText="1" readingOrder="1"/>
      <protection locked="0"/>
    </xf>
    <xf numFmtId="0" fontId="7" fillId="0" borderId="60" xfId="0" applyFont="1" applyBorder="1" applyAlignment="1" applyProtection="1">
      <alignment horizontal="center" vertical="center" wrapText="1" readingOrder="1"/>
      <protection locked="0"/>
    </xf>
    <xf numFmtId="49" fontId="7" fillId="0" borderId="60" xfId="0" applyNumberFormat="1" applyFont="1" applyBorder="1" applyAlignment="1" applyProtection="1">
      <alignment horizontal="center" vertical="center" wrapText="1" readingOrder="1"/>
      <protection locked="0"/>
    </xf>
    <xf numFmtId="0" fontId="7" fillId="2" borderId="60" xfId="0" applyFont="1" applyFill="1" applyBorder="1" applyAlignment="1" applyProtection="1">
      <alignment horizontal="center" vertical="center" wrapText="1" readingOrder="1"/>
      <protection locked="0"/>
    </xf>
    <xf numFmtId="0" fontId="7" fillId="0" borderId="61" xfId="0" applyFont="1" applyBorder="1" applyAlignment="1" applyProtection="1">
      <alignment horizontal="center" vertical="center" wrapText="1" readingOrder="1"/>
      <protection locked="0"/>
    </xf>
    <xf numFmtId="49" fontId="7" fillId="11" borderId="42" xfId="0" applyNumberFormat="1" applyFont="1" applyFill="1" applyBorder="1" applyAlignment="1" applyProtection="1">
      <alignment horizontal="center" vertical="center" wrapText="1" readingOrder="1"/>
      <protection locked="0"/>
    </xf>
    <xf numFmtId="0" fontId="7" fillId="11" borderId="62" xfId="0" applyFont="1" applyFill="1" applyBorder="1" applyAlignment="1" applyProtection="1">
      <alignment horizontal="center" vertical="center" wrapText="1" readingOrder="1"/>
      <protection locked="0"/>
    </xf>
    <xf numFmtId="49" fontId="7" fillId="0" borderId="59" xfId="0" applyNumberFormat="1" applyFont="1" applyBorder="1" applyAlignment="1" applyProtection="1">
      <alignment horizontal="center" vertical="center" wrapText="1" readingOrder="1"/>
      <protection locked="0"/>
    </xf>
    <xf numFmtId="0" fontId="26" fillId="0" borderId="0" xfId="0" applyFont="1"/>
    <xf numFmtId="0" fontId="15" fillId="2" borderId="14" xfId="0" applyFont="1" applyFill="1" applyBorder="1" applyAlignment="1">
      <alignment horizontal="left" vertical="center" wrapText="1" indent="1"/>
    </xf>
    <xf numFmtId="0" fontId="15" fillId="2" borderId="12" xfId="0" applyFont="1" applyFill="1" applyBorder="1" applyAlignment="1">
      <alignment vertical="top" wrapText="1"/>
    </xf>
    <xf numFmtId="0" fontId="7" fillId="11" borderId="63" xfId="0" applyFont="1" applyFill="1" applyBorder="1" applyAlignment="1" applyProtection="1">
      <alignment horizontal="center" vertical="center" wrapText="1" readingOrder="1"/>
      <protection locked="0"/>
    </xf>
    <xf numFmtId="0" fontId="7" fillId="11" borderId="38" xfId="0" applyFont="1" applyFill="1" applyBorder="1" applyAlignment="1" applyProtection="1">
      <alignment horizontal="center" vertical="center" wrapText="1" readingOrder="1"/>
      <protection locked="0"/>
    </xf>
    <xf numFmtId="0" fontId="47" fillId="24" borderId="0" xfId="0" applyFont="1" applyFill="1" applyAlignment="1">
      <alignment vertical="center"/>
    </xf>
    <xf numFmtId="0" fontId="49" fillId="24" borderId="0" xfId="0" applyFont="1" applyFill="1"/>
    <xf numFmtId="0" fontId="50" fillId="26" borderId="3" xfId="0" applyFont="1" applyFill="1" applyBorder="1" applyAlignment="1">
      <alignment vertical="center"/>
    </xf>
    <xf numFmtId="0" fontId="15" fillId="24" borderId="0" xfId="0" applyFont="1" applyFill="1" applyAlignment="1">
      <alignment vertical="center"/>
    </xf>
    <xf numFmtId="0" fontId="47" fillId="24" borderId="0" xfId="0" applyFont="1" applyFill="1"/>
    <xf numFmtId="0" fontId="13" fillId="21" borderId="54" xfId="4" applyFont="1" applyFill="1" applyBorder="1">
      <alignment horizontal="center" vertical="center" wrapText="1"/>
    </xf>
    <xf numFmtId="0" fontId="13" fillId="3" borderId="12" xfId="0" applyFont="1" applyFill="1" applyBorder="1" applyAlignment="1" applyProtection="1">
      <alignment horizontal="left" vertical="center" wrapText="1"/>
      <protection locked="0"/>
    </xf>
    <xf numFmtId="0" fontId="55" fillId="2" borderId="0" xfId="1" applyFont="1" applyFill="1"/>
    <xf numFmtId="0" fontId="1" fillId="24" borderId="0" xfId="0" applyFont="1" applyFill="1"/>
    <xf numFmtId="0" fontId="1" fillId="24" borderId="0" xfId="0" applyFont="1" applyFill="1" applyAlignment="1">
      <alignment vertical="center"/>
    </xf>
    <xf numFmtId="0" fontId="0" fillId="0" borderId="0" xfId="0" applyProtection="1">
      <protection locked="0"/>
    </xf>
    <xf numFmtId="0" fontId="10" fillId="0" borderId="0" xfId="0" applyFont="1"/>
    <xf numFmtId="0" fontId="43" fillId="0" borderId="0" xfId="0" applyFont="1"/>
    <xf numFmtId="0" fontId="44" fillId="0" borderId="0" xfId="0" applyFont="1" applyAlignment="1">
      <alignment wrapText="1"/>
    </xf>
    <xf numFmtId="0" fontId="10" fillId="0" borderId="0" xfId="0" applyFont="1" applyAlignment="1">
      <alignment wrapText="1"/>
    </xf>
    <xf numFmtId="0" fontId="46" fillId="0" borderId="0" xfId="0" applyFont="1"/>
    <xf numFmtId="0" fontId="7" fillId="26" borderId="3" xfId="0" applyFont="1" applyFill="1" applyBorder="1" applyAlignment="1">
      <alignment vertical="center"/>
    </xf>
    <xf numFmtId="0" fontId="7" fillId="11" borderId="41" xfId="0" applyFont="1" applyFill="1" applyBorder="1" applyAlignment="1" applyProtection="1">
      <alignment horizontal="center" vertical="center" wrapText="1" readingOrder="1"/>
      <protection locked="0"/>
    </xf>
    <xf numFmtId="0" fontId="26" fillId="11" borderId="42" xfId="0" applyFont="1" applyFill="1" applyBorder="1" applyAlignment="1" applyProtection="1">
      <alignment horizontal="center" vertical="center" wrapText="1" readingOrder="1"/>
      <protection locked="0"/>
    </xf>
    <xf numFmtId="0" fontId="15" fillId="2" borderId="1" xfId="0" applyFont="1" applyFill="1" applyBorder="1" applyAlignment="1">
      <alignment horizontal="left" vertical="top" wrapText="1"/>
    </xf>
    <xf numFmtId="0" fontId="27" fillId="9" borderId="13" xfId="0" applyFont="1" applyFill="1" applyBorder="1" applyAlignment="1">
      <alignment horizontal="left" wrapText="1"/>
    </xf>
    <xf numFmtId="0" fontId="22" fillId="10" borderId="1"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6" xfId="0" applyFont="1" applyFill="1" applyBorder="1" applyAlignment="1">
      <alignment horizontal="center" vertical="center"/>
    </xf>
    <xf numFmtId="0" fontId="45" fillId="2" borderId="8" xfId="0" applyFont="1" applyFill="1" applyBorder="1" applyAlignment="1">
      <alignment horizontal="left" vertical="top" wrapText="1"/>
    </xf>
    <xf numFmtId="0" fontId="45" fillId="2" borderId="9" xfId="0" applyFont="1" applyFill="1" applyBorder="1" applyAlignment="1">
      <alignment horizontal="left" vertical="top" wrapText="1"/>
    </xf>
    <xf numFmtId="0" fontId="45" fillId="2" borderId="7"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13" xfId="0" applyFont="1" applyFill="1" applyBorder="1" applyAlignment="1">
      <alignment horizontal="left" vertical="top" wrapText="1"/>
    </xf>
    <xf numFmtId="0" fontId="30" fillId="9" borderId="13" xfId="1" applyFont="1" applyFill="1" applyBorder="1" applyAlignment="1">
      <alignment horizontal="left" vertical="center" wrapText="1"/>
    </xf>
    <xf numFmtId="0" fontId="38" fillId="0" borderId="1" xfId="0" applyFont="1" applyBorder="1" applyAlignment="1">
      <alignment horizontal="left" vertical="center" wrapText="1"/>
    </xf>
    <xf numFmtId="0" fontId="23" fillId="4" borderId="0" xfId="1" applyFont="1" applyFill="1" applyAlignment="1">
      <alignment horizontal="center" wrapText="1"/>
    </xf>
    <xf numFmtId="0" fontId="15" fillId="2" borderId="8"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5" xfId="0" applyFont="1" applyFill="1" applyBorder="1" applyAlignment="1">
      <alignment horizontal="left" vertical="top" wrapText="1"/>
    </xf>
    <xf numFmtId="0" fontId="38" fillId="0" borderId="11" xfId="0" applyFont="1" applyBorder="1" applyAlignment="1">
      <alignment horizontal="left" vertical="center" wrapText="1"/>
    </xf>
    <xf numFmtId="0" fontId="38" fillId="0" borderId="13" xfId="0" applyFont="1" applyBorder="1" applyAlignment="1">
      <alignment horizontal="left" vertical="center" wrapText="1"/>
    </xf>
    <xf numFmtId="0" fontId="38" fillId="0" borderId="12" xfId="0" applyFont="1" applyBorder="1" applyAlignment="1">
      <alignment horizontal="left" vertical="center" wrapText="1"/>
    </xf>
    <xf numFmtId="0" fontId="30" fillId="9" borderId="13" xfId="1" applyFont="1" applyFill="1" applyBorder="1" applyAlignment="1">
      <alignment horizontal="left" wrapText="1"/>
    </xf>
    <xf numFmtId="0" fontId="15" fillId="13" borderId="1" xfId="0" applyFont="1" applyFill="1" applyBorder="1" applyAlignment="1">
      <alignment horizontal="left" vertical="top" wrapText="1"/>
    </xf>
    <xf numFmtId="0" fontId="26" fillId="13" borderId="0" xfId="0" applyFont="1" applyFill="1" applyAlignment="1">
      <alignment horizontal="left" wrapText="1"/>
    </xf>
    <xf numFmtId="0" fontId="24" fillId="10" borderId="8" xfId="0" applyFont="1" applyFill="1" applyBorder="1" applyAlignment="1">
      <alignment horizontal="center"/>
    </xf>
    <xf numFmtId="0" fontId="24" fillId="10" borderId="9" xfId="0" applyFont="1" applyFill="1" applyBorder="1" applyAlignment="1">
      <alignment horizontal="center"/>
    </xf>
    <xf numFmtId="0" fontId="24" fillId="10" borderId="7" xfId="0" applyFont="1" applyFill="1" applyBorder="1" applyAlignment="1">
      <alignment horizontal="center"/>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3" borderId="13"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13" fillId="11" borderId="13"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0" fillId="2" borderId="14" xfId="0" applyFill="1" applyBorder="1" applyAlignment="1">
      <alignment horizontal="left" vertical="center" wrapText="1"/>
    </xf>
    <xf numFmtId="0" fontId="0" fillId="2" borderId="0" xfId="0" applyFill="1" applyAlignment="1">
      <alignment horizontal="left" vertical="center" wrapText="1"/>
    </xf>
    <xf numFmtId="0" fontId="0" fillId="2" borderId="15" xfId="0" applyFill="1" applyBorder="1" applyAlignment="1">
      <alignment horizontal="left" vertical="center" wrapText="1"/>
    </xf>
    <xf numFmtId="0" fontId="0" fillId="2" borderId="0" xfId="0" applyFill="1" applyAlignment="1">
      <alignment horizontal="left"/>
    </xf>
    <xf numFmtId="0" fontId="22" fillId="9" borderId="8" xfId="0" applyFont="1" applyFill="1" applyBorder="1" applyAlignment="1">
      <alignment horizontal="left"/>
    </xf>
    <xf numFmtId="0" fontId="22" fillId="9" borderId="9" xfId="0" applyFont="1" applyFill="1" applyBorder="1" applyAlignment="1">
      <alignment horizontal="left"/>
    </xf>
    <xf numFmtId="0" fontId="22" fillId="9" borderId="7" xfId="0" applyFont="1" applyFill="1" applyBorder="1" applyAlignment="1">
      <alignment horizontal="left"/>
    </xf>
    <xf numFmtId="0" fontId="22" fillId="9" borderId="2" xfId="0" applyFont="1" applyFill="1" applyBorder="1" applyAlignment="1">
      <alignment horizontal="left"/>
    </xf>
    <xf numFmtId="0" fontId="22" fillId="9" borderId="10" xfId="0" applyFont="1" applyFill="1" applyBorder="1" applyAlignment="1">
      <alignment horizontal="left"/>
    </xf>
    <xf numFmtId="0" fontId="22" fillId="9" borderId="3" xfId="0" applyFont="1" applyFill="1" applyBorder="1" applyAlignment="1">
      <alignment horizontal="left"/>
    </xf>
    <xf numFmtId="0" fontId="15" fillId="0" borderId="2"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19" fillId="3" borderId="11" xfId="2" applyFill="1" applyBorder="1" applyAlignment="1" applyProtection="1">
      <alignment horizontal="left" vertical="center"/>
      <protection locked="0"/>
    </xf>
    <xf numFmtId="0" fontId="0" fillId="2" borderId="8" xfId="0" applyFill="1" applyBorder="1" applyAlignment="1">
      <alignment horizontal="left" vertical="top"/>
    </xf>
    <xf numFmtId="0" fontId="0" fillId="2" borderId="7" xfId="0" applyFill="1" applyBorder="1" applyAlignment="1">
      <alignment horizontal="left" vertical="top"/>
    </xf>
    <xf numFmtId="0" fontId="2" fillId="3" borderId="15" xfId="0" applyFont="1" applyFill="1" applyBorder="1" applyAlignment="1" applyProtection="1">
      <alignment horizontal="left" vertical="center"/>
      <protection locked="0"/>
    </xf>
    <xf numFmtId="0" fontId="0" fillId="2" borderId="14" xfId="0" applyFill="1" applyBorder="1" applyAlignment="1">
      <alignment horizontal="left" vertical="top"/>
    </xf>
    <xf numFmtId="0" fontId="0" fillId="2" borderId="15" xfId="0" applyFill="1" applyBorder="1" applyAlignment="1">
      <alignment horizontal="left" vertical="top"/>
    </xf>
    <xf numFmtId="0" fontId="2" fillId="3" borderId="11"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19" fillId="3" borderId="11" xfId="2"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7" fillId="9" borderId="14" xfId="0" applyFont="1" applyFill="1" applyBorder="1" applyAlignment="1">
      <alignment horizontal="left" vertical="center"/>
    </xf>
    <xf numFmtId="0" fontId="27" fillId="9" borderId="0" xfId="0" applyFont="1" applyFill="1" applyAlignment="1">
      <alignment horizontal="left" vertical="center"/>
    </xf>
    <xf numFmtId="0" fontId="27" fillId="9" borderId="15" xfId="0" applyFont="1" applyFill="1" applyBorder="1" applyAlignment="1">
      <alignment horizontal="left" vertical="center"/>
    </xf>
    <xf numFmtId="0" fontId="0" fillId="11" borderId="11" xfId="0" applyFill="1" applyBorder="1" applyAlignment="1" applyProtection="1">
      <alignment horizontal="left" vertical="center" wrapText="1"/>
      <protection locked="0"/>
    </xf>
    <xf numFmtId="0" fontId="0" fillId="11" borderId="13" xfId="0" applyFill="1" applyBorder="1" applyAlignment="1" applyProtection="1">
      <alignment horizontal="left" vertical="center" wrapText="1"/>
      <protection locked="0"/>
    </xf>
    <xf numFmtId="0" fontId="0" fillId="11" borderId="12" xfId="0" applyFill="1" applyBorder="1" applyAlignment="1" applyProtection="1">
      <alignment horizontal="left" vertical="center" wrapText="1"/>
      <protection locked="0"/>
    </xf>
    <xf numFmtId="0" fontId="0" fillId="11" borderId="4" xfId="0" applyFill="1" applyBorder="1" applyAlignment="1" applyProtection="1">
      <alignment horizontal="left" vertical="center" wrapText="1"/>
      <protection locked="0"/>
    </xf>
    <xf numFmtId="0" fontId="15" fillId="2" borderId="14"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15" xfId="0" applyFont="1" applyFill="1" applyBorder="1" applyAlignment="1">
      <alignment horizontal="left" vertical="center" wrapText="1"/>
    </xf>
    <xf numFmtId="0" fontId="0" fillId="0" borderId="0" xfId="0" applyAlignment="1">
      <alignment horizontal="left" vertical="top" wrapText="1"/>
    </xf>
    <xf numFmtId="0" fontId="15" fillId="0" borderId="6" xfId="0" applyFont="1" applyBorder="1" applyAlignment="1">
      <alignment horizontal="left" vertical="center" wrapText="1"/>
    </xf>
    <xf numFmtId="0" fontId="2" fillId="2" borderId="0" xfId="0" applyFont="1" applyFill="1" applyAlignment="1">
      <alignment horizontal="left" vertical="top" wrapText="1"/>
    </xf>
    <xf numFmtId="164" fontId="2" fillId="11" borderId="20" xfId="0" applyNumberFormat="1" applyFont="1" applyFill="1" applyBorder="1" applyAlignment="1" applyProtection="1">
      <alignment horizontal="left" vertical="center" wrapText="1"/>
      <protection locked="0"/>
    </xf>
    <xf numFmtId="164" fontId="2" fillId="11" borderId="23" xfId="0" applyNumberFormat="1" applyFont="1" applyFill="1" applyBorder="1" applyAlignment="1" applyProtection="1">
      <alignment horizontal="left" vertical="center" wrapText="1"/>
      <protection locked="0"/>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7" xfId="0" applyFill="1" applyBorder="1" applyAlignment="1">
      <alignment horizontal="left" vertical="top" wrapText="1"/>
    </xf>
    <xf numFmtId="0" fontId="0" fillId="2" borderId="16" xfId="0" applyFill="1" applyBorder="1" applyAlignment="1">
      <alignment horizontal="left" vertical="center" wrapText="1"/>
    </xf>
    <xf numFmtId="0" fontId="2" fillId="11" borderId="14" xfId="0" applyFont="1" applyFill="1" applyBorder="1" applyAlignment="1" applyProtection="1">
      <alignment horizontal="left" vertical="center" wrapText="1"/>
      <protection locked="0"/>
    </xf>
    <xf numFmtId="0" fontId="2" fillId="11" borderId="0" xfId="0" applyFont="1" applyFill="1" applyAlignment="1" applyProtection="1">
      <alignment horizontal="left" vertical="center" wrapText="1"/>
      <protection locked="0"/>
    </xf>
    <xf numFmtId="0" fontId="2" fillId="11" borderId="15" xfId="0" applyFont="1" applyFill="1" applyBorder="1" applyAlignment="1" applyProtection="1">
      <alignment horizontal="left" vertical="center" wrapText="1"/>
      <protection locked="0"/>
    </xf>
    <xf numFmtId="0" fontId="0" fillId="0" borderId="14" xfId="0" applyBorder="1" applyAlignment="1">
      <alignment horizontal="left" vertical="top" wrapText="1"/>
    </xf>
    <xf numFmtId="0" fontId="0" fillId="0" borderId="15" xfId="0" applyBorder="1" applyAlignment="1">
      <alignment horizontal="left" vertical="top" wrapText="1"/>
    </xf>
    <xf numFmtId="0" fontId="2" fillId="11" borderId="11" xfId="0" applyFont="1" applyFill="1" applyBorder="1" applyAlignment="1" applyProtection="1">
      <alignment horizontal="left" vertical="center" wrapText="1"/>
      <protection locked="0"/>
    </xf>
    <xf numFmtId="0" fontId="2" fillId="11" borderId="13"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6" fillId="5" borderId="0" xfId="0" applyFont="1" applyFill="1" applyAlignment="1">
      <alignment horizontal="left"/>
    </xf>
    <xf numFmtId="0" fontId="27" fillId="9" borderId="8" xfId="0" applyFont="1" applyFill="1" applyBorder="1" applyAlignment="1">
      <alignment horizontal="left" vertical="center"/>
    </xf>
    <xf numFmtId="0" fontId="27" fillId="9" borderId="9" xfId="0" applyFont="1" applyFill="1" applyBorder="1" applyAlignment="1">
      <alignment horizontal="left" vertical="center"/>
    </xf>
    <xf numFmtId="0" fontId="27" fillId="9" borderId="7" xfId="0" applyFont="1" applyFill="1" applyBorder="1" applyAlignment="1">
      <alignment horizontal="left" vertical="center"/>
    </xf>
    <xf numFmtId="0" fontId="0" fillId="12" borderId="14" xfId="0" applyFill="1" applyBorder="1" applyAlignment="1">
      <alignment horizontal="left"/>
    </xf>
    <xf numFmtId="0" fontId="0" fillId="12" borderId="0" xfId="0" applyFill="1" applyAlignment="1">
      <alignment horizontal="left"/>
    </xf>
    <xf numFmtId="0" fontId="0" fillId="12" borderId="15" xfId="0" applyFill="1" applyBorder="1" applyAlignment="1">
      <alignment horizontal="left"/>
    </xf>
    <xf numFmtId="0" fontId="0" fillId="12" borderId="27" xfId="0" applyFill="1" applyBorder="1" applyAlignment="1">
      <alignment horizontal="left"/>
    </xf>
    <xf numFmtId="0" fontId="0" fillId="12" borderId="25" xfId="0" applyFill="1" applyBorder="1" applyAlignment="1">
      <alignment horizontal="left"/>
    </xf>
    <xf numFmtId="0" fontId="0" fillId="12" borderId="26" xfId="0" applyFill="1" applyBorder="1" applyAlignment="1">
      <alignment horizontal="left"/>
    </xf>
    <xf numFmtId="0" fontId="0" fillId="11" borderId="2" xfId="0" applyFill="1" applyBorder="1" applyAlignment="1">
      <alignment horizontal="left" vertical="center" wrapText="1"/>
    </xf>
    <xf numFmtId="0" fontId="0" fillId="11" borderId="3" xfId="0" applyFill="1" applyBorder="1" applyAlignment="1">
      <alignment horizontal="left" vertical="center" wrapText="1"/>
    </xf>
    <xf numFmtId="0" fontId="22" fillId="10" borderId="2"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15" fillId="2" borderId="2" xfId="0" applyFont="1" applyFill="1" applyBorder="1" applyAlignment="1">
      <alignment horizontal="left" vertical="center"/>
    </xf>
    <xf numFmtId="0" fontId="15" fillId="2" borderId="10" xfId="0" applyFont="1" applyFill="1" applyBorder="1" applyAlignment="1">
      <alignment horizontal="left" vertical="center"/>
    </xf>
    <xf numFmtId="0" fontId="32" fillId="2" borderId="11"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0" fillId="2" borderId="14" xfId="0" applyFill="1" applyBorder="1" applyAlignment="1">
      <alignment horizontal="left" vertical="top" wrapText="1"/>
    </xf>
    <xf numFmtId="0" fontId="0" fillId="2" borderId="0" xfId="0" applyFill="1" applyAlignment="1">
      <alignment horizontal="left" vertical="top" wrapText="1"/>
    </xf>
    <xf numFmtId="0" fontId="0" fillId="2" borderId="15" xfId="0" applyFill="1" applyBorder="1" applyAlignment="1">
      <alignment horizontal="left" vertical="top"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7" fillId="11" borderId="10" xfId="0" applyFont="1" applyFill="1" applyBorder="1" applyAlignment="1" applyProtection="1">
      <alignment horizontal="left" vertical="center"/>
      <protection locked="0"/>
    </xf>
    <xf numFmtId="0" fontId="7" fillId="11" borderId="3" xfId="0" applyFont="1" applyFill="1" applyBorder="1" applyAlignment="1" applyProtection="1">
      <alignment horizontal="left" vertical="center"/>
      <protection locked="0"/>
    </xf>
    <xf numFmtId="0" fontId="26" fillId="11" borderId="9" xfId="0" applyFont="1" applyFill="1" applyBorder="1" applyAlignment="1" applyProtection="1">
      <alignment horizontal="left" vertical="center" wrapText="1"/>
      <protection locked="0"/>
    </xf>
    <xf numFmtId="0" fontId="26" fillId="11" borderId="7" xfId="0" applyFont="1" applyFill="1" applyBorder="1" applyAlignment="1" applyProtection="1">
      <alignment horizontal="left" vertical="center" wrapText="1"/>
      <protection locked="0"/>
    </xf>
    <xf numFmtId="0" fontId="26" fillId="11" borderId="10"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15" fillId="2" borderId="8" xfId="0" applyFont="1" applyFill="1" applyBorder="1" applyAlignment="1" applyProtection="1">
      <alignment horizontal="left" vertical="top" wrapText="1"/>
      <protection locked="0"/>
    </xf>
    <xf numFmtId="0" fontId="15" fillId="2" borderId="9" xfId="0" applyFont="1" applyFill="1" applyBorder="1" applyAlignment="1" applyProtection="1">
      <alignment horizontal="left" vertical="top" wrapText="1"/>
      <protection locked="0"/>
    </xf>
    <xf numFmtId="0" fontId="15" fillId="2" borderId="7" xfId="0" applyFont="1" applyFill="1" applyBorder="1" applyAlignment="1" applyProtection="1">
      <alignment horizontal="left" vertical="top" wrapText="1"/>
      <protection locked="0"/>
    </xf>
    <xf numFmtId="0" fontId="32" fillId="2" borderId="14"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15" xfId="0" applyFont="1" applyFill="1" applyBorder="1" applyAlignment="1">
      <alignment horizontal="left" vertical="center" wrapText="1"/>
    </xf>
    <xf numFmtId="0" fontId="2" fillId="0" borderId="8" xfId="0" applyFont="1" applyBorder="1" applyAlignment="1">
      <alignment horizontal="right" vertical="center" wrapText="1" indent="1"/>
    </xf>
    <xf numFmtId="0" fontId="2" fillId="0" borderId="9" xfId="0" applyFont="1" applyBorder="1" applyAlignment="1">
      <alignment horizontal="right" vertical="center" wrapText="1" indent="1"/>
    </xf>
    <xf numFmtId="0" fontId="2" fillId="0" borderId="7" xfId="0" applyFont="1" applyBorder="1" applyAlignment="1">
      <alignment horizontal="right" vertical="center" wrapText="1" indent="1"/>
    </xf>
    <xf numFmtId="164" fontId="2" fillId="11" borderId="21" xfId="0" applyNumberFormat="1" applyFont="1" applyFill="1" applyBorder="1" applyAlignment="1" applyProtection="1">
      <alignment horizontal="left" vertical="center" wrapText="1"/>
      <protection locked="0"/>
    </xf>
    <xf numFmtId="0" fontId="7" fillId="5" borderId="0" xfId="0" applyFont="1" applyFill="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5" fillId="2" borderId="2"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7" xfId="0" applyFont="1" applyFill="1" applyBorder="1" applyAlignment="1" applyProtection="1">
      <alignment horizontal="left" vertical="top"/>
      <protection locked="0"/>
    </xf>
    <xf numFmtId="0" fontId="7" fillId="0" borderId="8" xfId="0" applyFont="1" applyBorder="1" applyAlignment="1" applyProtection="1">
      <alignment horizontal="center" vertical="center" wrapText="1" readingOrder="1"/>
      <protection locked="0"/>
    </xf>
    <xf numFmtId="0" fontId="7" fillId="0" borderId="9" xfId="0" applyFont="1" applyBorder="1" applyAlignment="1" applyProtection="1">
      <alignment horizontal="center" vertical="center" wrapText="1" readingOrder="1"/>
      <protection locked="0"/>
    </xf>
    <xf numFmtId="0" fontId="7" fillId="0" borderId="7" xfId="0" applyFont="1" applyBorder="1" applyAlignment="1" applyProtection="1">
      <alignment horizontal="center" vertical="center" wrapText="1" readingOrder="1"/>
      <protection locked="0"/>
    </xf>
    <xf numFmtId="0" fontId="2" fillId="0" borderId="2" xfId="0" applyFont="1" applyBorder="1" applyAlignment="1">
      <alignment horizontal="left"/>
    </xf>
    <xf numFmtId="0" fontId="2" fillId="0" borderId="10" xfId="0" applyFont="1" applyBorder="1" applyAlignment="1">
      <alignment horizontal="left"/>
    </xf>
    <xf numFmtId="0" fontId="22" fillId="23" borderId="54" xfId="0" applyFont="1" applyFill="1" applyBorder="1" applyAlignment="1" applyProtection="1">
      <alignment horizontal="center" vertical="center" wrapText="1" readingOrder="1"/>
      <protection locked="0"/>
    </xf>
    <xf numFmtId="0" fontId="22" fillId="23" borderId="57" xfId="0" applyFont="1" applyFill="1" applyBorder="1" applyAlignment="1" applyProtection="1">
      <alignment horizontal="center" vertical="center" wrapText="1" readingOrder="1"/>
      <protection locked="0"/>
    </xf>
    <xf numFmtId="0" fontId="22" fillId="9" borderId="54" xfId="4" applyFill="1" applyBorder="1">
      <alignment horizontal="center" vertical="center" wrapText="1"/>
    </xf>
    <xf numFmtId="0" fontId="22" fillId="9" borderId="56" xfId="4" applyFill="1" applyBorder="1">
      <alignment horizontal="center" vertical="center" wrapText="1"/>
    </xf>
    <xf numFmtId="0" fontId="13" fillId="21" borderId="51" xfId="0" applyFont="1" applyFill="1" applyBorder="1" applyAlignment="1">
      <alignment horizontal="center" vertical="center" wrapText="1"/>
    </xf>
    <xf numFmtId="0" fontId="13" fillId="21" borderId="54" xfId="0" applyFont="1" applyFill="1" applyBorder="1" applyAlignment="1">
      <alignment horizontal="center" vertical="center" wrapText="1"/>
    </xf>
    <xf numFmtId="0" fontId="13" fillId="21" borderId="57" xfId="0" applyFont="1" applyFill="1" applyBorder="1" applyAlignment="1">
      <alignment horizontal="center" vertical="center" wrapText="1"/>
    </xf>
    <xf numFmtId="0" fontId="11" fillId="22" borderId="51" xfId="0" applyFont="1" applyFill="1" applyBorder="1" applyAlignment="1">
      <alignment horizontal="center" vertical="center"/>
    </xf>
    <xf numFmtId="0" fontId="54" fillId="0" borderId="33" xfId="0" applyFont="1" applyBorder="1" applyAlignment="1" applyProtection="1">
      <alignment horizontal="center" vertical="center" wrapText="1" readingOrder="1"/>
      <protection locked="0"/>
    </xf>
    <xf numFmtId="164" fontId="0" fillId="2" borderId="0" xfId="0" applyNumberFormat="1" applyFill="1" applyAlignment="1">
      <alignment horizontal="left"/>
    </xf>
    <xf numFmtId="0" fontId="24" fillId="10" borderId="0" xfId="0" applyFont="1" applyFill="1" applyAlignment="1">
      <alignment horizontal="center"/>
    </xf>
    <xf numFmtId="0" fontId="11" fillId="10" borderId="50" xfId="0" applyFont="1" applyFill="1" applyBorder="1" applyAlignment="1">
      <alignment horizontal="center" vertical="center"/>
    </xf>
    <xf numFmtId="0" fontId="11" fillId="10" borderId="51" xfId="0" applyFont="1" applyFill="1" applyBorder="1" applyAlignment="1">
      <alignment horizontal="center" vertical="center"/>
    </xf>
    <xf numFmtId="49" fontId="22" fillId="9" borderId="54" xfId="4" applyNumberFormat="1" applyFill="1" applyBorder="1">
      <alignment horizontal="center" vertical="center" wrapText="1"/>
    </xf>
    <xf numFmtId="49" fontId="22" fillId="9" borderId="56" xfId="4" applyNumberFormat="1" applyFill="1" applyBorder="1">
      <alignment horizontal="center" vertical="center" wrapText="1"/>
    </xf>
    <xf numFmtId="0" fontId="13" fillId="21" borderId="54" xfId="4" applyFont="1" applyFill="1" applyBorder="1">
      <alignment horizontal="center" vertical="center" wrapText="1"/>
    </xf>
    <xf numFmtId="0" fontId="13" fillId="21" borderId="56" xfId="4" applyFont="1" applyFill="1" applyBorder="1">
      <alignment horizontal="center" vertical="center" wrapText="1"/>
    </xf>
    <xf numFmtId="0" fontId="22" fillId="9" borderId="53" xfId="4" applyFill="1" applyBorder="1">
      <alignment horizontal="center" vertical="center" wrapText="1"/>
    </xf>
    <xf numFmtId="0" fontId="0" fillId="12" borderId="11" xfId="0" applyFill="1" applyBorder="1" applyAlignment="1">
      <alignment horizontal="left"/>
    </xf>
    <xf numFmtId="0" fontId="0" fillId="12" borderId="13" xfId="0" applyFill="1" applyBorder="1" applyAlignment="1">
      <alignment horizontal="left"/>
    </xf>
    <xf numFmtId="0" fontId="0" fillId="12" borderId="12" xfId="0" applyFill="1" applyBorder="1" applyAlignment="1">
      <alignment horizontal="left"/>
    </xf>
    <xf numFmtId="0" fontId="15" fillId="5" borderId="0" xfId="0" applyFont="1" applyFill="1" applyAlignment="1">
      <alignment horizontal="left" vertical="top" wrapText="1"/>
    </xf>
    <xf numFmtId="14" fontId="2" fillId="3" borderId="10" xfId="0" applyNumberFormat="1" applyFont="1" applyFill="1" applyBorder="1" applyAlignment="1" applyProtection="1">
      <alignment horizontal="left" vertical="center" wrapText="1"/>
      <protection locked="0"/>
    </xf>
    <xf numFmtId="14" fontId="2" fillId="3" borderId="3" xfId="0" applyNumberFormat="1" applyFont="1" applyFill="1" applyBorder="1" applyAlignment="1" applyProtection="1">
      <alignment horizontal="left" vertical="center" wrapText="1"/>
      <protection locked="0"/>
    </xf>
    <xf numFmtId="0" fontId="11" fillId="15" borderId="51" xfId="0" applyFont="1" applyFill="1" applyBorder="1" applyAlignment="1">
      <alignment horizontal="center" vertical="center" wrapText="1"/>
    </xf>
    <xf numFmtId="0" fontId="11" fillId="15" borderId="52" xfId="0" applyFont="1" applyFill="1" applyBorder="1" applyAlignment="1">
      <alignment horizontal="center" vertical="center" wrapText="1"/>
    </xf>
    <xf numFmtId="0" fontId="22" fillId="23" borderId="55" xfId="0" applyFont="1" applyFill="1" applyBorder="1" applyAlignment="1" applyProtection="1">
      <alignment horizontal="center" vertical="center" wrapText="1" readingOrder="1"/>
      <protection locked="0"/>
    </xf>
    <xf numFmtId="0" fontId="11" fillId="15" borderId="51" xfId="0" applyFont="1" applyFill="1" applyBorder="1" applyAlignment="1">
      <alignment horizontal="center" vertical="center"/>
    </xf>
    <xf numFmtId="0" fontId="11" fillId="10" borderId="64"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65" xfId="0" applyFont="1" applyFill="1" applyBorder="1" applyAlignment="1">
      <alignment horizontal="center" vertical="center" wrapText="1"/>
    </xf>
    <xf numFmtId="0" fontId="26" fillId="2" borderId="14"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5" xfId="0" applyFont="1" applyFill="1" applyBorder="1" applyAlignment="1">
      <alignment horizontal="left" vertical="center" wrapText="1"/>
    </xf>
    <xf numFmtId="0" fontId="24" fillId="10" borderId="6" xfId="0" applyFont="1" applyFill="1" applyBorder="1" applyAlignment="1">
      <alignment horizontal="center"/>
    </xf>
    <xf numFmtId="0" fontId="7" fillId="13" borderId="0" xfId="0" applyFont="1" applyFill="1" applyAlignment="1">
      <alignment horizontal="left"/>
    </xf>
    <xf numFmtId="0" fontId="0" fillId="2" borderId="7"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8" xfId="0" applyFill="1" applyBorder="1" applyAlignment="1">
      <alignment horizontal="left"/>
    </xf>
    <xf numFmtId="0" fontId="0" fillId="12" borderId="9" xfId="0" applyFill="1" applyBorder="1" applyAlignment="1">
      <alignment horizontal="left"/>
    </xf>
    <xf numFmtId="0" fontId="0" fillId="12" borderId="7" xfId="0" applyFill="1" applyBorder="1" applyAlignment="1">
      <alignment horizontal="left"/>
    </xf>
    <xf numFmtId="0" fontId="27" fillId="9" borderId="2" xfId="0" applyFont="1" applyFill="1" applyBorder="1" applyAlignment="1">
      <alignment horizontal="left" vertical="center"/>
    </xf>
    <xf numFmtId="0" fontId="27" fillId="9" borderId="10" xfId="0" applyFont="1" applyFill="1" applyBorder="1" applyAlignment="1">
      <alignment horizontal="left" vertical="center"/>
    </xf>
    <xf numFmtId="0" fontId="27" fillId="9" borderId="3" xfId="0" applyFont="1" applyFill="1" applyBorder="1" applyAlignment="1">
      <alignment horizontal="left" vertical="center"/>
    </xf>
    <xf numFmtId="0" fontId="15" fillId="2" borderId="14" xfId="0" applyFont="1" applyFill="1" applyBorder="1" applyAlignment="1" applyProtection="1">
      <alignment horizontal="left" vertical="top" wrapText="1"/>
      <protection locked="0"/>
    </xf>
    <xf numFmtId="0" fontId="15" fillId="2" borderId="0" xfId="0" applyFont="1" applyFill="1" applyAlignment="1" applyProtection="1">
      <alignment horizontal="left" vertical="top" wrapText="1"/>
      <protection locked="0"/>
    </xf>
    <xf numFmtId="0" fontId="26" fillId="2" borderId="11" xfId="0" applyFont="1" applyFill="1" applyBorder="1" applyAlignment="1" applyProtection="1">
      <alignment horizontal="left" vertical="top" wrapText="1"/>
      <protection locked="0"/>
    </xf>
    <xf numFmtId="0" fontId="26" fillId="2" borderId="13" xfId="0" applyFont="1" applyFill="1" applyBorder="1" applyAlignment="1" applyProtection="1">
      <alignment horizontal="left" vertical="top" wrapText="1"/>
      <protection locked="0"/>
    </xf>
    <xf numFmtId="0" fontId="26" fillId="2" borderId="12" xfId="0" applyFont="1" applyFill="1" applyBorder="1" applyAlignment="1" applyProtection="1">
      <alignment horizontal="left" vertical="top" wrapText="1"/>
      <protection locked="0"/>
    </xf>
    <xf numFmtId="0" fontId="2" fillId="18" borderId="11" xfId="0" applyFont="1" applyFill="1" applyBorder="1" applyAlignment="1" applyProtection="1">
      <alignment horizontal="left" vertical="center" wrapText="1"/>
      <protection locked="0"/>
    </xf>
    <xf numFmtId="0" fontId="2" fillId="18" borderId="13" xfId="0" applyFont="1" applyFill="1" applyBorder="1" applyAlignment="1" applyProtection="1">
      <alignment horizontal="left" vertical="center" wrapText="1"/>
      <protection locked="0"/>
    </xf>
    <xf numFmtId="0" fontId="2" fillId="18" borderId="12" xfId="0" applyFont="1" applyFill="1" applyBorder="1" applyAlignment="1" applyProtection="1">
      <alignment horizontal="left" vertical="center" wrapText="1"/>
      <protection locked="0"/>
    </xf>
    <xf numFmtId="0" fontId="0" fillId="2" borderId="14"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7" fillId="2" borderId="11"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2" xfId="0" applyFont="1" applyFill="1" applyBorder="1" applyAlignment="1" applyProtection="1">
      <alignment horizontal="left" vertical="top" wrapText="1"/>
      <protection locked="0"/>
    </xf>
    <xf numFmtId="0" fontId="26" fillId="2" borderId="11" xfId="0" applyFont="1" applyFill="1" applyBorder="1" applyAlignment="1" applyProtection="1">
      <alignment horizontal="left" vertical="top" wrapText="1" indent="2"/>
      <protection locked="0"/>
    </xf>
    <xf numFmtId="0" fontId="26" fillId="2" borderId="13" xfId="0" applyFont="1" applyFill="1" applyBorder="1" applyAlignment="1" applyProtection="1">
      <alignment horizontal="left" vertical="top" wrapText="1" indent="2"/>
      <protection locked="0"/>
    </xf>
    <xf numFmtId="0" fontId="26" fillId="2" borderId="12" xfId="0" applyFont="1" applyFill="1" applyBorder="1" applyAlignment="1" applyProtection="1">
      <alignment horizontal="left" vertical="top" wrapText="1" indent="2"/>
      <protection locked="0"/>
    </xf>
    <xf numFmtId="0" fontId="27" fillId="9" borderId="6" xfId="0" applyFont="1" applyFill="1" applyBorder="1" applyAlignment="1">
      <alignment horizontal="left" vertical="center"/>
    </xf>
    <xf numFmtId="0" fontId="26" fillId="2" borderId="4" xfId="0" applyFont="1" applyFill="1" applyBorder="1" applyAlignment="1" applyProtection="1">
      <alignment horizontal="left" vertical="top" wrapText="1"/>
      <protection locked="0"/>
    </xf>
    <xf numFmtId="0" fontId="36" fillId="17" borderId="6" xfId="0" applyFont="1" applyFill="1" applyBorder="1" applyAlignment="1">
      <alignment horizontal="center"/>
    </xf>
    <xf numFmtId="0" fontId="2" fillId="18" borderId="1" xfId="0" applyFont="1" applyFill="1" applyBorder="1" applyAlignment="1" applyProtection="1">
      <alignment horizontal="left" vertical="center" wrapText="1"/>
      <protection locked="0"/>
    </xf>
    <xf numFmtId="0" fontId="2" fillId="18" borderId="16" xfId="0" applyFont="1" applyFill="1" applyBorder="1" applyAlignment="1" applyProtection="1">
      <alignment horizontal="left" vertical="center" wrapText="1"/>
      <protection locked="0"/>
    </xf>
    <xf numFmtId="0" fontId="19" fillId="18" borderId="4" xfId="2" applyFill="1" applyBorder="1" applyAlignment="1" applyProtection="1">
      <alignment horizontal="left" vertical="center" wrapText="1"/>
      <protection locked="0"/>
    </xf>
    <xf numFmtId="0" fontId="2" fillId="18" borderId="4" xfId="0" applyFont="1" applyFill="1" applyBorder="1" applyAlignment="1" applyProtection="1">
      <alignment horizontal="left" vertical="center" wrapText="1"/>
      <protection locked="0"/>
    </xf>
    <xf numFmtId="0" fontId="27" fillId="9" borderId="1" xfId="0" applyFont="1" applyFill="1" applyBorder="1" applyAlignment="1">
      <alignment horizontal="left" vertical="center"/>
    </xf>
    <xf numFmtId="0" fontId="0" fillId="2" borderId="1" xfId="0" applyFill="1" applyBorder="1" applyAlignment="1">
      <alignment horizontal="left" vertical="top"/>
    </xf>
    <xf numFmtId="0" fontId="0" fillId="2" borderId="2" xfId="0" applyFill="1" applyBorder="1" applyAlignment="1">
      <alignment horizontal="left" vertical="top"/>
    </xf>
    <xf numFmtId="0" fontId="2" fillId="0" borderId="4" xfId="0" applyFont="1" applyBorder="1" applyAlignment="1">
      <alignment horizontal="left"/>
    </xf>
    <xf numFmtId="14" fontId="2" fillId="18" borderId="4" xfId="0" applyNumberFormat="1" applyFont="1" applyFill="1" applyBorder="1" applyAlignment="1" applyProtection="1">
      <alignment horizontal="left" vertical="center" wrapText="1"/>
      <protection locked="0"/>
    </xf>
    <xf numFmtId="0" fontId="0" fillId="2" borderId="1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9" xfId="0" applyFill="1" applyBorder="1" applyAlignment="1" applyProtection="1">
      <alignment horizontal="left" vertical="top"/>
      <protection locked="0"/>
    </xf>
    <xf numFmtId="0" fontId="48" fillId="25" borderId="8" xfId="0" applyFont="1" applyFill="1" applyBorder="1" applyAlignment="1">
      <alignment horizontal="left" vertical="center"/>
    </xf>
    <xf numFmtId="0" fontId="48" fillId="25" borderId="9" xfId="0" applyFont="1" applyFill="1" applyBorder="1" applyAlignment="1">
      <alignment horizontal="left" vertical="center"/>
    </xf>
    <xf numFmtId="0" fontId="48" fillId="25" borderId="7" xfId="0" applyFont="1" applyFill="1" applyBorder="1" applyAlignment="1">
      <alignment horizontal="left" vertical="center"/>
    </xf>
    <xf numFmtId="0" fontId="49" fillId="24" borderId="15" xfId="0" applyFont="1" applyFill="1" applyBorder="1"/>
    <xf numFmtId="0" fontId="47" fillId="24" borderId="14" xfId="0" applyFont="1" applyFill="1" applyBorder="1" applyAlignment="1">
      <alignment horizontal="left" vertical="top" wrapText="1"/>
    </xf>
    <xf numFmtId="0" fontId="47" fillId="24" borderId="0" xfId="0" applyFont="1" applyFill="1" applyAlignment="1">
      <alignment horizontal="left" vertical="top" wrapText="1"/>
    </xf>
    <xf numFmtId="0" fontId="50" fillId="26" borderId="7" xfId="0" applyFont="1" applyFill="1" applyBorder="1" applyAlignment="1">
      <alignment vertical="center"/>
    </xf>
    <xf numFmtId="0" fontId="50" fillId="26" borderId="12" xfId="0" applyFont="1" applyFill="1" applyBorder="1" applyAlignment="1">
      <alignment vertical="center"/>
    </xf>
    <xf numFmtId="0" fontId="47" fillId="24" borderId="0" xfId="0" applyFont="1" applyFill="1" applyAlignment="1">
      <alignment vertical="center"/>
    </xf>
    <xf numFmtId="0" fontId="47" fillId="24" borderId="11" xfId="0" applyFont="1" applyFill="1" applyBorder="1" applyAlignment="1">
      <alignment horizontal="left" vertical="top" wrapText="1"/>
    </xf>
    <xf numFmtId="0" fontId="47" fillId="24" borderId="13" xfId="0" applyFont="1" applyFill="1" applyBorder="1" applyAlignment="1">
      <alignment horizontal="left" vertical="top" wrapText="1"/>
    </xf>
    <xf numFmtId="0" fontId="47" fillId="24" borderId="2" xfId="0" applyFont="1" applyFill="1" applyBorder="1" applyAlignment="1">
      <alignment horizontal="left" vertical="top" wrapText="1"/>
    </xf>
    <xf numFmtId="0" fontId="47" fillId="24" borderId="10" xfId="0" applyFont="1" applyFill="1" applyBorder="1" applyAlignment="1">
      <alignment horizontal="left" vertical="top" wrapText="1"/>
    </xf>
    <xf numFmtId="0" fontId="47" fillId="24" borderId="8" xfId="0" applyFont="1" applyFill="1" applyBorder="1" applyAlignment="1">
      <alignment horizontal="left" vertical="top" wrapText="1"/>
    </xf>
    <xf numFmtId="0" fontId="47" fillId="24" borderId="9" xfId="0" applyFont="1" applyFill="1" applyBorder="1" applyAlignment="1">
      <alignment horizontal="left" vertical="top" wrapText="1"/>
    </xf>
    <xf numFmtId="0" fontId="47" fillId="24" borderId="7" xfId="0" applyFont="1" applyFill="1" applyBorder="1" applyAlignment="1">
      <alignment horizontal="left" vertical="top" wrapText="1"/>
    </xf>
    <xf numFmtId="0" fontId="50" fillId="26" borderId="15" xfId="0" applyFont="1" applyFill="1" applyBorder="1" applyAlignment="1">
      <alignment vertical="center"/>
    </xf>
    <xf numFmtId="0" fontId="52" fillId="24" borderId="14" xfId="0" applyFont="1" applyFill="1" applyBorder="1" applyAlignment="1">
      <alignment horizontal="left" vertical="top" wrapText="1" indent="3"/>
    </xf>
    <xf numFmtId="0" fontId="47" fillId="24" borderId="0" xfId="0" applyFont="1" applyFill="1" applyAlignment="1">
      <alignment horizontal="left" vertical="top" wrapText="1" indent="3"/>
    </xf>
    <xf numFmtId="0" fontId="53" fillId="24" borderId="14" xfId="0" applyFont="1" applyFill="1" applyBorder="1" applyAlignment="1">
      <alignment horizontal="left" vertical="top" wrapText="1" indent="3"/>
    </xf>
    <xf numFmtId="0" fontId="53" fillId="24" borderId="0" xfId="0" applyFont="1" applyFill="1" applyAlignment="1">
      <alignment horizontal="left" vertical="top" wrapText="1" indent="3"/>
    </xf>
    <xf numFmtId="0" fontId="47" fillId="24" borderId="14" xfId="0" applyFont="1" applyFill="1" applyBorder="1" applyAlignment="1">
      <alignment horizontal="left" vertical="top" wrapText="1" indent="3"/>
    </xf>
    <xf numFmtId="0" fontId="47" fillId="24" borderId="14" xfId="0" applyFont="1" applyFill="1" applyBorder="1" applyAlignment="1">
      <alignment vertical="top" wrapText="1"/>
    </xf>
    <xf numFmtId="0" fontId="47" fillId="24" borderId="0" xfId="0" applyFont="1" applyFill="1" applyAlignment="1">
      <alignment vertical="top" wrapText="1"/>
    </xf>
    <xf numFmtId="0" fontId="47" fillId="24" borderId="15" xfId="0" applyFont="1" applyFill="1" applyBorder="1" applyAlignment="1">
      <alignment vertical="top" wrapText="1"/>
    </xf>
    <xf numFmtId="0" fontId="50" fillId="24" borderId="11" xfId="0" applyFont="1" applyFill="1" applyBorder="1" applyAlignment="1">
      <alignment horizontal="left" vertical="top" wrapText="1" indent="2"/>
    </xf>
    <xf numFmtId="0" fontId="50" fillId="24" borderId="13" xfId="0" applyFont="1" applyFill="1" applyBorder="1" applyAlignment="1">
      <alignment horizontal="left" vertical="top" wrapText="1" indent="2"/>
    </xf>
    <xf numFmtId="0" fontId="50" fillId="24" borderId="12" xfId="0" applyFont="1" applyFill="1" applyBorder="1" applyAlignment="1">
      <alignment horizontal="left" vertical="top" wrapText="1" indent="2"/>
    </xf>
    <xf numFmtId="0" fontId="15" fillId="24" borderId="8" xfId="0" applyFont="1" applyFill="1" applyBorder="1" applyAlignment="1">
      <alignment horizontal="left" vertical="top" wrapText="1"/>
    </xf>
    <xf numFmtId="0" fontId="15" fillId="24" borderId="9" xfId="0" applyFont="1" applyFill="1" applyBorder="1" applyAlignment="1">
      <alignment horizontal="left" vertical="top" wrapText="1"/>
    </xf>
    <xf numFmtId="0" fontId="15" fillId="24" borderId="7" xfId="0" applyFont="1" applyFill="1" applyBorder="1" applyAlignment="1">
      <alignment horizontal="left" vertical="top" wrapText="1"/>
    </xf>
    <xf numFmtId="0" fontId="51" fillId="26" borderId="11" xfId="0" applyFont="1" applyFill="1" applyBorder="1" applyAlignment="1">
      <alignment horizontal="left" vertical="center" wrapText="1"/>
    </xf>
    <xf numFmtId="0" fontId="51" fillId="26" borderId="13" xfId="0" applyFont="1" applyFill="1" applyBorder="1" applyAlignment="1">
      <alignment horizontal="left" vertical="center" wrapText="1"/>
    </xf>
    <xf numFmtId="0" fontId="51" fillId="26" borderId="12" xfId="0" applyFont="1" applyFill="1" applyBorder="1" applyAlignment="1">
      <alignment horizontal="left" vertical="center" wrapText="1"/>
    </xf>
    <xf numFmtId="0" fontId="47" fillId="24" borderId="15" xfId="0" applyFont="1" applyFill="1" applyBorder="1" applyAlignment="1">
      <alignment horizontal="left" vertical="top" wrapText="1"/>
    </xf>
    <xf numFmtId="0" fontId="15" fillId="24" borderId="2" xfId="0" applyFont="1" applyFill="1" applyBorder="1" applyAlignment="1">
      <alignment horizontal="left" vertical="top" wrapText="1"/>
    </xf>
    <xf numFmtId="0" fontId="15" fillId="24" borderId="10" xfId="0" applyFont="1" applyFill="1" applyBorder="1" applyAlignment="1">
      <alignment horizontal="left" vertical="top" wrapText="1"/>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F8F8F8"/>
      <color rgb="FFEDEDED"/>
      <color rgb="FFD9E8F6"/>
      <color rgb="FF4F97D1"/>
      <color rgb="FF97D4EA"/>
      <color rgb="FFD9E8F8"/>
      <color rgb="FF005EA2"/>
      <color rgb="FFAACDEC"/>
      <color rgb="FFE1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116770</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77627</xdr:colOff>
      <xdr:row>8</xdr:row>
      <xdr:rowOff>603828</xdr:rowOff>
    </xdr:from>
    <xdr:to>
      <xdr:col>1</xdr:col>
      <xdr:colOff>279673</xdr:colOff>
      <xdr:row>8</xdr:row>
      <xdr:rowOff>753917</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09427" y="3366078"/>
          <a:ext cx="202046" cy="150089"/>
        </a:xfrm>
        <a:prstGeom prst="rect">
          <a:avLst/>
        </a:prstGeom>
        <a:solidFill>
          <a:srgbClr val="86B98E"/>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33275</xdr:colOff>
      <xdr:row>8</xdr:row>
      <xdr:rowOff>766580</xdr:rowOff>
    </xdr:from>
    <xdr:to>
      <xdr:col>3</xdr:col>
      <xdr:colOff>228465</xdr:colOff>
      <xdr:row>8</xdr:row>
      <xdr:rowOff>902343</xdr:rowOff>
    </xdr:to>
    <xdr:sp macro="" textlink="">
      <xdr:nvSpPr>
        <xdr:cNvPr id="24" name="TextBox 15">
          <a:extLst>
            <a:ext uri="{FF2B5EF4-FFF2-40B4-BE49-F238E27FC236}">
              <a16:creationId xmlns:a16="http://schemas.microsoft.com/office/drawing/2014/main" id="{00000000-0008-0000-0000-000018000000}"/>
            </a:ext>
          </a:extLst>
        </xdr:cNvPr>
        <xdr:cNvSpPr txBox="1"/>
      </xdr:nvSpPr>
      <xdr:spPr>
        <a:xfrm>
          <a:off x="3787713" y="3528830"/>
          <a:ext cx="195190" cy="135763"/>
        </a:xfrm>
        <a:prstGeom prst="rect">
          <a:avLst/>
        </a:prstGeom>
        <a:solidFill>
          <a:srgbClr val="DBEBDE"/>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463550</xdr:colOff>
      <xdr:row>33</xdr:row>
      <xdr:rowOff>25400</xdr:rowOff>
    </xdr:to>
    <xdr:pic>
      <xdr:nvPicPr>
        <xdr:cNvPr id="23" name="Picture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4800" y="184150"/>
          <a:ext cx="5949950" cy="591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366888</xdr:colOff>
      <xdr:row>33</xdr:row>
      <xdr:rowOff>176389</xdr:rowOff>
    </xdr:from>
    <xdr:to>
      <xdr:col>10</xdr:col>
      <xdr:colOff>371827</xdr:colOff>
      <xdr:row>62</xdr:row>
      <xdr:rowOff>18344</xdr:rowOff>
    </xdr:to>
    <xdr:pic>
      <xdr:nvPicPr>
        <xdr:cNvPr id="24" name="Picture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6444" y="6230056"/>
          <a:ext cx="5924550" cy="5161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345721</xdr:colOff>
      <xdr:row>60</xdr:row>
      <xdr:rowOff>169334</xdr:rowOff>
    </xdr:from>
    <xdr:to>
      <xdr:col>10</xdr:col>
      <xdr:colOff>350660</xdr:colOff>
      <xdr:row>97</xdr:row>
      <xdr:rowOff>11290</xdr:rowOff>
    </xdr:to>
    <xdr:pic>
      <xdr:nvPicPr>
        <xdr:cNvPr id="25" name="Picture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75277" y="11176001"/>
          <a:ext cx="5924550" cy="662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366889</xdr:colOff>
      <xdr:row>95</xdr:row>
      <xdr:rowOff>119945</xdr:rowOff>
    </xdr:from>
    <xdr:to>
      <xdr:col>10</xdr:col>
      <xdr:colOff>373239</xdr:colOff>
      <xdr:row>125</xdr:row>
      <xdr:rowOff>107950</xdr:rowOff>
    </xdr:to>
    <xdr:pic>
      <xdr:nvPicPr>
        <xdr:cNvPr id="26" name="Picture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6889" y="17547167"/>
          <a:ext cx="5925961" cy="5491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124</xdr:row>
      <xdr:rowOff>95250</xdr:rowOff>
    </xdr:from>
    <xdr:to>
      <xdr:col>10</xdr:col>
      <xdr:colOff>285670</xdr:colOff>
      <xdr:row>161</xdr:row>
      <xdr:rowOff>133350</xdr:rowOff>
    </xdr:to>
    <xdr:pic>
      <xdr:nvPicPr>
        <xdr:cNvPr id="27" name="Picture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7200" y="22929850"/>
          <a:ext cx="5772070" cy="685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444501</xdr:colOff>
      <xdr:row>160</xdr:row>
      <xdr:rowOff>95250</xdr:rowOff>
    </xdr:from>
    <xdr:to>
      <xdr:col>10</xdr:col>
      <xdr:colOff>293836</xdr:colOff>
      <xdr:row>201</xdr:row>
      <xdr:rowOff>6350</xdr:rowOff>
    </xdr:to>
    <xdr:pic>
      <xdr:nvPicPr>
        <xdr:cNvPr id="28" name="Picture 27">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44501" y="29559250"/>
          <a:ext cx="5792935" cy="746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450850</xdr:colOff>
      <xdr:row>199</xdr:row>
      <xdr:rowOff>88900</xdr:rowOff>
    </xdr:from>
    <xdr:to>
      <xdr:col>10</xdr:col>
      <xdr:colOff>273155</xdr:colOff>
      <xdr:row>231</xdr:row>
      <xdr:rowOff>139700</xdr:rowOff>
    </xdr:to>
    <xdr:pic>
      <xdr:nvPicPr>
        <xdr:cNvPr id="29" name="Picture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50850" y="36734750"/>
          <a:ext cx="5765905" cy="594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230</xdr:row>
      <xdr:rowOff>152386</xdr:rowOff>
    </xdr:from>
    <xdr:to>
      <xdr:col>10</xdr:col>
      <xdr:colOff>260350</xdr:colOff>
      <xdr:row>249</xdr:row>
      <xdr:rowOff>165099</xdr:rowOff>
    </xdr:to>
    <xdr:pic>
      <xdr:nvPicPr>
        <xdr:cNvPr id="30" name="Picture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57200" y="42506886"/>
          <a:ext cx="5746750" cy="3511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527050</xdr:colOff>
      <xdr:row>42</xdr:row>
      <xdr:rowOff>127000</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184150"/>
          <a:ext cx="6045200" cy="767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63500</xdr:rowOff>
    </xdr:from>
    <xdr:to>
      <xdr:col>10</xdr:col>
      <xdr:colOff>527050</xdr:colOff>
      <xdr:row>73</xdr:row>
      <xdr:rowOff>146050</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7613650"/>
          <a:ext cx="6045200" cy="597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72</xdr:row>
      <xdr:rowOff>50800</xdr:rowOff>
    </xdr:from>
    <xdr:to>
      <xdr:col>10</xdr:col>
      <xdr:colOff>508000</xdr:colOff>
      <xdr:row>105</xdr:row>
      <xdr:rowOff>146050</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8600" y="13309600"/>
          <a:ext cx="6045200" cy="617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106680</xdr:rowOff>
        </xdr:from>
        <xdr:to>
          <xdr:col>4</xdr:col>
          <xdr:colOff>1325880</xdr:colOff>
          <xdr:row>9</xdr:row>
          <xdr:rowOff>297180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106680</xdr:rowOff>
        </xdr:from>
        <xdr:to>
          <xdr:col>4</xdr:col>
          <xdr:colOff>487680</xdr:colOff>
          <xdr:row>9</xdr:row>
          <xdr:rowOff>297180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83820</xdr:colOff>
          <xdr:row>36</xdr:row>
          <xdr:rowOff>0</xdr:rowOff>
        </xdr:from>
        <xdr:to>
          <xdr:col>1</xdr:col>
          <xdr:colOff>304800</xdr:colOff>
          <xdr:row>37</xdr:row>
          <xdr:rowOff>7620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6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37</xdr:row>
          <xdr:rowOff>0</xdr:rowOff>
        </xdr:from>
        <xdr:to>
          <xdr:col>1</xdr:col>
          <xdr:colOff>304800</xdr:colOff>
          <xdr:row>38</xdr:row>
          <xdr:rowOff>7620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6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38</xdr:row>
          <xdr:rowOff>0</xdr:rowOff>
        </xdr:from>
        <xdr:to>
          <xdr:col>1</xdr:col>
          <xdr:colOff>304800</xdr:colOff>
          <xdr:row>39</xdr:row>
          <xdr:rowOff>7620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6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39</xdr:row>
          <xdr:rowOff>0</xdr:rowOff>
        </xdr:from>
        <xdr:to>
          <xdr:col>1</xdr:col>
          <xdr:colOff>304800</xdr:colOff>
          <xdr:row>40</xdr:row>
          <xdr:rowOff>7620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6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33</xdr:row>
          <xdr:rowOff>0</xdr:rowOff>
        </xdr:from>
        <xdr:to>
          <xdr:col>2</xdr:col>
          <xdr:colOff>304800</xdr:colOff>
          <xdr:row>34</xdr:row>
          <xdr:rowOff>7620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6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34</xdr:row>
          <xdr:rowOff>0</xdr:rowOff>
        </xdr:from>
        <xdr:to>
          <xdr:col>2</xdr:col>
          <xdr:colOff>304800</xdr:colOff>
          <xdr:row>35</xdr:row>
          <xdr:rowOff>7620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6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35</xdr:row>
          <xdr:rowOff>0</xdr:rowOff>
        </xdr:from>
        <xdr:to>
          <xdr:col>2</xdr:col>
          <xdr:colOff>304800</xdr:colOff>
          <xdr:row>36</xdr:row>
          <xdr:rowOff>7620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6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36</xdr:row>
          <xdr:rowOff>0</xdr:rowOff>
        </xdr:from>
        <xdr:to>
          <xdr:col>2</xdr:col>
          <xdr:colOff>304800</xdr:colOff>
          <xdr:row>37</xdr:row>
          <xdr:rowOff>7620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6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37</xdr:row>
          <xdr:rowOff>0</xdr:rowOff>
        </xdr:from>
        <xdr:to>
          <xdr:col>2</xdr:col>
          <xdr:colOff>304800</xdr:colOff>
          <xdr:row>38</xdr:row>
          <xdr:rowOff>7620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6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33</xdr:row>
          <xdr:rowOff>0</xdr:rowOff>
        </xdr:from>
        <xdr:to>
          <xdr:col>1</xdr:col>
          <xdr:colOff>304800</xdr:colOff>
          <xdr:row>34</xdr:row>
          <xdr:rowOff>7620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6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34</xdr:row>
          <xdr:rowOff>0</xdr:rowOff>
        </xdr:from>
        <xdr:to>
          <xdr:col>1</xdr:col>
          <xdr:colOff>304800</xdr:colOff>
          <xdr:row>35</xdr:row>
          <xdr:rowOff>7620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6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35</xdr:row>
          <xdr:rowOff>0</xdr:rowOff>
        </xdr:from>
        <xdr:to>
          <xdr:col>1</xdr:col>
          <xdr:colOff>304800</xdr:colOff>
          <xdr:row>36</xdr:row>
          <xdr:rowOff>7620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6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20</xdr:row>
          <xdr:rowOff>0</xdr:rowOff>
        </xdr:from>
        <xdr:to>
          <xdr:col>1</xdr:col>
          <xdr:colOff>304800</xdr:colOff>
          <xdr:row>21</xdr:row>
          <xdr:rowOff>7620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6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21</xdr:row>
          <xdr:rowOff>0</xdr:rowOff>
        </xdr:from>
        <xdr:to>
          <xdr:col>1</xdr:col>
          <xdr:colOff>304800</xdr:colOff>
          <xdr:row>22</xdr:row>
          <xdr:rowOff>7620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6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22</xdr:row>
          <xdr:rowOff>0</xdr:rowOff>
        </xdr:from>
        <xdr:to>
          <xdr:col>1</xdr:col>
          <xdr:colOff>304800</xdr:colOff>
          <xdr:row>23</xdr:row>
          <xdr:rowOff>7620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6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20</xdr:row>
          <xdr:rowOff>0</xdr:rowOff>
        </xdr:from>
        <xdr:to>
          <xdr:col>2</xdr:col>
          <xdr:colOff>304800</xdr:colOff>
          <xdr:row>21</xdr:row>
          <xdr:rowOff>7620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6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21</xdr:row>
          <xdr:rowOff>0</xdr:rowOff>
        </xdr:from>
        <xdr:to>
          <xdr:col>2</xdr:col>
          <xdr:colOff>304800</xdr:colOff>
          <xdr:row>22</xdr:row>
          <xdr:rowOff>7620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6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22</xdr:row>
          <xdr:rowOff>0</xdr:rowOff>
        </xdr:from>
        <xdr:to>
          <xdr:col>2</xdr:col>
          <xdr:colOff>304800</xdr:colOff>
          <xdr:row>23</xdr:row>
          <xdr:rowOff>7620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6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9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160020</xdr:colOff>
          <xdr:row>28</xdr:row>
          <xdr:rowOff>7620</xdr:rowOff>
        </xdr:from>
        <xdr:to>
          <xdr:col>1</xdr:col>
          <xdr:colOff>381000</xdr:colOff>
          <xdr:row>29</xdr:row>
          <xdr:rowOff>30480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9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28</xdr:row>
          <xdr:rowOff>373380</xdr:rowOff>
        </xdr:from>
        <xdr:to>
          <xdr:col>1</xdr:col>
          <xdr:colOff>381000</xdr:colOff>
          <xdr:row>30</xdr:row>
          <xdr:rowOff>7620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9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22</xdr:row>
          <xdr:rowOff>0</xdr:rowOff>
        </xdr:from>
        <xdr:to>
          <xdr:col>1</xdr:col>
          <xdr:colOff>381000</xdr:colOff>
          <xdr:row>23</xdr:row>
          <xdr:rowOff>7620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9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23</xdr:row>
          <xdr:rowOff>0</xdr:rowOff>
        </xdr:from>
        <xdr:to>
          <xdr:col>1</xdr:col>
          <xdr:colOff>381000</xdr:colOff>
          <xdr:row>24</xdr:row>
          <xdr:rowOff>7620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9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25</xdr:row>
          <xdr:rowOff>0</xdr:rowOff>
        </xdr:from>
        <xdr:to>
          <xdr:col>1</xdr:col>
          <xdr:colOff>381000</xdr:colOff>
          <xdr:row>26</xdr:row>
          <xdr:rowOff>7620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9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26</xdr:row>
          <xdr:rowOff>0</xdr:rowOff>
        </xdr:from>
        <xdr:to>
          <xdr:col>1</xdr:col>
          <xdr:colOff>381000</xdr:colOff>
          <xdr:row>27</xdr:row>
          <xdr:rowOff>7620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9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27</xdr:row>
          <xdr:rowOff>0</xdr:rowOff>
        </xdr:from>
        <xdr:to>
          <xdr:col>1</xdr:col>
          <xdr:colOff>381000</xdr:colOff>
          <xdr:row>28</xdr:row>
          <xdr:rowOff>7620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9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9</xdr:row>
          <xdr:rowOff>0</xdr:rowOff>
        </xdr:from>
        <xdr:to>
          <xdr:col>1</xdr:col>
          <xdr:colOff>381000</xdr:colOff>
          <xdr:row>10</xdr:row>
          <xdr:rowOff>7620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9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10</xdr:row>
          <xdr:rowOff>0</xdr:rowOff>
        </xdr:from>
        <xdr:to>
          <xdr:col>1</xdr:col>
          <xdr:colOff>381000</xdr:colOff>
          <xdr:row>11</xdr:row>
          <xdr:rowOff>7620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9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12</xdr:row>
          <xdr:rowOff>0</xdr:rowOff>
        </xdr:from>
        <xdr:to>
          <xdr:col>1</xdr:col>
          <xdr:colOff>381000</xdr:colOff>
          <xdr:row>13</xdr:row>
          <xdr:rowOff>7620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9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13</xdr:row>
          <xdr:rowOff>0</xdr:rowOff>
        </xdr:from>
        <xdr:to>
          <xdr:col>1</xdr:col>
          <xdr:colOff>381000</xdr:colOff>
          <xdr:row>14</xdr:row>
          <xdr:rowOff>7620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9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15</xdr:row>
          <xdr:rowOff>0</xdr:rowOff>
        </xdr:from>
        <xdr:to>
          <xdr:col>1</xdr:col>
          <xdr:colOff>381000</xdr:colOff>
          <xdr:row>16</xdr:row>
          <xdr:rowOff>7620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9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11</xdr:row>
          <xdr:rowOff>0</xdr:rowOff>
        </xdr:from>
        <xdr:to>
          <xdr:col>1</xdr:col>
          <xdr:colOff>381000</xdr:colOff>
          <xdr:row>12</xdr:row>
          <xdr:rowOff>7620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9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xdr:row>
          <xdr:rowOff>0</xdr:rowOff>
        </xdr:from>
        <xdr:to>
          <xdr:col>1</xdr:col>
          <xdr:colOff>381000</xdr:colOff>
          <xdr:row>15</xdr:row>
          <xdr:rowOff>7620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9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23</xdr:row>
          <xdr:rowOff>0</xdr:rowOff>
        </xdr:from>
        <xdr:to>
          <xdr:col>1</xdr:col>
          <xdr:colOff>381000</xdr:colOff>
          <xdr:row>24</xdr:row>
          <xdr:rowOff>7620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9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24</xdr:row>
          <xdr:rowOff>0</xdr:rowOff>
        </xdr:from>
        <xdr:to>
          <xdr:col>1</xdr:col>
          <xdr:colOff>381000</xdr:colOff>
          <xdr:row>25</xdr:row>
          <xdr:rowOff>7620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9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7.xml"/><Relationship Id="rId16" Type="http://schemas.openxmlformats.org/officeDocument/2006/relationships/ctrlProp" Target="../ctrlProps/ctrlProp3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justin.stapleton@floridadep.gov"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trlProp" Target="../ctrlProps/ctrlProp2.xml"/><Relationship Id="rId2" Type="http://schemas.openxmlformats.org/officeDocument/2006/relationships/hyperlink" Target="mailto:memberservices@jefferson-water.com" TargetMode="External"/><Relationship Id="rId1" Type="http://schemas.openxmlformats.org/officeDocument/2006/relationships/hyperlink" Target="mailto:jrd160@outlook.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6.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O22"/>
  <sheetViews>
    <sheetView topLeftCell="A6" zoomScaleNormal="100" workbookViewId="0"/>
  </sheetViews>
  <sheetFormatPr defaultColWidth="0" defaultRowHeight="14.4"/>
  <cols>
    <col min="1" max="1" width="6.109375" style="10" customWidth="1"/>
    <col min="2" max="2" width="25.5546875" customWidth="1"/>
    <col min="3" max="3" width="22" customWidth="1"/>
    <col min="4" max="4" width="70.109375" customWidth="1"/>
    <col min="5" max="5" width="6.109375" style="10" customWidth="1"/>
    <col min="6" max="6" width="8.88671875" style="22" hidden="1" customWidth="1"/>
    <col min="7" max="10" width="8.88671875" hidden="1" customWidth="1"/>
    <col min="11" max="11" width="10.88671875" hidden="1" customWidth="1"/>
    <col min="12" max="15" width="0" hidden="1" customWidth="1"/>
    <col min="16" max="16384" width="8.88671875" hidden="1"/>
  </cols>
  <sheetData>
    <row r="1" spans="2:5" ht="11.4" customHeight="1">
      <c r="B1" s="11"/>
      <c r="C1" s="12"/>
      <c r="D1" s="12"/>
    </row>
    <row r="2" spans="2:5" ht="10.5" customHeight="1">
      <c r="B2" s="11"/>
      <c r="C2" s="12"/>
      <c r="D2" s="12"/>
    </row>
    <row r="3" spans="2:5" ht="25.8">
      <c r="B3" s="11"/>
      <c r="C3" s="171" t="s">
        <v>358</v>
      </c>
      <c r="D3" s="10"/>
    </row>
    <row r="4" spans="2:5">
      <c r="B4" s="11"/>
      <c r="C4" s="26" t="s">
        <v>373</v>
      </c>
      <c r="D4" s="10"/>
    </row>
    <row r="5" spans="2:5">
      <c r="B5" s="11"/>
      <c r="C5" s="10"/>
      <c r="D5" s="10"/>
    </row>
    <row r="6" spans="2:5" ht="129.75" customHeight="1">
      <c r="B6" s="183" t="s">
        <v>359</v>
      </c>
      <c r="C6" s="183"/>
      <c r="D6" s="183"/>
      <c r="E6" s="23"/>
    </row>
    <row r="7" spans="2:5" s="10" customFormat="1">
      <c r="B7" s="13"/>
      <c r="C7" s="13"/>
      <c r="D7" s="13"/>
      <c r="E7" s="23"/>
    </row>
    <row r="8" spans="2:5" ht="17.399999999999999">
      <c r="B8" s="188" t="s">
        <v>305</v>
      </c>
      <c r="C8" s="189"/>
      <c r="D8" s="190"/>
      <c r="E8" s="23"/>
    </row>
    <row r="9" spans="2:5" ht="93.9" customHeight="1">
      <c r="B9" s="191" t="s">
        <v>306</v>
      </c>
      <c r="C9" s="192"/>
      <c r="D9" s="161" t="s">
        <v>308</v>
      </c>
      <c r="E9" s="23"/>
    </row>
    <row r="10" spans="2:5" ht="15" customHeight="1">
      <c r="B10" s="13"/>
      <c r="C10" s="13"/>
      <c r="D10" s="13"/>
    </row>
    <row r="11" spans="2:5" ht="15.6">
      <c r="B11" s="184" t="s">
        <v>0</v>
      </c>
      <c r="C11" s="184"/>
      <c r="D11" s="184"/>
    </row>
    <row r="12" spans="2:5" ht="15.6">
      <c r="B12" s="8" t="s">
        <v>1</v>
      </c>
      <c r="C12" s="8" t="s">
        <v>2</v>
      </c>
      <c r="D12" s="8" t="s">
        <v>3</v>
      </c>
    </row>
    <row r="13" spans="2:5" ht="28.8">
      <c r="B13" s="186" t="s">
        <v>4</v>
      </c>
      <c r="C13" s="4" t="s">
        <v>265</v>
      </c>
      <c r="D13" s="1" t="s">
        <v>268</v>
      </c>
    </row>
    <row r="14" spans="2:5" ht="28.8">
      <c r="B14" s="187"/>
      <c r="C14" s="4" t="s">
        <v>266</v>
      </c>
      <c r="D14" s="1" t="s">
        <v>267</v>
      </c>
    </row>
    <row r="15" spans="2:5" ht="28.8">
      <c r="B15" s="187"/>
      <c r="C15" s="9" t="s">
        <v>5</v>
      </c>
      <c r="D15" s="100" t="s">
        <v>351</v>
      </c>
    </row>
    <row r="16" spans="2:5" ht="28.5" customHeight="1">
      <c r="B16" s="185" t="s">
        <v>6</v>
      </c>
      <c r="C16" s="9" t="s">
        <v>7</v>
      </c>
      <c r="D16" s="95" t="s">
        <v>348</v>
      </c>
    </row>
    <row r="17" spans="2:5" ht="28.8">
      <c r="B17" s="185"/>
      <c r="C17" s="9" t="s">
        <v>8</v>
      </c>
      <c r="D17" s="95" t="s">
        <v>349</v>
      </c>
    </row>
    <row r="18" spans="2:5" ht="72">
      <c r="B18" s="185"/>
      <c r="C18" s="9" t="s">
        <v>9</v>
      </c>
      <c r="D18" s="1" t="s">
        <v>350</v>
      </c>
    </row>
    <row r="19" spans="2:5" ht="100.8">
      <c r="B19" s="185"/>
      <c r="C19" s="9" t="s">
        <v>10</v>
      </c>
      <c r="D19" s="100" t="s">
        <v>368</v>
      </c>
    </row>
    <row r="20" spans="2:5" ht="28.8">
      <c r="B20" s="185"/>
      <c r="C20" s="105" t="s">
        <v>311</v>
      </c>
      <c r="D20" s="100" t="s">
        <v>11</v>
      </c>
    </row>
    <row r="21" spans="2:5" ht="61.5" customHeight="1">
      <c r="B21" s="73" t="s">
        <v>12</v>
      </c>
      <c r="C21" s="105" t="s">
        <v>13</v>
      </c>
      <c r="D21" s="100" t="s">
        <v>369</v>
      </c>
      <c r="E21" s="55"/>
    </row>
    <row r="22" spans="2:5">
      <c r="B22" s="159"/>
    </row>
  </sheetData>
  <mergeCells count="6">
    <mergeCell ref="B6:D6"/>
    <mergeCell ref="B11:D11"/>
    <mergeCell ref="B16:B20"/>
    <mergeCell ref="B13:B15"/>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topLeftCell="A12" zoomScaleNormal="100" workbookViewId="0">
      <selection activeCell="B29" sqref="B29"/>
    </sheetView>
  </sheetViews>
  <sheetFormatPr defaultColWidth="0" defaultRowHeight="14.4"/>
  <cols>
    <col min="1" max="1" width="6.109375" style="10" customWidth="1"/>
    <col min="2" max="4" width="43.109375" customWidth="1"/>
    <col min="5" max="5" width="6.109375" style="10" customWidth="1"/>
    <col min="6" max="12" width="0" hidden="1" customWidth="1"/>
    <col min="13" max="16384" width="8.88671875" hidden="1"/>
  </cols>
  <sheetData>
    <row r="1" spans="2:5">
      <c r="B1" s="10"/>
      <c r="C1" s="10"/>
      <c r="D1" s="10"/>
    </row>
    <row r="2" spans="2:5" ht="25.8">
      <c r="B2" s="367" t="s">
        <v>134</v>
      </c>
      <c r="C2" s="367"/>
      <c r="D2" s="367"/>
    </row>
    <row r="3" spans="2:5">
      <c r="B3" s="371" t="str">
        <f>IF('PWS Information'!$B$8="","PWS Name: ","PWS Name: "&amp;'PWS Information'!B8)</f>
        <v>PWS Name: Lamont Water System</v>
      </c>
      <c r="C3" s="372"/>
      <c r="D3" s="373"/>
    </row>
    <row r="4" spans="2:5">
      <c r="B4" s="351" t="str">
        <f>IF('PWS Information'!$B$10="","PWSID:","PWSID: "&amp;'PWS Information'!$B$10)</f>
        <v>PWSID: 1330754</v>
      </c>
      <c r="C4" s="352"/>
      <c r="D4" s="353"/>
    </row>
    <row r="5" spans="2:5">
      <c r="B5" s="40" t="s">
        <v>45</v>
      </c>
      <c r="C5" s="370">
        <v>45579</v>
      </c>
      <c r="D5" s="370"/>
      <c r="E5" s="30"/>
    </row>
    <row r="6" spans="2:5">
      <c r="B6" s="29"/>
      <c r="C6" s="29"/>
      <c r="D6" s="29"/>
      <c r="E6" s="29"/>
    </row>
    <row r="7" spans="2:5">
      <c r="B7" s="368" t="s">
        <v>135</v>
      </c>
      <c r="C7" s="368"/>
      <c r="D7" s="368"/>
    </row>
    <row r="8" spans="2:5">
      <c r="B8" s="65"/>
      <c r="C8" s="65"/>
      <c r="D8" s="65"/>
      <c r="E8" s="65"/>
    </row>
    <row r="9" spans="2:5">
      <c r="B9" s="324" t="s">
        <v>240</v>
      </c>
      <c r="C9" s="325"/>
      <c r="D9" s="369"/>
      <c r="E9" s="65"/>
    </row>
    <row r="10" spans="2:5">
      <c r="B10" s="42" t="s">
        <v>136</v>
      </c>
      <c r="C10" s="45"/>
      <c r="D10" s="78"/>
      <c r="E10" s="65"/>
    </row>
    <row r="11" spans="2:5">
      <c r="B11" s="42" t="s">
        <v>137</v>
      </c>
      <c r="C11" s="45"/>
      <c r="D11" s="78"/>
      <c r="E11" s="65"/>
    </row>
    <row r="12" spans="2:5">
      <c r="B12" s="42" t="s">
        <v>138</v>
      </c>
      <c r="C12" s="45"/>
      <c r="D12" s="78"/>
      <c r="E12" s="65"/>
    </row>
    <row r="13" spans="2:5">
      <c r="B13" s="42" t="s">
        <v>139</v>
      </c>
      <c r="C13" s="45"/>
      <c r="D13" s="78"/>
      <c r="E13" s="65"/>
    </row>
    <row r="14" spans="2:5">
      <c r="B14" s="42" t="s">
        <v>140</v>
      </c>
      <c r="C14" s="45"/>
      <c r="D14" s="78"/>
      <c r="E14" s="65"/>
    </row>
    <row r="15" spans="2:5">
      <c r="B15" s="42" t="s">
        <v>141</v>
      </c>
      <c r="C15" s="45"/>
      <c r="D15" s="78"/>
      <c r="E15" s="65"/>
    </row>
    <row r="16" spans="2:5">
      <c r="B16" s="42" t="s">
        <v>142</v>
      </c>
      <c r="C16" s="51"/>
      <c r="D16" s="52"/>
      <c r="E16" s="65"/>
    </row>
    <row r="17" spans="2:5">
      <c r="B17" s="364" t="s">
        <v>143</v>
      </c>
      <c r="C17" s="365"/>
      <c r="D17" s="366"/>
    </row>
    <row r="18" spans="2:5" ht="50.25" customHeight="1">
      <c r="B18" s="268"/>
      <c r="C18" s="269"/>
      <c r="D18" s="270"/>
    </row>
    <row r="19" spans="2:5">
      <c r="B19" s="324" t="s">
        <v>241</v>
      </c>
      <c r="C19" s="325"/>
      <c r="D19" s="76" t="s">
        <v>114</v>
      </c>
    </row>
    <row r="20" spans="2:5">
      <c r="B20" s="364" t="s">
        <v>144</v>
      </c>
      <c r="C20" s="365"/>
      <c r="D20" s="366"/>
    </row>
    <row r="21" spans="2:5" ht="44.25" customHeight="1">
      <c r="B21" s="268"/>
      <c r="C21" s="269"/>
      <c r="D21" s="270"/>
    </row>
    <row r="22" spans="2:5" ht="29.1" customHeight="1">
      <c r="B22" s="324" t="s">
        <v>257</v>
      </c>
      <c r="C22" s="325"/>
      <c r="D22" s="369"/>
    </row>
    <row r="23" spans="2:5">
      <c r="B23" s="67" t="s">
        <v>256</v>
      </c>
      <c r="C23" s="45"/>
      <c r="D23" s="78"/>
    </row>
    <row r="24" spans="2:5">
      <c r="B24" s="160" t="s">
        <v>318</v>
      </c>
      <c r="C24" s="45"/>
      <c r="D24" s="78"/>
    </row>
    <row r="25" spans="2:5">
      <c r="B25" s="160" t="s">
        <v>322</v>
      </c>
      <c r="C25" s="45"/>
      <c r="D25" s="78"/>
    </row>
    <row r="26" spans="2:5">
      <c r="B26" s="67" t="s">
        <v>145</v>
      </c>
      <c r="C26" s="65"/>
      <c r="D26" s="66"/>
      <c r="E26" s="65"/>
    </row>
    <row r="27" spans="2:5">
      <c r="B27" s="67" t="s">
        <v>146</v>
      </c>
      <c r="C27" s="65"/>
      <c r="D27" s="66"/>
      <c r="E27" s="84"/>
    </row>
    <row r="28" spans="2:5">
      <c r="B28" s="79" t="s">
        <v>147</v>
      </c>
      <c r="C28" s="65"/>
      <c r="D28" s="66"/>
      <c r="E28" s="65"/>
    </row>
    <row r="29" spans="2:5">
      <c r="B29" s="79" t="s">
        <v>148</v>
      </c>
      <c r="C29" s="10"/>
      <c r="D29" s="53"/>
    </row>
    <row r="30" spans="2:5">
      <c r="B30" s="67" t="s">
        <v>57</v>
      </c>
      <c r="C30" s="10"/>
      <c r="D30" s="53"/>
    </row>
    <row r="31" spans="2:5">
      <c r="B31" s="364" t="s">
        <v>143</v>
      </c>
      <c r="C31" s="365"/>
      <c r="D31" s="366"/>
    </row>
    <row r="32" spans="2:5" ht="50.25" customHeight="1">
      <c r="B32" s="268"/>
      <c r="C32" s="269"/>
      <c r="D32" s="270"/>
    </row>
    <row r="33" spans="2:2">
      <c r="B33" s="90"/>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160020</xdr:colOff>
                    <xdr:row>28</xdr:row>
                    <xdr:rowOff>7620</xdr:rowOff>
                  </from>
                  <to>
                    <xdr:col>1</xdr:col>
                    <xdr:colOff>381000</xdr:colOff>
                    <xdr:row>29</xdr:row>
                    <xdr:rowOff>30480</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160020</xdr:colOff>
                    <xdr:row>28</xdr:row>
                    <xdr:rowOff>373380</xdr:rowOff>
                  </from>
                  <to>
                    <xdr:col>1</xdr:col>
                    <xdr:colOff>381000</xdr:colOff>
                    <xdr:row>30</xdr:row>
                    <xdr:rowOff>7620</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160020</xdr:colOff>
                    <xdr:row>22</xdr:row>
                    <xdr:rowOff>0</xdr:rowOff>
                  </from>
                  <to>
                    <xdr:col>1</xdr:col>
                    <xdr:colOff>381000</xdr:colOff>
                    <xdr:row>23</xdr:row>
                    <xdr:rowOff>7620</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160020</xdr:colOff>
                    <xdr:row>23</xdr:row>
                    <xdr:rowOff>0</xdr:rowOff>
                  </from>
                  <to>
                    <xdr:col>1</xdr:col>
                    <xdr:colOff>381000</xdr:colOff>
                    <xdr:row>24</xdr:row>
                    <xdr:rowOff>7620</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160020</xdr:colOff>
                    <xdr:row>25</xdr:row>
                    <xdr:rowOff>0</xdr:rowOff>
                  </from>
                  <to>
                    <xdr:col>1</xdr:col>
                    <xdr:colOff>381000</xdr:colOff>
                    <xdr:row>26</xdr:row>
                    <xdr:rowOff>7620</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160020</xdr:colOff>
                    <xdr:row>26</xdr:row>
                    <xdr:rowOff>0</xdr:rowOff>
                  </from>
                  <to>
                    <xdr:col>1</xdr:col>
                    <xdr:colOff>381000</xdr:colOff>
                    <xdr:row>27</xdr:row>
                    <xdr:rowOff>7620</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160020</xdr:colOff>
                    <xdr:row>27</xdr:row>
                    <xdr:rowOff>0</xdr:rowOff>
                  </from>
                  <to>
                    <xdr:col>1</xdr:col>
                    <xdr:colOff>381000</xdr:colOff>
                    <xdr:row>28</xdr:row>
                    <xdr:rowOff>7620</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160020</xdr:colOff>
                    <xdr:row>9</xdr:row>
                    <xdr:rowOff>0</xdr:rowOff>
                  </from>
                  <to>
                    <xdr:col>1</xdr:col>
                    <xdr:colOff>381000</xdr:colOff>
                    <xdr:row>10</xdr:row>
                    <xdr:rowOff>7620</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160020</xdr:colOff>
                    <xdr:row>10</xdr:row>
                    <xdr:rowOff>0</xdr:rowOff>
                  </from>
                  <to>
                    <xdr:col>1</xdr:col>
                    <xdr:colOff>381000</xdr:colOff>
                    <xdr:row>11</xdr:row>
                    <xdr:rowOff>7620</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160020</xdr:colOff>
                    <xdr:row>12</xdr:row>
                    <xdr:rowOff>0</xdr:rowOff>
                  </from>
                  <to>
                    <xdr:col>1</xdr:col>
                    <xdr:colOff>381000</xdr:colOff>
                    <xdr:row>13</xdr:row>
                    <xdr:rowOff>7620</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160020</xdr:colOff>
                    <xdr:row>13</xdr:row>
                    <xdr:rowOff>0</xdr:rowOff>
                  </from>
                  <to>
                    <xdr:col>1</xdr:col>
                    <xdr:colOff>381000</xdr:colOff>
                    <xdr:row>14</xdr:row>
                    <xdr:rowOff>7620</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160020</xdr:colOff>
                    <xdr:row>15</xdr:row>
                    <xdr:rowOff>0</xdr:rowOff>
                  </from>
                  <to>
                    <xdr:col>1</xdr:col>
                    <xdr:colOff>381000</xdr:colOff>
                    <xdr:row>16</xdr:row>
                    <xdr:rowOff>7620</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160020</xdr:colOff>
                    <xdr:row>11</xdr:row>
                    <xdr:rowOff>0</xdr:rowOff>
                  </from>
                  <to>
                    <xdr:col>1</xdr:col>
                    <xdr:colOff>381000</xdr:colOff>
                    <xdr:row>12</xdr:row>
                    <xdr:rowOff>7620</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160020</xdr:colOff>
                    <xdr:row>14</xdr:row>
                    <xdr:rowOff>0</xdr:rowOff>
                  </from>
                  <to>
                    <xdr:col>1</xdr:col>
                    <xdr:colOff>381000</xdr:colOff>
                    <xdr:row>15</xdr:row>
                    <xdr:rowOff>7620</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160020</xdr:colOff>
                    <xdr:row>23</xdr:row>
                    <xdr:rowOff>0</xdr:rowOff>
                  </from>
                  <to>
                    <xdr:col>1</xdr:col>
                    <xdr:colOff>381000</xdr:colOff>
                    <xdr:row>24</xdr:row>
                    <xdr:rowOff>7620</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160020</xdr:colOff>
                    <xdr:row>24</xdr:row>
                    <xdr:rowOff>0</xdr:rowOff>
                  </from>
                  <to>
                    <xdr:col>1</xdr:col>
                    <xdr:colOff>381000</xdr:colOff>
                    <xdr:row>25</xdr:row>
                    <xdr:rowOff>7620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36C6-37B4-4241-AF07-14607DD99383}">
  <sheetPr codeName="Sheet12">
    <tabColor theme="9" tint="0.39997558519241921"/>
    <pageSetUpPr fitToPage="1"/>
  </sheetPr>
  <dimension ref="A1:K76"/>
  <sheetViews>
    <sheetView zoomScaleNormal="100" workbookViewId="0">
      <selection activeCell="E20" sqref="E20"/>
    </sheetView>
  </sheetViews>
  <sheetFormatPr defaultColWidth="0" defaultRowHeight="14.4"/>
  <cols>
    <col min="1" max="1" width="6.109375" style="10" customWidth="1"/>
    <col min="2" max="4" width="29.88671875" customWidth="1"/>
    <col min="5" max="5" width="32" customWidth="1"/>
    <col min="6" max="6" width="6.109375" style="10" customWidth="1"/>
    <col min="7" max="7" width="16.88671875" hidden="1" customWidth="1"/>
    <col min="8" max="11" width="0" hidden="1" customWidth="1"/>
    <col min="12" max="16384" width="8.88671875" hidden="1"/>
  </cols>
  <sheetData>
    <row r="1" spans="1:6">
      <c r="B1" s="10"/>
      <c r="C1" s="10"/>
      <c r="D1" s="10"/>
      <c r="E1" s="10"/>
    </row>
    <row r="2" spans="1:6" ht="21">
      <c r="B2" s="395" t="s">
        <v>149</v>
      </c>
      <c r="C2" s="395"/>
      <c r="D2" s="395"/>
      <c r="E2" s="395"/>
      <c r="F2" s="89"/>
    </row>
    <row r="3" spans="1:6">
      <c r="B3" s="371" t="str">
        <f>IF('PWS Information'!$B$8="","PWS Name:","PWS Name: "&amp;'PWS Information'!$B$8)</f>
        <v>PWS Name: Lamont Water System</v>
      </c>
      <c r="C3" s="372"/>
      <c r="D3" s="372"/>
      <c r="E3" s="373"/>
    </row>
    <row r="4" spans="1:6">
      <c r="B4" s="351" t="str">
        <f>IF('PWS Information'!$B$10="","PWSID: ","PWSID: "&amp;'PWS Information'!$B$10)</f>
        <v>PWSID: 1330754</v>
      </c>
      <c r="C4" s="352"/>
      <c r="D4" s="352"/>
      <c r="E4" s="353"/>
    </row>
    <row r="5" spans="1:6">
      <c r="B5" s="403" t="s">
        <v>45</v>
      </c>
      <c r="C5" s="403"/>
      <c r="D5" s="404">
        <v>45579</v>
      </c>
      <c r="E5" s="404"/>
    </row>
    <row r="6" spans="1:6">
      <c r="B6" s="10"/>
      <c r="C6" s="10"/>
      <c r="D6" s="10"/>
      <c r="E6" s="10"/>
    </row>
    <row r="7" spans="1:6" ht="45.75" customHeight="1">
      <c r="B7" s="315" t="s">
        <v>354</v>
      </c>
      <c r="C7" s="315"/>
      <c r="D7" s="315"/>
      <c r="E7" s="315"/>
    </row>
    <row r="8" spans="1:6">
      <c r="B8" s="10"/>
      <c r="C8" s="10"/>
      <c r="D8" s="10"/>
      <c r="E8" s="10"/>
    </row>
    <row r="9" spans="1:6" s="3" customFormat="1" ht="15.6">
      <c r="A9" s="28"/>
      <c r="B9" s="400" t="s">
        <v>150</v>
      </c>
      <c r="C9" s="400"/>
      <c r="D9" s="393"/>
      <c r="E9" s="393"/>
      <c r="F9" s="28"/>
    </row>
    <row r="10" spans="1:6" ht="21.9" customHeight="1">
      <c r="A10" s="21"/>
      <c r="B10" s="401" t="s">
        <v>40</v>
      </c>
      <c r="C10" s="402"/>
      <c r="D10" s="92" t="s">
        <v>41</v>
      </c>
      <c r="E10" s="93"/>
      <c r="F10" s="18"/>
    </row>
    <row r="11" spans="1:6" ht="27.75" customHeight="1">
      <c r="A11" s="21"/>
      <c r="B11" s="396" t="s">
        <v>497</v>
      </c>
      <c r="C11" s="396"/>
      <c r="D11" s="397" t="s">
        <v>498</v>
      </c>
      <c r="E11" s="397"/>
      <c r="F11" s="18"/>
    </row>
    <row r="12" spans="1:6" ht="18" customHeight="1">
      <c r="A12" s="21"/>
      <c r="B12" s="401" t="s">
        <v>42</v>
      </c>
      <c r="C12" s="402"/>
      <c r="D12" s="92" t="s">
        <v>43</v>
      </c>
      <c r="E12" s="94"/>
      <c r="F12" s="18"/>
    </row>
    <row r="13" spans="1:6" ht="27.75" customHeight="1">
      <c r="A13" s="21"/>
      <c r="B13" s="396" t="s">
        <v>499</v>
      </c>
      <c r="C13" s="396"/>
      <c r="D13" s="398" t="s">
        <v>500</v>
      </c>
      <c r="E13" s="399"/>
      <c r="F13" s="18"/>
    </row>
    <row r="14" spans="1:6">
      <c r="B14" s="10"/>
      <c r="C14" s="10"/>
      <c r="D14" s="10"/>
      <c r="E14" s="10"/>
    </row>
    <row r="15" spans="1:6" s="3" customFormat="1" ht="15.6">
      <c r="A15" s="28"/>
      <c r="B15" s="393" t="s">
        <v>151</v>
      </c>
      <c r="C15" s="393"/>
      <c r="D15" s="393"/>
      <c r="E15" s="393"/>
      <c r="F15" s="28"/>
    </row>
    <row r="16" spans="1:6" ht="20.100000000000001" customHeight="1">
      <c r="A16" s="21"/>
      <c r="B16" s="385" t="s">
        <v>255</v>
      </c>
      <c r="C16" s="386"/>
      <c r="D16" s="386"/>
      <c r="E16" s="91" t="s">
        <v>114</v>
      </c>
      <c r="F16" s="28"/>
    </row>
    <row r="17" spans="1:6">
      <c r="A17" s="21"/>
      <c r="B17" s="394" t="s">
        <v>152</v>
      </c>
      <c r="C17" s="394"/>
      <c r="D17" s="394"/>
      <c r="E17" s="394"/>
      <c r="F17" s="18"/>
    </row>
    <row r="18" spans="1:6">
      <c r="B18" s="10"/>
      <c r="C18" s="10"/>
      <c r="D18" s="10"/>
      <c r="E18" s="10"/>
    </row>
    <row r="19" spans="1:6" s="3" customFormat="1" ht="15.6">
      <c r="A19" s="28"/>
      <c r="B19" s="272" t="s">
        <v>153</v>
      </c>
      <c r="C19" s="273"/>
      <c r="D19" s="273"/>
      <c r="E19" s="274"/>
      <c r="F19" s="28"/>
    </row>
    <row r="20" spans="1:6" ht="20.100000000000001" customHeight="1">
      <c r="A20" s="21"/>
      <c r="B20" s="385" t="s">
        <v>154</v>
      </c>
      <c r="C20" s="386"/>
      <c r="D20" s="386"/>
      <c r="E20" s="85" t="s">
        <v>114</v>
      </c>
      <c r="F20" s="28"/>
    </row>
    <row r="21" spans="1:6" ht="46.5" customHeight="1">
      <c r="A21" s="21"/>
      <c r="B21" s="390" t="s">
        <v>270</v>
      </c>
      <c r="C21" s="391"/>
      <c r="D21" s="391"/>
      <c r="E21" s="392"/>
      <c r="F21" s="18"/>
    </row>
    <row r="22" spans="1:6" ht="20.100000000000001" customHeight="1">
      <c r="A22" s="21"/>
      <c r="B22" s="385" t="s">
        <v>155</v>
      </c>
      <c r="C22" s="386"/>
      <c r="D22" s="386"/>
      <c r="E22" s="85" t="s">
        <v>114</v>
      </c>
      <c r="F22" s="28"/>
    </row>
    <row r="23" spans="1:6" ht="30.6" customHeight="1">
      <c r="A23" s="21"/>
      <c r="B23" s="387" t="s">
        <v>323</v>
      </c>
      <c r="C23" s="388"/>
      <c r="D23" s="388"/>
      <c r="E23" s="389"/>
      <c r="F23" s="18"/>
    </row>
    <row r="24" spans="1:6" ht="34.5" customHeight="1">
      <c r="A24" s="21"/>
      <c r="B24" s="377" t="s">
        <v>315</v>
      </c>
      <c r="C24" s="378"/>
      <c r="D24" s="378"/>
      <c r="E24" s="85" t="s">
        <v>114</v>
      </c>
      <c r="F24" s="28"/>
    </row>
    <row r="25" spans="1:6" ht="30.9" customHeight="1">
      <c r="A25" s="21"/>
      <c r="B25" s="379" t="s">
        <v>156</v>
      </c>
      <c r="C25" s="380"/>
      <c r="D25" s="380"/>
      <c r="E25" s="381"/>
      <c r="F25" s="18"/>
    </row>
    <row r="26" spans="1:6">
      <c r="A26" s="21"/>
      <c r="B26" s="296" t="s">
        <v>157</v>
      </c>
      <c r="C26" s="297"/>
      <c r="D26" s="297"/>
      <c r="E26" s="298"/>
      <c r="F26" s="18"/>
    </row>
    <row r="27" spans="1:6" ht="47.1" customHeight="1">
      <c r="A27" s="21"/>
      <c r="B27" s="382"/>
      <c r="C27" s="383"/>
      <c r="D27" s="383"/>
      <c r="E27" s="384"/>
      <c r="F27" s="18"/>
    </row>
    <row r="28" spans="1:6">
      <c r="B28" s="10"/>
      <c r="C28" s="10"/>
      <c r="D28" s="10"/>
      <c r="E28" s="10"/>
    </row>
    <row r="29" spans="1:6" s="3" customFormat="1" ht="15.6">
      <c r="A29" s="28"/>
      <c r="B29" s="374" t="s">
        <v>158</v>
      </c>
      <c r="C29" s="375"/>
      <c r="D29" s="375"/>
      <c r="E29" s="376"/>
      <c r="F29" s="28"/>
    </row>
    <row r="30" spans="1:6" ht="50.1" customHeight="1">
      <c r="A30" s="21"/>
      <c r="B30" s="405" t="s">
        <v>159</v>
      </c>
      <c r="C30" s="406"/>
      <c r="D30" s="406"/>
      <c r="E30" s="91" t="s">
        <v>114</v>
      </c>
      <c r="F30" s="28"/>
    </row>
    <row r="31" spans="1:6" ht="30.6" customHeight="1">
      <c r="A31" s="21"/>
      <c r="B31" s="379" t="s">
        <v>160</v>
      </c>
      <c r="C31" s="380"/>
      <c r="D31" s="380"/>
      <c r="E31" s="381"/>
      <c r="F31" s="18"/>
    </row>
    <row r="32" spans="1:6" ht="20.100000000000001" customHeight="1">
      <c r="A32" s="21"/>
      <c r="B32" s="405" t="s">
        <v>161</v>
      </c>
      <c r="C32" s="386"/>
      <c r="D32" s="386"/>
      <c r="E32" s="85" t="s">
        <v>114</v>
      </c>
      <c r="F32" s="28"/>
    </row>
    <row r="33" spans="1:6" ht="50.25" customHeight="1">
      <c r="A33" s="21"/>
      <c r="B33" s="387" t="s">
        <v>371</v>
      </c>
      <c r="C33" s="388"/>
      <c r="D33" s="388"/>
      <c r="E33" s="389"/>
      <c r="F33" s="18"/>
    </row>
    <row r="34" spans="1:6" ht="20.100000000000001" customHeight="1">
      <c r="A34" s="21"/>
      <c r="B34" s="296" t="s">
        <v>162</v>
      </c>
      <c r="C34" s="407"/>
      <c r="D34" s="407"/>
      <c r="E34" s="85" t="s">
        <v>114</v>
      </c>
      <c r="F34" s="28"/>
    </row>
    <row r="35" spans="1:6" ht="97.5" customHeight="1">
      <c r="A35" s="21"/>
      <c r="B35" s="379" t="s">
        <v>314</v>
      </c>
      <c r="C35" s="380"/>
      <c r="D35" s="380"/>
      <c r="E35" s="381"/>
      <c r="F35" s="18"/>
    </row>
    <row r="36" spans="1:6" ht="19.5" customHeight="1">
      <c r="A36" s="21"/>
      <c r="B36" s="296" t="s">
        <v>307</v>
      </c>
      <c r="C36" s="297"/>
      <c r="D36" s="297"/>
      <c r="E36" s="298"/>
      <c r="F36" s="18"/>
    </row>
    <row r="37" spans="1:6" ht="37.5" customHeight="1">
      <c r="A37" s="21"/>
      <c r="B37" s="382"/>
      <c r="C37" s="383"/>
      <c r="D37" s="383"/>
      <c r="E37" s="384"/>
      <c r="F37" s="18"/>
    </row>
    <row r="38" spans="1:6">
      <c r="B38" s="10"/>
      <c r="C38" s="10"/>
      <c r="D38" s="10"/>
      <c r="E38" s="10"/>
    </row>
    <row r="39" spans="1:6" s="3" customFormat="1" ht="15.6">
      <c r="A39" s="28"/>
      <c r="B39" s="244" t="s">
        <v>163</v>
      </c>
      <c r="C39" s="245"/>
      <c r="D39" s="245"/>
      <c r="E39" s="245"/>
      <c r="F39" s="28"/>
    </row>
    <row r="40" spans="1:6" ht="35.1" customHeight="1">
      <c r="A40" s="21"/>
      <c r="B40" s="405" t="s">
        <v>367</v>
      </c>
      <c r="C40" s="406"/>
      <c r="D40" s="406"/>
      <c r="E40" s="85" t="s">
        <v>114</v>
      </c>
      <c r="F40" s="28"/>
    </row>
    <row r="41" spans="1:6" ht="36.75" customHeight="1">
      <c r="A41" s="21"/>
      <c r="B41" s="390" t="s">
        <v>312</v>
      </c>
      <c r="C41" s="391"/>
      <c r="D41" s="391"/>
      <c r="E41" s="392"/>
      <c r="F41" s="18"/>
    </row>
    <row r="42" spans="1:6" ht="20.100000000000001" customHeight="1">
      <c r="A42" s="21"/>
      <c r="B42" s="405" t="s">
        <v>164</v>
      </c>
      <c r="C42" s="386"/>
      <c r="D42" s="386"/>
      <c r="E42" s="85" t="s">
        <v>114</v>
      </c>
      <c r="F42" s="28"/>
    </row>
    <row r="43" spans="1:6" ht="47.25" customHeight="1">
      <c r="A43" s="21"/>
      <c r="B43" s="390" t="s">
        <v>313</v>
      </c>
      <c r="C43" s="391"/>
      <c r="D43" s="391"/>
      <c r="E43" s="392"/>
      <c r="F43" s="18"/>
    </row>
    <row r="44" spans="1:6">
      <c r="B44" s="296" t="s">
        <v>165</v>
      </c>
      <c r="C44" s="297"/>
      <c r="D44" s="297"/>
      <c r="E44" s="298"/>
    </row>
    <row r="45" spans="1:6" ht="44.4" customHeight="1">
      <c r="B45" s="382" t="s">
        <v>501</v>
      </c>
      <c r="C45" s="383"/>
      <c r="D45" s="383"/>
      <c r="E45" s="384"/>
    </row>
    <row r="46" spans="1:6">
      <c r="B46" s="2"/>
    </row>
    <row r="47" spans="1:6" ht="15.6">
      <c r="A47" s="164"/>
      <c r="B47" s="408" t="s">
        <v>327</v>
      </c>
      <c r="C47" s="409"/>
      <c r="D47" s="409"/>
      <c r="E47" s="410"/>
      <c r="F47" s="164"/>
    </row>
    <row r="48" spans="1:6">
      <c r="A48" s="411"/>
      <c r="B48" s="412" t="s">
        <v>328</v>
      </c>
      <c r="C48" s="413"/>
      <c r="D48" s="413"/>
      <c r="E48" s="414" t="s">
        <v>114</v>
      </c>
      <c r="F48" s="416"/>
    </row>
    <row r="49" spans="1:6">
      <c r="A49" s="411"/>
      <c r="B49" s="417" t="s">
        <v>329</v>
      </c>
      <c r="C49" s="418"/>
      <c r="D49" s="418"/>
      <c r="E49" s="415"/>
      <c r="F49" s="416"/>
    </row>
    <row r="50" spans="1:6" ht="29.4" customHeight="1">
      <c r="A50" s="165"/>
      <c r="B50" s="419" t="s">
        <v>330</v>
      </c>
      <c r="C50" s="420"/>
      <c r="D50" s="420"/>
      <c r="E50" s="166" t="s">
        <v>74</v>
      </c>
      <c r="F50" s="164"/>
    </row>
    <row r="51" spans="1:6" ht="33" customHeight="1">
      <c r="A51" s="165"/>
      <c r="B51" s="419" t="s">
        <v>331</v>
      </c>
      <c r="C51" s="420"/>
      <c r="D51" s="420"/>
      <c r="E51" s="166" t="s">
        <v>74</v>
      </c>
      <c r="F51" s="167"/>
    </row>
    <row r="52" spans="1:6">
      <c r="A52" s="165"/>
      <c r="B52" s="421" t="s">
        <v>332</v>
      </c>
      <c r="C52" s="422"/>
      <c r="D52" s="422"/>
      <c r="E52" s="423"/>
      <c r="F52" s="164"/>
    </row>
    <row r="53" spans="1:6">
      <c r="A53" s="411"/>
      <c r="B53" s="412" t="s">
        <v>333</v>
      </c>
      <c r="C53" s="413"/>
      <c r="D53" s="413"/>
      <c r="E53" s="424" t="s">
        <v>362</v>
      </c>
      <c r="F53" s="416"/>
    </row>
    <row r="54" spans="1:6">
      <c r="A54" s="411"/>
      <c r="B54" s="425" t="s">
        <v>334</v>
      </c>
      <c r="C54" s="426"/>
      <c r="D54" s="426"/>
      <c r="E54" s="424"/>
      <c r="F54" s="416"/>
    </row>
    <row r="55" spans="1:6" ht="29.1" customHeight="1">
      <c r="A55" s="411"/>
      <c r="B55" s="427" t="s">
        <v>364</v>
      </c>
      <c r="C55" s="428"/>
      <c r="D55" s="428"/>
      <c r="E55" s="424"/>
      <c r="F55" s="416"/>
    </row>
    <row r="56" spans="1:6">
      <c r="A56" s="411"/>
      <c r="B56" s="427" t="s">
        <v>335</v>
      </c>
      <c r="C56" s="428"/>
      <c r="D56" s="428"/>
      <c r="E56" s="424"/>
      <c r="F56" s="416"/>
    </row>
    <row r="57" spans="1:6">
      <c r="A57" s="411"/>
      <c r="B57" s="425" t="s">
        <v>336</v>
      </c>
      <c r="C57" s="426"/>
      <c r="D57" s="426"/>
      <c r="E57" s="424"/>
      <c r="F57" s="416"/>
    </row>
    <row r="58" spans="1:6">
      <c r="A58" s="411"/>
      <c r="B58" s="427" t="s">
        <v>337</v>
      </c>
      <c r="C58" s="428"/>
      <c r="D58" s="428"/>
      <c r="E58" s="424"/>
      <c r="F58" s="416"/>
    </row>
    <row r="59" spans="1:6">
      <c r="A59" s="411"/>
      <c r="B59" s="427" t="s">
        <v>338</v>
      </c>
      <c r="C59" s="428"/>
      <c r="D59" s="428"/>
      <c r="E59" s="424"/>
      <c r="F59" s="416"/>
    </row>
    <row r="60" spans="1:6">
      <c r="A60" s="411"/>
      <c r="B60" s="429" t="s">
        <v>355</v>
      </c>
      <c r="C60" s="426"/>
      <c r="D60" s="426"/>
      <c r="E60" s="424"/>
      <c r="F60" s="416"/>
    </row>
    <row r="61" spans="1:6">
      <c r="A61" s="165"/>
      <c r="B61" s="430"/>
      <c r="C61" s="431"/>
      <c r="D61" s="431"/>
      <c r="E61" s="432"/>
      <c r="F61" s="164"/>
    </row>
    <row r="62" spans="1:6">
      <c r="A62" s="411"/>
      <c r="B62" s="412" t="s">
        <v>339</v>
      </c>
      <c r="C62" s="413"/>
      <c r="D62" s="413"/>
      <c r="E62" s="424" t="s">
        <v>362</v>
      </c>
      <c r="F62" s="416"/>
    </row>
    <row r="63" spans="1:6">
      <c r="A63" s="411"/>
      <c r="B63" s="425" t="s">
        <v>340</v>
      </c>
      <c r="C63" s="426"/>
      <c r="D63" s="426"/>
      <c r="E63" s="424"/>
      <c r="F63" s="416"/>
    </row>
    <row r="64" spans="1:6" ht="34.5" customHeight="1">
      <c r="A64" s="411"/>
      <c r="B64" s="425" t="s">
        <v>365</v>
      </c>
      <c r="C64" s="426"/>
      <c r="D64" s="426"/>
      <c r="E64" s="424"/>
      <c r="F64" s="416"/>
    </row>
    <row r="65" spans="1:6">
      <c r="A65" s="411"/>
      <c r="B65" s="427" t="s">
        <v>341</v>
      </c>
      <c r="C65" s="428"/>
      <c r="D65" s="428"/>
      <c r="E65" s="424"/>
      <c r="F65" s="416"/>
    </row>
    <row r="66" spans="1:6">
      <c r="A66" s="411"/>
      <c r="B66" s="425" t="s">
        <v>342</v>
      </c>
      <c r="C66" s="426"/>
      <c r="D66" s="426"/>
      <c r="E66" s="424"/>
      <c r="F66" s="416"/>
    </row>
    <row r="67" spans="1:6">
      <c r="A67" s="165"/>
      <c r="B67" s="412"/>
      <c r="C67" s="413"/>
      <c r="D67" s="413"/>
      <c r="E67" s="442"/>
      <c r="F67" s="164"/>
    </row>
    <row r="68" spans="1:6">
      <c r="A68" s="411"/>
      <c r="B68" s="412" t="s">
        <v>343</v>
      </c>
      <c r="C68" s="413"/>
      <c r="D68" s="413"/>
      <c r="E68" s="424" t="s">
        <v>362</v>
      </c>
      <c r="F68" s="416"/>
    </row>
    <row r="69" spans="1:6">
      <c r="A69" s="411"/>
      <c r="B69" s="425" t="s">
        <v>344</v>
      </c>
      <c r="C69" s="426"/>
      <c r="D69" s="426"/>
      <c r="E69" s="424"/>
      <c r="F69" s="416"/>
    </row>
    <row r="70" spans="1:6">
      <c r="A70" s="411"/>
      <c r="B70" s="425" t="s">
        <v>366</v>
      </c>
      <c r="C70" s="426"/>
      <c r="D70" s="426"/>
      <c r="E70" s="424"/>
      <c r="F70" s="416"/>
    </row>
    <row r="71" spans="1:6">
      <c r="A71" s="411"/>
      <c r="B71" s="425" t="s">
        <v>345</v>
      </c>
      <c r="C71" s="426"/>
      <c r="D71" s="426"/>
      <c r="E71" s="424"/>
      <c r="F71" s="416"/>
    </row>
    <row r="72" spans="1:6" ht="17.25" customHeight="1">
      <c r="A72" s="411"/>
      <c r="B72" s="425" t="s">
        <v>346</v>
      </c>
      <c r="C72" s="426"/>
      <c r="D72" s="426"/>
      <c r="E72" s="424"/>
      <c r="F72" s="416"/>
    </row>
    <row r="73" spans="1:6">
      <c r="A73" s="165"/>
      <c r="B73" s="433"/>
      <c r="C73" s="434"/>
      <c r="D73" s="434"/>
      <c r="E73" s="435"/>
      <c r="F73" s="167"/>
    </row>
    <row r="74" spans="1:6" s="22" customFormat="1" ht="72.900000000000006" customHeight="1">
      <c r="A74" s="172"/>
      <c r="B74" s="443" t="s">
        <v>374</v>
      </c>
      <c r="C74" s="444"/>
      <c r="D74" s="444"/>
      <c r="E74" s="180" t="s">
        <v>74</v>
      </c>
      <c r="F74" s="173"/>
    </row>
    <row r="75" spans="1:6" ht="30.9" customHeight="1">
      <c r="A75" s="168"/>
      <c r="B75" s="436" t="s">
        <v>363</v>
      </c>
      <c r="C75" s="437"/>
      <c r="D75" s="437"/>
      <c r="E75" s="438"/>
      <c r="F75" s="168"/>
    </row>
    <row r="76" spans="1:6" ht="47.4" customHeight="1">
      <c r="A76" s="168"/>
      <c r="B76" s="439"/>
      <c r="C76" s="440"/>
      <c r="D76" s="440"/>
      <c r="E76" s="441"/>
      <c r="F76" s="168"/>
    </row>
  </sheetData>
  <mergeCells count="83">
    <mergeCell ref="B73:E73"/>
    <mergeCell ref="B75:E75"/>
    <mergeCell ref="B76:E76"/>
    <mergeCell ref="B67:E67"/>
    <mergeCell ref="A68:A72"/>
    <mergeCell ref="B68:D68"/>
    <mergeCell ref="E68:E72"/>
    <mergeCell ref="B74:D74"/>
    <mergeCell ref="F68:F72"/>
    <mergeCell ref="B69:D69"/>
    <mergeCell ref="B70:D70"/>
    <mergeCell ref="B71:D71"/>
    <mergeCell ref="B72:D72"/>
    <mergeCell ref="B61:E61"/>
    <mergeCell ref="A62:A66"/>
    <mergeCell ref="B62:D62"/>
    <mergeCell ref="E62:E66"/>
    <mergeCell ref="F62:F66"/>
    <mergeCell ref="B63:D63"/>
    <mergeCell ref="B64:D64"/>
    <mergeCell ref="B65:D65"/>
    <mergeCell ref="B66:D66"/>
    <mergeCell ref="F53:F60"/>
    <mergeCell ref="B54:D54"/>
    <mergeCell ref="B55:D55"/>
    <mergeCell ref="B56:D56"/>
    <mergeCell ref="B57:D57"/>
    <mergeCell ref="B58:D58"/>
    <mergeCell ref="B59:D59"/>
    <mergeCell ref="B60:D60"/>
    <mergeCell ref="B50:D50"/>
    <mergeCell ref="B51:D51"/>
    <mergeCell ref="B52:E52"/>
    <mergeCell ref="A53:A60"/>
    <mergeCell ref="B53:D53"/>
    <mergeCell ref="E53:E60"/>
    <mergeCell ref="B47:E47"/>
    <mergeCell ref="A48:A49"/>
    <mergeCell ref="B48:D48"/>
    <mergeCell ref="E48:E49"/>
    <mergeCell ref="F48:F49"/>
    <mergeCell ref="B49:D49"/>
    <mergeCell ref="B35:E35"/>
    <mergeCell ref="B30:D30"/>
    <mergeCell ref="B32:D32"/>
    <mergeCell ref="B34:D34"/>
    <mergeCell ref="B45:E45"/>
    <mergeCell ref="B43:E43"/>
    <mergeCell ref="B44:E44"/>
    <mergeCell ref="B36:E36"/>
    <mergeCell ref="B37:E37"/>
    <mergeCell ref="B40:D40"/>
    <mergeCell ref="B41:E41"/>
    <mergeCell ref="B42:D42"/>
    <mergeCell ref="B39:E39"/>
    <mergeCell ref="B33:E33"/>
    <mergeCell ref="B31:E31"/>
    <mergeCell ref="B2:E2"/>
    <mergeCell ref="B7:E7"/>
    <mergeCell ref="B11:C11"/>
    <mergeCell ref="D11:E11"/>
    <mergeCell ref="D13:E13"/>
    <mergeCell ref="B9:E9"/>
    <mergeCell ref="B10:C10"/>
    <mergeCell ref="B12:C12"/>
    <mergeCell ref="B13:C13"/>
    <mergeCell ref="B3:E3"/>
    <mergeCell ref="B4:E4"/>
    <mergeCell ref="B5:C5"/>
    <mergeCell ref="D5:E5"/>
    <mergeCell ref="B22:D22"/>
    <mergeCell ref="B23:E23"/>
    <mergeCell ref="B20:D20"/>
    <mergeCell ref="B21:E21"/>
    <mergeCell ref="B15:E15"/>
    <mergeCell ref="B16:D16"/>
    <mergeCell ref="B17:E17"/>
    <mergeCell ref="B19:E19"/>
    <mergeCell ref="B29:E29"/>
    <mergeCell ref="B24:D24"/>
    <mergeCell ref="B25:E25"/>
    <mergeCell ref="B26:E26"/>
    <mergeCell ref="B27:E27"/>
  </mergeCells>
  <dataValidations count="3">
    <dataValidation type="list" allowBlank="1" showInputMessage="1" showErrorMessage="1" sqref="E20 E22 E30 E32 E16 E24 E34 E40 E42 E48:E49" xr:uid="{EEC67FFA-F115-448F-8422-92F7B4932E3E}">
      <formula1>"Select ""Yes"" or ""No"" , Yes, No"</formula1>
    </dataValidation>
    <dataValidation type="list" allowBlank="1" showInputMessage="1" showErrorMessage="1" sqref="E50 E51 E74" xr:uid="{82E8B37B-91A7-4B41-A863-3885EDBD4790}">
      <formula1>"Select ""Yes"" or ""No"", Yes, No"</formula1>
    </dataValidation>
    <dataValidation type="list" allowBlank="1" showInputMessage="1" showErrorMessage="1" sqref="E53:E60 E62:E66 E68:E72" xr:uid="{1D68E471-223F-4344-AC0A-8A7FF1CDFD2B}">
      <formula1>"Select ""Yes"" or ""No"" or ""N/A"", Yes, No, N/A"</formula1>
    </dataValidation>
  </dataValidations>
  <hyperlinks>
    <hyperlink ref="D13" r:id="rId1" xr:uid="{1CEBEFC5-3494-4F19-8125-F22FAB37D0EA}"/>
  </hyperlinks>
  <printOptions horizontalCentered="1"/>
  <pageMargins left="0.25" right="0.25" top="0.75" bottom="0.75" header="0.3" footer="0.3"/>
  <pageSetup scale="76"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4.4"/>
  <cols>
    <col min="2" max="2" width="22.44140625" bestFit="1" customWidth="1"/>
    <col min="3" max="3" width="22.88671875" bestFit="1" customWidth="1"/>
    <col min="4" max="4" width="24.44140625" bestFit="1" customWidth="1"/>
    <col min="5" max="5" width="24.5546875" bestFit="1" customWidth="1"/>
    <col min="6" max="6" width="4.88671875" bestFit="1" customWidth="1"/>
    <col min="7" max="7" width="9.109375" bestFit="1" customWidth="1"/>
    <col min="10" max="10" width="26.44140625" bestFit="1" customWidth="1"/>
    <col min="11" max="11" width="20.109375" bestFit="1" customWidth="1"/>
    <col min="16" max="16" width="22" bestFit="1" customWidth="1"/>
    <col min="17" max="17" width="20.44140625" bestFit="1" customWidth="1"/>
    <col min="18" max="18" width="24.109375" bestFit="1" customWidth="1"/>
    <col min="19" max="19" width="33.5546875" bestFit="1" customWidth="1"/>
    <col min="22" max="22" width="20.88671875" bestFit="1" customWidth="1"/>
    <col min="23" max="23" width="33.5546875" bestFit="1" customWidth="1"/>
  </cols>
  <sheetData>
    <row r="1" spans="1:23">
      <c r="A1" t="s">
        <v>166</v>
      </c>
      <c r="J1" s="59" t="s">
        <v>167</v>
      </c>
      <c r="K1" s="59" t="s">
        <v>168</v>
      </c>
      <c r="P1" s="86" t="s">
        <v>18</v>
      </c>
      <c r="Q1" s="86" t="s">
        <v>169</v>
      </c>
      <c r="R1" s="87" t="s">
        <v>19</v>
      </c>
      <c r="S1" s="59" t="s">
        <v>20</v>
      </c>
      <c r="V1" s="87" t="s">
        <v>170</v>
      </c>
      <c r="W1" s="59" t="s">
        <v>20</v>
      </c>
    </row>
    <row r="2" spans="1:23">
      <c r="B2" s="22" t="s">
        <v>171</v>
      </c>
      <c r="J2" s="39" t="s">
        <v>21</v>
      </c>
      <c r="K2" t="s">
        <v>21</v>
      </c>
      <c r="P2" t="s">
        <v>21</v>
      </c>
      <c r="R2" t="s">
        <v>21</v>
      </c>
      <c r="S2" t="s">
        <v>21</v>
      </c>
      <c r="V2" t="s">
        <v>21</v>
      </c>
      <c r="W2" t="s">
        <v>21</v>
      </c>
    </row>
    <row r="3" spans="1:23">
      <c r="J3" s="39" t="s">
        <v>131</v>
      </c>
      <c r="K3" t="s">
        <v>21</v>
      </c>
      <c r="P3" t="s">
        <v>21</v>
      </c>
      <c r="R3" t="s">
        <v>121</v>
      </c>
      <c r="S3" t="s">
        <v>21</v>
      </c>
      <c r="V3" t="s">
        <v>121</v>
      </c>
      <c r="W3" t="s">
        <v>23</v>
      </c>
    </row>
    <row r="4" spans="1:23">
      <c r="J4" s="39" t="s">
        <v>121</v>
      </c>
      <c r="K4" t="s">
        <v>121</v>
      </c>
      <c r="P4" t="s">
        <v>21</v>
      </c>
      <c r="R4" t="s">
        <v>23</v>
      </c>
      <c r="S4" t="s">
        <v>21</v>
      </c>
      <c r="V4" t="s">
        <v>23</v>
      </c>
      <c r="W4" t="s">
        <v>23</v>
      </c>
    </row>
    <row r="5" spans="1:23">
      <c r="J5" s="39" t="s">
        <v>122</v>
      </c>
      <c r="K5" t="s">
        <v>23</v>
      </c>
      <c r="P5" t="s">
        <v>21</v>
      </c>
      <c r="R5" t="s">
        <v>172</v>
      </c>
      <c r="S5" t="s">
        <v>21</v>
      </c>
      <c r="V5" t="s">
        <v>172</v>
      </c>
      <c r="W5" t="s">
        <v>24</v>
      </c>
    </row>
    <row r="6" spans="1:23">
      <c r="J6" s="39" t="s">
        <v>113</v>
      </c>
      <c r="K6" t="s">
        <v>23</v>
      </c>
      <c r="P6" t="s">
        <v>121</v>
      </c>
      <c r="R6" t="s">
        <v>21</v>
      </c>
      <c r="S6" t="s">
        <v>21</v>
      </c>
    </row>
    <row r="7" spans="1:23">
      <c r="J7" s="39" t="s">
        <v>173</v>
      </c>
      <c r="K7" t="s">
        <v>23</v>
      </c>
      <c r="P7" t="s">
        <v>121</v>
      </c>
      <c r="R7" t="s">
        <v>121</v>
      </c>
      <c r="S7" t="s">
        <v>23</v>
      </c>
    </row>
    <row r="8" spans="1:23">
      <c r="J8" s="39" t="s">
        <v>127</v>
      </c>
      <c r="K8" t="s">
        <v>172</v>
      </c>
      <c r="P8" t="s">
        <v>121</v>
      </c>
      <c r="R8" t="s">
        <v>23</v>
      </c>
      <c r="S8" t="s">
        <v>23</v>
      </c>
    </row>
    <row r="9" spans="1:23">
      <c r="J9" s="39" t="s">
        <v>174</v>
      </c>
      <c r="K9" t="s">
        <v>172</v>
      </c>
      <c r="P9" t="s">
        <v>121</v>
      </c>
      <c r="R9" t="s">
        <v>172</v>
      </c>
      <c r="S9" t="s">
        <v>24</v>
      </c>
    </row>
    <row r="10" spans="1:23">
      <c r="J10" s="39" t="s">
        <v>130</v>
      </c>
      <c r="K10" t="s">
        <v>172</v>
      </c>
      <c r="P10" t="s">
        <v>23</v>
      </c>
      <c r="R10" t="s">
        <v>21</v>
      </c>
      <c r="S10" t="s">
        <v>21</v>
      </c>
    </row>
    <row r="11" spans="1:23">
      <c r="P11" t="s">
        <v>23</v>
      </c>
      <c r="Q11" t="s">
        <v>175</v>
      </c>
      <c r="R11" t="s">
        <v>121</v>
      </c>
      <c r="S11" t="s">
        <v>22</v>
      </c>
    </row>
    <row r="12" spans="1:23">
      <c r="J12" s="59" t="s">
        <v>176</v>
      </c>
      <c r="K12" s="59" t="s">
        <v>168</v>
      </c>
      <c r="P12" t="s">
        <v>23</v>
      </c>
      <c r="Q12" t="s">
        <v>177</v>
      </c>
      <c r="R12" t="s">
        <v>121</v>
      </c>
      <c r="S12" t="s">
        <v>23</v>
      </c>
    </row>
    <row r="13" spans="1:23">
      <c r="J13" s="39" t="s">
        <v>21</v>
      </c>
      <c r="K13" t="s">
        <v>21</v>
      </c>
      <c r="P13" t="s">
        <v>23</v>
      </c>
      <c r="Q13" t="s">
        <v>178</v>
      </c>
      <c r="R13" t="s">
        <v>121</v>
      </c>
      <c r="S13" t="s">
        <v>22</v>
      </c>
    </row>
    <row r="14" spans="1:23">
      <c r="J14" s="39" t="s">
        <v>131</v>
      </c>
      <c r="K14" t="s">
        <v>21</v>
      </c>
      <c r="P14" t="s">
        <v>23</v>
      </c>
      <c r="R14" t="s">
        <v>23</v>
      </c>
      <c r="S14" t="s">
        <v>23</v>
      </c>
    </row>
    <row r="15" spans="1:23">
      <c r="J15" s="39" t="s">
        <v>121</v>
      </c>
      <c r="K15" t="s">
        <v>121</v>
      </c>
      <c r="P15" t="s">
        <v>23</v>
      </c>
      <c r="R15" t="s">
        <v>172</v>
      </c>
      <c r="S15" t="s">
        <v>24</v>
      </c>
    </row>
    <row r="16" spans="1:23">
      <c r="J16" s="39" t="s">
        <v>122</v>
      </c>
      <c r="K16" t="s">
        <v>23</v>
      </c>
      <c r="P16" t="s">
        <v>172</v>
      </c>
      <c r="R16" t="s">
        <v>21</v>
      </c>
      <c r="S16" t="s">
        <v>21</v>
      </c>
    </row>
    <row r="17" spans="2:19">
      <c r="J17" s="39" t="s">
        <v>113</v>
      </c>
      <c r="K17" t="s">
        <v>23</v>
      </c>
      <c r="P17" t="s">
        <v>172</v>
      </c>
      <c r="R17" t="s">
        <v>121</v>
      </c>
      <c r="S17" t="s">
        <v>22</v>
      </c>
    </row>
    <row r="18" spans="2:19">
      <c r="J18" s="39" t="s">
        <v>173</v>
      </c>
      <c r="K18" t="s">
        <v>23</v>
      </c>
      <c r="P18" t="s">
        <v>172</v>
      </c>
      <c r="R18" t="s">
        <v>23</v>
      </c>
      <c r="S18" t="s">
        <v>24</v>
      </c>
    </row>
    <row r="19" spans="2:19">
      <c r="J19" s="39" t="s">
        <v>127</v>
      </c>
      <c r="K19" t="s">
        <v>172</v>
      </c>
      <c r="P19" t="s">
        <v>172</v>
      </c>
      <c r="R19" t="s">
        <v>172</v>
      </c>
      <c r="S19" t="s">
        <v>24</v>
      </c>
    </row>
    <row r="20" spans="2:19">
      <c r="J20" s="39" t="s">
        <v>174</v>
      </c>
      <c r="K20" t="s">
        <v>172</v>
      </c>
    </row>
    <row r="21" spans="2:19">
      <c r="B21" t="s">
        <v>179</v>
      </c>
      <c r="D21" t="s">
        <v>180</v>
      </c>
      <c r="E21" t="s">
        <v>181</v>
      </c>
      <c r="J21" s="39" t="s">
        <v>130</v>
      </c>
      <c r="K21" t="s">
        <v>172</v>
      </c>
    </row>
    <row r="22" spans="2:19" ht="28.8">
      <c r="B22" s="54" t="s">
        <v>18</v>
      </c>
      <c r="C22" s="54" t="s">
        <v>169</v>
      </c>
      <c r="D22" s="54" t="s">
        <v>19</v>
      </c>
      <c r="E22" s="54" t="s">
        <v>20</v>
      </c>
      <c r="G22" s="68" t="s">
        <v>182</v>
      </c>
      <c r="H22" s="68" t="s">
        <v>183</v>
      </c>
      <c r="I22" s="68" t="s">
        <v>184</v>
      </c>
    </row>
    <row r="23" spans="2:19" ht="201.6">
      <c r="B23" s="72" t="s">
        <v>21</v>
      </c>
      <c r="C23" s="72"/>
      <c r="D23" s="72" t="s">
        <v>21</v>
      </c>
      <c r="E23" s="72" t="s">
        <v>21</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6" t="s">
        <v>185</v>
      </c>
    </row>
    <row r="24" spans="2:19" ht="259.2">
      <c r="B24" s="72" t="s">
        <v>21</v>
      </c>
      <c r="C24" s="72"/>
      <c r="D24" s="72" t="s">
        <v>121</v>
      </c>
      <c r="E24" s="72" t="s">
        <v>21</v>
      </c>
      <c r="F24" s="69" t="s">
        <v>186</v>
      </c>
      <c r="G24" t="str">
        <f t="shared" si="0"/>
        <v>IF(system_owned_portion=Lead) AND (customer_owned_portion=Galvanized THEN
service_line_classification=Lead</v>
      </c>
      <c r="H24" t="str">
        <f t="shared" si="1"/>
        <v>ELSEIF(system_owned_portion=Lead) AND (customer_owned_portion=Galvanized THEN
service_line_classification=Lead</v>
      </c>
      <c r="I24" s="6" t="s">
        <v>187</v>
      </c>
      <c r="N24" s="36"/>
    </row>
    <row r="25" spans="2:19" ht="216">
      <c r="B25" s="72" t="s">
        <v>21</v>
      </c>
      <c r="C25" s="72"/>
      <c r="D25" s="72" t="s">
        <v>23</v>
      </c>
      <c r="E25" s="72" t="s">
        <v>21</v>
      </c>
      <c r="F25" s="69" t="s">
        <v>186</v>
      </c>
      <c r="G25" t="str">
        <f t="shared" si="0"/>
        <v>IF(system_owned_portion=Lead) AND (customer_owned_portion=Non-Lead THEN
service_line_classification=Lead</v>
      </c>
      <c r="H25" t="str">
        <f t="shared" si="1"/>
        <v>ELSEIF(system_owned_portion=Lead) AND (customer_owned_portion=Non-Lead THEN
service_line_classification=Lead</v>
      </c>
      <c r="I25" s="6" t="s">
        <v>188</v>
      </c>
      <c r="N25" s="36"/>
    </row>
    <row r="26" spans="2:19" ht="230.4">
      <c r="B26" s="72" t="s">
        <v>21</v>
      </c>
      <c r="C26" s="72"/>
      <c r="D26" s="1" t="s">
        <v>172</v>
      </c>
      <c r="E26" s="72" t="s">
        <v>21</v>
      </c>
      <c r="F26" s="69" t="s">
        <v>186</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6" t="s">
        <v>189</v>
      </c>
      <c r="N26" s="36"/>
    </row>
    <row r="27" spans="2:19" ht="216">
      <c r="B27" s="72" t="s">
        <v>121</v>
      </c>
      <c r="C27" s="72"/>
      <c r="D27" s="1" t="s">
        <v>21</v>
      </c>
      <c r="E27" s="72" t="s">
        <v>21</v>
      </c>
      <c r="F27" s="69" t="s">
        <v>186</v>
      </c>
      <c r="G27" t="str">
        <f t="shared" si="0"/>
        <v>IF(system_owned_portion=Galvanized) AND (customer_owned_portion=Lead THEN
service_line_classification=Lead</v>
      </c>
      <c r="H27" t="str">
        <f t="shared" si="1"/>
        <v>ELSEIF(system_owned_portion=Galvanized) AND (customer_owned_portion=Lead THEN
service_line_classification=Lead</v>
      </c>
      <c r="I27" s="6" t="s">
        <v>190</v>
      </c>
      <c r="N27" s="36"/>
    </row>
    <row r="28" spans="2:19" ht="244.8">
      <c r="B28" s="72" t="s">
        <v>121</v>
      </c>
      <c r="C28" s="72"/>
      <c r="D28" s="72" t="s">
        <v>121</v>
      </c>
      <c r="E28" s="72" t="s">
        <v>23</v>
      </c>
      <c r="F28" s="69" t="s">
        <v>186</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6" t="s">
        <v>191</v>
      </c>
      <c r="N28" s="36"/>
    </row>
    <row r="29" spans="2:19" ht="244.8">
      <c r="B29" t="s">
        <v>121</v>
      </c>
      <c r="D29" s="72" t="s">
        <v>23</v>
      </c>
      <c r="E29" s="72" t="s">
        <v>23</v>
      </c>
      <c r="F29" s="69" t="s">
        <v>186</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6" t="s">
        <v>192</v>
      </c>
      <c r="N29" s="36"/>
    </row>
    <row r="30" spans="2:19" ht="288">
      <c r="B30" t="s">
        <v>121</v>
      </c>
      <c r="D30" s="72" t="s">
        <v>172</v>
      </c>
      <c r="E30" s="72" t="s">
        <v>24</v>
      </c>
      <c r="F30" s="69" t="s">
        <v>186</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6" t="s">
        <v>193</v>
      </c>
      <c r="N30" s="36"/>
    </row>
    <row r="31" spans="2:19" ht="216">
      <c r="B31" s="72" t="s">
        <v>23</v>
      </c>
      <c r="C31" s="72"/>
      <c r="D31" s="72" t="s">
        <v>21</v>
      </c>
      <c r="E31" s="72" t="s">
        <v>21</v>
      </c>
      <c r="F31" s="69" t="s">
        <v>186</v>
      </c>
      <c r="G31" t="str">
        <f t="shared" si="0"/>
        <v>IF(system_owned_portion=Non-Lead) AND (customer_owned_portion=Lead THEN
service_line_classification=Lead</v>
      </c>
      <c r="H31" t="str">
        <f t="shared" si="1"/>
        <v>ELSEIF(system_owned_portion=Non-Lead) AND (customer_owned_portion=Lead THEN
service_line_classification=Lead</v>
      </c>
      <c r="I31" s="6" t="s">
        <v>194</v>
      </c>
      <c r="N31" s="36"/>
    </row>
    <row r="32" spans="2:19" ht="244.8">
      <c r="B32" s="72" t="s">
        <v>23</v>
      </c>
      <c r="C32" s="88"/>
      <c r="D32" t="s">
        <v>121</v>
      </c>
      <c r="E32" s="72" t="s">
        <v>22</v>
      </c>
      <c r="F32" s="69" t="s">
        <v>186</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6" t="s">
        <v>195</v>
      </c>
      <c r="N32" s="36"/>
    </row>
    <row r="33" spans="2:9" ht="244.8">
      <c r="B33" s="72" t="s">
        <v>23</v>
      </c>
      <c r="C33" s="72"/>
      <c r="D33" s="72" t="s">
        <v>121</v>
      </c>
      <c r="E33" s="72" t="s">
        <v>23</v>
      </c>
      <c r="F33" s="69" t="s">
        <v>186</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6" t="s">
        <v>196</v>
      </c>
    </row>
    <row r="34" spans="2:9" ht="288">
      <c r="B34" s="72" t="s">
        <v>23</v>
      </c>
      <c r="C34" s="72"/>
      <c r="D34" s="72" t="s">
        <v>121</v>
      </c>
      <c r="E34" s="72" t="s">
        <v>22</v>
      </c>
      <c r="F34" s="69" t="s">
        <v>186</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6" t="s">
        <v>197</v>
      </c>
    </row>
    <row r="35" spans="2:9" ht="409.6">
      <c r="B35" s="72" t="s">
        <v>23</v>
      </c>
      <c r="C35" s="88"/>
      <c r="D35" t="s">
        <v>23</v>
      </c>
      <c r="E35" s="72" t="s">
        <v>23</v>
      </c>
      <c r="F35" s="69" t="s">
        <v>186</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6" t="s">
        <v>198</v>
      </c>
    </row>
    <row r="36" spans="2:9" ht="230.4">
      <c r="B36" s="72" t="s">
        <v>23</v>
      </c>
      <c r="C36" s="72"/>
      <c r="D36" s="72" t="s">
        <v>172</v>
      </c>
      <c r="E36" s="72" t="s">
        <v>24</v>
      </c>
      <c r="F36" s="69" t="s">
        <v>186</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6" t="s">
        <v>199</v>
      </c>
    </row>
    <row r="37" spans="2:9" ht="345.6">
      <c r="B37" s="72" t="s">
        <v>172</v>
      </c>
      <c r="C37" s="88"/>
      <c r="D37" t="s">
        <v>21</v>
      </c>
      <c r="E37" s="72" t="s">
        <v>21</v>
      </c>
      <c r="F37" s="69" t="s">
        <v>186</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6" t="s">
        <v>200</v>
      </c>
    </row>
    <row r="38" spans="2:9" ht="288">
      <c r="B38" s="72" t="s">
        <v>172</v>
      </c>
      <c r="C38" s="72"/>
      <c r="D38" s="72" t="s">
        <v>121</v>
      </c>
      <c r="E38" s="72" t="s">
        <v>22</v>
      </c>
      <c r="F38" s="69" t="s">
        <v>186</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6" t="s">
        <v>201</v>
      </c>
    </row>
    <row r="39" spans="2:9" ht="302.39999999999998">
      <c r="B39" s="72" t="s">
        <v>172</v>
      </c>
      <c r="C39" s="72"/>
      <c r="D39" s="72" t="s">
        <v>23</v>
      </c>
      <c r="E39" s="72" t="s">
        <v>24</v>
      </c>
      <c r="F39" s="69" t="s">
        <v>186</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6" t="s">
        <v>202</v>
      </c>
    </row>
    <row r="40" spans="2:9">
      <c r="B40" t="s">
        <v>172</v>
      </c>
      <c r="D40" t="s">
        <v>172</v>
      </c>
      <c r="E40" t="s">
        <v>24</v>
      </c>
      <c r="H40" t="s">
        <v>203</v>
      </c>
      <c r="I40" t="s">
        <v>204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S13"/>
  <sheetViews>
    <sheetView workbookViewId="0">
      <selection activeCell="D37" sqref="D37"/>
    </sheetView>
  </sheetViews>
  <sheetFormatPr defaultRowHeight="14.4"/>
  <cols>
    <col min="1" max="1" width="17.88671875" style="62" bestFit="1" customWidth="1"/>
    <col min="2" max="2" width="33.44140625" bestFit="1" customWidth="1"/>
    <col min="3" max="3" width="41.5546875" bestFit="1" customWidth="1"/>
    <col min="4" max="4" width="41.5546875" customWidth="1"/>
    <col min="5" max="5" width="41.88671875" bestFit="1" customWidth="1"/>
    <col min="6" max="6" width="40.44140625" bestFit="1" customWidth="1"/>
    <col min="7" max="7" width="37.109375" bestFit="1" customWidth="1"/>
    <col min="8" max="8" width="42.44140625" bestFit="1" customWidth="1"/>
    <col min="9" max="9" width="32.109375" bestFit="1" customWidth="1"/>
    <col min="10" max="11" width="47" customWidth="1"/>
    <col min="12" max="12" width="40.44140625" bestFit="1" customWidth="1"/>
    <col min="13" max="13" width="23.88671875" bestFit="1" customWidth="1"/>
    <col min="14" max="14" width="34.109375" bestFit="1" customWidth="1"/>
    <col min="15" max="15" width="39" bestFit="1" customWidth="1"/>
    <col min="16" max="16" width="30.44140625" bestFit="1" customWidth="1"/>
    <col min="17" max="17" width="35.88671875" bestFit="1" customWidth="1"/>
    <col min="18" max="18" width="40.44140625" bestFit="1" customWidth="1"/>
    <col min="19" max="19" width="23.88671875" bestFit="1" customWidth="1"/>
  </cols>
  <sheetData>
    <row r="1" spans="1:19">
      <c r="A1" s="61" t="s">
        <v>205</v>
      </c>
      <c r="B1" s="59" t="s">
        <v>206</v>
      </c>
      <c r="C1" s="60"/>
      <c r="D1" s="60"/>
      <c r="E1" s="60"/>
      <c r="F1" s="60"/>
      <c r="G1" s="60"/>
      <c r="H1" s="60"/>
      <c r="I1" s="60"/>
      <c r="J1" s="60"/>
      <c r="K1" s="60"/>
      <c r="L1" s="60"/>
      <c r="M1" s="60"/>
      <c r="N1" s="60"/>
      <c r="O1" s="60"/>
      <c r="P1" s="60"/>
      <c r="Q1" s="60"/>
      <c r="R1" s="60"/>
      <c r="S1" s="60"/>
    </row>
    <row r="2" spans="1:19" ht="57.6">
      <c r="A2" s="63" t="s">
        <v>10</v>
      </c>
      <c r="B2" s="39" t="s">
        <v>89</v>
      </c>
      <c r="C2" s="64" t="s">
        <v>207</v>
      </c>
      <c r="D2" s="64" t="s">
        <v>90</v>
      </c>
      <c r="E2" s="64" t="s">
        <v>93</v>
      </c>
      <c r="F2" s="64" t="s">
        <v>94</v>
      </c>
      <c r="G2" s="64" t="s">
        <v>208</v>
      </c>
      <c r="H2" s="64" t="s">
        <v>97</v>
      </c>
      <c r="I2" s="64" t="s">
        <v>209</v>
      </c>
      <c r="J2" s="64" t="s">
        <v>210</v>
      </c>
      <c r="K2" s="64" t="s">
        <v>98</v>
      </c>
      <c r="L2" s="64" t="s">
        <v>211</v>
      </c>
      <c r="M2" s="64" t="s">
        <v>100</v>
      </c>
      <c r="N2" s="64" t="s">
        <v>97</v>
      </c>
      <c r="O2" s="64" t="s">
        <v>209</v>
      </c>
      <c r="P2" s="64" t="s">
        <v>210</v>
      </c>
      <c r="Q2" s="64" t="s">
        <v>98</v>
      </c>
      <c r="R2" s="64" t="s">
        <v>211</v>
      </c>
      <c r="S2" s="64" t="s">
        <v>100</v>
      </c>
    </row>
    <row r="3" spans="1:19">
      <c r="B3" t="s">
        <v>112</v>
      </c>
      <c r="C3" t="s">
        <v>21</v>
      </c>
      <c r="D3" t="s">
        <v>114</v>
      </c>
      <c r="E3" t="s">
        <v>212</v>
      </c>
      <c r="F3" t="s">
        <v>114</v>
      </c>
      <c r="G3" t="s">
        <v>116</v>
      </c>
      <c r="H3" t="s">
        <v>117</v>
      </c>
      <c r="I3" t="s">
        <v>114</v>
      </c>
      <c r="J3" t="s">
        <v>114</v>
      </c>
      <c r="K3" t="s">
        <v>114</v>
      </c>
      <c r="L3" t="s">
        <v>114</v>
      </c>
      <c r="M3" t="s">
        <v>114</v>
      </c>
      <c r="N3" t="s">
        <v>117</v>
      </c>
      <c r="O3" t="s">
        <v>114</v>
      </c>
      <c r="P3" t="s">
        <v>114</v>
      </c>
      <c r="Q3" t="s">
        <v>114</v>
      </c>
      <c r="R3" t="s">
        <v>114</v>
      </c>
      <c r="S3" t="s">
        <v>114</v>
      </c>
    </row>
    <row r="4" spans="1:19">
      <c r="B4" t="s">
        <v>213</v>
      </c>
      <c r="C4" t="s">
        <v>131</v>
      </c>
      <c r="D4" t="s">
        <v>112</v>
      </c>
      <c r="E4" t="s">
        <v>119</v>
      </c>
      <c r="F4" t="s">
        <v>112</v>
      </c>
      <c r="G4" t="s">
        <v>133</v>
      </c>
      <c r="H4" t="s">
        <v>214</v>
      </c>
      <c r="I4" t="s">
        <v>118</v>
      </c>
      <c r="J4" t="s">
        <v>215</v>
      </c>
      <c r="K4" t="s">
        <v>118</v>
      </c>
      <c r="L4" t="s">
        <v>118</v>
      </c>
      <c r="M4" t="s">
        <v>112</v>
      </c>
      <c r="N4" t="s">
        <v>214</v>
      </c>
      <c r="O4" t="s">
        <v>118</v>
      </c>
      <c r="P4" t="s">
        <v>215</v>
      </c>
      <c r="Q4" t="s">
        <v>118</v>
      </c>
      <c r="R4" t="s">
        <v>118</v>
      </c>
      <c r="S4" t="s">
        <v>112</v>
      </c>
    </row>
    <row r="5" spans="1:19">
      <c r="B5" t="s">
        <v>129</v>
      </c>
      <c r="C5" t="s">
        <v>121</v>
      </c>
      <c r="D5" t="s">
        <v>123</v>
      </c>
      <c r="E5" t="s">
        <v>115</v>
      </c>
      <c r="G5" t="s">
        <v>216</v>
      </c>
      <c r="H5" t="s">
        <v>217</v>
      </c>
      <c r="I5" t="s">
        <v>25</v>
      </c>
      <c r="J5" t="s">
        <v>126</v>
      </c>
      <c r="K5" t="s">
        <v>126</v>
      </c>
      <c r="L5" t="s">
        <v>126</v>
      </c>
      <c r="N5" t="s">
        <v>217</v>
      </c>
      <c r="O5" t="s">
        <v>25</v>
      </c>
      <c r="P5" t="s">
        <v>126</v>
      </c>
      <c r="Q5" t="s">
        <v>126</v>
      </c>
      <c r="R5" t="s">
        <v>126</v>
      </c>
    </row>
    <row r="6" spans="1:19">
      <c r="B6" t="s">
        <v>218</v>
      </c>
      <c r="C6" t="s">
        <v>122</v>
      </c>
      <c r="E6" t="s">
        <v>219</v>
      </c>
      <c r="G6" t="s">
        <v>220</v>
      </c>
      <c r="H6" t="s">
        <v>125</v>
      </c>
      <c r="N6" t="s">
        <v>125</v>
      </c>
    </row>
    <row r="7" spans="1:19">
      <c r="C7" t="s">
        <v>113</v>
      </c>
      <c r="E7" t="s">
        <v>124</v>
      </c>
      <c r="G7" t="s">
        <v>120</v>
      </c>
    </row>
    <row r="8" spans="1:19">
      <c r="C8" t="s">
        <v>173</v>
      </c>
      <c r="E8" t="s">
        <v>221</v>
      </c>
      <c r="G8" t="s">
        <v>222</v>
      </c>
    </row>
    <row r="9" spans="1:19">
      <c r="C9" t="s">
        <v>127</v>
      </c>
      <c r="E9" t="s">
        <v>128</v>
      </c>
      <c r="G9" t="s">
        <v>132</v>
      </c>
    </row>
    <row r="10" spans="1:19">
      <c r="C10" t="s">
        <v>174</v>
      </c>
      <c r="E10" t="s">
        <v>223</v>
      </c>
      <c r="G10" t="s">
        <v>224</v>
      </c>
    </row>
    <row r="11" spans="1:19">
      <c r="C11" t="s">
        <v>130</v>
      </c>
      <c r="E11" t="s">
        <v>125</v>
      </c>
      <c r="G11" t="s">
        <v>225</v>
      </c>
    </row>
    <row r="12" spans="1:19">
      <c r="G12" t="s">
        <v>226</v>
      </c>
    </row>
    <row r="13" spans="1:19">
      <c r="B13" s="22" t="s">
        <v>227</v>
      </c>
      <c r="F13"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09375" defaultRowHeight="14.4"/>
  <cols>
    <col min="1" max="1" width="9.109375" style="174"/>
    <col min="2" max="4" width="29.88671875" style="174" customWidth="1"/>
    <col min="5" max="16384" width="9.109375" style="174"/>
  </cols>
  <sheetData>
    <row r="2" spans="2:4">
      <c r="B2" s="175" t="s">
        <v>281</v>
      </c>
      <c r="C2" s="175"/>
      <c r="D2" s="176"/>
    </row>
    <row r="3" spans="2:4">
      <c r="B3" s="175"/>
      <c r="C3" s="175"/>
      <c r="D3" s="175"/>
    </row>
    <row r="4" spans="2:4">
      <c r="B4" s="177" t="s">
        <v>275</v>
      </c>
      <c r="C4" s="177" t="s">
        <v>274</v>
      </c>
      <c r="D4" s="177" t="s">
        <v>277</v>
      </c>
    </row>
    <row r="5" spans="2:4">
      <c r="B5" s="178" t="s">
        <v>271</v>
      </c>
      <c r="C5" s="178" t="s">
        <v>276</v>
      </c>
      <c r="D5" s="178" t="s">
        <v>133</v>
      </c>
    </row>
    <row r="6" spans="2:4" ht="27.6">
      <c r="B6" s="178" t="s">
        <v>278</v>
      </c>
      <c r="C6" s="178" t="s">
        <v>119</v>
      </c>
      <c r="D6" s="178" t="s">
        <v>292</v>
      </c>
    </row>
    <row r="7" spans="2:4" ht="27.6">
      <c r="B7" s="178" t="s">
        <v>279</v>
      </c>
      <c r="C7" s="178" t="s">
        <v>282</v>
      </c>
      <c r="D7" s="178" t="s">
        <v>293</v>
      </c>
    </row>
    <row r="8" spans="2:4" ht="41.4">
      <c r="B8" s="178" t="s">
        <v>280</v>
      </c>
      <c r="C8" s="178" t="s">
        <v>283</v>
      </c>
      <c r="D8" s="178" t="s">
        <v>294</v>
      </c>
    </row>
    <row r="9" spans="2:4" ht="27.6">
      <c r="B9" s="178" t="s">
        <v>125</v>
      </c>
      <c r="C9" s="178" t="s">
        <v>124</v>
      </c>
      <c r="D9" s="178" t="s">
        <v>295</v>
      </c>
    </row>
    <row r="10" spans="2:4" ht="28.8">
      <c r="B10" s="6"/>
      <c r="C10" s="6" t="s">
        <v>284</v>
      </c>
      <c r="D10" s="6" t="s">
        <v>297</v>
      </c>
    </row>
    <row r="11" spans="2:4" ht="28.8">
      <c r="B11" s="6"/>
      <c r="C11" s="6" t="s">
        <v>223</v>
      </c>
      <c r="D11" s="6" t="s">
        <v>298</v>
      </c>
    </row>
    <row r="12" spans="2:4" ht="27.6">
      <c r="B12"/>
      <c r="C12" s="178" t="s">
        <v>128</v>
      </c>
      <c r="D12" s="178" t="s">
        <v>125</v>
      </c>
    </row>
    <row r="13" spans="2:4">
      <c r="B13"/>
      <c r="C13" s="178" t="s">
        <v>125</v>
      </c>
      <c r="D13"/>
    </row>
    <row r="14" spans="2:4">
      <c r="B14"/>
      <c r="C14"/>
      <c r="D14"/>
    </row>
    <row r="15" spans="2:4">
      <c r="B15" t="s">
        <v>316</v>
      </c>
      <c r="C15"/>
      <c r="D15"/>
    </row>
    <row r="16" spans="2:4">
      <c r="B16" t="s">
        <v>317</v>
      </c>
      <c r="C16"/>
      <c r="D16"/>
    </row>
    <row r="17" spans="2:4">
      <c r="B17" t="s">
        <v>114</v>
      </c>
      <c r="C17"/>
      <c r="D17"/>
    </row>
    <row r="18" spans="2:4">
      <c r="B18" t="s">
        <v>112</v>
      </c>
      <c r="C18"/>
      <c r="D18"/>
    </row>
    <row r="19" spans="2:4">
      <c r="B19" t="s">
        <v>25</v>
      </c>
      <c r="C19"/>
      <c r="D19"/>
    </row>
    <row r="20" spans="2:4">
      <c r="B20"/>
      <c r="C20"/>
      <c r="D20"/>
    </row>
    <row r="21" spans="2:4">
      <c r="B21" s="179" t="s">
        <v>324</v>
      </c>
      <c r="C21"/>
      <c r="D21"/>
    </row>
    <row r="22" spans="2:4">
      <c r="B22" t="s">
        <v>112</v>
      </c>
      <c r="C22"/>
      <c r="D22"/>
    </row>
    <row r="23" spans="2:4">
      <c r="B23" t="s">
        <v>213</v>
      </c>
      <c r="C23"/>
      <c r="D23"/>
    </row>
    <row r="24" spans="2:4">
      <c r="B24" t="s">
        <v>129</v>
      </c>
      <c r="C24"/>
      <c r="D24"/>
    </row>
    <row r="25" spans="2:4">
      <c r="B25" t="s">
        <v>325</v>
      </c>
      <c r="C25"/>
      <c r="D25"/>
    </row>
    <row r="26" spans="2:4">
      <c r="B26" t="s">
        <v>218</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3E94D-DD57-499F-9E9C-499EDB746BD3}">
  <sheetPr>
    <tabColor rgb="FFFFFF99"/>
    <pageSetUpPr fitToPage="1"/>
  </sheetPr>
  <dimension ref="H154"/>
  <sheetViews>
    <sheetView topLeftCell="A10" zoomScaleNormal="100" workbookViewId="0"/>
  </sheetViews>
  <sheetFormatPr defaultRowHeight="14.4"/>
  <cols>
    <col min="1" max="1" width="4.5546875" customWidth="1"/>
  </cols>
  <sheetData>
    <row r="154" spans="8:8">
      <c r="H154" s="10"/>
    </row>
  </sheetData>
  <printOptions horizontalCentered="1"/>
  <pageMargins left="0.25" right="0.25" top="0.75" bottom="0.75" header="0.3" footer="0.3"/>
  <pageSetup fitToHeight="0" orientation="portrait" horizontalDpi="1200" verticalDpi="1200" r:id="rId1"/>
  <rowBreaks count="7" manualBreakCount="7">
    <brk id="33" max="16383" man="1"/>
    <brk id="61" max="16383" man="1"/>
    <brk id="88" max="16383" man="1"/>
    <brk id="124" max="16383" man="1"/>
    <brk id="160" max="16383" man="1"/>
    <brk id="187" max="16383" man="1"/>
    <brk id="2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9135-4925-4CA0-A156-A2A5DABF8A2E}">
  <sheetPr>
    <tabColor rgb="FFFFFF99"/>
    <pageSetUpPr fitToPage="1"/>
  </sheetPr>
  <dimension ref="A1"/>
  <sheetViews>
    <sheetView topLeftCell="A37" zoomScaleNormal="100" workbookViewId="0">
      <selection activeCell="M10" sqref="M10"/>
    </sheetView>
  </sheetViews>
  <sheetFormatPr defaultRowHeight="14.4"/>
  <cols>
    <col min="1" max="1" width="5.109375" customWidth="1"/>
    <col min="2" max="2" width="9.109375" customWidth="1"/>
    <col min="12" max="12" width="5.5546875" customWidth="1"/>
  </cols>
  <sheetData/>
  <printOptions horizontalCentered="1"/>
  <pageMargins left="0.25" right="0.25" top="0.75" bottom="0.75" header="0.3" footer="0.3"/>
  <pageSetup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2:H30"/>
  <sheetViews>
    <sheetView zoomScaleNormal="100" workbookViewId="0"/>
  </sheetViews>
  <sheetFormatPr defaultColWidth="0" defaultRowHeight="14.4"/>
  <cols>
    <col min="1" max="1" width="6.109375" style="10" customWidth="1"/>
    <col min="2" max="4" width="38.88671875" customWidth="1"/>
    <col min="5" max="5" width="6.109375" style="10" customWidth="1"/>
    <col min="6" max="6" width="12.88671875" hidden="1" customWidth="1"/>
    <col min="7" max="7" width="26.109375" hidden="1" customWidth="1"/>
    <col min="8" max="8" width="18.88671875" hidden="1" customWidth="1"/>
    <col min="9" max="16384" width="8.88671875" hidden="1"/>
  </cols>
  <sheetData>
    <row r="2" spans="2:4" ht="25.8">
      <c r="B2" s="195" t="s">
        <v>14</v>
      </c>
      <c r="C2" s="195"/>
      <c r="D2" s="195"/>
    </row>
    <row r="3" spans="2:4">
      <c r="B3" s="97"/>
      <c r="C3" s="41"/>
      <c r="D3" s="41"/>
    </row>
    <row r="4" spans="2:4" ht="15" customHeight="1">
      <c r="B4" s="207" t="s">
        <v>258</v>
      </c>
      <c r="C4" s="207"/>
      <c r="D4" s="207"/>
    </row>
    <row r="5" spans="2:4">
      <c r="B5" s="97"/>
      <c r="C5" s="41"/>
      <c r="D5" s="41"/>
    </row>
    <row r="6" spans="2:4" ht="21.75" customHeight="1">
      <c r="B6" s="205" t="s">
        <v>15</v>
      </c>
      <c r="C6" s="205"/>
      <c r="D6" s="205"/>
    </row>
    <row r="7" spans="2:4" ht="121.5" customHeight="1">
      <c r="B7" s="206" t="s">
        <v>360</v>
      </c>
      <c r="C7" s="206"/>
      <c r="D7" s="206"/>
    </row>
    <row r="8" spans="2:4">
      <c r="B8" s="98"/>
      <c r="C8" s="98"/>
      <c r="D8" s="98"/>
    </row>
    <row r="9" spans="2:4" ht="20.25" customHeight="1">
      <c r="B9" s="193" t="s">
        <v>16</v>
      </c>
      <c r="C9" s="193"/>
      <c r="D9" s="193"/>
    </row>
    <row r="10" spans="2:4" ht="82.5" customHeight="1">
      <c r="B10" s="196"/>
      <c r="C10" s="197"/>
      <c r="D10" s="198"/>
    </row>
    <row r="11" spans="2:4" ht="68.099999999999994" customHeight="1">
      <c r="B11" s="199"/>
      <c r="C11" s="200"/>
      <c r="D11" s="201"/>
    </row>
    <row r="12" spans="2:4" ht="69.599999999999994" customHeight="1">
      <c r="B12" s="199"/>
      <c r="C12" s="200"/>
      <c r="D12" s="201"/>
    </row>
    <row r="13" spans="2:4">
      <c r="B13" s="202" t="s">
        <v>228</v>
      </c>
      <c r="C13" s="203"/>
      <c r="D13" s="204"/>
    </row>
    <row r="14" spans="2:4">
      <c r="B14" s="99"/>
      <c r="C14" s="99"/>
      <c r="D14" s="99"/>
    </row>
    <row r="15" spans="2:4" ht="21.75" customHeight="1">
      <c r="B15" s="193" t="s">
        <v>17</v>
      </c>
      <c r="C15" s="193"/>
      <c r="D15" s="193"/>
    </row>
    <row r="16" spans="2:4">
      <c r="B16" s="106" t="s">
        <v>18</v>
      </c>
      <c r="C16" s="106" t="s">
        <v>19</v>
      </c>
      <c r="D16" s="106" t="s">
        <v>20</v>
      </c>
    </row>
    <row r="17" spans="2:4">
      <c r="B17" s="1" t="s">
        <v>21</v>
      </c>
      <c r="C17" s="1" t="s">
        <v>21</v>
      </c>
      <c r="D17" s="1" t="s">
        <v>21</v>
      </c>
    </row>
    <row r="18" spans="2:4">
      <c r="B18" s="1" t="s">
        <v>21</v>
      </c>
      <c r="C18" s="1" t="s">
        <v>22</v>
      </c>
      <c r="D18" s="1" t="s">
        <v>21</v>
      </c>
    </row>
    <row r="19" spans="2:4">
      <c r="B19" s="1" t="s">
        <v>21</v>
      </c>
      <c r="C19" s="1" t="s">
        <v>229</v>
      </c>
      <c r="D19" s="1" t="s">
        <v>21</v>
      </c>
    </row>
    <row r="20" spans="2:4">
      <c r="B20" s="1" t="s">
        <v>21</v>
      </c>
      <c r="C20" s="1" t="s">
        <v>24</v>
      </c>
      <c r="D20" s="1" t="s">
        <v>21</v>
      </c>
    </row>
    <row r="21" spans="2:4" s="10" customFormat="1">
      <c r="B21" s="1" t="s">
        <v>229</v>
      </c>
      <c r="C21" s="1" t="s">
        <v>21</v>
      </c>
      <c r="D21" s="1" t="s">
        <v>21</v>
      </c>
    </row>
    <row r="22" spans="2:4" s="10" customFormat="1" ht="28.8">
      <c r="B22" s="1" t="s">
        <v>230</v>
      </c>
      <c r="C22" s="1" t="s">
        <v>231</v>
      </c>
      <c r="D22" s="1" t="s">
        <v>229</v>
      </c>
    </row>
    <row r="23" spans="2:4" s="10" customFormat="1">
      <c r="B23" s="1" t="s">
        <v>229</v>
      </c>
      <c r="C23" s="1" t="s">
        <v>232</v>
      </c>
      <c r="D23" s="1" t="s">
        <v>229</v>
      </c>
    </row>
    <row r="24" spans="2:4" s="10" customFormat="1">
      <c r="B24" s="1" t="s">
        <v>229</v>
      </c>
      <c r="C24" s="1" t="s">
        <v>24</v>
      </c>
      <c r="D24" s="1" t="s">
        <v>24</v>
      </c>
    </row>
    <row r="25" spans="2:4" s="10" customFormat="1" ht="28.8">
      <c r="B25" s="1" t="s">
        <v>233</v>
      </c>
      <c r="C25" s="1" t="s">
        <v>22</v>
      </c>
      <c r="D25" s="1" t="s">
        <v>22</v>
      </c>
    </row>
    <row r="26" spans="2:4" s="10" customFormat="1">
      <c r="B26" s="1" t="s">
        <v>24</v>
      </c>
      <c r="C26" s="1" t="s">
        <v>21</v>
      </c>
      <c r="D26" s="1" t="s">
        <v>21</v>
      </c>
    </row>
    <row r="27" spans="2:4" s="10" customFormat="1">
      <c r="B27" s="1" t="s">
        <v>24</v>
      </c>
      <c r="C27" s="1" t="s">
        <v>22</v>
      </c>
      <c r="D27" s="1" t="s">
        <v>22</v>
      </c>
    </row>
    <row r="28" spans="2:4" s="10" customFormat="1">
      <c r="B28" s="1" t="s">
        <v>24</v>
      </c>
      <c r="C28" s="1" t="s">
        <v>229</v>
      </c>
      <c r="D28" s="1" t="s">
        <v>24</v>
      </c>
    </row>
    <row r="29" spans="2:4" s="10" customFormat="1">
      <c r="B29" s="1" t="s">
        <v>24</v>
      </c>
      <c r="C29" s="1" t="s">
        <v>24</v>
      </c>
      <c r="D29" s="1" t="s">
        <v>24</v>
      </c>
    </row>
    <row r="30" spans="2:4" s="10" customFormat="1">
      <c r="B30" s="194" t="s">
        <v>361</v>
      </c>
      <c r="C30" s="194"/>
      <c r="D30" s="194"/>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tabSelected="1" zoomScaleNormal="100" zoomScalePageLayoutView="68" workbookViewId="0">
      <selection activeCell="B11" sqref="B11:D11"/>
    </sheetView>
  </sheetViews>
  <sheetFormatPr defaultColWidth="0" defaultRowHeight="14.4"/>
  <cols>
    <col min="1" max="1" width="6.109375" style="10" customWidth="1"/>
    <col min="2" max="5" width="30.88671875" customWidth="1"/>
    <col min="6" max="6" width="6.109375" style="15" customWidth="1"/>
    <col min="7" max="7" width="22.44140625" style="22" hidden="1" customWidth="1"/>
    <col min="8" max="11" width="0" hidden="1" customWidth="1"/>
    <col min="12" max="16384" width="8.88671875" hidden="1"/>
  </cols>
  <sheetData>
    <row r="1" spans="1:6">
      <c r="A1" s="21"/>
      <c r="B1" s="10"/>
      <c r="C1" s="10"/>
      <c r="D1" s="10"/>
      <c r="E1" s="10"/>
    </row>
    <row r="2" spans="1:6" ht="25.8">
      <c r="A2" s="21"/>
      <c r="B2" s="208" t="s">
        <v>496</v>
      </c>
      <c r="C2" s="209"/>
      <c r="D2" s="209"/>
      <c r="E2" s="210"/>
    </row>
    <row r="3" spans="1:6" ht="8.4" customHeight="1">
      <c r="A3" s="21"/>
      <c r="B3" s="223"/>
      <c r="C3" s="223"/>
      <c r="D3" s="223"/>
      <c r="E3" s="223"/>
    </row>
    <row r="4" spans="1:6">
      <c r="A4" s="21"/>
      <c r="B4" s="207" t="s">
        <v>303</v>
      </c>
      <c r="C4" s="207"/>
      <c r="D4" s="207"/>
      <c r="E4" s="207"/>
    </row>
    <row r="5" spans="1:6" ht="9.6" customHeight="1">
      <c r="A5" s="21"/>
      <c r="B5" s="43"/>
      <c r="C5" s="10"/>
      <c r="D5" s="10"/>
      <c r="E5" s="10"/>
    </row>
    <row r="6" spans="1:6">
      <c r="A6" s="21"/>
      <c r="B6" s="224" t="s">
        <v>26</v>
      </c>
      <c r="C6" s="225"/>
      <c r="D6" s="225"/>
      <c r="E6" s="226"/>
    </row>
    <row r="7" spans="1:6" ht="18.899999999999999" customHeight="1">
      <c r="A7" s="21"/>
      <c r="B7" s="220" t="s">
        <v>27</v>
      </c>
      <c r="C7" s="221"/>
      <c r="D7" s="221"/>
      <c r="E7" s="222"/>
      <c r="F7" s="16"/>
    </row>
    <row r="8" spans="1:6" ht="27.6" customHeight="1">
      <c r="A8" s="21"/>
      <c r="B8" s="217" t="s">
        <v>381</v>
      </c>
      <c r="C8" s="218"/>
      <c r="D8" s="218"/>
      <c r="E8" s="219"/>
      <c r="F8" s="16"/>
    </row>
    <row r="9" spans="1:6" ht="28.8">
      <c r="A9" s="21"/>
      <c r="B9" s="19" t="s">
        <v>28</v>
      </c>
      <c r="C9" s="20" t="s">
        <v>29</v>
      </c>
      <c r="D9" s="48" t="s">
        <v>30</v>
      </c>
      <c r="E9" s="49" t="s">
        <v>31</v>
      </c>
      <c r="F9" s="17"/>
    </row>
    <row r="10" spans="1:6" ht="30.75" customHeight="1">
      <c r="A10" s="21"/>
      <c r="B10" s="56">
        <v>1330754</v>
      </c>
      <c r="C10" s="57">
        <v>224</v>
      </c>
      <c r="D10" s="58">
        <v>94</v>
      </c>
      <c r="E10" s="81" t="s">
        <v>32</v>
      </c>
    </row>
    <row r="11" spans="1:6">
      <c r="A11" s="21"/>
      <c r="B11" s="230" t="s">
        <v>33</v>
      </c>
      <c r="C11" s="231"/>
      <c r="D11" s="231"/>
      <c r="E11" s="76" t="s">
        <v>34</v>
      </c>
    </row>
    <row r="12" spans="1:6">
      <c r="A12" s="21"/>
      <c r="B12" s="227" t="s">
        <v>35</v>
      </c>
      <c r="C12" s="228"/>
      <c r="D12" s="228"/>
      <c r="E12" s="229"/>
    </row>
    <row r="13" spans="1:6" s="10" customFormat="1" ht="18.600000000000001" customHeight="1">
      <c r="A13" s="21"/>
      <c r="B13" s="211" t="s">
        <v>36</v>
      </c>
      <c r="C13" s="212"/>
      <c r="D13" s="212"/>
      <c r="E13" s="213"/>
      <c r="F13" s="15"/>
    </row>
    <row r="14" spans="1:6" ht="18.75" customHeight="1">
      <c r="A14" s="21"/>
      <c r="B14" s="214" t="s">
        <v>375</v>
      </c>
      <c r="C14" s="216"/>
      <c r="D14" s="216"/>
      <c r="E14" s="215"/>
    </row>
    <row r="15" spans="1:6" s="10" customFormat="1" ht="21.6" customHeight="1">
      <c r="A15" s="21"/>
      <c r="B15" s="211" t="s">
        <v>37</v>
      </c>
      <c r="C15" s="213"/>
      <c r="D15" s="25" t="s">
        <v>38</v>
      </c>
      <c r="E15" s="24" t="s">
        <v>39</v>
      </c>
      <c r="F15" s="15"/>
    </row>
    <row r="16" spans="1:6" ht="15.75" customHeight="1">
      <c r="A16" s="21"/>
      <c r="B16" s="214" t="s">
        <v>377</v>
      </c>
      <c r="C16" s="215"/>
      <c r="D16" s="56" t="s">
        <v>376</v>
      </c>
      <c r="E16" s="170">
        <v>32344</v>
      </c>
    </row>
    <row r="17" spans="1:6">
      <c r="A17" s="21"/>
      <c r="B17" s="224" t="s">
        <v>242</v>
      </c>
      <c r="C17" s="225"/>
      <c r="D17" s="225"/>
      <c r="E17" s="226"/>
    </row>
    <row r="18" spans="1:6">
      <c r="A18" s="21"/>
      <c r="B18" s="238" t="s">
        <v>40</v>
      </c>
      <c r="C18" s="239"/>
      <c r="D18" s="34" t="s">
        <v>41</v>
      </c>
      <c r="E18" s="33"/>
      <c r="F18" s="18"/>
    </row>
    <row r="19" spans="1:6">
      <c r="A19" s="21"/>
      <c r="B19" s="232" t="s">
        <v>493</v>
      </c>
      <c r="C19" s="237"/>
      <c r="D19" s="232" t="s">
        <v>491</v>
      </c>
      <c r="E19" s="233"/>
      <c r="F19" s="18"/>
    </row>
    <row r="20" spans="1:6" ht="18" customHeight="1">
      <c r="A20" s="21"/>
      <c r="B20" s="235" t="s">
        <v>42</v>
      </c>
      <c r="C20" s="236"/>
      <c r="D20" s="34" t="s">
        <v>43</v>
      </c>
      <c r="E20" s="35"/>
      <c r="F20" s="18"/>
    </row>
    <row r="21" spans="1:6">
      <c r="A21" s="21"/>
      <c r="B21" s="232" t="s">
        <v>490</v>
      </c>
      <c r="C21" s="233"/>
      <c r="D21" s="234" t="s">
        <v>492</v>
      </c>
      <c r="E21" s="233"/>
      <c r="F21" s="18"/>
    </row>
    <row r="22" spans="1:6">
      <c r="B22" s="224" t="s">
        <v>243</v>
      </c>
      <c r="C22" s="225"/>
      <c r="D22" s="225"/>
      <c r="E22" s="226"/>
    </row>
    <row r="23" spans="1:6">
      <c r="B23" s="238" t="s">
        <v>40</v>
      </c>
      <c r="C23" s="239"/>
      <c r="D23" s="34" t="s">
        <v>244</v>
      </c>
      <c r="E23" s="33"/>
    </row>
    <row r="24" spans="1:6">
      <c r="B24" s="240" t="s">
        <v>378</v>
      </c>
      <c r="C24" s="243"/>
      <c r="D24" s="240"/>
      <c r="E24" s="241"/>
    </row>
    <row r="25" spans="1:6">
      <c r="B25" s="235" t="s">
        <v>42</v>
      </c>
      <c r="C25" s="236"/>
      <c r="D25" s="34" t="s">
        <v>43</v>
      </c>
      <c r="E25" s="35"/>
    </row>
    <row r="26" spans="1:6">
      <c r="B26" s="240" t="s">
        <v>380</v>
      </c>
      <c r="C26" s="241"/>
      <c r="D26" s="242" t="s">
        <v>379</v>
      </c>
      <c r="E26" s="241"/>
    </row>
  </sheetData>
  <mergeCells count="26">
    <mergeCell ref="B26:C26"/>
    <mergeCell ref="D26:E26"/>
    <mergeCell ref="B22:E22"/>
    <mergeCell ref="B23:C23"/>
    <mergeCell ref="B24:C24"/>
    <mergeCell ref="D24:E24"/>
    <mergeCell ref="B25:C25"/>
    <mergeCell ref="B17:E17"/>
    <mergeCell ref="B21:C21"/>
    <mergeCell ref="D21:E21"/>
    <mergeCell ref="B20:C20"/>
    <mergeCell ref="B19:C19"/>
    <mergeCell ref="B18:C18"/>
    <mergeCell ref="D19:E19"/>
    <mergeCell ref="B2:E2"/>
    <mergeCell ref="B4:E4"/>
    <mergeCell ref="B13:E13"/>
    <mergeCell ref="B16:C16"/>
    <mergeCell ref="B15:C15"/>
    <mergeCell ref="B14:E14"/>
    <mergeCell ref="B8:E8"/>
    <mergeCell ref="B7:E7"/>
    <mergeCell ref="B3:E3"/>
    <mergeCell ref="B6:E6"/>
    <mergeCell ref="B12:E12"/>
    <mergeCell ref="B11:D11"/>
  </mergeCells>
  <dataValidations count="1">
    <dataValidation type="list" allowBlank="1" showInputMessage="1" showErrorMessage="1" sqref="E11" xr:uid="{68054828-CAAE-4B3D-AAFC-9C61050A33DE}">
      <formula1>"Select ""Yes"" or ""No"", Yes, No"</formula1>
    </dataValidation>
  </dataValidations>
  <hyperlinks>
    <hyperlink ref="D26" r:id="rId1" xr:uid="{FC4AFD0A-7159-4941-9731-2BE149F5AF19}"/>
    <hyperlink ref="D21" r:id="rId2" xr:uid="{24C4912B-11D5-4A5E-8136-EFD0270C6ECF}"/>
  </hyperlinks>
  <printOptions horizontalCentered="1"/>
  <pageMargins left="0.25" right="0.25" top="0.75" bottom="0.75" header="0.3" footer="0.3"/>
  <pageSetup scale="76" orientation="portrait" horizontalDpi="4294967293"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8680" r:id="rId6" name="Check Box 8">
              <controlPr defaultSize="0" autoFill="0" autoLine="0" autoPict="0">
                <anchor moveWithCells="1">
                  <from>
                    <xdr:col>4</xdr:col>
                    <xdr:colOff>1104900</xdr:colOff>
                    <xdr:row>9</xdr:row>
                    <xdr:rowOff>106680</xdr:rowOff>
                  </from>
                  <to>
                    <xdr:col>4</xdr:col>
                    <xdr:colOff>1325880</xdr:colOff>
                    <xdr:row>9</xdr:row>
                    <xdr:rowOff>297180</xdr:rowOff>
                  </to>
                </anchor>
              </controlPr>
            </control>
          </mc:Choice>
        </mc:AlternateContent>
        <mc:AlternateContent xmlns:mc="http://schemas.openxmlformats.org/markup-compatibility/2006">
          <mc:Choice Requires="x14">
            <control shapeId="28681" r:id="rId7" name="Check Box 9">
              <controlPr defaultSize="0" autoFill="0" autoLine="0" autoPict="0">
                <anchor moveWithCells="1">
                  <from>
                    <xdr:col>4</xdr:col>
                    <xdr:colOff>266700</xdr:colOff>
                    <xdr:row>9</xdr:row>
                    <xdr:rowOff>106680</xdr:rowOff>
                  </from>
                  <to>
                    <xdr:col>4</xdr:col>
                    <xdr:colOff>487680</xdr:colOff>
                    <xdr:row>9</xdr:row>
                    <xdr:rowOff>297180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F79CA-F77E-4900-853B-CB6D6912359D}">
  <sheetPr codeName="Sheet15">
    <tabColor rgb="FF0070C0"/>
    <pageSetUpPr fitToPage="1"/>
  </sheetPr>
  <dimension ref="A2:N47"/>
  <sheetViews>
    <sheetView topLeftCell="A16" zoomScaleNormal="100" workbookViewId="0">
      <selection activeCell="B45" sqref="B45:D45"/>
    </sheetView>
  </sheetViews>
  <sheetFormatPr defaultColWidth="0" defaultRowHeight="14.4"/>
  <cols>
    <col min="1" max="1" width="6.109375" style="10" customWidth="1"/>
    <col min="2" max="2" width="41.5546875" customWidth="1"/>
    <col min="3" max="3" width="43.88671875" customWidth="1"/>
    <col min="4" max="4" width="45.88671875" customWidth="1"/>
    <col min="5" max="5" width="6.109375" style="10" customWidth="1"/>
    <col min="6" max="16384" width="8.88671875" hidden="1"/>
  </cols>
  <sheetData>
    <row r="2" spans="2:4" ht="25.8">
      <c r="B2" s="208" t="s">
        <v>44</v>
      </c>
      <c r="C2" s="209"/>
      <c r="D2" s="210"/>
    </row>
    <row r="3" spans="2:4">
      <c r="B3" s="275" t="str">
        <f>IF('PWS Information'!$B$8="","PWS Name:", "PWS Name: "&amp;'PWS Information'!B8)</f>
        <v>PWS Name: Lamont Water System</v>
      </c>
      <c r="C3" s="276"/>
      <c r="D3" s="277"/>
    </row>
    <row r="4" spans="2:4">
      <c r="B4" s="278" t="str">
        <f>IF('PWS Information'!$B$10="","PWSID:","PWSID: "&amp;'PWS Information'!$B$10)</f>
        <v>PWSID: 1330754</v>
      </c>
      <c r="C4" s="279"/>
      <c r="D4" s="280"/>
    </row>
    <row r="5" spans="2:4">
      <c r="B5" s="40" t="s">
        <v>45</v>
      </c>
      <c r="C5" s="257">
        <v>45363</v>
      </c>
      <c r="D5" s="258"/>
    </row>
    <row r="6" spans="2:4">
      <c r="B6" s="44"/>
      <c r="C6" s="10"/>
      <c r="D6" s="10"/>
    </row>
    <row r="7" spans="2:4">
      <c r="B7" s="271" t="s">
        <v>46</v>
      </c>
      <c r="C7" s="271"/>
      <c r="D7" s="271"/>
    </row>
    <row r="8" spans="2:4">
      <c r="B8" s="10"/>
      <c r="C8" s="10"/>
      <c r="D8" s="10"/>
    </row>
    <row r="9" spans="2:4" s="3" customFormat="1" ht="15.6">
      <c r="B9" s="244" t="s">
        <v>47</v>
      </c>
      <c r="C9" s="245"/>
      <c r="D9" s="246"/>
    </row>
    <row r="10" spans="2:4" ht="51.75" customHeight="1">
      <c r="B10" s="108" t="s">
        <v>48</v>
      </c>
      <c r="C10" s="283" t="s">
        <v>245</v>
      </c>
      <c r="D10" s="284"/>
    </row>
    <row r="11" spans="2:4" s="31" customFormat="1" ht="67.5" customHeight="1">
      <c r="B11" s="7" t="s">
        <v>246</v>
      </c>
      <c r="C11" s="281" t="s">
        <v>487</v>
      </c>
      <c r="D11" s="282"/>
    </row>
    <row r="12" spans="2:4" s="31" customFormat="1" ht="65.25" customHeight="1">
      <c r="B12" s="7" t="s">
        <v>254</v>
      </c>
      <c r="C12" s="281" t="s">
        <v>25</v>
      </c>
      <c r="D12" s="282"/>
    </row>
    <row r="13" spans="2:4" s="31" customFormat="1" ht="43.2">
      <c r="B13" s="7" t="s">
        <v>247</v>
      </c>
      <c r="C13" s="281" t="s">
        <v>486</v>
      </c>
      <c r="D13" s="282"/>
    </row>
    <row r="14" spans="2:4" s="31" customFormat="1" ht="77.25" customHeight="1">
      <c r="B14" s="7" t="s">
        <v>309</v>
      </c>
      <c r="C14" s="281" t="s">
        <v>488</v>
      </c>
      <c r="D14" s="282"/>
    </row>
    <row r="15" spans="2:4" s="31" customFormat="1" ht="63.75" customHeight="1">
      <c r="B15" s="7" t="s">
        <v>49</v>
      </c>
      <c r="C15" s="281" t="s">
        <v>25</v>
      </c>
      <c r="D15" s="282"/>
    </row>
    <row r="16" spans="2:4" s="31" customFormat="1" ht="63.75" customHeight="1">
      <c r="B16" s="7" t="s">
        <v>321</v>
      </c>
      <c r="C16" s="281" t="s">
        <v>25</v>
      </c>
      <c r="D16" s="282"/>
    </row>
    <row r="18" spans="2:4" s="3" customFormat="1" ht="15.6">
      <c r="B18" s="272" t="s">
        <v>50</v>
      </c>
      <c r="C18" s="273"/>
      <c r="D18" s="274"/>
    </row>
    <row r="19" spans="2:4" s="31" customFormat="1">
      <c r="B19" s="259" t="s">
        <v>51</v>
      </c>
      <c r="C19" s="260"/>
      <c r="D19" s="261"/>
    </row>
    <row r="20" spans="2:4" s="31" customFormat="1" ht="11.1" customHeight="1">
      <c r="B20" s="70"/>
      <c r="C20" s="77"/>
      <c r="D20" s="71"/>
    </row>
    <row r="21" spans="2:4" s="31" customFormat="1">
      <c r="B21" s="70" t="s">
        <v>52</v>
      </c>
      <c r="C21" s="31" t="s">
        <v>53</v>
      </c>
      <c r="D21" s="71"/>
    </row>
    <row r="22" spans="2:4" s="31" customFormat="1">
      <c r="B22" s="70" t="s">
        <v>54</v>
      </c>
      <c r="C22" s="77" t="s">
        <v>55</v>
      </c>
      <c r="D22" s="71"/>
    </row>
    <row r="23" spans="2:4" s="31" customFormat="1">
      <c r="B23" s="70" t="s">
        <v>56</v>
      </c>
      <c r="C23" s="77" t="s">
        <v>57</v>
      </c>
      <c r="D23" s="71"/>
    </row>
    <row r="24" spans="2:4" s="31" customFormat="1" ht="11.4" customHeight="1">
      <c r="B24" s="70"/>
      <c r="C24" s="77"/>
      <c r="D24" s="71"/>
    </row>
    <row r="25" spans="2:4">
      <c r="B25" s="262" t="s">
        <v>58</v>
      </c>
      <c r="C25" s="262"/>
      <c r="D25" s="262"/>
    </row>
    <row r="26" spans="2:4" ht="24.75" customHeight="1">
      <c r="B26" s="263"/>
      <c r="C26" s="264"/>
      <c r="D26" s="265"/>
    </row>
    <row r="27" spans="2:4" s="31" customFormat="1" ht="30" customHeight="1">
      <c r="B27" s="259" t="s">
        <v>59</v>
      </c>
      <c r="C27" s="260"/>
      <c r="D27" s="75" t="s">
        <v>114</v>
      </c>
    </row>
    <row r="28" spans="2:4" s="31" customFormat="1">
      <c r="B28" s="266" t="s">
        <v>60</v>
      </c>
      <c r="C28" s="254"/>
      <c r="D28" s="267"/>
    </row>
    <row r="29" spans="2:4" s="31" customFormat="1">
      <c r="B29" s="268" t="s">
        <v>494</v>
      </c>
      <c r="C29" s="269"/>
      <c r="D29" s="270"/>
    </row>
    <row r="30" spans="2:4" s="31" customFormat="1">
      <c r="B30" s="256"/>
      <c r="C30" s="256"/>
      <c r="D30" s="256"/>
    </row>
    <row r="31" spans="2:4" s="3" customFormat="1" ht="15.6">
      <c r="B31" s="244" t="s">
        <v>61</v>
      </c>
      <c r="C31" s="245"/>
      <c r="D31" s="246"/>
    </row>
    <row r="32" spans="2:4" ht="43.5" customHeight="1">
      <c r="B32" s="211" t="s">
        <v>347</v>
      </c>
      <c r="C32" s="212"/>
      <c r="D32" s="213"/>
    </row>
    <row r="34" spans="2:14">
      <c r="B34" s="50" t="s">
        <v>62</v>
      </c>
      <c r="C34" s="51" t="s">
        <v>63</v>
      </c>
      <c r="D34" s="52"/>
      <c r="F34" s="74"/>
    </row>
    <row r="35" spans="2:14">
      <c r="B35" s="50" t="s">
        <v>64</v>
      </c>
      <c r="C35" s="51" t="s">
        <v>65</v>
      </c>
      <c r="D35" s="53"/>
    </row>
    <row r="36" spans="2:14">
      <c r="B36" s="50" t="s">
        <v>66</v>
      </c>
      <c r="C36" s="51" t="s">
        <v>67</v>
      </c>
      <c r="D36" s="53"/>
    </row>
    <row r="37" spans="2:14">
      <c r="B37" s="50" t="s">
        <v>68</v>
      </c>
      <c r="C37" s="51" t="s">
        <v>263</v>
      </c>
      <c r="D37" s="53"/>
      <c r="F37" s="254"/>
      <c r="G37" s="254"/>
      <c r="H37" s="254"/>
      <c r="I37" s="254"/>
      <c r="J37" s="254"/>
      <c r="K37" s="254"/>
      <c r="L37" s="254"/>
      <c r="M37" s="254"/>
      <c r="N37" s="254"/>
    </row>
    <row r="38" spans="2:14">
      <c r="B38" s="50" t="s">
        <v>69</v>
      </c>
      <c r="C38" s="51" t="s">
        <v>57</v>
      </c>
      <c r="D38" s="53"/>
      <c r="F38" s="254"/>
      <c r="G38" s="254"/>
      <c r="H38" s="254"/>
      <c r="I38" s="254"/>
      <c r="J38" s="254"/>
      <c r="K38" s="254"/>
      <c r="L38" s="254"/>
      <c r="M38" s="254"/>
      <c r="N38" s="254"/>
    </row>
    <row r="39" spans="2:14">
      <c r="B39" s="50" t="s">
        <v>70</v>
      </c>
      <c r="C39" s="51"/>
      <c r="D39" s="53"/>
    </row>
    <row r="40" spans="2:14">
      <c r="B40" s="50" t="s">
        <v>71</v>
      </c>
      <c r="C40" s="10"/>
      <c r="D40" s="53"/>
    </row>
    <row r="41" spans="2:14" ht="12" customHeight="1">
      <c r="B41" s="50"/>
      <c r="C41" s="10"/>
      <c r="D41" s="53"/>
    </row>
    <row r="42" spans="2:14">
      <c r="B42" s="220" t="s">
        <v>58</v>
      </c>
      <c r="C42" s="221"/>
      <c r="D42" s="222"/>
    </row>
    <row r="43" spans="2:14" ht="28.5" customHeight="1">
      <c r="B43" s="247"/>
      <c r="C43" s="248"/>
      <c r="D43" s="249"/>
    </row>
    <row r="44" spans="2:14">
      <c r="B44" s="251" t="s">
        <v>272</v>
      </c>
      <c r="C44" s="252"/>
      <c r="D44" s="253"/>
    </row>
    <row r="45" spans="2:14" ht="34.5" customHeight="1">
      <c r="B45" s="247" t="s">
        <v>25</v>
      </c>
      <c r="C45" s="248"/>
      <c r="D45" s="249"/>
    </row>
    <row r="46" spans="2:14" ht="35.1" customHeight="1">
      <c r="B46" s="255" t="s">
        <v>264</v>
      </c>
      <c r="C46" s="255"/>
      <c r="D46" s="255"/>
    </row>
    <row r="47" spans="2:14" ht="46.5" customHeight="1">
      <c r="B47" s="250" t="s">
        <v>489</v>
      </c>
      <c r="C47" s="250"/>
      <c r="D47" s="250"/>
    </row>
  </sheetData>
  <mergeCells count="30">
    <mergeCell ref="C16:D16"/>
    <mergeCell ref="C15:D15"/>
    <mergeCell ref="C10:D10"/>
    <mergeCell ref="C11:D11"/>
    <mergeCell ref="C12:D12"/>
    <mergeCell ref="C13:D13"/>
    <mergeCell ref="C14:D14"/>
    <mergeCell ref="F37:N38"/>
    <mergeCell ref="B2:D2"/>
    <mergeCell ref="B46:D46"/>
    <mergeCell ref="B30:D30"/>
    <mergeCell ref="B9:D9"/>
    <mergeCell ref="C5:D5"/>
    <mergeCell ref="B19:D19"/>
    <mergeCell ref="B25:D25"/>
    <mergeCell ref="B26:D26"/>
    <mergeCell ref="B27:C27"/>
    <mergeCell ref="B28:D28"/>
    <mergeCell ref="B29:D29"/>
    <mergeCell ref="B7:D7"/>
    <mergeCell ref="B18:D18"/>
    <mergeCell ref="B3:D3"/>
    <mergeCell ref="B4:D4"/>
    <mergeCell ref="B31:D31"/>
    <mergeCell ref="B43:D43"/>
    <mergeCell ref="B47:D47"/>
    <mergeCell ref="B32:D32"/>
    <mergeCell ref="B42:D42"/>
    <mergeCell ref="B44:D44"/>
    <mergeCell ref="B45:D45"/>
  </mergeCells>
  <dataValidations count="1">
    <dataValidation type="list" allowBlank="1" showInputMessage="1" showErrorMessage="1" sqref="D27" xr:uid="{16E34F37-0774-4BE3-BB64-CDE3B4FAB36A}">
      <formula1>"Select ""Yes"" or ""No"", Yes, No"</formula1>
    </dataValidation>
  </dataValidations>
  <printOptions horizontalCentered="1"/>
  <pageMargins left="0.25" right="0.25" top="0.75" bottom="0.75" header="0.3" footer="0.3"/>
  <pageSetup scale="70" fitToHeight="0" orientation="portrait" horizontalDpi="300" verticalDpi="300"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769" r:id="rId4" name="Check Box 25">
              <controlPr defaultSize="0" autoFill="0" autoLine="0" autoPict="0">
                <anchor moveWithCells="1">
                  <from>
                    <xdr:col>1</xdr:col>
                    <xdr:colOff>83820</xdr:colOff>
                    <xdr:row>36</xdr:row>
                    <xdr:rowOff>0</xdr:rowOff>
                  </from>
                  <to>
                    <xdr:col>1</xdr:col>
                    <xdr:colOff>304800</xdr:colOff>
                    <xdr:row>37</xdr:row>
                    <xdr:rowOff>7620</xdr:rowOff>
                  </to>
                </anchor>
              </controlPr>
            </control>
          </mc:Choice>
        </mc:AlternateContent>
        <mc:AlternateContent xmlns:mc="http://schemas.openxmlformats.org/markup-compatibility/2006">
          <mc:Choice Requires="x14">
            <control shapeId="31771" r:id="rId5" name="Check Box 27">
              <controlPr defaultSize="0" autoFill="0" autoLine="0" autoPict="0">
                <anchor moveWithCells="1">
                  <from>
                    <xdr:col>1</xdr:col>
                    <xdr:colOff>83820</xdr:colOff>
                    <xdr:row>37</xdr:row>
                    <xdr:rowOff>0</xdr:rowOff>
                  </from>
                  <to>
                    <xdr:col>1</xdr:col>
                    <xdr:colOff>304800</xdr:colOff>
                    <xdr:row>38</xdr:row>
                    <xdr:rowOff>7620</xdr:rowOff>
                  </to>
                </anchor>
              </controlPr>
            </control>
          </mc:Choice>
        </mc:AlternateContent>
        <mc:AlternateContent xmlns:mc="http://schemas.openxmlformats.org/markup-compatibility/2006">
          <mc:Choice Requires="x14">
            <control shapeId="31772" r:id="rId6" name="Check Box 28">
              <controlPr defaultSize="0" autoFill="0" autoLine="0" autoPict="0">
                <anchor moveWithCells="1">
                  <from>
                    <xdr:col>1</xdr:col>
                    <xdr:colOff>83820</xdr:colOff>
                    <xdr:row>38</xdr:row>
                    <xdr:rowOff>0</xdr:rowOff>
                  </from>
                  <to>
                    <xdr:col>1</xdr:col>
                    <xdr:colOff>304800</xdr:colOff>
                    <xdr:row>39</xdr:row>
                    <xdr:rowOff>7620</xdr:rowOff>
                  </to>
                </anchor>
              </controlPr>
            </control>
          </mc:Choice>
        </mc:AlternateContent>
        <mc:AlternateContent xmlns:mc="http://schemas.openxmlformats.org/markup-compatibility/2006">
          <mc:Choice Requires="x14">
            <control shapeId="31773" r:id="rId7" name="Check Box 29">
              <controlPr defaultSize="0" autoFill="0" autoLine="0" autoPict="0">
                <anchor moveWithCells="1">
                  <from>
                    <xdr:col>1</xdr:col>
                    <xdr:colOff>83820</xdr:colOff>
                    <xdr:row>39</xdr:row>
                    <xdr:rowOff>0</xdr:rowOff>
                  </from>
                  <to>
                    <xdr:col>1</xdr:col>
                    <xdr:colOff>304800</xdr:colOff>
                    <xdr:row>40</xdr:row>
                    <xdr:rowOff>7620</xdr:rowOff>
                  </to>
                </anchor>
              </controlPr>
            </control>
          </mc:Choice>
        </mc:AlternateContent>
        <mc:AlternateContent xmlns:mc="http://schemas.openxmlformats.org/markup-compatibility/2006">
          <mc:Choice Requires="x14">
            <control shapeId="31774" r:id="rId8" name="Check Box 30">
              <controlPr defaultSize="0" autoFill="0" autoLine="0" autoPict="0">
                <anchor moveWithCells="1">
                  <from>
                    <xdr:col>2</xdr:col>
                    <xdr:colOff>83820</xdr:colOff>
                    <xdr:row>33</xdr:row>
                    <xdr:rowOff>0</xdr:rowOff>
                  </from>
                  <to>
                    <xdr:col>2</xdr:col>
                    <xdr:colOff>304800</xdr:colOff>
                    <xdr:row>34</xdr:row>
                    <xdr:rowOff>7620</xdr:rowOff>
                  </to>
                </anchor>
              </controlPr>
            </control>
          </mc:Choice>
        </mc:AlternateContent>
        <mc:AlternateContent xmlns:mc="http://schemas.openxmlformats.org/markup-compatibility/2006">
          <mc:Choice Requires="x14">
            <control shapeId="31775" r:id="rId9" name="Check Box 31">
              <controlPr defaultSize="0" autoFill="0" autoLine="0" autoPict="0">
                <anchor moveWithCells="1">
                  <from>
                    <xdr:col>2</xdr:col>
                    <xdr:colOff>83820</xdr:colOff>
                    <xdr:row>34</xdr:row>
                    <xdr:rowOff>0</xdr:rowOff>
                  </from>
                  <to>
                    <xdr:col>2</xdr:col>
                    <xdr:colOff>304800</xdr:colOff>
                    <xdr:row>35</xdr:row>
                    <xdr:rowOff>7620</xdr:rowOff>
                  </to>
                </anchor>
              </controlPr>
            </control>
          </mc:Choice>
        </mc:AlternateContent>
        <mc:AlternateContent xmlns:mc="http://schemas.openxmlformats.org/markup-compatibility/2006">
          <mc:Choice Requires="x14">
            <control shapeId="31777" r:id="rId10" name="Check Box 33">
              <controlPr defaultSize="0" autoFill="0" autoLine="0" autoPict="0">
                <anchor moveWithCells="1">
                  <from>
                    <xdr:col>2</xdr:col>
                    <xdr:colOff>83820</xdr:colOff>
                    <xdr:row>35</xdr:row>
                    <xdr:rowOff>0</xdr:rowOff>
                  </from>
                  <to>
                    <xdr:col>2</xdr:col>
                    <xdr:colOff>304800</xdr:colOff>
                    <xdr:row>36</xdr:row>
                    <xdr:rowOff>7620</xdr:rowOff>
                  </to>
                </anchor>
              </controlPr>
            </control>
          </mc:Choice>
        </mc:AlternateContent>
        <mc:AlternateContent xmlns:mc="http://schemas.openxmlformats.org/markup-compatibility/2006">
          <mc:Choice Requires="x14">
            <control shapeId="31778" r:id="rId11" name="Check Box 34">
              <controlPr defaultSize="0" autoFill="0" autoLine="0" autoPict="0">
                <anchor moveWithCells="1">
                  <from>
                    <xdr:col>2</xdr:col>
                    <xdr:colOff>83820</xdr:colOff>
                    <xdr:row>36</xdr:row>
                    <xdr:rowOff>0</xdr:rowOff>
                  </from>
                  <to>
                    <xdr:col>2</xdr:col>
                    <xdr:colOff>304800</xdr:colOff>
                    <xdr:row>37</xdr:row>
                    <xdr:rowOff>7620</xdr:rowOff>
                  </to>
                </anchor>
              </controlPr>
            </control>
          </mc:Choice>
        </mc:AlternateContent>
        <mc:AlternateContent xmlns:mc="http://schemas.openxmlformats.org/markup-compatibility/2006">
          <mc:Choice Requires="x14">
            <control shapeId="31779" r:id="rId12" name="Check Box 35">
              <controlPr defaultSize="0" autoFill="0" autoLine="0" autoPict="0">
                <anchor moveWithCells="1">
                  <from>
                    <xdr:col>2</xdr:col>
                    <xdr:colOff>83820</xdr:colOff>
                    <xdr:row>37</xdr:row>
                    <xdr:rowOff>0</xdr:rowOff>
                  </from>
                  <to>
                    <xdr:col>2</xdr:col>
                    <xdr:colOff>304800</xdr:colOff>
                    <xdr:row>38</xdr:row>
                    <xdr:rowOff>7620</xdr:rowOff>
                  </to>
                </anchor>
              </controlPr>
            </control>
          </mc:Choice>
        </mc:AlternateContent>
        <mc:AlternateContent xmlns:mc="http://schemas.openxmlformats.org/markup-compatibility/2006">
          <mc:Choice Requires="x14">
            <control shapeId="31782" r:id="rId13" name="Check Box 38">
              <controlPr defaultSize="0" autoFill="0" autoLine="0" autoPict="0">
                <anchor moveWithCells="1">
                  <from>
                    <xdr:col>1</xdr:col>
                    <xdr:colOff>83820</xdr:colOff>
                    <xdr:row>33</xdr:row>
                    <xdr:rowOff>0</xdr:rowOff>
                  </from>
                  <to>
                    <xdr:col>1</xdr:col>
                    <xdr:colOff>304800</xdr:colOff>
                    <xdr:row>34</xdr:row>
                    <xdr:rowOff>7620</xdr:rowOff>
                  </to>
                </anchor>
              </controlPr>
            </control>
          </mc:Choice>
        </mc:AlternateContent>
        <mc:AlternateContent xmlns:mc="http://schemas.openxmlformats.org/markup-compatibility/2006">
          <mc:Choice Requires="x14">
            <control shapeId="31783" r:id="rId14" name="Check Box 39">
              <controlPr defaultSize="0" autoFill="0" autoLine="0" autoPict="0">
                <anchor moveWithCells="1">
                  <from>
                    <xdr:col>1</xdr:col>
                    <xdr:colOff>83820</xdr:colOff>
                    <xdr:row>34</xdr:row>
                    <xdr:rowOff>0</xdr:rowOff>
                  </from>
                  <to>
                    <xdr:col>1</xdr:col>
                    <xdr:colOff>304800</xdr:colOff>
                    <xdr:row>35</xdr:row>
                    <xdr:rowOff>7620</xdr:rowOff>
                  </to>
                </anchor>
              </controlPr>
            </control>
          </mc:Choice>
        </mc:AlternateContent>
        <mc:AlternateContent xmlns:mc="http://schemas.openxmlformats.org/markup-compatibility/2006">
          <mc:Choice Requires="x14">
            <control shapeId="31784" r:id="rId15" name="Check Box 40">
              <controlPr defaultSize="0" autoFill="0" autoLine="0" autoPict="0">
                <anchor moveWithCells="1">
                  <from>
                    <xdr:col>1</xdr:col>
                    <xdr:colOff>83820</xdr:colOff>
                    <xdr:row>35</xdr:row>
                    <xdr:rowOff>0</xdr:rowOff>
                  </from>
                  <to>
                    <xdr:col>1</xdr:col>
                    <xdr:colOff>304800</xdr:colOff>
                    <xdr:row>36</xdr:row>
                    <xdr:rowOff>7620</xdr:rowOff>
                  </to>
                </anchor>
              </controlPr>
            </control>
          </mc:Choice>
        </mc:AlternateContent>
        <mc:AlternateContent xmlns:mc="http://schemas.openxmlformats.org/markup-compatibility/2006">
          <mc:Choice Requires="x14">
            <control shapeId="31786" r:id="rId16" name="Check Box 42">
              <controlPr defaultSize="0" autoFill="0" autoLine="0" autoPict="0">
                <anchor moveWithCells="1">
                  <from>
                    <xdr:col>1</xdr:col>
                    <xdr:colOff>83820</xdr:colOff>
                    <xdr:row>20</xdr:row>
                    <xdr:rowOff>0</xdr:rowOff>
                  </from>
                  <to>
                    <xdr:col>1</xdr:col>
                    <xdr:colOff>304800</xdr:colOff>
                    <xdr:row>21</xdr:row>
                    <xdr:rowOff>7620</xdr:rowOff>
                  </to>
                </anchor>
              </controlPr>
            </control>
          </mc:Choice>
        </mc:AlternateContent>
        <mc:AlternateContent xmlns:mc="http://schemas.openxmlformats.org/markup-compatibility/2006">
          <mc:Choice Requires="x14">
            <control shapeId="31787" r:id="rId17" name="Check Box 43">
              <controlPr defaultSize="0" autoFill="0" autoLine="0" autoPict="0">
                <anchor moveWithCells="1">
                  <from>
                    <xdr:col>1</xdr:col>
                    <xdr:colOff>83820</xdr:colOff>
                    <xdr:row>21</xdr:row>
                    <xdr:rowOff>0</xdr:rowOff>
                  </from>
                  <to>
                    <xdr:col>1</xdr:col>
                    <xdr:colOff>304800</xdr:colOff>
                    <xdr:row>22</xdr:row>
                    <xdr:rowOff>7620</xdr:rowOff>
                  </to>
                </anchor>
              </controlPr>
            </control>
          </mc:Choice>
        </mc:AlternateContent>
        <mc:AlternateContent xmlns:mc="http://schemas.openxmlformats.org/markup-compatibility/2006">
          <mc:Choice Requires="x14">
            <control shapeId="31788" r:id="rId18" name="Check Box 44">
              <controlPr defaultSize="0" autoFill="0" autoLine="0" autoPict="0">
                <anchor moveWithCells="1">
                  <from>
                    <xdr:col>1</xdr:col>
                    <xdr:colOff>83820</xdr:colOff>
                    <xdr:row>22</xdr:row>
                    <xdr:rowOff>0</xdr:rowOff>
                  </from>
                  <to>
                    <xdr:col>1</xdr:col>
                    <xdr:colOff>304800</xdr:colOff>
                    <xdr:row>23</xdr:row>
                    <xdr:rowOff>7620</xdr:rowOff>
                  </to>
                </anchor>
              </controlPr>
            </control>
          </mc:Choice>
        </mc:AlternateContent>
        <mc:AlternateContent xmlns:mc="http://schemas.openxmlformats.org/markup-compatibility/2006">
          <mc:Choice Requires="x14">
            <control shapeId="31789" r:id="rId19" name="Check Box 45">
              <controlPr defaultSize="0" autoFill="0" autoLine="0" autoPict="0">
                <anchor moveWithCells="1">
                  <from>
                    <xdr:col>2</xdr:col>
                    <xdr:colOff>83820</xdr:colOff>
                    <xdr:row>20</xdr:row>
                    <xdr:rowOff>0</xdr:rowOff>
                  </from>
                  <to>
                    <xdr:col>2</xdr:col>
                    <xdr:colOff>304800</xdr:colOff>
                    <xdr:row>21</xdr:row>
                    <xdr:rowOff>7620</xdr:rowOff>
                  </to>
                </anchor>
              </controlPr>
            </control>
          </mc:Choice>
        </mc:AlternateContent>
        <mc:AlternateContent xmlns:mc="http://schemas.openxmlformats.org/markup-compatibility/2006">
          <mc:Choice Requires="x14">
            <control shapeId="31790" r:id="rId20" name="Check Box 46">
              <controlPr defaultSize="0" autoFill="0" autoLine="0" autoPict="0">
                <anchor moveWithCells="1">
                  <from>
                    <xdr:col>2</xdr:col>
                    <xdr:colOff>83820</xdr:colOff>
                    <xdr:row>21</xdr:row>
                    <xdr:rowOff>0</xdr:rowOff>
                  </from>
                  <to>
                    <xdr:col>2</xdr:col>
                    <xdr:colOff>304800</xdr:colOff>
                    <xdr:row>22</xdr:row>
                    <xdr:rowOff>7620</xdr:rowOff>
                  </to>
                </anchor>
              </controlPr>
            </control>
          </mc:Choice>
        </mc:AlternateContent>
        <mc:AlternateContent xmlns:mc="http://schemas.openxmlformats.org/markup-compatibility/2006">
          <mc:Choice Requires="x14">
            <control shapeId="31791" r:id="rId21" name="Check Box 47">
              <controlPr defaultSize="0" autoFill="0" autoLine="0" autoPict="0">
                <anchor moveWithCells="1">
                  <from>
                    <xdr:col>2</xdr:col>
                    <xdr:colOff>83820</xdr:colOff>
                    <xdr:row>22</xdr:row>
                    <xdr:rowOff>0</xdr:rowOff>
                  </from>
                  <to>
                    <xdr:col>2</xdr:col>
                    <xdr:colOff>304800</xdr:colOff>
                    <xdr:row>23</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19580-431D-41B4-984F-27B9CF1FB058}">
  <sheetPr codeName="Sheet6">
    <tabColor rgb="FF0070C0"/>
    <pageSetUpPr fitToPage="1"/>
  </sheetPr>
  <dimension ref="A2:G37"/>
  <sheetViews>
    <sheetView zoomScaleNormal="100" workbookViewId="0">
      <selection activeCell="B25" sqref="B25:E25"/>
    </sheetView>
  </sheetViews>
  <sheetFormatPr defaultColWidth="0" defaultRowHeight="14.4"/>
  <cols>
    <col min="1" max="1" width="6.109375" style="10" customWidth="1"/>
    <col min="2" max="2" width="28.88671875" customWidth="1"/>
    <col min="3" max="3" width="36.109375" customWidth="1"/>
    <col min="4" max="4" width="28.88671875" customWidth="1"/>
    <col min="5" max="5" width="31.5546875" customWidth="1"/>
    <col min="6" max="6" width="6.109375" style="10" customWidth="1"/>
    <col min="7" max="7" width="0" style="22" hidden="1" customWidth="1"/>
    <col min="8" max="16384" width="8.88671875" hidden="1"/>
  </cols>
  <sheetData>
    <row r="2" spans="2:5" ht="25.8">
      <c r="B2" s="208" t="s">
        <v>9</v>
      </c>
      <c r="C2" s="209"/>
      <c r="D2" s="209"/>
      <c r="E2" s="210"/>
    </row>
    <row r="3" spans="2:5">
      <c r="B3" s="275" t="str">
        <f>IF('PWS Information'!$B$8="","PWS Name:", "PWS Name: "&amp;'PWS Information'!B8)</f>
        <v>PWS Name: Lamont Water System</v>
      </c>
      <c r="C3" s="276"/>
      <c r="D3" s="276"/>
      <c r="E3" s="277"/>
    </row>
    <row r="4" spans="2:5">
      <c r="B4" s="278" t="str">
        <f>IF('PWS Information'!$B$10="","PWSID:","PWSID: "&amp;'PWS Information'!$B$10)</f>
        <v>PWSID: 1330754</v>
      </c>
      <c r="C4" s="279"/>
      <c r="D4" s="279"/>
      <c r="E4" s="280"/>
    </row>
    <row r="5" spans="2:5">
      <c r="B5" s="40" t="s">
        <v>45</v>
      </c>
      <c r="C5" s="257">
        <v>45579</v>
      </c>
      <c r="D5" s="257"/>
      <c r="E5" s="314"/>
    </row>
    <row r="6" spans="2:5">
      <c r="B6" s="29"/>
      <c r="C6" s="10"/>
      <c r="D6" s="10"/>
      <c r="E6" s="10"/>
    </row>
    <row r="7" spans="2:5" ht="29.25" customHeight="1">
      <c r="B7" s="315" t="s">
        <v>296</v>
      </c>
      <c r="C7" s="315"/>
      <c r="D7" s="315"/>
      <c r="E7" s="315"/>
    </row>
    <row r="8" spans="2:5">
      <c r="B8" s="10"/>
      <c r="C8" s="10"/>
      <c r="D8" s="38"/>
      <c r="E8" s="38"/>
    </row>
    <row r="9" spans="2:5" s="3" customFormat="1" ht="15.6">
      <c r="B9" s="244" t="s">
        <v>72</v>
      </c>
      <c r="C9" s="245"/>
      <c r="D9" s="245"/>
      <c r="E9" s="246"/>
    </row>
    <row r="10" spans="2:5" s="3" customFormat="1" ht="15.6" customHeight="1">
      <c r="B10" s="285" t="s">
        <v>73</v>
      </c>
      <c r="C10" s="286"/>
      <c r="D10" s="299" t="s">
        <v>384</v>
      </c>
      <c r="E10" s="300"/>
    </row>
    <row r="11" spans="2:5" s="3" customFormat="1" ht="28.5" customHeight="1">
      <c r="B11" s="211" t="s">
        <v>285</v>
      </c>
      <c r="C11" s="212"/>
      <c r="D11" s="301" t="s">
        <v>280</v>
      </c>
      <c r="E11" s="302"/>
    </row>
    <row r="12" spans="2:5" s="3" customFormat="1" ht="17.399999999999999" customHeight="1">
      <c r="B12" s="268"/>
      <c r="C12" s="269"/>
      <c r="D12" s="269"/>
      <c r="E12" s="270"/>
    </row>
    <row r="13" spans="2:5" s="3" customFormat="1" ht="42.6" customHeight="1">
      <c r="B13" s="324" t="s">
        <v>253</v>
      </c>
      <c r="C13" s="325"/>
      <c r="D13" s="326" t="s">
        <v>114</v>
      </c>
      <c r="E13" s="327"/>
    </row>
    <row r="14" spans="2:5" s="3" customFormat="1" ht="21" customHeight="1">
      <c r="B14" s="268" t="s">
        <v>382</v>
      </c>
      <c r="C14" s="269"/>
      <c r="D14" s="269"/>
      <c r="E14" s="270"/>
    </row>
    <row r="15" spans="2:5" s="3" customFormat="1">
      <c r="B15" s="211" t="s">
        <v>286</v>
      </c>
      <c r="C15" s="212"/>
      <c r="D15" s="212"/>
      <c r="E15" s="213"/>
    </row>
    <row r="16" spans="2:5" s="3" customFormat="1" ht="35.4" customHeight="1">
      <c r="B16" s="268" t="s">
        <v>383</v>
      </c>
      <c r="C16" s="269"/>
      <c r="D16" s="269"/>
      <c r="E16" s="270"/>
    </row>
    <row r="17" spans="2:5" s="3" customFormat="1">
      <c r="B17" s="305" t="s">
        <v>290</v>
      </c>
      <c r="C17" s="306"/>
      <c r="D17" s="306"/>
      <c r="E17" s="307"/>
    </row>
    <row r="18" spans="2:5" s="3" customFormat="1" ht="36" customHeight="1">
      <c r="B18" s="268" t="s">
        <v>385</v>
      </c>
      <c r="C18" s="269"/>
      <c r="D18" s="269"/>
      <c r="E18" s="270"/>
    </row>
    <row r="19" spans="2:5" s="3" customFormat="1">
      <c r="B19" s="322" t="s">
        <v>291</v>
      </c>
      <c r="C19" s="323"/>
      <c r="D19" s="303" t="s">
        <v>112</v>
      </c>
      <c r="E19" s="304"/>
    </row>
    <row r="20" spans="2:5" s="3" customFormat="1" ht="15.6" customHeight="1">
      <c r="B20" s="296" t="s">
        <v>287</v>
      </c>
      <c r="C20" s="297"/>
      <c r="D20" s="297"/>
      <c r="E20" s="298"/>
    </row>
    <row r="21" spans="2:5" s="3" customFormat="1" ht="26.1" customHeight="1">
      <c r="B21" s="268" t="s">
        <v>495</v>
      </c>
      <c r="C21" s="269"/>
      <c r="D21" s="269"/>
      <c r="E21" s="270"/>
    </row>
    <row r="22" spans="2:5" s="3" customFormat="1">
      <c r="B22" s="45"/>
      <c r="C22" s="45"/>
      <c r="D22" s="46"/>
      <c r="E22" s="47"/>
    </row>
    <row r="23" spans="2:5" s="3" customFormat="1" ht="15.6">
      <c r="B23" s="244" t="s">
        <v>75</v>
      </c>
      <c r="C23" s="245"/>
      <c r="D23" s="245"/>
      <c r="E23" s="246"/>
    </row>
    <row r="24" spans="2:5" s="3" customFormat="1" ht="51.75" customHeight="1">
      <c r="B24" s="290" t="s">
        <v>356</v>
      </c>
      <c r="C24" s="291"/>
      <c r="D24" s="291"/>
      <c r="E24" s="292"/>
    </row>
    <row r="25" spans="2:5" s="3" customFormat="1" ht="45" customHeight="1">
      <c r="B25" s="268" t="s">
        <v>386</v>
      </c>
      <c r="C25" s="269"/>
      <c r="D25" s="269"/>
      <c r="E25" s="270"/>
    </row>
    <row r="26" spans="2:5">
      <c r="B26" s="10"/>
      <c r="C26" s="10"/>
      <c r="D26" s="10"/>
      <c r="E26" s="10"/>
    </row>
    <row r="27" spans="2:5" s="3" customFormat="1" ht="17.399999999999999">
      <c r="B27" s="244" t="s">
        <v>251</v>
      </c>
      <c r="C27" s="245"/>
      <c r="D27" s="245"/>
      <c r="E27" s="246"/>
    </row>
    <row r="28" spans="2:5" s="3" customFormat="1" ht="54.9" customHeight="1" thickBot="1">
      <c r="B28" s="293" t="s">
        <v>304</v>
      </c>
      <c r="C28" s="294"/>
      <c r="D28" s="294"/>
      <c r="E28" s="295"/>
    </row>
    <row r="29" spans="2:5" ht="50.1" customHeight="1">
      <c r="B29" s="37" t="s">
        <v>76</v>
      </c>
      <c r="C29" s="318" t="s">
        <v>77</v>
      </c>
      <c r="D29" s="319"/>
      <c r="E29" s="37" t="s">
        <v>252</v>
      </c>
    </row>
    <row r="30" spans="2:5" ht="19.5" customHeight="1">
      <c r="B30" s="4" t="s">
        <v>21</v>
      </c>
      <c r="C30" s="320" t="s">
        <v>78</v>
      </c>
      <c r="D30" s="321"/>
      <c r="E30" s="113">
        <f>COUNTIF('Detailed Inventory'!$X$13:$X$10015,"lead")</f>
        <v>0</v>
      </c>
    </row>
    <row r="31" spans="2:5" ht="46.5" customHeight="1">
      <c r="B31" s="4" t="s">
        <v>79</v>
      </c>
      <c r="C31" s="316" t="s">
        <v>235</v>
      </c>
      <c r="D31" s="317"/>
      <c r="E31" s="113">
        <f>COUNTIF('Detailed Inventory'!$X$13:$X$10015,"galvanized requiring replacement")</f>
        <v>0</v>
      </c>
    </row>
    <row r="32" spans="2:5" ht="32.1" customHeight="1">
      <c r="B32" s="4" t="s">
        <v>23</v>
      </c>
      <c r="C32" s="316" t="s">
        <v>80</v>
      </c>
      <c r="D32" s="317"/>
      <c r="E32" s="113">
        <f>COUNTIF('Detailed Inventory'!$X$13:$X$10015,"non-lead")</f>
        <v>94</v>
      </c>
    </row>
    <row r="33" spans="2:5" ht="50.1" customHeight="1">
      <c r="B33" s="4" t="s">
        <v>24</v>
      </c>
      <c r="C33" s="316" t="s">
        <v>81</v>
      </c>
      <c r="D33" s="317"/>
      <c r="E33" s="113">
        <f>COUNTIF('Detailed Inventory'!$X$13:$X$10015,"unknown")</f>
        <v>0</v>
      </c>
    </row>
    <row r="34" spans="2:5" ht="26.25" customHeight="1">
      <c r="B34" s="311" t="s">
        <v>82</v>
      </c>
      <c r="C34" s="312"/>
      <c r="D34" s="313"/>
      <c r="E34" s="130">
        <f>SUM(E30:E33)</f>
        <v>94</v>
      </c>
    </row>
    <row r="35" spans="2:5">
      <c r="B35" s="109" t="s">
        <v>83</v>
      </c>
      <c r="C35" s="128"/>
      <c r="D35" s="128"/>
      <c r="E35" s="129"/>
    </row>
    <row r="36" spans="2:5" ht="47.1" customHeight="1">
      <c r="B36" s="308" t="s">
        <v>234</v>
      </c>
      <c r="C36" s="309"/>
      <c r="D36" s="309"/>
      <c r="E36" s="310"/>
    </row>
    <row r="37" spans="2:5" ht="39.9" customHeight="1">
      <c r="B37" s="287" t="s">
        <v>372</v>
      </c>
      <c r="C37" s="288"/>
      <c r="D37" s="288"/>
      <c r="E37" s="289"/>
    </row>
  </sheetData>
  <dataConsolidate/>
  <mergeCells count="35">
    <mergeCell ref="B23:E23"/>
    <mergeCell ref="B19:C19"/>
    <mergeCell ref="B13:C13"/>
    <mergeCell ref="D13:E13"/>
    <mergeCell ref="B16:E16"/>
    <mergeCell ref="B15:E15"/>
    <mergeCell ref="B14:E14"/>
    <mergeCell ref="C33:D33"/>
    <mergeCell ref="B27:E27"/>
    <mergeCell ref="C29:D29"/>
    <mergeCell ref="C30:D30"/>
    <mergeCell ref="C32:D32"/>
    <mergeCell ref="C31:D31"/>
    <mergeCell ref="B2:E2"/>
    <mergeCell ref="B9:E9"/>
    <mergeCell ref="C5:E5"/>
    <mergeCell ref="B3:E3"/>
    <mergeCell ref="B4:E4"/>
    <mergeCell ref="B7:E7"/>
    <mergeCell ref="B10:C10"/>
    <mergeCell ref="B37:E37"/>
    <mergeCell ref="B24:E24"/>
    <mergeCell ref="B25:E25"/>
    <mergeCell ref="B28:E28"/>
    <mergeCell ref="B20:E20"/>
    <mergeCell ref="B21:E21"/>
    <mergeCell ref="B11:C11"/>
    <mergeCell ref="D10:E10"/>
    <mergeCell ref="D11:E11"/>
    <mergeCell ref="D19:E19"/>
    <mergeCell ref="B12:E12"/>
    <mergeCell ref="B17:E17"/>
    <mergeCell ref="B18:E18"/>
    <mergeCell ref="B36:E36"/>
    <mergeCell ref="B34:D34"/>
  </mergeCells>
  <dataValidations count="3">
    <dataValidation type="list" allowBlank="1" showInputMessage="1" showErrorMessage="1" sqref="E14 D13" xr:uid="{1DDD21A8-CE68-4B83-AD1E-1418B8D2190D}">
      <formula1>"Select ""Yes"" or ""No"" , Yes, No"</formula1>
    </dataValidation>
    <dataValidation type="list" allowBlank="1" showInputMessage="1" showErrorMessage="1" sqref="D10:E10" xr:uid="{2D2EF23A-8D97-4521-9CDA-F9AE2783B488}">
      <formula1>"Select One, Initial Inventory, Inventory Update"</formula1>
    </dataValidation>
    <dataValidation type="list" allowBlank="1" showInputMessage="1" showErrorMessage="1" sqref="D19 D22" xr:uid="{2E323F86-BFD3-4138-BCB4-07EF4A6110EF}">
      <formula1>"Select ""Yes"" or ""No"" or ""Don't Know"" , Yes, No, Don't Know"</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showInputMessage="1" showErrorMessage="1" xr:uid="{FF8E0737-745C-4DBB-8D07-2059E4300AEC}">
          <x14:formula1>
            <xm:f>Dropdowns!$B$5:$B$9</xm:f>
          </x14:formula1>
          <xm:sqref>D11:E11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sheetPr>
  <dimension ref="A1:AJ106"/>
  <sheetViews>
    <sheetView topLeftCell="A3" zoomScale="70" zoomScaleNormal="70" workbookViewId="0">
      <pane ySplit="10" topLeftCell="A101" activePane="bottomLeft" state="frozen"/>
      <selection activeCell="A3" sqref="A3"/>
      <selection pane="bottomLeft" activeCell="A106" sqref="A106:XFD106"/>
    </sheetView>
  </sheetViews>
  <sheetFormatPr defaultColWidth="0" defaultRowHeight="14.4"/>
  <cols>
    <col min="1" max="1" width="5.44140625" style="10" customWidth="1"/>
    <col min="2" max="2" width="15.5546875" customWidth="1"/>
    <col min="3" max="3" width="19.109375" customWidth="1"/>
    <col min="4" max="4" width="18.88671875" customWidth="1"/>
    <col min="5" max="5" width="19.44140625" customWidth="1"/>
    <col min="6" max="6" width="15.109375" customWidth="1"/>
    <col min="7" max="7" width="31.109375" customWidth="1"/>
    <col min="8" max="8" width="22" customWidth="1"/>
    <col min="9" max="9" width="15.109375" customWidth="1"/>
    <col min="10" max="10" width="11.44140625" style="112" customWidth="1"/>
    <col min="11" max="11" width="25.109375" customWidth="1"/>
    <col min="12" max="12" width="18.88671875" customWidth="1"/>
    <col min="13" max="13" width="24.88671875" customWidth="1"/>
    <col min="14" max="14" width="22.109375" customWidth="1"/>
    <col min="15" max="15" width="22.5546875" customWidth="1"/>
    <col min="16" max="16" width="27.44140625" customWidth="1"/>
    <col min="17" max="17" width="19.44140625" customWidth="1"/>
    <col min="18" max="18" width="13.5546875" style="112" customWidth="1"/>
    <col min="19" max="19" width="25.109375" customWidth="1"/>
    <col min="20" max="20" width="18.88671875" customWidth="1"/>
    <col min="21" max="21" width="24.88671875" customWidth="1"/>
    <col min="22" max="22" width="22.109375" customWidth="1"/>
    <col min="23" max="23" width="22.44140625" customWidth="1"/>
    <col min="24" max="24" width="35.44140625" style="83" customWidth="1"/>
    <col min="25" max="25" width="22.109375" customWidth="1"/>
    <col min="26" max="26" width="16.109375" customWidth="1"/>
    <col min="27" max="27" width="19.88671875" customWidth="1"/>
    <col min="28" max="28" width="22.88671875" customWidth="1"/>
    <col min="29" max="29" width="19.88671875" customWidth="1"/>
    <col min="30" max="30" width="30.5546875" customWidth="1"/>
    <col min="31" max="31" width="18.88671875" customWidth="1"/>
    <col min="32" max="32" width="19.109375" customWidth="1"/>
    <col min="33" max="33" width="18.88671875" customWidth="1"/>
    <col min="34" max="34" width="8.88671875" style="10" customWidth="1"/>
    <col min="35" max="36" width="0" hidden="1" customWidth="1"/>
    <col min="37" max="16384" width="8.88671875" hidden="1"/>
  </cols>
  <sheetData>
    <row r="1" spans="1:33">
      <c r="B1" s="10"/>
      <c r="C1" s="10"/>
      <c r="D1" s="10"/>
      <c r="E1" s="10"/>
      <c r="F1" s="10"/>
      <c r="G1" s="10"/>
      <c r="H1" s="10"/>
      <c r="I1" s="10"/>
      <c r="J1" s="110"/>
      <c r="L1" s="101"/>
      <c r="M1" s="10"/>
      <c r="N1" s="10"/>
      <c r="O1" s="10"/>
      <c r="P1" s="10"/>
      <c r="Q1" s="10"/>
      <c r="R1" s="110"/>
      <c r="T1" s="10"/>
      <c r="U1" s="10"/>
      <c r="V1" s="10"/>
      <c r="W1" s="10"/>
      <c r="X1" s="10"/>
      <c r="Y1" s="10"/>
      <c r="Z1" s="10"/>
      <c r="AA1" s="10"/>
      <c r="AB1" s="10"/>
      <c r="AC1" s="10"/>
      <c r="AD1" s="10"/>
      <c r="AE1" s="10"/>
      <c r="AF1" s="10"/>
      <c r="AG1" s="10"/>
    </row>
    <row r="2" spans="1:33" ht="25.8">
      <c r="B2" s="343" t="s">
        <v>10</v>
      </c>
      <c r="C2" s="343"/>
      <c r="D2" s="343"/>
      <c r="E2" s="343"/>
      <c r="F2" s="343"/>
      <c r="G2" s="343"/>
      <c r="H2" s="343"/>
      <c r="I2" s="343"/>
      <c r="J2" s="343"/>
      <c r="K2" s="343"/>
      <c r="L2" s="10"/>
      <c r="M2" s="30"/>
      <c r="N2" s="10"/>
      <c r="O2" s="10"/>
      <c r="P2" s="10"/>
      <c r="Q2" s="10"/>
      <c r="R2" s="110"/>
      <c r="S2" s="10"/>
      <c r="T2" s="10"/>
      <c r="U2" s="30"/>
      <c r="V2" s="10"/>
      <c r="W2" s="10"/>
      <c r="X2" s="10"/>
      <c r="Y2" s="10"/>
      <c r="Z2" s="10"/>
      <c r="AA2" s="10"/>
      <c r="AB2" s="10"/>
      <c r="AC2" s="10"/>
      <c r="AD2" s="10"/>
      <c r="AE2" s="10"/>
      <c r="AF2" s="10"/>
      <c r="AG2" s="10"/>
    </row>
    <row r="3" spans="1:33">
      <c r="B3" s="275" t="str">
        <f>IF('PWS Information'!$B$8="","PWS Name:", "PWS Name: "&amp;'PWS Information'!B8)</f>
        <v>PWS Name: Lamont Water System</v>
      </c>
      <c r="C3" s="276"/>
      <c r="D3" s="276"/>
      <c r="E3" s="276"/>
      <c r="F3" s="276"/>
      <c r="G3" s="276"/>
      <c r="H3" s="276"/>
      <c r="I3" s="276"/>
      <c r="J3" s="276"/>
      <c r="K3" s="277"/>
      <c r="L3" s="80"/>
      <c r="M3" s="30"/>
      <c r="N3" s="10"/>
      <c r="O3" s="10"/>
      <c r="P3" s="10"/>
      <c r="Q3" s="10"/>
      <c r="R3" s="110"/>
      <c r="S3" s="10"/>
      <c r="T3" s="30"/>
      <c r="U3" s="30"/>
      <c r="V3" s="10"/>
      <c r="W3" s="10"/>
      <c r="X3" s="10"/>
      <c r="Y3" s="10"/>
      <c r="Z3" s="10"/>
      <c r="AA3" s="10"/>
      <c r="AB3" s="10"/>
      <c r="AC3" s="10"/>
      <c r="AD3" s="10"/>
      <c r="AE3" s="10"/>
      <c r="AF3" s="10"/>
      <c r="AG3" s="10"/>
    </row>
    <row r="4" spans="1:33">
      <c r="B4" s="351" t="str">
        <f>IF('PWS Information'!$B$10="","PWSID:","PWSID: "&amp;'PWS Information'!$B$10)</f>
        <v>PWSID: 1330754</v>
      </c>
      <c r="C4" s="352"/>
      <c r="D4" s="352"/>
      <c r="E4" s="352"/>
      <c r="F4" s="352"/>
      <c r="G4" s="352"/>
      <c r="H4" s="352"/>
      <c r="I4" s="352"/>
      <c r="J4" s="352"/>
      <c r="K4" s="353"/>
      <c r="L4" s="10"/>
      <c r="M4" s="10"/>
      <c r="N4" s="10"/>
      <c r="O4" s="10"/>
      <c r="P4" s="10"/>
      <c r="Q4" s="10"/>
      <c r="R4" s="110"/>
      <c r="S4" s="10"/>
      <c r="T4" s="10"/>
      <c r="U4" s="10"/>
      <c r="V4" s="10"/>
      <c r="W4" s="10"/>
      <c r="X4" s="10"/>
      <c r="Y4" s="10"/>
      <c r="Z4" s="10"/>
      <c r="AA4" s="10"/>
      <c r="AB4" s="10"/>
      <c r="AC4" s="10"/>
      <c r="AD4" s="10"/>
      <c r="AE4" s="10"/>
      <c r="AF4" s="10"/>
      <c r="AG4" s="10"/>
    </row>
    <row r="5" spans="1:33">
      <c r="B5" s="331" t="s">
        <v>84</v>
      </c>
      <c r="C5" s="332"/>
      <c r="D5" s="332"/>
      <c r="E5" s="332"/>
      <c r="F5" s="355">
        <v>45579</v>
      </c>
      <c r="G5" s="355"/>
      <c r="H5" s="355"/>
      <c r="I5" s="355"/>
      <c r="J5" s="355"/>
      <c r="K5" s="356"/>
      <c r="L5" s="30"/>
      <c r="M5" s="10"/>
      <c r="N5" s="10"/>
      <c r="O5" s="10"/>
      <c r="P5" s="10"/>
      <c r="Q5" s="342"/>
      <c r="R5" s="342"/>
      <c r="S5" s="342"/>
      <c r="T5" s="30"/>
      <c r="U5" s="10"/>
      <c r="V5" s="10"/>
      <c r="W5" s="10"/>
      <c r="X5" s="10"/>
      <c r="Y5" s="10"/>
      <c r="Z5" s="10"/>
      <c r="AA5" s="10"/>
      <c r="AB5" s="10"/>
      <c r="AC5" s="10"/>
      <c r="AD5" s="10"/>
      <c r="AE5" s="10"/>
      <c r="AF5" s="10"/>
      <c r="AG5" s="10"/>
    </row>
    <row r="6" spans="1:33">
      <c r="B6" s="30"/>
      <c r="C6" s="10"/>
      <c r="D6" s="10"/>
      <c r="E6" s="10"/>
      <c r="F6" s="10"/>
      <c r="G6" s="10"/>
      <c r="H6" s="10"/>
      <c r="I6" s="10"/>
      <c r="J6" s="110"/>
      <c r="L6" s="30"/>
      <c r="M6" s="10"/>
      <c r="N6" s="10"/>
      <c r="O6" s="10"/>
      <c r="P6" s="10"/>
      <c r="Q6" s="10"/>
      <c r="R6" s="110"/>
      <c r="T6" s="10"/>
      <c r="U6" s="10"/>
      <c r="V6" s="10"/>
      <c r="W6" s="10"/>
      <c r="X6" s="10"/>
      <c r="Y6" s="10"/>
      <c r="Z6" s="10"/>
      <c r="AA6" s="10"/>
      <c r="AB6" s="10"/>
      <c r="AC6" s="10"/>
      <c r="AD6" s="10"/>
      <c r="AE6" s="10"/>
      <c r="AF6" s="10"/>
      <c r="AG6" s="10"/>
    </row>
    <row r="7" spans="1:33" ht="3.9" customHeight="1">
      <c r="B7" s="354" t="s">
        <v>370</v>
      </c>
      <c r="C7" s="354"/>
      <c r="D7" s="354"/>
      <c r="E7" s="354"/>
      <c r="F7" s="354"/>
      <c r="G7" s="354"/>
      <c r="H7" s="354"/>
      <c r="I7" s="354"/>
      <c r="J7" s="354"/>
      <c r="K7" s="354"/>
      <c r="L7" s="102"/>
      <c r="M7" s="102" t="s">
        <v>85</v>
      </c>
      <c r="N7" s="103"/>
      <c r="O7" s="14"/>
      <c r="P7" s="14"/>
      <c r="Q7" s="14"/>
      <c r="R7" s="111"/>
      <c r="S7" s="14"/>
      <c r="T7" s="102"/>
      <c r="U7" s="102" t="s">
        <v>85</v>
      </c>
      <c r="V7" s="103"/>
      <c r="W7" s="82"/>
      <c r="X7" s="82"/>
      <c r="Y7" s="103"/>
      <c r="Z7" s="103"/>
      <c r="AA7" s="103"/>
      <c r="AB7" s="10"/>
      <c r="AC7" s="10"/>
      <c r="AD7" s="104"/>
      <c r="AE7" s="104"/>
      <c r="AF7" s="10"/>
      <c r="AG7" s="10"/>
    </row>
    <row r="8" spans="1:33" s="10" customFormat="1" ht="15.6">
      <c r="B8" s="96"/>
      <c r="C8" s="14"/>
      <c r="D8" s="14"/>
      <c r="E8" s="14"/>
      <c r="F8" s="14"/>
      <c r="G8" s="14"/>
      <c r="H8" s="14"/>
      <c r="I8" s="14"/>
      <c r="J8" s="111"/>
      <c r="K8" s="14"/>
      <c r="L8" s="14"/>
      <c r="M8" s="14"/>
      <c r="N8" s="14"/>
      <c r="O8" s="96"/>
      <c r="P8" s="14"/>
      <c r="Q8" s="14"/>
      <c r="R8" s="111"/>
      <c r="S8" s="14"/>
      <c r="T8" s="14"/>
      <c r="U8" s="14"/>
      <c r="V8" s="14"/>
      <c r="X8" s="14"/>
      <c r="Y8" s="14"/>
      <c r="Z8" s="14"/>
      <c r="AA8" s="14"/>
    </row>
    <row r="9" spans="1:33" s="3" customFormat="1" ht="41.25" customHeight="1">
      <c r="A9" s="28"/>
      <c r="B9" s="344" t="s">
        <v>86</v>
      </c>
      <c r="C9" s="345"/>
      <c r="D9" s="345"/>
      <c r="E9" s="345"/>
      <c r="F9" s="345"/>
      <c r="G9" s="340" t="s">
        <v>18</v>
      </c>
      <c r="H9" s="340"/>
      <c r="I9" s="340"/>
      <c r="J9" s="340"/>
      <c r="K9" s="340"/>
      <c r="L9" s="340"/>
      <c r="M9" s="340"/>
      <c r="N9" s="340"/>
      <c r="O9" s="340"/>
      <c r="P9" s="360" t="s">
        <v>19</v>
      </c>
      <c r="Q9" s="360"/>
      <c r="R9" s="360"/>
      <c r="S9" s="360"/>
      <c r="T9" s="360"/>
      <c r="U9" s="360"/>
      <c r="V9" s="360"/>
      <c r="W9" s="360"/>
      <c r="X9" s="337" t="s">
        <v>250</v>
      </c>
      <c r="Y9" s="361" t="s">
        <v>87</v>
      </c>
      <c r="Z9" s="362"/>
      <c r="AA9" s="363"/>
      <c r="AB9" s="340" t="s">
        <v>249</v>
      </c>
      <c r="AC9" s="340"/>
      <c r="AD9" s="340"/>
      <c r="AE9" s="340"/>
      <c r="AF9" s="357" t="s">
        <v>299</v>
      </c>
      <c r="AG9" s="358"/>
    </row>
    <row r="10" spans="1:33" ht="50.4" customHeight="1">
      <c r="B10" s="350" t="s">
        <v>88</v>
      </c>
      <c r="C10" s="348" t="s">
        <v>260</v>
      </c>
      <c r="D10" s="348"/>
      <c r="E10" s="335" t="s">
        <v>319</v>
      </c>
      <c r="F10" s="335" t="s">
        <v>320</v>
      </c>
      <c r="G10" s="348" t="s">
        <v>288</v>
      </c>
      <c r="H10" s="335" t="s">
        <v>261</v>
      </c>
      <c r="I10" s="335" t="s">
        <v>91</v>
      </c>
      <c r="J10" s="346" t="s">
        <v>92</v>
      </c>
      <c r="K10" s="335" t="s">
        <v>93</v>
      </c>
      <c r="L10" s="335" t="s">
        <v>94</v>
      </c>
      <c r="M10" s="335" t="s">
        <v>95</v>
      </c>
      <c r="N10" s="335"/>
      <c r="O10" s="335" t="s">
        <v>83</v>
      </c>
      <c r="P10" s="348" t="s">
        <v>289</v>
      </c>
      <c r="Q10" s="335" t="s">
        <v>91</v>
      </c>
      <c r="R10" s="346" t="s">
        <v>92</v>
      </c>
      <c r="S10" s="335" t="s">
        <v>93</v>
      </c>
      <c r="T10" s="335" t="s">
        <v>94</v>
      </c>
      <c r="U10" s="335" t="s">
        <v>95</v>
      </c>
      <c r="V10" s="335"/>
      <c r="W10" s="335" t="s">
        <v>83</v>
      </c>
      <c r="X10" s="338"/>
      <c r="Y10" s="335" t="s">
        <v>96</v>
      </c>
      <c r="Z10" s="335" t="s">
        <v>237</v>
      </c>
      <c r="AA10" s="335" t="s">
        <v>326</v>
      </c>
      <c r="AB10" s="333" t="s">
        <v>97</v>
      </c>
      <c r="AC10" s="333" t="s">
        <v>98</v>
      </c>
      <c r="AD10" s="333" t="s">
        <v>99</v>
      </c>
      <c r="AE10" s="333" t="s">
        <v>100</v>
      </c>
      <c r="AF10" s="333" t="s">
        <v>238</v>
      </c>
      <c r="AG10" s="359" t="s">
        <v>239</v>
      </c>
    </row>
    <row r="11" spans="1:33" s="5" customFormat="1" ht="41.4" customHeight="1">
      <c r="B11" s="350"/>
      <c r="C11" s="169" t="s">
        <v>101</v>
      </c>
      <c r="D11" s="148" t="s">
        <v>102</v>
      </c>
      <c r="E11" s="335"/>
      <c r="F11" s="335"/>
      <c r="G11" s="349"/>
      <c r="H11" s="336"/>
      <c r="I11" s="336"/>
      <c r="J11" s="347"/>
      <c r="K11" s="336"/>
      <c r="L11" s="336"/>
      <c r="M11" s="149" t="s">
        <v>103</v>
      </c>
      <c r="N11" s="149" t="s">
        <v>104</v>
      </c>
      <c r="O11" s="336"/>
      <c r="P11" s="349"/>
      <c r="Q11" s="336"/>
      <c r="R11" s="347"/>
      <c r="S11" s="336"/>
      <c r="T11" s="336"/>
      <c r="U11" s="149" t="s">
        <v>103</v>
      </c>
      <c r="V11" s="149" t="s">
        <v>104</v>
      </c>
      <c r="W11" s="336"/>
      <c r="X11" s="339"/>
      <c r="Y11" s="336"/>
      <c r="Z11" s="336"/>
      <c r="AA11" s="335"/>
      <c r="AB11" s="334"/>
      <c r="AC11" s="334"/>
      <c r="AD11" s="334"/>
      <c r="AE11" s="334"/>
      <c r="AF11" s="333"/>
      <c r="AG11" s="359"/>
    </row>
    <row r="12" spans="1:33" s="32" customFormat="1" ht="108.75" customHeight="1">
      <c r="A12" s="27"/>
      <c r="B12" s="114" t="s">
        <v>259</v>
      </c>
      <c r="C12" s="341" t="s">
        <v>357</v>
      </c>
      <c r="D12" s="341"/>
      <c r="E12" s="115" t="s">
        <v>353</v>
      </c>
      <c r="F12" s="133" t="s">
        <v>236</v>
      </c>
      <c r="G12" s="150" t="s">
        <v>300</v>
      </c>
      <c r="H12" s="151" t="s">
        <v>105</v>
      </c>
      <c r="I12" s="152" t="s">
        <v>106</v>
      </c>
      <c r="J12" s="153" t="s">
        <v>107</v>
      </c>
      <c r="K12" s="154" t="s">
        <v>301</v>
      </c>
      <c r="L12" s="152" t="s">
        <v>108</v>
      </c>
      <c r="M12" s="154" t="s">
        <v>301</v>
      </c>
      <c r="N12" s="152" t="s">
        <v>109</v>
      </c>
      <c r="O12" s="155" t="s">
        <v>269</v>
      </c>
      <c r="P12" s="138" t="s">
        <v>302</v>
      </c>
      <c r="Q12" s="107" t="s">
        <v>106</v>
      </c>
      <c r="R12" s="158" t="s">
        <v>107</v>
      </c>
      <c r="S12" s="154" t="s">
        <v>301</v>
      </c>
      <c r="T12" s="152" t="s">
        <v>108</v>
      </c>
      <c r="U12" s="154" t="s">
        <v>301</v>
      </c>
      <c r="V12" s="152" t="s">
        <v>110</v>
      </c>
      <c r="W12" s="155" t="s">
        <v>269</v>
      </c>
      <c r="X12" s="141" t="s">
        <v>310</v>
      </c>
      <c r="Y12" s="138" t="s">
        <v>111</v>
      </c>
      <c r="Z12" s="116" t="s">
        <v>273</v>
      </c>
      <c r="AA12" s="107" t="s">
        <v>352</v>
      </c>
      <c r="AB12" s="328" t="s">
        <v>262</v>
      </c>
      <c r="AC12" s="329"/>
      <c r="AD12" s="329"/>
      <c r="AE12" s="330"/>
      <c r="AF12" s="138"/>
      <c r="AG12" s="116"/>
    </row>
    <row r="13" spans="1:33" s="32" customFormat="1" ht="47.25" customHeight="1">
      <c r="A13" s="117"/>
      <c r="B13" s="134">
        <v>100</v>
      </c>
      <c r="C13" s="118" t="s">
        <v>387</v>
      </c>
      <c r="D13" s="118" t="s">
        <v>477</v>
      </c>
      <c r="E13" s="118"/>
      <c r="F13" s="118"/>
      <c r="G13" s="139" t="s">
        <v>113</v>
      </c>
      <c r="H13" s="118" t="s">
        <v>112</v>
      </c>
      <c r="I13" s="123" t="s">
        <v>478</v>
      </c>
      <c r="J13" s="119" t="s">
        <v>481</v>
      </c>
      <c r="K13" s="118" t="s">
        <v>119</v>
      </c>
      <c r="L13" s="121" t="s">
        <v>114</v>
      </c>
      <c r="M13" s="118" t="s">
        <v>298</v>
      </c>
      <c r="N13" s="132">
        <v>45366</v>
      </c>
      <c r="O13" s="135"/>
      <c r="P13" s="139" t="s">
        <v>113</v>
      </c>
      <c r="Q13" s="123" t="s">
        <v>478</v>
      </c>
      <c r="R13" s="156" t="s">
        <v>481</v>
      </c>
      <c r="S13" s="131" t="s">
        <v>128</v>
      </c>
      <c r="T13" s="131" t="s">
        <v>114</v>
      </c>
      <c r="U13" s="182" t="s">
        <v>298</v>
      </c>
      <c r="V13" s="132">
        <v>45366</v>
      </c>
      <c r="W13" s="157" t="s">
        <v>485</v>
      </c>
      <c r="X13" s="142" t="s">
        <v>23</v>
      </c>
      <c r="Y13" s="134"/>
      <c r="Z13" s="135"/>
      <c r="AA13" s="162"/>
      <c r="AB13" s="144"/>
      <c r="AC13" s="120"/>
      <c r="AD13" s="120"/>
      <c r="AE13" s="145"/>
      <c r="AF13" s="134"/>
      <c r="AG13" s="135"/>
    </row>
    <row r="14" spans="1:33" ht="27" customHeight="1">
      <c r="A14" s="122"/>
      <c r="B14" s="136">
        <f>B13+100</f>
        <v>200</v>
      </c>
      <c r="C14" s="123" t="s">
        <v>387</v>
      </c>
      <c r="D14" s="123"/>
      <c r="E14" s="123"/>
      <c r="F14" s="137"/>
      <c r="G14" s="140" t="s">
        <v>113</v>
      </c>
      <c r="H14" s="123" t="s">
        <v>112</v>
      </c>
      <c r="I14" s="123" t="s">
        <v>484</v>
      </c>
      <c r="J14" s="124" t="s">
        <v>248</v>
      </c>
      <c r="K14" s="123" t="s">
        <v>119</v>
      </c>
      <c r="L14" s="123" t="s">
        <v>114</v>
      </c>
      <c r="M14" s="131" t="s">
        <v>298</v>
      </c>
      <c r="N14" s="132">
        <v>45366</v>
      </c>
      <c r="O14" s="137"/>
      <c r="P14" s="140" t="s">
        <v>113</v>
      </c>
      <c r="Q14" s="123" t="s">
        <v>484</v>
      </c>
      <c r="R14" s="124" t="s">
        <v>248</v>
      </c>
      <c r="S14" s="123" t="s">
        <v>128</v>
      </c>
      <c r="T14" s="123" t="s">
        <v>114</v>
      </c>
      <c r="U14" s="131" t="s">
        <v>295</v>
      </c>
      <c r="V14" s="132">
        <v>45366</v>
      </c>
      <c r="W14" s="137"/>
      <c r="X14" s="143" t="s">
        <v>23</v>
      </c>
      <c r="Y14" s="136"/>
      <c r="Z14" s="137"/>
      <c r="AA14" s="163"/>
      <c r="AB14" s="146"/>
      <c r="AC14" s="126"/>
      <c r="AD14" s="126"/>
      <c r="AE14" s="147"/>
      <c r="AF14" s="136"/>
      <c r="AG14" s="137"/>
    </row>
    <row r="15" spans="1:33" ht="27" customHeight="1">
      <c r="A15" s="122"/>
      <c r="B15" s="136">
        <f t="shared" ref="B15:B78" si="0">B14+100</f>
        <v>300</v>
      </c>
      <c r="C15" s="123" t="s">
        <v>388</v>
      </c>
      <c r="D15" s="123"/>
      <c r="E15" s="123"/>
      <c r="F15" s="137"/>
      <c r="G15" s="140" t="s">
        <v>113</v>
      </c>
      <c r="H15" s="123" t="s">
        <v>112</v>
      </c>
      <c r="I15" s="123" t="s">
        <v>484</v>
      </c>
      <c r="J15" s="124" t="s">
        <v>248</v>
      </c>
      <c r="K15" s="123" t="s">
        <v>282</v>
      </c>
      <c r="L15" s="123" t="s">
        <v>114</v>
      </c>
      <c r="M15" s="123" t="s">
        <v>298</v>
      </c>
      <c r="N15" s="132">
        <v>45366</v>
      </c>
      <c r="O15" s="137"/>
      <c r="P15" s="140" t="s">
        <v>113</v>
      </c>
      <c r="Q15" s="123" t="s">
        <v>484</v>
      </c>
      <c r="R15" s="124" t="s">
        <v>248</v>
      </c>
      <c r="S15" s="123" t="s">
        <v>128</v>
      </c>
      <c r="T15" s="123" t="s">
        <v>114</v>
      </c>
      <c r="U15" s="123" t="s">
        <v>295</v>
      </c>
      <c r="V15" s="132">
        <v>45366</v>
      </c>
      <c r="W15" s="137"/>
      <c r="X15" s="143" t="s">
        <v>23</v>
      </c>
      <c r="Y15" s="136"/>
      <c r="Z15" s="137"/>
      <c r="AA15" s="163"/>
      <c r="AB15" s="146"/>
      <c r="AC15" s="126"/>
      <c r="AD15" s="126"/>
      <c r="AE15" s="147"/>
      <c r="AF15" s="136"/>
      <c r="AG15" s="137"/>
    </row>
    <row r="16" spans="1:33" ht="27" customHeight="1">
      <c r="A16" s="122"/>
      <c r="B16" s="136">
        <f t="shared" si="0"/>
        <v>400</v>
      </c>
      <c r="C16" s="123" t="s">
        <v>476</v>
      </c>
      <c r="D16" s="123"/>
      <c r="E16" s="123"/>
      <c r="F16" s="137"/>
      <c r="G16" s="140" t="s">
        <v>113</v>
      </c>
      <c r="H16" s="123" t="s">
        <v>112</v>
      </c>
      <c r="I16" s="123">
        <v>2021</v>
      </c>
      <c r="J16" s="124" t="s">
        <v>248</v>
      </c>
      <c r="K16" s="123" t="s">
        <v>119</v>
      </c>
      <c r="L16" s="123" t="s">
        <v>114</v>
      </c>
      <c r="M16" s="181" t="s">
        <v>298</v>
      </c>
      <c r="N16" s="132">
        <v>45366</v>
      </c>
      <c r="O16" s="137"/>
      <c r="P16" s="140" t="s">
        <v>113</v>
      </c>
      <c r="Q16" s="123">
        <v>2021</v>
      </c>
      <c r="R16" s="124" t="s">
        <v>248</v>
      </c>
      <c r="S16" s="123" t="s">
        <v>128</v>
      </c>
      <c r="T16" s="123" t="s">
        <v>114</v>
      </c>
      <c r="U16" s="123" t="s">
        <v>297</v>
      </c>
      <c r="V16" s="132">
        <v>45366</v>
      </c>
      <c r="W16" s="137"/>
      <c r="X16" s="143" t="s">
        <v>23</v>
      </c>
      <c r="Y16" s="136"/>
      <c r="Z16" s="137"/>
      <c r="AA16" s="163"/>
      <c r="AB16" s="146"/>
      <c r="AC16" s="126"/>
      <c r="AD16" s="126"/>
      <c r="AE16" s="147"/>
      <c r="AF16" s="136"/>
      <c r="AG16" s="137"/>
    </row>
    <row r="17" spans="1:33" ht="27" customHeight="1">
      <c r="A17" s="122"/>
      <c r="B17" s="136">
        <f t="shared" si="0"/>
        <v>500</v>
      </c>
      <c r="C17" s="123" t="s">
        <v>389</v>
      </c>
      <c r="D17" s="123"/>
      <c r="E17" s="123"/>
      <c r="F17" s="137"/>
      <c r="G17" s="140" t="s">
        <v>113</v>
      </c>
      <c r="H17" s="123" t="s">
        <v>112</v>
      </c>
      <c r="I17" s="123" t="s">
        <v>484</v>
      </c>
      <c r="J17" s="124" t="s">
        <v>248</v>
      </c>
      <c r="K17" s="123" t="s">
        <v>282</v>
      </c>
      <c r="L17" s="127" t="s">
        <v>114</v>
      </c>
      <c r="M17" s="123" t="s">
        <v>298</v>
      </c>
      <c r="N17" s="132">
        <v>45366</v>
      </c>
      <c r="O17" s="137"/>
      <c r="P17" s="140" t="s">
        <v>113</v>
      </c>
      <c r="Q17" s="123" t="s">
        <v>484</v>
      </c>
      <c r="R17" s="124" t="s">
        <v>248</v>
      </c>
      <c r="S17" s="123" t="s">
        <v>128</v>
      </c>
      <c r="T17" s="123" t="s">
        <v>114</v>
      </c>
      <c r="U17" s="123" t="s">
        <v>295</v>
      </c>
      <c r="V17" s="132">
        <v>45366</v>
      </c>
      <c r="W17" s="137"/>
      <c r="X17" s="143" t="s">
        <v>23</v>
      </c>
      <c r="Y17" s="136"/>
      <c r="Z17" s="137"/>
      <c r="AA17" s="163"/>
      <c r="AB17" s="146"/>
      <c r="AC17" s="126"/>
      <c r="AD17" s="126"/>
      <c r="AE17" s="147"/>
      <c r="AF17" s="136"/>
      <c r="AG17" s="137"/>
    </row>
    <row r="18" spans="1:33" ht="27" customHeight="1">
      <c r="A18" s="122"/>
      <c r="B18" s="136">
        <f t="shared" si="0"/>
        <v>600</v>
      </c>
      <c r="C18" s="123" t="s">
        <v>390</v>
      </c>
      <c r="D18" s="123"/>
      <c r="E18" s="123"/>
      <c r="F18" s="137"/>
      <c r="G18" s="140" t="s">
        <v>113</v>
      </c>
      <c r="H18" s="123" t="s">
        <v>112</v>
      </c>
      <c r="I18" s="123" t="s">
        <v>484</v>
      </c>
      <c r="J18" s="124" t="s">
        <v>248</v>
      </c>
      <c r="K18" s="123" t="s">
        <v>282</v>
      </c>
      <c r="L18" s="127" t="s">
        <v>114</v>
      </c>
      <c r="M18" s="123" t="s">
        <v>298</v>
      </c>
      <c r="N18" s="132">
        <v>45366</v>
      </c>
      <c r="O18" s="137"/>
      <c r="P18" s="140" t="s">
        <v>113</v>
      </c>
      <c r="Q18" s="123" t="s">
        <v>484</v>
      </c>
      <c r="R18" s="124" t="s">
        <v>248</v>
      </c>
      <c r="S18" s="123" t="s">
        <v>128</v>
      </c>
      <c r="T18" s="123" t="s">
        <v>114</v>
      </c>
      <c r="U18" s="123" t="s">
        <v>295</v>
      </c>
      <c r="V18" s="132">
        <v>45366</v>
      </c>
      <c r="W18" s="137"/>
      <c r="X18" s="143" t="s">
        <v>23</v>
      </c>
      <c r="Y18" s="136"/>
      <c r="Z18" s="137"/>
      <c r="AA18" s="163"/>
      <c r="AB18" s="146"/>
      <c r="AC18" s="126"/>
      <c r="AD18" s="126"/>
      <c r="AE18" s="147"/>
      <c r="AF18" s="136"/>
      <c r="AG18" s="137"/>
    </row>
    <row r="19" spans="1:33" ht="45.75" customHeight="1">
      <c r="A19" s="122"/>
      <c r="B19" s="136">
        <f t="shared" si="0"/>
        <v>700</v>
      </c>
      <c r="C19" s="123" t="s">
        <v>391</v>
      </c>
      <c r="D19" s="123"/>
      <c r="E19" s="123"/>
      <c r="F19" s="137"/>
      <c r="G19" s="140" t="s">
        <v>113</v>
      </c>
      <c r="H19" s="123" t="s">
        <v>112</v>
      </c>
      <c r="I19" s="123" t="s">
        <v>484</v>
      </c>
      <c r="J19" s="124" t="s">
        <v>248</v>
      </c>
      <c r="K19" s="123" t="s">
        <v>282</v>
      </c>
      <c r="L19" s="123" t="s">
        <v>114</v>
      </c>
      <c r="M19" s="131" t="s">
        <v>298</v>
      </c>
      <c r="N19" s="132">
        <v>45366</v>
      </c>
      <c r="O19" s="137"/>
      <c r="P19" s="140" t="s">
        <v>113</v>
      </c>
      <c r="Q19" s="123" t="s">
        <v>484</v>
      </c>
      <c r="R19" s="124" t="s">
        <v>248</v>
      </c>
      <c r="S19" s="123" t="s">
        <v>128</v>
      </c>
      <c r="T19" s="123" t="s">
        <v>114</v>
      </c>
      <c r="U19" s="123" t="s">
        <v>295</v>
      </c>
      <c r="V19" s="132">
        <v>45366</v>
      </c>
      <c r="W19" s="137"/>
      <c r="X19" s="143" t="s">
        <v>23</v>
      </c>
      <c r="Y19" s="136"/>
      <c r="Z19" s="137"/>
      <c r="AA19" s="163"/>
      <c r="AB19" s="146"/>
      <c r="AC19" s="126"/>
      <c r="AD19" s="126"/>
      <c r="AE19" s="147"/>
      <c r="AF19" s="136"/>
      <c r="AG19" s="137"/>
    </row>
    <row r="20" spans="1:33" ht="27" customHeight="1">
      <c r="A20" s="122"/>
      <c r="B20" s="136">
        <f t="shared" si="0"/>
        <v>800</v>
      </c>
      <c r="C20" s="123" t="s">
        <v>392</v>
      </c>
      <c r="D20" s="123"/>
      <c r="E20" s="123"/>
      <c r="F20" s="137"/>
      <c r="G20" s="140" t="s">
        <v>113</v>
      </c>
      <c r="H20" s="123" t="s">
        <v>112</v>
      </c>
      <c r="I20" s="123" t="s">
        <v>484</v>
      </c>
      <c r="J20" s="124" t="s">
        <v>248</v>
      </c>
      <c r="K20" s="123" t="s">
        <v>282</v>
      </c>
      <c r="L20" s="123" t="s">
        <v>114</v>
      </c>
      <c r="M20" s="123" t="s">
        <v>298</v>
      </c>
      <c r="N20" s="132">
        <v>45366</v>
      </c>
      <c r="O20" s="137"/>
      <c r="P20" s="140" t="s">
        <v>113</v>
      </c>
      <c r="Q20" s="123" t="s">
        <v>484</v>
      </c>
      <c r="R20" s="124" t="s">
        <v>248</v>
      </c>
      <c r="S20" s="123" t="s">
        <v>128</v>
      </c>
      <c r="T20" s="123" t="s">
        <v>114</v>
      </c>
      <c r="U20" s="123" t="s">
        <v>295</v>
      </c>
      <c r="V20" s="132">
        <v>45366</v>
      </c>
      <c r="W20" s="137"/>
      <c r="X20" s="143" t="s">
        <v>23</v>
      </c>
      <c r="Y20" s="136"/>
      <c r="Z20" s="137"/>
      <c r="AA20" s="163"/>
      <c r="AB20" s="146"/>
      <c r="AC20" s="126"/>
      <c r="AD20" s="126"/>
      <c r="AE20" s="147"/>
      <c r="AF20" s="136"/>
      <c r="AG20" s="137"/>
    </row>
    <row r="21" spans="1:33" ht="28.8">
      <c r="A21" s="122"/>
      <c r="B21" s="136">
        <f t="shared" si="0"/>
        <v>900</v>
      </c>
      <c r="C21" s="123" t="s">
        <v>393</v>
      </c>
      <c r="D21" s="123"/>
      <c r="E21" s="123"/>
      <c r="F21" s="137"/>
      <c r="G21" s="140" t="s">
        <v>113</v>
      </c>
      <c r="H21" s="123" t="s">
        <v>112</v>
      </c>
      <c r="I21" s="123" t="s">
        <v>484</v>
      </c>
      <c r="J21" s="124" t="s">
        <v>248</v>
      </c>
      <c r="K21" s="123" t="s">
        <v>282</v>
      </c>
      <c r="L21" s="123" t="s">
        <v>114</v>
      </c>
      <c r="M21" s="123" t="s">
        <v>298</v>
      </c>
      <c r="N21" s="132">
        <v>45366</v>
      </c>
      <c r="O21" s="137"/>
      <c r="P21" s="140" t="s">
        <v>113</v>
      </c>
      <c r="Q21" s="123" t="s">
        <v>484</v>
      </c>
      <c r="R21" s="124" t="s">
        <v>248</v>
      </c>
      <c r="S21" s="123" t="s">
        <v>128</v>
      </c>
      <c r="T21" s="123" t="s">
        <v>114</v>
      </c>
      <c r="U21" s="123" t="s">
        <v>295</v>
      </c>
      <c r="V21" s="132">
        <v>45366</v>
      </c>
      <c r="W21" s="137"/>
      <c r="X21" s="143" t="s">
        <v>23</v>
      </c>
      <c r="Y21" s="136"/>
      <c r="Z21" s="137"/>
      <c r="AA21" s="163"/>
      <c r="AB21" s="146"/>
      <c r="AC21" s="126"/>
      <c r="AD21" s="126"/>
      <c r="AE21" s="147"/>
      <c r="AF21" s="136"/>
      <c r="AG21" s="137"/>
    </row>
    <row r="22" spans="1:33" ht="28.8">
      <c r="A22" s="122"/>
      <c r="B22" s="136">
        <f t="shared" si="0"/>
        <v>1000</v>
      </c>
      <c r="C22" s="123" t="s">
        <v>483</v>
      </c>
      <c r="D22" s="123"/>
      <c r="E22" s="123"/>
      <c r="F22" s="137"/>
      <c r="G22" s="140" t="s">
        <v>113</v>
      </c>
      <c r="H22" s="123" t="s">
        <v>112</v>
      </c>
      <c r="I22" s="123" t="s">
        <v>484</v>
      </c>
      <c r="J22" s="124" t="s">
        <v>248</v>
      </c>
      <c r="K22" s="123" t="s">
        <v>282</v>
      </c>
      <c r="L22" s="123" t="s">
        <v>114</v>
      </c>
      <c r="M22" s="123" t="s">
        <v>298</v>
      </c>
      <c r="N22" s="132">
        <v>45366</v>
      </c>
      <c r="O22" s="137"/>
      <c r="P22" s="140" t="s">
        <v>113</v>
      </c>
      <c r="Q22" s="123" t="s">
        <v>484</v>
      </c>
      <c r="R22" s="124" t="s">
        <v>248</v>
      </c>
      <c r="S22" s="123" t="s">
        <v>128</v>
      </c>
      <c r="T22" s="123" t="s">
        <v>114</v>
      </c>
      <c r="U22" s="123" t="s">
        <v>295</v>
      </c>
      <c r="V22" s="132">
        <v>45366</v>
      </c>
      <c r="W22" s="137"/>
      <c r="X22" s="143" t="s">
        <v>23</v>
      </c>
      <c r="Y22" s="136"/>
      <c r="Z22" s="137"/>
      <c r="AA22" s="163"/>
      <c r="AB22" s="146"/>
      <c r="AC22" s="126"/>
      <c r="AD22" s="126"/>
      <c r="AE22" s="147"/>
      <c r="AF22" s="136"/>
      <c r="AG22" s="137"/>
    </row>
    <row r="23" spans="1:33" ht="28.8">
      <c r="A23" s="122"/>
      <c r="B23" s="136">
        <f t="shared" si="0"/>
        <v>1100</v>
      </c>
      <c r="C23" s="123" t="s">
        <v>394</v>
      </c>
      <c r="D23" s="123"/>
      <c r="E23" s="123"/>
      <c r="F23" s="137"/>
      <c r="G23" s="140" t="s">
        <v>113</v>
      </c>
      <c r="H23" s="123" t="s">
        <v>112</v>
      </c>
      <c r="I23" s="123" t="s">
        <v>484</v>
      </c>
      <c r="J23" s="124" t="s">
        <v>248</v>
      </c>
      <c r="K23" s="123" t="s">
        <v>282</v>
      </c>
      <c r="L23" s="123" t="s">
        <v>114</v>
      </c>
      <c r="M23" s="123" t="s">
        <v>298</v>
      </c>
      <c r="N23" s="132">
        <v>45366</v>
      </c>
      <c r="O23" s="137"/>
      <c r="P23" s="140" t="s">
        <v>113</v>
      </c>
      <c r="Q23" s="123" t="s">
        <v>484</v>
      </c>
      <c r="R23" s="124" t="s">
        <v>248</v>
      </c>
      <c r="S23" s="123" t="s">
        <v>128</v>
      </c>
      <c r="T23" s="123" t="s">
        <v>114</v>
      </c>
      <c r="U23" s="123" t="s">
        <v>295</v>
      </c>
      <c r="V23" s="132">
        <v>45366</v>
      </c>
      <c r="W23" s="137"/>
      <c r="X23" s="143" t="s">
        <v>23</v>
      </c>
      <c r="Y23" s="136"/>
      <c r="Z23" s="137"/>
      <c r="AA23" s="163"/>
      <c r="AB23" s="146"/>
      <c r="AC23" s="126"/>
      <c r="AD23" s="126"/>
      <c r="AE23" s="147"/>
      <c r="AF23" s="136"/>
      <c r="AG23" s="137"/>
    </row>
    <row r="24" spans="1:33" ht="28.8">
      <c r="A24" s="122"/>
      <c r="B24" s="136">
        <f t="shared" si="0"/>
        <v>1200</v>
      </c>
      <c r="C24" s="123" t="s">
        <v>395</v>
      </c>
      <c r="D24" s="123"/>
      <c r="E24" s="123"/>
      <c r="F24" s="137"/>
      <c r="G24" s="140" t="s">
        <v>113</v>
      </c>
      <c r="H24" s="123" t="s">
        <v>112</v>
      </c>
      <c r="I24" s="123" t="s">
        <v>484</v>
      </c>
      <c r="J24" s="124" t="s">
        <v>248</v>
      </c>
      <c r="K24" s="123" t="s">
        <v>282</v>
      </c>
      <c r="L24" s="123" t="s">
        <v>114</v>
      </c>
      <c r="M24" s="123" t="s">
        <v>298</v>
      </c>
      <c r="N24" s="132">
        <v>45366</v>
      </c>
      <c r="O24" s="137"/>
      <c r="P24" s="140" t="s">
        <v>113</v>
      </c>
      <c r="Q24" s="123" t="s">
        <v>484</v>
      </c>
      <c r="R24" s="124" t="s">
        <v>248</v>
      </c>
      <c r="S24" s="123" t="s">
        <v>128</v>
      </c>
      <c r="T24" s="123" t="s">
        <v>114</v>
      </c>
      <c r="U24" s="123" t="s">
        <v>295</v>
      </c>
      <c r="V24" s="132">
        <v>45366</v>
      </c>
      <c r="W24" s="137"/>
      <c r="X24" s="143" t="s">
        <v>23</v>
      </c>
      <c r="Y24" s="136"/>
      <c r="Z24" s="137"/>
      <c r="AA24" s="163"/>
      <c r="AB24" s="146"/>
      <c r="AC24" s="126"/>
      <c r="AD24" s="126"/>
      <c r="AE24" s="147"/>
      <c r="AF24" s="136"/>
      <c r="AG24" s="137"/>
    </row>
    <row r="25" spans="1:33" ht="28.8">
      <c r="A25" s="122"/>
      <c r="B25" s="136">
        <f t="shared" si="0"/>
        <v>1300</v>
      </c>
      <c r="C25" s="123" t="s">
        <v>396</v>
      </c>
      <c r="D25" s="123"/>
      <c r="E25" s="123"/>
      <c r="F25" s="137"/>
      <c r="G25" s="140" t="s">
        <v>113</v>
      </c>
      <c r="H25" s="123" t="s">
        <v>112</v>
      </c>
      <c r="I25" s="123" t="s">
        <v>484</v>
      </c>
      <c r="J25" s="124" t="s">
        <v>248</v>
      </c>
      <c r="K25" s="123" t="s">
        <v>282</v>
      </c>
      <c r="L25" s="123" t="s">
        <v>114</v>
      </c>
      <c r="M25" s="123" t="s">
        <v>298</v>
      </c>
      <c r="N25" s="132">
        <v>45366</v>
      </c>
      <c r="O25" s="137"/>
      <c r="P25" s="140" t="s">
        <v>113</v>
      </c>
      <c r="Q25" s="123" t="s">
        <v>484</v>
      </c>
      <c r="R25" s="124" t="s">
        <v>248</v>
      </c>
      <c r="S25" s="123" t="s">
        <v>128</v>
      </c>
      <c r="T25" s="123" t="s">
        <v>114</v>
      </c>
      <c r="U25" s="123" t="s">
        <v>295</v>
      </c>
      <c r="V25" s="132">
        <v>45366</v>
      </c>
      <c r="W25" s="137"/>
      <c r="X25" s="143" t="s">
        <v>23</v>
      </c>
      <c r="Y25" s="136"/>
      <c r="Z25" s="137"/>
      <c r="AA25" s="163"/>
      <c r="AB25" s="146"/>
      <c r="AC25" s="126"/>
      <c r="AD25" s="126"/>
      <c r="AE25" s="147"/>
      <c r="AF25" s="136"/>
      <c r="AG25" s="137"/>
    </row>
    <row r="26" spans="1:33" ht="28.8">
      <c r="A26" s="122"/>
      <c r="B26" s="136">
        <f t="shared" si="0"/>
        <v>1400</v>
      </c>
      <c r="C26" s="123" t="s">
        <v>397</v>
      </c>
      <c r="D26" s="123"/>
      <c r="E26" s="123"/>
      <c r="F26" s="137"/>
      <c r="G26" s="140" t="s">
        <v>113</v>
      </c>
      <c r="H26" s="123" t="s">
        <v>112</v>
      </c>
      <c r="I26" s="123" t="s">
        <v>484</v>
      </c>
      <c r="J26" s="124" t="s">
        <v>248</v>
      </c>
      <c r="K26" s="123" t="s">
        <v>282</v>
      </c>
      <c r="L26" s="123" t="s">
        <v>114</v>
      </c>
      <c r="M26" s="123" t="s">
        <v>298</v>
      </c>
      <c r="N26" s="132">
        <v>45366</v>
      </c>
      <c r="O26" s="137"/>
      <c r="P26" s="140" t="s">
        <v>113</v>
      </c>
      <c r="Q26" s="123" t="s">
        <v>484</v>
      </c>
      <c r="R26" s="124" t="s">
        <v>248</v>
      </c>
      <c r="S26" s="123" t="s">
        <v>128</v>
      </c>
      <c r="T26" s="123" t="s">
        <v>114</v>
      </c>
      <c r="U26" s="123" t="s">
        <v>295</v>
      </c>
      <c r="V26" s="132">
        <v>45366</v>
      </c>
      <c r="W26" s="137"/>
      <c r="X26" s="143" t="s">
        <v>23</v>
      </c>
      <c r="Y26" s="136"/>
      <c r="Z26" s="137"/>
      <c r="AA26" s="163"/>
      <c r="AB26" s="146"/>
      <c r="AC26" s="126"/>
      <c r="AD26" s="126"/>
      <c r="AE26" s="147"/>
      <c r="AF26" s="136"/>
      <c r="AG26" s="137"/>
    </row>
    <row r="27" spans="1:33" ht="28.8">
      <c r="A27" s="122"/>
      <c r="B27" s="136">
        <f t="shared" si="0"/>
        <v>1500</v>
      </c>
      <c r="C27" s="123" t="s">
        <v>398</v>
      </c>
      <c r="D27" s="123"/>
      <c r="E27" s="123"/>
      <c r="F27" s="137"/>
      <c r="G27" s="140" t="s">
        <v>113</v>
      </c>
      <c r="H27" s="123" t="s">
        <v>112</v>
      </c>
      <c r="I27" s="123" t="s">
        <v>484</v>
      </c>
      <c r="J27" s="124" t="s">
        <v>248</v>
      </c>
      <c r="K27" s="123" t="s">
        <v>282</v>
      </c>
      <c r="L27" s="123" t="s">
        <v>114</v>
      </c>
      <c r="M27" s="123" t="s">
        <v>298</v>
      </c>
      <c r="N27" s="132">
        <v>45366</v>
      </c>
      <c r="O27" s="137"/>
      <c r="P27" s="140" t="s">
        <v>113</v>
      </c>
      <c r="Q27" s="123" t="s">
        <v>484</v>
      </c>
      <c r="R27" s="124" t="s">
        <v>248</v>
      </c>
      <c r="S27" s="123" t="s">
        <v>128</v>
      </c>
      <c r="T27" s="123" t="s">
        <v>114</v>
      </c>
      <c r="U27" s="123" t="s">
        <v>295</v>
      </c>
      <c r="V27" s="132">
        <v>45366</v>
      </c>
      <c r="W27" s="137"/>
      <c r="X27" s="143" t="s">
        <v>23</v>
      </c>
      <c r="Y27" s="136"/>
      <c r="Z27" s="137"/>
      <c r="AA27" s="163"/>
      <c r="AB27" s="146"/>
      <c r="AC27" s="126"/>
      <c r="AD27" s="126"/>
      <c r="AE27" s="147"/>
      <c r="AF27" s="136"/>
      <c r="AG27" s="137"/>
    </row>
    <row r="28" spans="1:33" ht="28.8">
      <c r="A28" s="122"/>
      <c r="B28" s="136">
        <f t="shared" si="0"/>
        <v>1600</v>
      </c>
      <c r="C28" s="123" t="s">
        <v>399</v>
      </c>
      <c r="D28" s="123"/>
      <c r="E28" s="123"/>
      <c r="F28" s="137"/>
      <c r="G28" s="140" t="s">
        <v>113</v>
      </c>
      <c r="H28" s="123" t="s">
        <v>112</v>
      </c>
      <c r="I28" s="123" t="s">
        <v>484</v>
      </c>
      <c r="J28" s="124" t="s">
        <v>248</v>
      </c>
      <c r="K28" s="123" t="s">
        <v>282</v>
      </c>
      <c r="L28" s="123" t="s">
        <v>114</v>
      </c>
      <c r="M28" s="123" t="s">
        <v>298</v>
      </c>
      <c r="N28" s="132">
        <v>45366</v>
      </c>
      <c r="O28" s="137"/>
      <c r="P28" s="140" t="s">
        <v>113</v>
      </c>
      <c r="Q28" s="123" t="s">
        <v>484</v>
      </c>
      <c r="R28" s="124" t="s">
        <v>248</v>
      </c>
      <c r="S28" s="123" t="s">
        <v>128</v>
      </c>
      <c r="T28" s="123" t="s">
        <v>114</v>
      </c>
      <c r="U28" s="123" t="s">
        <v>295</v>
      </c>
      <c r="V28" s="132">
        <v>45366</v>
      </c>
      <c r="W28" s="137"/>
      <c r="X28" s="143" t="s">
        <v>23</v>
      </c>
      <c r="Y28" s="136"/>
      <c r="Z28" s="137"/>
      <c r="AA28" s="163"/>
      <c r="AB28" s="146"/>
      <c r="AC28" s="126"/>
      <c r="AD28" s="126"/>
      <c r="AE28" s="147"/>
      <c r="AF28" s="136"/>
      <c r="AG28" s="137"/>
    </row>
    <row r="29" spans="1:33" ht="28.8">
      <c r="A29" s="122"/>
      <c r="B29" s="136">
        <f t="shared" si="0"/>
        <v>1700</v>
      </c>
      <c r="C29" s="123" t="s">
        <v>400</v>
      </c>
      <c r="D29" s="123"/>
      <c r="E29" s="123"/>
      <c r="F29" s="137"/>
      <c r="G29" s="140" t="s">
        <v>113</v>
      </c>
      <c r="H29" s="123" t="s">
        <v>112</v>
      </c>
      <c r="I29" s="123" t="s">
        <v>484</v>
      </c>
      <c r="J29" s="124" t="s">
        <v>248</v>
      </c>
      <c r="K29" s="123" t="s">
        <v>282</v>
      </c>
      <c r="L29" s="123" t="s">
        <v>114</v>
      </c>
      <c r="M29" s="123" t="s">
        <v>298</v>
      </c>
      <c r="N29" s="132">
        <v>45366</v>
      </c>
      <c r="O29" s="137"/>
      <c r="P29" s="140" t="s">
        <v>113</v>
      </c>
      <c r="Q29" s="123" t="s">
        <v>484</v>
      </c>
      <c r="R29" s="124" t="s">
        <v>248</v>
      </c>
      <c r="S29" s="123" t="s">
        <v>128</v>
      </c>
      <c r="T29" s="123" t="s">
        <v>114</v>
      </c>
      <c r="U29" s="123" t="s">
        <v>295</v>
      </c>
      <c r="V29" s="132">
        <v>45366</v>
      </c>
      <c r="W29" s="137"/>
      <c r="X29" s="143" t="s">
        <v>23</v>
      </c>
      <c r="Y29" s="136"/>
      <c r="Z29" s="137"/>
      <c r="AA29" s="163"/>
      <c r="AB29" s="146"/>
      <c r="AC29" s="126"/>
      <c r="AD29" s="126"/>
      <c r="AE29" s="147"/>
      <c r="AF29" s="136"/>
      <c r="AG29" s="137"/>
    </row>
    <row r="30" spans="1:33" ht="28.8">
      <c r="A30" s="122"/>
      <c r="B30" s="136">
        <f t="shared" si="0"/>
        <v>1800</v>
      </c>
      <c r="C30" s="123" t="s">
        <v>401</v>
      </c>
      <c r="D30" s="123"/>
      <c r="E30" s="123"/>
      <c r="F30" s="137"/>
      <c r="G30" s="140" t="s">
        <v>113</v>
      </c>
      <c r="H30" s="123" t="s">
        <v>112</v>
      </c>
      <c r="I30" s="123" t="s">
        <v>484</v>
      </c>
      <c r="J30" s="124" t="s">
        <v>248</v>
      </c>
      <c r="K30" s="123" t="s">
        <v>282</v>
      </c>
      <c r="L30" s="123" t="s">
        <v>114</v>
      </c>
      <c r="M30" s="123" t="s">
        <v>298</v>
      </c>
      <c r="N30" s="132">
        <v>45369</v>
      </c>
      <c r="O30" s="137"/>
      <c r="P30" s="140" t="s">
        <v>113</v>
      </c>
      <c r="Q30" s="123" t="s">
        <v>484</v>
      </c>
      <c r="R30" s="124" t="s">
        <v>248</v>
      </c>
      <c r="S30" s="123" t="s">
        <v>128</v>
      </c>
      <c r="T30" s="123" t="s">
        <v>114</v>
      </c>
      <c r="U30" s="123" t="s">
        <v>295</v>
      </c>
      <c r="V30" s="132">
        <v>45369</v>
      </c>
      <c r="W30" s="137"/>
      <c r="X30" s="143" t="s">
        <v>23</v>
      </c>
      <c r="Y30" s="136"/>
      <c r="Z30" s="137"/>
      <c r="AA30" s="163"/>
      <c r="AB30" s="146"/>
      <c r="AC30" s="126"/>
      <c r="AD30" s="126"/>
      <c r="AE30" s="147"/>
      <c r="AF30" s="136"/>
      <c r="AG30" s="137"/>
    </row>
    <row r="31" spans="1:33" ht="28.8">
      <c r="A31" s="122"/>
      <c r="B31" s="136">
        <f t="shared" si="0"/>
        <v>1900</v>
      </c>
      <c r="C31" s="123" t="s">
        <v>402</v>
      </c>
      <c r="D31" s="123"/>
      <c r="E31" s="123"/>
      <c r="F31" s="137"/>
      <c r="G31" s="140" t="s">
        <v>113</v>
      </c>
      <c r="H31" s="123" t="s">
        <v>112</v>
      </c>
      <c r="I31" s="123" t="s">
        <v>478</v>
      </c>
      <c r="J31" s="124" t="s">
        <v>248</v>
      </c>
      <c r="K31" s="123" t="s">
        <v>282</v>
      </c>
      <c r="L31" s="123" t="s">
        <v>114</v>
      </c>
      <c r="M31" s="123" t="s">
        <v>298</v>
      </c>
      <c r="N31" s="132">
        <v>45369</v>
      </c>
      <c r="O31" s="137"/>
      <c r="P31" s="140" t="s">
        <v>113</v>
      </c>
      <c r="Q31" s="123" t="s">
        <v>478</v>
      </c>
      <c r="R31" s="124" t="s">
        <v>248</v>
      </c>
      <c r="S31" s="123" t="s">
        <v>128</v>
      </c>
      <c r="T31" s="123" t="s">
        <v>114</v>
      </c>
      <c r="U31" s="123" t="s">
        <v>295</v>
      </c>
      <c r="V31" s="132">
        <v>45369</v>
      </c>
      <c r="W31" s="137"/>
      <c r="X31" s="143" t="s">
        <v>23</v>
      </c>
      <c r="Y31" s="136"/>
      <c r="Z31" s="137"/>
      <c r="AA31" s="163"/>
      <c r="AB31" s="146"/>
      <c r="AC31" s="126"/>
      <c r="AD31" s="126"/>
      <c r="AE31" s="147"/>
      <c r="AF31" s="136"/>
      <c r="AG31" s="137"/>
    </row>
    <row r="32" spans="1:33" ht="28.8">
      <c r="A32" s="122"/>
      <c r="B32" s="136">
        <f t="shared" si="0"/>
        <v>2000</v>
      </c>
      <c r="C32" s="123" t="s">
        <v>403</v>
      </c>
      <c r="D32" s="123"/>
      <c r="E32" s="123"/>
      <c r="F32" s="137"/>
      <c r="G32" s="140" t="s">
        <v>113</v>
      </c>
      <c r="H32" s="123" t="s">
        <v>112</v>
      </c>
      <c r="I32" s="123" t="s">
        <v>484</v>
      </c>
      <c r="J32" s="124" t="s">
        <v>248</v>
      </c>
      <c r="K32" s="123" t="s">
        <v>282</v>
      </c>
      <c r="L32" s="123" t="s">
        <v>114</v>
      </c>
      <c r="M32" s="123" t="s">
        <v>298</v>
      </c>
      <c r="N32" s="132">
        <v>45369</v>
      </c>
      <c r="O32" s="137"/>
      <c r="P32" s="140" t="s">
        <v>113</v>
      </c>
      <c r="Q32" s="123" t="s">
        <v>484</v>
      </c>
      <c r="R32" s="124" t="s">
        <v>248</v>
      </c>
      <c r="S32" s="123" t="s">
        <v>128</v>
      </c>
      <c r="T32" s="123" t="s">
        <v>114</v>
      </c>
      <c r="U32" s="123" t="s">
        <v>295</v>
      </c>
      <c r="V32" s="132">
        <v>45369</v>
      </c>
      <c r="W32" s="137"/>
      <c r="X32" s="143" t="s">
        <v>23</v>
      </c>
      <c r="Y32" s="136"/>
      <c r="Z32" s="137"/>
      <c r="AA32" s="163"/>
      <c r="AB32" s="146"/>
      <c r="AC32" s="126"/>
      <c r="AD32" s="126"/>
      <c r="AE32" s="147"/>
      <c r="AF32" s="136"/>
      <c r="AG32" s="137"/>
    </row>
    <row r="33" spans="1:33" ht="28.8">
      <c r="A33" s="122"/>
      <c r="B33" s="136">
        <f t="shared" si="0"/>
        <v>2100</v>
      </c>
      <c r="C33" s="123" t="s">
        <v>404</v>
      </c>
      <c r="D33" s="123"/>
      <c r="E33" s="123"/>
      <c r="F33" s="137"/>
      <c r="G33" s="140" t="s">
        <v>113</v>
      </c>
      <c r="H33" s="123" t="s">
        <v>112</v>
      </c>
      <c r="I33" s="123" t="s">
        <v>478</v>
      </c>
      <c r="J33" s="124" t="s">
        <v>248</v>
      </c>
      <c r="K33" s="123" t="s">
        <v>282</v>
      </c>
      <c r="L33" s="123" t="s">
        <v>114</v>
      </c>
      <c r="M33" s="123" t="s">
        <v>298</v>
      </c>
      <c r="N33" s="132">
        <v>45369</v>
      </c>
      <c r="O33" s="137"/>
      <c r="P33" s="140" t="s">
        <v>113</v>
      </c>
      <c r="Q33" s="123" t="s">
        <v>478</v>
      </c>
      <c r="R33" s="124" t="s">
        <v>248</v>
      </c>
      <c r="S33" s="123" t="s">
        <v>128</v>
      </c>
      <c r="T33" s="123" t="s">
        <v>114</v>
      </c>
      <c r="U33" s="123" t="s">
        <v>295</v>
      </c>
      <c r="V33" s="132">
        <v>45369</v>
      </c>
      <c r="W33" s="137"/>
      <c r="X33" s="143" t="s">
        <v>23</v>
      </c>
      <c r="Y33" s="136"/>
      <c r="Z33" s="137"/>
      <c r="AA33" s="163"/>
      <c r="AB33" s="146"/>
      <c r="AC33" s="126"/>
      <c r="AD33" s="126"/>
      <c r="AE33" s="147"/>
      <c r="AF33" s="136"/>
      <c r="AG33" s="137"/>
    </row>
    <row r="34" spans="1:33" ht="28.8">
      <c r="A34" s="122"/>
      <c r="B34" s="136">
        <f t="shared" si="0"/>
        <v>2200</v>
      </c>
      <c r="C34" s="123" t="s">
        <v>405</v>
      </c>
      <c r="D34" s="123"/>
      <c r="E34" s="123"/>
      <c r="F34" s="137"/>
      <c r="G34" s="140" t="s">
        <v>113</v>
      </c>
      <c r="H34" s="123" t="s">
        <v>112</v>
      </c>
      <c r="I34" s="123" t="s">
        <v>484</v>
      </c>
      <c r="J34" s="124" t="s">
        <v>248</v>
      </c>
      <c r="K34" s="123" t="s">
        <v>282</v>
      </c>
      <c r="L34" s="123" t="s">
        <v>114</v>
      </c>
      <c r="M34" s="123" t="s">
        <v>298</v>
      </c>
      <c r="N34" s="132">
        <v>45369</v>
      </c>
      <c r="O34" s="137"/>
      <c r="P34" s="140" t="s">
        <v>113</v>
      </c>
      <c r="Q34" s="123" t="s">
        <v>484</v>
      </c>
      <c r="R34" s="124" t="s">
        <v>248</v>
      </c>
      <c r="S34" s="123" t="s">
        <v>128</v>
      </c>
      <c r="T34" s="123" t="s">
        <v>114</v>
      </c>
      <c r="U34" s="123" t="s">
        <v>295</v>
      </c>
      <c r="V34" s="132">
        <v>45369</v>
      </c>
      <c r="W34" s="137"/>
      <c r="X34" s="143" t="s">
        <v>23</v>
      </c>
      <c r="Y34" s="136"/>
      <c r="Z34" s="137"/>
      <c r="AA34" s="163"/>
      <c r="AB34" s="146"/>
      <c r="AC34" s="126"/>
      <c r="AD34" s="126"/>
      <c r="AE34" s="147"/>
      <c r="AF34" s="136"/>
      <c r="AG34" s="137"/>
    </row>
    <row r="35" spans="1:33" ht="28.8">
      <c r="A35" s="122"/>
      <c r="B35" s="136">
        <f t="shared" si="0"/>
        <v>2300</v>
      </c>
      <c r="C35" s="123" t="s">
        <v>406</v>
      </c>
      <c r="D35" s="123"/>
      <c r="E35" s="123"/>
      <c r="F35" s="137"/>
      <c r="G35" s="140" t="s">
        <v>113</v>
      </c>
      <c r="H35" s="123" t="s">
        <v>112</v>
      </c>
      <c r="I35" s="123" t="s">
        <v>484</v>
      </c>
      <c r="J35" s="124" t="s">
        <v>248</v>
      </c>
      <c r="K35" s="123" t="s">
        <v>282</v>
      </c>
      <c r="L35" s="123" t="s">
        <v>114</v>
      </c>
      <c r="M35" s="123" t="s">
        <v>298</v>
      </c>
      <c r="N35" s="132">
        <v>45369</v>
      </c>
      <c r="O35" s="137"/>
      <c r="P35" s="140" t="s">
        <v>113</v>
      </c>
      <c r="Q35" s="123" t="s">
        <v>484</v>
      </c>
      <c r="R35" s="124" t="s">
        <v>248</v>
      </c>
      <c r="S35" s="123" t="s">
        <v>128</v>
      </c>
      <c r="T35" s="123" t="s">
        <v>114</v>
      </c>
      <c r="U35" s="123" t="s">
        <v>295</v>
      </c>
      <c r="V35" s="132">
        <v>45369</v>
      </c>
      <c r="W35" s="137"/>
      <c r="X35" s="143" t="s">
        <v>23</v>
      </c>
      <c r="Y35" s="136"/>
      <c r="Z35" s="137"/>
      <c r="AA35" s="163"/>
      <c r="AB35" s="146"/>
      <c r="AC35" s="126"/>
      <c r="AD35" s="126"/>
      <c r="AE35" s="147"/>
      <c r="AF35" s="136"/>
      <c r="AG35" s="137"/>
    </row>
    <row r="36" spans="1:33" ht="28.8">
      <c r="A36" s="122"/>
      <c r="B36" s="136">
        <f t="shared" si="0"/>
        <v>2400</v>
      </c>
      <c r="C36" s="123" t="s">
        <v>407</v>
      </c>
      <c r="D36" s="123"/>
      <c r="E36" s="123"/>
      <c r="F36" s="137"/>
      <c r="G36" s="140" t="s">
        <v>113</v>
      </c>
      <c r="H36" s="123" t="s">
        <v>112</v>
      </c>
      <c r="I36" s="123" t="s">
        <v>484</v>
      </c>
      <c r="J36" s="124" t="s">
        <v>248</v>
      </c>
      <c r="K36" s="123" t="s">
        <v>282</v>
      </c>
      <c r="L36" s="123" t="s">
        <v>114</v>
      </c>
      <c r="M36" s="123" t="s">
        <v>298</v>
      </c>
      <c r="N36" s="132">
        <v>45369</v>
      </c>
      <c r="O36" s="137"/>
      <c r="P36" s="140" t="s">
        <v>113</v>
      </c>
      <c r="Q36" s="123" t="s">
        <v>484</v>
      </c>
      <c r="R36" s="124" t="s">
        <v>248</v>
      </c>
      <c r="S36" s="123" t="s">
        <v>128</v>
      </c>
      <c r="T36" s="123" t="s">
        <v>114</v>
      </c>
      <c r="U36" s="123" t="s">
        <v>295</v>
      </c>
      <c r="V36" s="132">
        <v>45369</v>
      </c>
      <c r="W36" s="137"/>
      <c r="X36" s="143" t="s">
        <v>23</v>
      </c>
      <c r="Y36" s="136"/>
      <c r="Z36" s="137"/>
      <c r="AA36" s="163"/>
      <c r="AB36" s="146"/>
      <c r="AC36" s="126"/>
      <c r="AD36" s="126"/>
      <c r="AE36" s="147"/>
      <c r="AF36" s="136"/>
      <c r="AG36" s="137"/>
    </row>
    <row r="37" spans="1:33" ht="28.8">
      <c r="A37" s="122"/>
      <c r="B37" s="136">
        <f t="shared" si="0"/>
        <v>2500</v>
      </c>
      <c r="C37" s="123" t="s">
        <v>408</v>
      </c>
      <c r="D37" s="123"/>
      <c r="E37" s="123"/>
      <c r="F37" s="137"/>
      <c r="G37" s="140" t="s">
        <v>113</v>
      </c>
      <c r="H37" s="123" t="s">
        <v>112</v>
      </c>
      <c r="I37" s="123" t="s">
        <v>484</v>
      </c>
      <c r="J37" s="124" t="s">
        <v>248</v>
      </c>
      <c r="K37" s="123" t="s">
        <v>282</v>
      </c>
      <c r="L37" s="123" t="s">
        <v>114</v>
      </c>
      <c r="M37" s="123" t="s">
        <v>298</v>
      </c>
      <c r="N37" s="132">
        <v>45369</v>
      </c>
      <c r="O37" s="137"/>
      <c r="P37" s="140" t="s">
        <v>113</v>
      </c>
      <c r="Q37" s="123" t="s">
        <v>484</v>
      </c>
      <c r="R37" s="124" t="s">
        <v>248</v>
      </c>
      <c r="S37" s="123" t="s">
        <v>128</v>
      </c>
      <c r="T37" s="123" t="s">
        <v>114</v>
      </c>
      <c r="U37" s="123" t="s">
        <v>295</v>
      </c>
      <c r="V37" s="132">
        <v>45369</v>
      </c>
      <c r="W37" s="137"/>
      <c r="X37" s="143" t="s">
        <v>23</v>
      </c>
      <c r="Y37" s="136"/>
      <c r="Z37" s="137"/>
      <c r="AA37" s="163"/>
      <c r="AB37" s="146"/>
      <c r="AC37" s="126"/>
      <c r="AD37" s="126"/>
      <c r="AE37" s="147"/>
      <c r="AF37" s="136"/>
      <c r="AG37" s="137"/>
    </row>
    <row r="38" spans="1:33" ht="28.8">
      <c r="A38" s="122"/>
      <c r="B38" s="136">
        <f t="shared" si="0"/>
        <v>2600</v>
      </c>
      <c r="C38" s="123" t="s">
        <v>409</v>
      </c>
      <c r="D38" s="123"/>
      <c r="E38" s="123"/>
      <c r="F38" s="137"/>
      <c r="G38" s="140" t="s">
        <v>113</v>
      </c>
      <c r="H38" s="123" t="s">
        <v>112</v>
      </c>
      <c r="I38" s="123" t="s">
        <v>484</v>
      </c>
      <c r="J38" s="124" t="s">
        <v>248</v>
      </c>
      <c r="K38" s="123" t="s">
        <v>282</v>
      </c>
      <c r="L38" s="123" t="s">
        <v>114</v>
      </c>
      <c r="M38" s="123" t="s">
        <v>298</v>
      </c>
      <c r="N38" s="132">
        <v>45369</v>
      </c>
      <c r="O38" s="137"/>
      <c r="P38" s="140" t="s">
        <v>113</v>
      </c>
      <c r="Q38" s="123" t="s">
        <v>484</v>
      </c>
      <c r="R38" s="124" t="s">
        <v>248</v>
      </c>
      <c r="S38" s="123" t="s">
        <v>128</v>
      </c>
      <c r="T38" s="123" t="s">
        <v>114</v>
      </c>
      <c r="U38" s="123" t="s">
        <v>295</v>
      </c>
      <c r="V38" s="132">
        <v>45369</v>
      </c>
      <c r="W38" s="137"/>
      <c r="X38" s="143" t="s">
        <v>23</v>
      </c>
      <c r="Y38" s="136"/>
      <c r="Z38" s="137"/>
      <c r="AA38" s="163"/>
      <c r="AB38" s="146"/>
      <c r="AC38" s="126"/>
      <c r="AD38" s="126"/>
      <c r="AE38" s="147"/>
      <c r="AF38" s="136"/>
      <c r="AG38" s="137"/>
    </row>
    <row r="39" spans="1:33" ht="28.8">
      <c r="A39" s="122"/>
      <c r="B39" s="136">
        <f t="shared" si="0"/>
        <v>2700</v>
      </c>
      <c r="C39" s="123" t="s">
        <v>410</v>
      </c>
      <c r="D39" s="123"/>
      <c r="E39" s="123"/>
      <c r="F39" s="137"/>
      <c r="G39" s="140" t="s">
        <v>113</v>
      </c>
      <c r="H39" s="123" t="s">
        <v>112</v>
      </c>
      <c r="I39" s="123" t="s">
        <v>478</v>
      </c>
      <c r="J39" s="124" t="s">
        <v>248</v>
      </c>
      <c r="K39" s="123" t="s">
        <v>282</v>
      </c>
      <c r="L39" s="123" t="s">
        <v>114</v>
      </c>
      <c r="M39" s="123" t="s">
        <v>298</v>
      </c>
      <c r="N39" s="132">
        <v>45309</v>
      </c>
      <c r="O39" s="137"/>
      <c r="P39" s="140" t="s">
        <v>113</v>
      </c>
      <c r="Q39" s="123" t="s">
        <v>478</v>
      </c>
      <c r="R39" s="124" t="s">
        <v>248</v>
      </c>
      <c r="S39" s="123" t="s">
        <v>128</v>
      </c>
      <c r="T39" s="123" t="s">
        <v>114</v>
      </c>
      <c r="U39" s="123" t="s">
        <v>295</v>
      </c>
      <c r="V39" s="132">
        <v>45309</v>
      </c>
      <c r="W39" s="137"/>
      <c r="X39" s="143" t="s">
        <v>23</v>
      </c>
      <c r="Y39" s="136"/>
      <c r="Z39" s="137"/>
      <c r="AA39" s="163"/>
      <c r="AB39" s="146"/>
      <c r="AC39" s="126"/>
      <c r="AD39" s="126"/>
      <c r="AE39" s="147"/>
      <c r="AF39" s="136"/>
      <c r="AG39" s="137"/>
    </row>
    <row r="40" spans="1:33" ht="28.8">
      <c r="A40" s="122"/>
      <c r="B40" s="136">
        <f t="shared" si="0"/>
        <v>2800</v>
      </c>
      <c r="C40" s="123" t="s">
        <v>411</v>
      </c>
      <c r="D40" s="123"/>
      <c r="E40" s="123"/>
      <c r="F40" s="137"/>
      <c r="G40" s="140" t="s">
        <v>113</v>
      </c>
      <c r="H40" s="123" t="s">
        <v>112</v>
      </c>
      <c r="I40" s="123" t="s">
        <v>478</v>
      </c>
      <c r="J40" s="124" t="s">
        <v>248</v>
      </c>
      <c r="K40" s="123" t="s">
        <v>282</v>
      </c>
      <c r="L40" s="123" t="s">
        <v>114</v>
      </c>
      <c r="M40" s="123" t="s">
        <v>298</v>
      </c>
      <c r="N40" s="132">
        <v>45309</v>
      </c>
      <c r="O40" s="137"/>
      <c r="P40" s="140" t="s">
        <v>113</v>
      </c>
      <c r="Q40" s="123" t="s">
        <v>478</v>
      </c>
      <c r="R40" s="124" t="s">
        <v>248</v>
      </c>
      <c r="S40" s="123" t="s">
        <v>128</v>
      </c>
      <c r="T40" s="123" t="s">
        <v>114</v>
      </c>
      <c r="U40" s="123" t="s">
        <v>295</v>
      </c>
      <c r="V40" s="132">
        <v>45309</v>
      </c>
      <c r="W40" s="137"/>
      <c r="X40" s="143" t="s">
        <v>23</v>
      </c>
      <c r="Y40" s="136"/>
      <c r="Z40" s="137"/>
      <c r="AA40" s="163"/>
      <c r="AB40" s="146"/>
      <c r="AC40" s="126"/>
      <c r="AD40" s="126"/>
      <c r="AE40" s="147"/>
      <c r="AF40" s="136"/>
      <c r="AG40" s="137"/>
    </row>
    <row r="41" spans="1:33" ht="28.8">
      <c r="A41" s="122"/>
      <c r="B41" s="136">
        <f t="shared" si="0"/>
        <v>2900</v>
      </c>
      <c r="C41" s="123" t="s">
        <v>412</v>
      </c>
      <c r="D41" s="123"/>
      <c r="E41" s="123"/>
      <c r="F41" s="137"/>
      <c r="G41" s="140" t="s">
        <v>113</v>
      </c>
      <c r="H41" s="123" t="s">
        <v>112</v>
      </c>
      <c r="I41" s="123" t="s">
        <v>478</v>
      </c>
      <c r="J41" s="124" t="s">
        <v>248</v>
      </c>
      <c r="K41" s="123" t="s">
        <v>282</v>
      </c>
      <c r="L41" s="123" t="s">
        <v>114</v>
      </c>
      <c r="M41" s="123" t="s">
        <v>298</v>
      </c>
      <c r="N41" s="125">
        <v>45370</v>
      </c>
      <c r="O41" s="137"/>
      <c r="P41" s="140" t="s">
        <v>113</v>
      </c>
      <c r="Q41" s="123" t="s">
        <v>478</v>
      </c>
      <c r="R41" s="124" t="s">
        <v>248</v>
      </c>
      <c r="S41" s="123" t="s">
        <v>128</v>
      </c>
      <c r="T41" s="123" t="s">
        <v>114</v>
      </c>
      <c r="U41" s="123" t="s">
        <v>295</v>
      </c>
      <c r="V41" s="125">
        <v>45370</v>
      </c>
      <c r="W41" s="137"/>
      <c r="X41" s="143" t="s">
        <v>23</v>
      </c>
      <c r="Y41" s="136"/>
      <c r="Z41" s="137"/>
      <c r="AA41" s="163"/>
      <c r="AB41" s="146"/>
      <c r="AC41" s="126"/>
      <c r="AD41" s="126"/>
      <c r="AE41" s="147"/>
      <c r="AF41" s="136"/>
      <c r="AG41" s="137"/>
    </row>
    <row r="42" spans="1:33" ht="28.8">
      <c r="A42" s="122"/>
      <c r="B42" s="136">
        <f t="shared" si="0"/>
        <v>3000</v>
      </c>
      <c r="C42" s="123" t="s">
        <v>413</v>
      </c>
      <c r="D42" s="123"/>
      <c r="E42" s="123"/>
      <c r="F42" s="137"/>
      <c r="G42" s="140" t="s">
        <v>113</v>
      </c>
      <c r="H42" s="123" t="s">
        <v>112</v>
      </c>
      <c r="I42" s="123" t="s">
        <v>484</v>
      </c>
      <c r="J42" s="124" t="s">
        <v>248</v>
      </c>
      <c r="K42" s="123" t="s">
        <v>282</v>
      </c>
      <c r="L42" s="123" t="s">
        <v>114</v>
      </c>
      <c r="M42" s="123" t="s">
        <v>298</v>
      </c>
      <c r="N42" s="125">
        <v>45370</v>
      </c>
      <c r="O42" s="137"/>
      <c r="P42" s="140" t="s">
        <v>113</v>
      </c>
      <c r="Q42" s="123" t="s">
        <v>484</v>
      </c>
      <c r="R42" s="124" t="s">
        <v>248</v>
      </c>
      <c r="S42" s="123" t="s">
        <v>128</v>
      </c>
      <c r="T42" s="123" t="s">
        <v>114</v>
      </c>
      <c r="U42" s="123" t="s">
        <v>295</v>
      </c>
      <c r="V42" s="125">
        <v>45370</v>
      </c>
      <c r="W42" s="137"/>
      <c r="X42" s="143" t="s">
        <v>23</v>
      </c>
      <c r="Y42" s="136"/>
      <c r="Z42" s="137"/>
      <c r="AA42" s="163"/>
      <c r="AB42" s="146"/>
      <c r="AC42" s="126"/>
      <c r="AD42" s="126"/>
      <c r="AE42" s="147"/>
      <c r="AF42" s="136"/>
      <c r="AG42" s="137"/>
    </row>
    <row r="43" spans="1:33" ht="28.8">
      <c r="A43" s="122"/>
      <c r="B43" s="136">
        <f t="shared" si="0"/>
        <v>3100</v>
      </c>
      <c r="C43" s="123" t="s">
        <v>414</v>
      </c>
      <c r="D43" s="123"/>
      <c r="E43" s="123"/>
      <c r="F43" s="137"/>
      <c r="G43" s="140" t="s">
        <v>113</v>
      </c>
      <c r="H43" s="123" t="s">
        <v>112</v>
      </c>
      <c r="I43" s="123" t="s">
        <v>484</v>
      </c>
      <c r="J43" s="124" t="s">
        <v>248</v>
      </c>
      <c r="K43" s="123" t="s">
        <v>282</v>
      </c>
      <c r="L43" s="123" t="s">
        <v>114</v>
      </c>
      <c r="M43" s="123" t="s">
        <v>298</v>
      </c>
      <c r="N43" s="125">
        <v>45370</v>
      </c>
      <c r="O43" s="137"/>
      <c r="P43" s="140" t="s">
        <v>113</v>
      </c>
      <c r="Q43" s="123" t="s">
        <v>484</v>
      </c>
      <c r="R43" s="124" t="s">
        <v>248</v>
      </c>
      <c r="S43" s="123" t="s">
        <v>128</v>
      </c>
      <c r="T43" s="123" t="s">
        <v>114</v>
      </c>
      <c r="U43" s="123" t="s">
        <v>295</v>
      </c>
      <c r="V43" s="125">
        <v>45370</v>
      </c>
      <c r="W43" s="137"/>
      <c r="X43" s="143" t="s">
        <v>23</v>
      </c>
      <c r="Y43" s="136"/>
      <c r="Z43" s="137"/>
      <c r="AA43" s="163"/>
      <c r="AB43" s="146"/>
      <c r="AC43" s="126"/>
      <c r="AD43" s="126"/>
      <c r="AE43" s="147"/>
      <c r="AF43" s="136"/>
      <c r="AG43" s="137"/>
    </row>
    <row r="44" spans="1:33" ht="28.8">
      <c r="A44" s="122"/>
      <c r="B44" s="136">
        <f t="shared" si="0"/>
        <v>3200</v>
      </c>
      <c r="C44" s="123" t="s">
        <v>415</v>
      </c>
      <c r="D44" s="123"/>
      <c r="E44" s="123"/>
      <c r="F44" s="137"/>
      <c r="G44" s="140" t="s">
        <v>113</v>
      </c>
      <c r="H44" s="123" t="s">
        <v>112</v>
      </c>
      <c r="I44" s="123" t="s">
        <v>484</v>
      </c>
      <c r="J44" s="124" t="s">
        <v>248</v>
      </c>
      <c r="K44" s="123" t="s">
        <v>282</v>
      </c>
      <c r="L44" s="123" t="s">
        <v>114</v>
      </c>
      <c r="M44" s="123" t="s">
        <v>298</v>
      </c>
      <c r="N44" s="125">
        <v>45310</v>
      </c>
      <c r="O44" s="137"/>
      <c r="P44" s="140" t="s">
        <v>113</v>
      </c>
      <c r="Q44" s="123" t="s">
        <v>484</v>
      </c>
      <c r="R44" s="124" t="s">
        <v>248</v>
      </c>
      <c r="S44" s="123" t="s">
        <v>128</v>
      </c>
      <c r="T44" s="123" t="s">
        <v>114</v>
      </c>
      <c r="U44" s="123" t="s">
        <v>295</v>
      </c>
      <c r="V44" s="125">
        <v>45310</v>
      </c>
      <c r="W44" s="137" t="s">
        <v>479</v>
      </c>
      <c r="X44" s="143" t="s">
        <v>23</v>
      </c>
      <c r="Y44" s="136"/>
      <c r="Z44" s="137"/>
      <c r="AA44" s="163"/>
      <c r="AB44" s="146"/>
      <c r="AC44" s="126"/>
      <c r="AD44" s="126"/>
      <c r="AE44" s="147"/>
      <c r="AF44" s="136"/>
      <c r="AG44" s="137"/>
    </row>
    <row r="45" spans="1:33" ht="28.8">
      <c r="A45" s="122"/>
      <c r="B45" s="136">
        <f t="shared" si="0"/>
        <v>3300</v>
      </c>
      <c r="C45" s="123" t="s">
        <v>416</v>
      </c>
      <c r="D45" s="123"/>
      <c r="E45" s="123"/>
      <c r="F45" s="137"/>
      <c r="G45" s="140" t="s">
        <v>113</v>
      </c>
      <c r="H45" s="123" t="s">
        <v>112</v>
      </c>
      <c r="I45" s="123" t="s">
        <v>484</v>
      </c>
      <c r="J45" s="124" t="s">
        <v>248</v>
      </c>
      <c r="K45" s="123" t="s">
        <v>282</v>
      </c>
      <c r="L45" s="123" t="s">
        <v>114</v>
      </c>
      <c r="M45" s="123" t="s">
        <v>298</v>
      </c>
      <c r="N45" s="125">
        <v>45310</v>
      </c>
      <c r="O45" s="137"/>
      <c r="P45" s="140" t="s">
        <v>113</v>
      </c>
      <c r="Q45" s="123" t="s">
        <v>484</v>
      </c>
      <c r="R45" s="124" t="s">
        <v>248</v>
      </c>
      <c r="S45" s="123" t="s">
        <v>128</v>
      </c>
      <c r="T45" s="123" t="s">
        <v>114</v>
      </c>
      <c r="U45" s="123" t="s">
        <v>295</v>
      </c>
      <c r="V45" s="125">
        <v>45310</v>
      </c>
      <c r="W45" s="137"/>
      <c r="X45" s="143" t="s">
        <v>23</v>
      </c>
      <c r="Y45" s="136"/>
      <c r="Z45" s="137"/>
      <c r="AA45" s="163"/>
      <c r="AB45" s="146"/>
      <c r="AC45" s="126"/>
      <c r="AD45" s="126"/>
      <c r="AE45" s="147"/>
      <c r="AF45" s="136"/>
      <c r="AG45" s="137"/>
    </row>
    <row r="46" spans="1:33" ht="28.8">
      <c r="A46" s="122"/>
      <c r="B46" s="136">
        <f t="shared" si="0"/>
        <v>3400</v>
      </c>
      <c r="C46" s="123" t="s">
        <v>417</v>
      </c>
      <c r="D46" s="123"/>
      <c r="E46" s="123"/>
      <c r="F46" s="137"/>
      <c r="G46" s="140" t="s">
        <v>113</v>
      </c>
      <c r="H46" s="123" t="s">
        <v>112</v>
      </c>
      <c r="I46" s="123" t="s">
        <v>484</v>
      </c>
      <c r="J46" s="124" t="s">
        <v>248</v>
      </c>
      <c r="K46" s="123" t="s">
        <v>282</v>
      </c>
      <c r="L46" s="123" t="s">
        <v>114</v>
      </c>
      <c r="M46" s="123" t="s">
        <v>298</v>
      </c>
      <c r="N46" s="125">
        <v>45310</v>
      </c>
      <c r="O46" s="137"/>
      <c r="P46" s="140" t="s">
        <v>113</v>
      </c>
      <c r="Q46" s="123" t="s">
        <v>484</v>
      </c>
      <c r="R46" s="124" t="s">
        <v>248</v>
      </c>
      <c r="S46" s="123" t="s">
        <v>128</v>
      </c>
      <c r="T46" s="123" t="s">
        <v>114</v>
      </c>
      <c r="U46" s="123" t="s">
        <v>295</v>
      </c>
      <c r="V46" s="125">
        <v>45310</v>
      </c>
      <c r="W46" s="137"/>
      <c r="X46" s="143" t="s">
        <v>23</v>
      </c>
      <c r="Y46" s="136"/>
      <c r="Z46" s="137"/>
      <c r="AA46" s="163"/>
      <c r="AB46" s="146"/>
      <c r="AC46" s="126"/>
      <c r="AD46" s="126"/>
      <c r="AE46" s="147"/>
      <c r="AF46" s="136"/>
      <c r="AG46" s="137"/>
    </row>
    <row r="47" spans="1:33" ht="28.8">
      <c r="A47" s="122"/>
      <c r="B47" s="136">
        <f t="shared" si="0"/>
        <v>3500</v>
      </c>
      <c r="C47" s="123" t="s">
        <v>418</v>
      </c>
      <c r="D47" s="123"/>
      <c r="E47" s="123"/>
      <c r="F47" s="137"/>
      <c r="G47" s="140" t="s">
        <v>113</v>
      </c>
      <c r="H47" s="123" t="s">
        <v>112</v>
      </c>
      <c r="I47" s="123" t="s">
        <v>484</v>
      </c>
      <c r="J47" s="124" t="s">
        <v>248</v>
      </c>
      <c r="K47" s="123" t="s">
        <v>282</v>
      </c>
      <c r="L47" s="123" t="s">
        <v>114</v>
      </c>
      <c r="M47" s="123" t="s">
        <v>298</v>
      </c>
      <c r="N47" s="125">
        <v>45310</v>
      </c>
      <c r="O47" s="137"/>
      <c r="P47" s="140" t="s">
        <v>113</v>
      </c>
      <c r="Q47" s="123" t="s">
        <v>484</v>
      </c>
      <c r="R47" s="124" t="s">
        <v>248</v>
      </c>
      <c r="S47" s="123" t="s">
        <v>128</v>
      </c>
      <c r="T47" s="123" t="s">
        <v>114</v>
      </c>
      <c r="U47" s="123" t="s">
        <v>295</v>
      </c>
      <c r="V47" s="125">
        <v>45310</v>
      </c>
      <c r="W47" s="137"/>
      <c r="X47" s="143" t="s">
        <v>23</v>
      </c>
      <c r="Y47" s="136"/>
      <c r="Z47" s="137"/>
      <c r="AA47" s="163"/>
      <c r="AB47" s="146"/>
      <c r="AC47" s="126"/>
      <c r="AD47" s="126"/>
      <c r="AE47" s="147"/>
      <c r="AF47" s="136"/>
      <c r="AG47" s="137"/>
    </row>
    <row r="48" spans="1:33" ht="28.8">
      <c r="A48" s="122"/>
      <c r="B48" s="136">
        <f t="shared" si="0"/>
        <v>3600</v>
      </c>
      <c r="C48" s="123" t="s">
        <v>419</v>
      </c>
      <c r="D48" s="123"/>
      <c r="E48" s="123"/>
      <c r="F48" s="137"/>
      <c r="G48" s="140" t="s">
        <v>113</v>
      </c>
      <c r="H48" s="123" t="s">
        <v>112</v>
      </c>
      <c r="I48" s="123" t="s">
        <v>478</v>
      </c>
      <c r="J48" s="124" t="s">
        <v>248</v>
      </c>
      <c r="K48" s="123" t="s">
        <v>282</v>
      </c>
      <c r="L48" s="123" t="s">
        <v>114</v>
      </c>
      <c r="M48" s="123" t="s">
        <v>298</v>
      </c>
      <c r="N48" s="125">
        <v>45310</v>
      </c>
      <c r="O48" s="137"/>
      <c r="P48" s="140" t="s">
        <v>113</v>
      </c>
      <c r="Q48" s="123" t="s">
        <v>478</v>
      </c>
      <c r="R48" s="124" t="s">
        <v>248</v>
      </c>
      <c r="S48" s="123" t="s">
        <v>128</v>
      </c>
      <c r="T48" s="123" t="s">
        <v>114</v>
      </c>
      <c r="U48" s="123" t="s">
        <v>295</v>
      </c>
      <c r="V48" s="125">
        <v>45310</v>
      </c>
      <c r="W48" s="137"/>
      <c r="X48" s="143" t="s">
        <v>23</v>
      </c>
      <c r="Y48" s="136"/>
      <c r="Z48" s="137"/>
      <c r="AA48" s="163"/>
      <c r="AB48" s="146"/>
      <c r="AC48" s="126"/>
      <c r="AD48" s="126"/>
      <c r="AE48" s="147"/>
      <c r="AF48" s="146"/>
      <c r="AG48" s="137"/>
    </row>
    <row r="49" spans="1:33" ht="28.8">
      <c r="A49" s="122"/>
      <c r="B49" s="136">
        <f t="shared" si="0"/>
        <v>3700</v>
      </c>
      <c r="C49" s="123" t="s">
        <v>420</v>
      </c>
      <c r="D49" s="123"/>
      <c r="E49" s="123"/>
      <c r="F49" s="137"/>
      <c r="G49" s="140" t="s">
        <v>113</v>
      </c>
      <c r="H49" s="123" t="s">
        <v>112</v>
      </c>
      <c r="I49" s="123" t="s">
        <v>478</v>
      </c>
      <c r="J49" s="124" t="s">
        <v>248</v>
      </c>
      <c r="K49" s="123" t="s">
        <v>282</v>
      </c>
      <c r="L49" s="123" t="s">
        <v>114</v>
      </c>
      <c r="M49" s="123" t="s">
        <v>298</v>
      </c>
      <c r="N49" s="125">
        <v>45310</v>
      </c>
      <c r="O49" s="137"/>
      <c r="P49" s="140" t="s">
        <v>113</v>
      </c>
      <c r="Q49" s="123" t="s">
        <v>478</v>
      </c>
      <c r="R49" s="124" t="s">
        <v>248</v>
      </c>
      <c r="S49" s="123" t="s">
        <v>128</v>
      </c>
      <c r="T49" s="123" t="s">
        <v>114</v>
      </c>
      <c r="U49" s="123" t="s">
        <v>295</v>
      </c>
      <c r="V49" s="125">
        <v>45310</v>
      </c>
      <c r="W49" s="137"/>
      <c r="X49" s="143" t="s">
        <v>23</v>
      </c>
      <c r="Y49" s="136"/>
      <c r="Z49" s="137"/>
      <c r="AA49" s="163"/>
      <c r="AB49" s="146"/>
      <c r="AC49" s="126"/>
      <c r="AD49" s="126"/>
      <c r="AE49" s="147"/>
      <c r="AF49" s="146"/>
      <c r="AG49" s="137"/>
    </row>
    <row r="50" spans="1:33" ht="28.8">
      <c r="A50" s="122"/>
      <c r="B50" s="136">
        <f t="shared" si="0"/>
        <v>3800</v>
      </c>
      <c r="C50" s="123" t="s">
        <v>480</v>
      </c>
      <c r="D50" s="123"/>
      <c r="E50" s="123"/>
      <c r="F50" s="137"/>
      <c r="G50" s="140" t="s">
        <v>113</v>
      </c>
      <c r="H50" s="123" t="s">
        <v>112</v>
      </c>
      <c r="I50" s="123" t="s">
        <v>484</v>
      </c>
      <c r="J50" s="124" t="s">
        <v>248</v>
      </c>
      <c r="K50" s="123" t="s">
        <v>282</v>
      </c>
      <c r="L50" s="123" t="s">
        <v>114</v>
      </c>
      <c r="M50" s="123" t="s">
        <v>298</v>
      </c>
      <c r="N50" s="125">
        <v>45370</v>
      </c>
      <c r="O50" s="137"/>
      <c r="P50" s="140" t="s">
        <v>113</v>
      </c>
      <c r="Q50" s="123" t="s">
        <v>484</v>
      </c>
      <c r="R50" s="124" t="s">
        <v>248</v>
      </c>
      <c r="S50" s="123" t="s">
        <v>128</v>
      </c>
      <c r="T50" s="123" t="s">
        <v>114</v>
      </c>
      <c r="U50" s="123" t="s">
        <v>295</v>
      </c>
      <c r="V50" s="125">
        <v>45370</v>
      </c>
      <c r="W50" s="137"/>
      <c r="X50" s="143" t="s">
        <v>23</v>
      </c>
      <c r="Y50" s="136"/>
      <c r="Z50" s="137"/>
      <c r="AA50" s="163"/>
      <c r="AB50" s="146"/>
      <c r="AC50" s="126"/>
      <c r="AD50" s="126"/>
      <c r="AE50" s="147"/>
      <c r="AF50" s="146"/>
      <c r="AG50" s="137"/>
    </row>
    <row r="51" spans="1:33" ht="28.8">
      <c r="A51" s="122"/>
      <c r="B51" s="136">
        <f t="shared" si="0"/>
        <v>3900</v>
      </c>
      <c r="C51" s="123" t="s">
        <v>421</v>
      </c>
      <c r="D51" s="123"/>
      <c r="E51" s="123"/>
      <c r="F51" s="137"/>
      <c r="G51" s="140" t="s">
        <v>113</v>
      </c>
      <c r="H51" s="123" t="s">
        <v>112</v>
      </c>
      <c r="I51" s="123" t="s">
        <v>484</v>
      </c>
      <c r="J51" s="124" t="s">
        <v>248</v>
      </c>
      <c r="K51" s="123" t="s">
        <v>124</v>
      </c>
      <c r="L51" s="123" t="s">
        <v>114</v>
      </c>
      <c r="M51" s="123" t="s">
        <v>297</v>
      </c>
      <c r="N51" s="125">
        <v>44232</v>
      </c>
      <c r="O51" s="137"/>
      <c r="P51" s="140" t="s">
        <v>113</v>
      </c>
      <c r="Q51" s="123" t="s">
        <v>484</v>
      </c>
      <c r="R51" s="124" t="s">
        <v>248</v>
      </c>
      <c r="S51" s="123" t="s">
        <v>124</v>
      </c>
      <c r="T51" s="123" t="s">
        <v>114</v>
      </c>
      <c r="U51" s="123" t="s">
        <v>297</v>
      </c>
      <c r="V51" s="125">
        <v>44232</v>
      </c>
      <c r="W51" s="137"/>
      <c r="X51" s="143" t="s">
        <v>23</v>
      </c>
      <c r="Y51" s="136"/>
      <c r="Z51" s="137"/>
      <c r="AA51" s="163"/>
      <c r="AB51" s="146"/>
      <c r="AC51" s="126"/>
      <c r="AD51" s="126"/>
      <c r="AE51" s="147"/>
      <c r="AF51" s="146"/>
      <c r="AG51" s="147"/>
    </row>
    <row r="52" spans="1:33" ht="28.8">
      <c r="A52" s="122"/>
      <c r="B52" s="136">
        <f t="shared" si="0"/>
        <v>4000</v>
      </c>
      <c r="C52" s="123" t="s">
        <v>422</v>
      </c>
      <c r="D52" s="123"/>
      <c r="E52" s="123"/>
      <c r="F52" s="137"/>
      <c r="G52" s="140" t="s">
        <v>113</v>
      </c>
      <c r="H52" s="123" t="s">
        <v>112</v>
      </c>
      <c r="I52" s="123" t="s">
        <v>484</v>
      </c>
      <c r="J52" s="124" t="s">
        <v>248</v>
      </c>
      <c r="K52" s="123" t="s">
        <v>124</v>
      </c>
      <c r="L52" s="123" t="s">
        <v>114</v>
      </c>
      <c r="M52" s="123" t="s">
        <v>297</v>
      </c>
      <c r="N52" s="125">
        <v>44232</v>
      </c>
      <c r="O52" s="137"/>
      <c r="P52" s="140" t="s">
        <v>113</v>
      </c>
      <c r="Q52" s="123" t="s">
        <v>484</v>
      </c>
      <c r="R52" s="124" t="s">
        <v>248</v>
      </c>
      <c r="S52" s="123" t="s">
        <v>124</v>
      </c>
      <c r="T52" s="123" t="s">
        <v>114</v>
      </c>
      <c r="U52" s="123" t="s">
        <v>297</v>
      </c>
      <c r="V52" s="125">
        <v>44232</v>
      </c>
      <c r="W52" s="137"/>
      <c r="X52" s="143" t="s">
        <v>23</v>
      </c>
      <c r="Y52" s="136"/>
      <c r="Z52" s="137"/>
      <c r="AA52" s="163"/>
      <c r="AB52" s="146"/>
      <c r="AC52" s="126"/>
      <c r="AD52" s="126"/>
      <c r="AE52" s="147"/>
      <c r="AF52" s="146"/>
      <c r="AG52" s="147"/>
    </row>
    <row r="53" spans="1:33" ht="28.8">
      <c r="A53" s="122"/>
      <c r="B53" s="136">
        <f t="shared" si="0"/>
        <v>4100</v>
      </c>
      <c r="C53" s="123" t="s">
        <v>423</v>
      </c>
      <c r="D53" s="123"/>
      <c r="E53" s="123"/>
      <c r="F53" s="137"/>
      <c r="G53" s="140" t="s">
        <v>113</v>
      </c>
      <c r="H53" s="123" t="s">
        <v>112</v>
      </c>
      <c r="I53" s="123" t="s">
        <v>484</v>
      </c>
      <c r="J53" s="124" t="s">
        <v>248</v>
      </c>
      <c r="K53" s="123" t="s">
        <v>282</v>
      </c>
      <c r="L53" s="123" t="s">
        <v>114</v>
      </c>
      <c r="M53" s="123" t="s">
        <v>298</v>
      </c>
      <c r="N53" s="125">
        <v>45370</v>
      </c>
      <c r="O53" s="137"/>
      <c r="P53" s="140" t="s">
        <v>113</v>
      </c>
      <c r="Q53" s="123" t="s">
        <v>484</v>
      </c>
      <c r="R53" s="124" t="s">
        <v>481</v>
      </c>
      <c r="S53" s="123" t="s">
        <v>128</v>
      </c>
      <c r="T53" s="123" t="s">
        <v>114</v>
      </c>
      <c r="U53" s="123" t="s">
        <v>295</v>
      </c>
      <c r="V53" s="125">
        <v>45370</v>
      </c>
      <c r="W53" s="137"/>
      <c r="X53" s="143" t="s">
        <v>23</v>
      </c>
      <c r="Y53" s="136"/>
      <c r="Z53" s="137"/>
      <c r="AA53" s="163"/>
      <c r="AB53" s="146"/>
      <c r="AC53" s="126"/>
      <c r="AD53" s="126"/>
      <c r="AE53" s="147"/>
      <c r="AF53" s="146"/>
      <c r="AG53" s="147"/>
    </row>
    <row r="54" spans="1:33" ht="28.8">
      <c r="A54" s="122"/>
      <c r="B54" s="136">
        <f t="shared" si="0"/>
        <v>4200</v>
      </c>
      <c r="C54" s="123" t="s">
        <v>424</v>
      </c>
      <c r="D54" s="123"/>
      <c r="E54" s="123"/>
      <c r="F54" s="137"/>
      <c r="G54" s="140" t="s">
        <v>113</v>
      </c>
      <c r="H54" s="123" t="s">
        <v>112</v>
      </c>
      <c r="I54" s="123" t="s">
        <v>484</v>
      </c>
      <c r="J54" s="124" t="s">
        <v>248</v>
      </c>
      <c r="K54" s="123" t="s">
        <v>282</v>
      </c>
      <c r="L54" s="123" t="s">
        <v>114</v>
      </c>
      <c r="M54" s="123" t="s">
        <v>298</v>
      </c>
      <c r="N54" s="125">
        <v>45308</v>
      </c>
      <c r="O54" s="137"/>
      <c r="P54" s="140" t="s">
        <v>113</v>
      </c>
      <c r="Q54" s="123" t="s">
        <v>484</v>
      </c>
      <c r="R54" s="124" t="s">
        <v>248</v>
      </c>
      <c r="S54" s="123" t="s">
        <v>128</v>
      </c>
      <c r="T54" s="123" t="s">
        <v>114</v>
      </c>
      <c r="U54" s="123" t="s">
        <v>295</v>
      </c>
      <c r="V54" s="125">
        <v>45308</v>
      </c>
      <c r="W54" s="137"/>
      <c r="X54" s="143" t="s">
        <v>23</v>
      </c>
      <c r="Y54" s="136"/>
      <c r="Z54" s="137"/>
      <c r="AA54" s="163"/>
      <c r="AB54" s="146"/>
      <c r="AC54" s="126"/>
      <c r="AD54" s="126"/>
      <c r="AE54" s="147"/>
      <c r="AF54" s="146"/>
      <c r="AG54" s="147"/>
    </row>
    <row r="55" spans="1:33" ht="28.8">
      <c r="A55" s="122"/>
      <c r="B55" s="136">
        <f t="shared" si="0"/>
        <v>4300</v>
      </c>
      <c r="C55" s="123" t="s">
        <v>425</v>
      </c>
      <c r="D55" s="123"/>
      <c r="E55" s="123"/>
      <c r="F55" s="137"/>
      <c r="G55" s="140" t="s">
        <v>113</v>
      </c>
      <c r="H55" s="123" t="s">
        <v>112</v>
      </c>
      <c r="I55" s="123" t="s">
        <v>484</v>
      </c>
      <c r="J55" s="124" t="s">
        <v>248</v>
      </c>
      <c r="K55" s="123" t="s">
        <v>282</v>
      </c>
      <c r="L55" s="123" t="s">
        <v>114</v>
      </c>
      <c r="M55" s="123" t="s">
        <v>298</v>
      </c>
      <c r="N55" s="125">
        <v>45308</v>
      </c>
      <c r="O55" s="137"/>
      <c r="P55" s="140" t="s">
        <v>113</v>
      </c>
      <c r="Q55" s="123" t="s">
        <v>484</v>
      </c>
      <c r="R55" s="124" t="s">
        <v>248</v>
      </c>
      <c r="S55" s="123" t="s">
        <v>128</v>
      </c>
      <c r="T55" s="123" t="s">
        <v>114</v>
      </c>
      <c r="U55" s="123" t="s">
        <v>295</v>
      </c>
      <c r="V55" s="125">
        <v>45308</v>
      </c>
      <c r="W55" s="137"/>
      <c r="X55" s="143" t="s">
        <v>23</v>
      </c>
      <c r="Y55" s="136"/>
      <c r="Z55" s="137"/>
      <c r="AA55" s="163"/>
      <c r="AB55" s="146"/>
      <c r="AC55" s="126"/>
      <c r="AD55" s="126"/>
      <c r="AE55" s="147"/>
      <c r="AF55" s="146"/>
      <c r="AG55" s="147"/>
    </row>
    <row r="56" spans="1:33" ht="28.8">
      <c r="A56" s="122"/>
      <c r="B56" s="136">
        <f t="shared" si="0"/>
        <v>4400</v>
      </c>
      <c r="C56" s="123" t="s">
        <v>426</v>
      </c>
      <c r="D56" s="123"/>
      <c r="E56" s="123"/>
      <c r="F56" s="137"/>
      <c r="G56" s="140" t="s">
        <v>113</v>
      </c>
      <c r="H56" s="123" t="s">
        <v>112</v>
      </c>
      <c r="I56" s="123" t="s">
        <v>484</v>
      </c>
      <c r="J56" s="124" t="s">
        <v>248</v>
      </c>
      <c r="K56" s="123" t="s">
        <v>282</v>
      </c>
      <c r="L56" s="123" t="s">
        <v>114</v>
      </c>
      <c r="M56" s="123" t="s">
        <v>298</v>
      </c>
      <c r="N56" s="125">
        <v>45308</v>
      </c>
      <c r="O56" s="137"/>
      <c r="P56" s="140" t="s">
        <v>113</v>
      </c>
      <c r="Q56" s="123" t="s">
        <v>484</v>
      </c>
      <c r="R56" s="124" t="s">
        <v>248</v>
      </c>
      <c r="S56" s="123" t="s">
        <v>128</v>
      </c>
      <c r="T56" s="123" t="s">
        <v>114</v>
      </c>
      <c r="U56" s="123" t="s">
        <v>295</v>
      </c>
      <c r="V56" s="125">
        <v>45308</v>
      </c>
      <c r="W56" s="137"/>
      <c r="X56" s="143" t="s">
        <v>23</v>
      </c>
      <c r="Y56" s="136"/>
      <c r="Z56" s="137"/>
      <c r="AA56" s="163"/>
      <c r="AB56" s="146"/>
      <c r="AC56" s="126"/>
      <c r="AD56" s="126"/>
      <c r="AE56" s="147"/>
      <c r="AF56" s="146"/>
      <c r="AG56" s="147"/>
    </row>
    <row r="57" spans="1:33" ht="28.8">
      <c r="A57" s="122"/>
      <c r="B57" s="136">
        <f t="shared" si="0"/>
        <v>4500</v>
      </c>
      <c r="C57" s="123" t="s">
        <v>427</v>
      </c>
      <c r="D57" s="123"/>
      <c r="E57" s="123"/>
      <c r="F57" s="137"/>
      <c r="G57" s="140" t="s">
        <v>113</v>
      </c>
      <c r="H57" s="123" t="s">
        <v>112</v>
      </c>
      <c r="I57" s="123" t="s">
        <v>484</v>
      </c>
      <c r="J57" s="124" t="s">
        <v>248</v>
      </c>
      <c r="K57" s="123" t="s">
        <v>282</v>
      </c>
      <c r="L57" s="123" t="s">
        <v>114</v>
      </c>
      <c r="M57" s="123" t="s">
        <v>298</v>
      </c>
      <c r="N57" s="125">
        <v>45308</v>
      </c>
      <c r="O57" s="137"/>
      <c r="P57" s="140" t="s">
        <v>113</v>
      </c>
      <c r="Q57" s="123" t="s">
        <v>484</v>
      </c>
      <c r="R57" s="124" t="s">
        <v>248</v>
      </c>
      <c r="S57" s="123" t="s">
        <v>128</v>
      </c>
      <c r="T57" s="123" t="s">
        <v>114</v>
      </c>
      <c r="U57" s="123" t="s">
        <v>295</v>
      </c>
      <c r="V57" s="125">
        <v>45308</v>
      </c>
      <c r="W57" s="137"/>
      <c r="X57" s="143" t="s">
        <v>23</v>
      </c>
      <c r="Y57" s="136"/>
      <c r="Z57" s="137"/>
      <c r="AA57" s="163"/>
      <c r="AB57" s="146"/>
      <c r="AC57" s="126"/>
      <c r="AD57" s="126"/>
      <c r="AE57" s="147"/>
      <c r="AF57" s="146"/>
      <c r="AG57" s="147"/>
    </row>
    <row r="58" spans="1:33" ht="28.8">
      <c r="A58" s="122"/>
      <c r="B58" s="136">
        <f t="shared" si="0"/>
        <v>4600</v>
      </c>
      <c r="C58" s="123" t="s">
        <v>428</v>
      </c>
      <c r="D58" s="123"/>
      <c r="E58" s="123"/>
      <c r="F58" s="137"/>
      <c r="G58" s="140" t="s">
        <v>113</v>
      </c>
      <c r="H58" s="123" t="s">
        <v>112</v>
      </c>
      <c r="I58" s="123" t="s">
        <v>484</v>
      </c>
      <c r="J58" s="124" t="s">
        <v>248</v>
      </c>
      <c r="K58" s="123" t="s">
        <v>282</v>
      </c>
      <c r="L58" s="123" t="s">
        <v>114</v>
      </c>
      <c r="M58" s="123" t="s">
        <v>298</v>
      </c>
      <c r="N58" s="125">
        <v>45370</v>
      </c>
      <c r="O58" s="137"/>
      <c r="P58" s="140" t="s">
        <v>113</v>
      </c>
      <c r="Q58" s="123" t="s">
        <v>484</v>
      </c>
      <c r="R58" s="124" t="s">
        <v>248</v>
      </c>
      <c r="S58" s="123" t="s">
        <v>128</v>
      </c>
      <c r="T58" s="123" t="s">
        <v>114</v>
      </c>
      <c r="U58" s="123" t="s">
        <v>295</v>
      </c>
      <c r="V58" s="125">
        <v>45370</v>
      </c>
      <c r="W58" s="137"/>
      <c r="X58" s="143" t="s">
        <v>23</v>
      </c>
      <c r="Y58" s="136"/>
      <c r="Z58" s="137"/>
      <c r="AA58" s="163"/>
      <c r="AB58" s="146"/>
      <c r="AC58" s="126"/>
      <c r="AD58" s="126"/>
      <c r="AE58" s="147"/>
      <c r="AF58" s="146"/>
      <c r="AG58" s="147"/>
    </row>
    <row r="59" spans="1:33" ht="28.8">
      <c r="A59" s="122"/>
      <c r="B59" s="136">
        <f t="shared" si="0"/>
        <v>4700</v>
      </c>
      <c r="C59" s="123" t="s">
        <v>429</v>
      </c>
      <c r="D59" s="123"/>
      <c r="E59" s="123"/>
      <c r="F59" s="137"/>
      <c r="G59" s="140" t="s">
        <v>113</v>
      </c>
      <c r="H59" s="123" t="s">
        <v>112</v>
      </c>
      <c r="I59" s="123" t="s">
        <v>484</v>
      </c>
      <c r="J59" s="124" t="s">
        <v>248</v>
      </c>
      <c r="K59" s="123" t="s">
        <v>282</v>
      </c>
      <c r="L59" s="123" t="s">
        <v>114</v>
      </c>
      <c r="M59" s="123" t="s">
        <v>298</v>
      </c>
      <c r="N59" s="125">
        <v>45370</v>
      </c>
      <c r="O59" s="137"/>
      <c r="P59" s="140" t="s">
        <v>113</v>
      </c>
      <c r="Q59" s="123" t="s">
        <v>484</v>
      </c>
      <c r="R59" s="124" t="s">
        <v>248</v>
      </c>
      <c r="S59" s="123" t="s">
        <v>128</v>
      </c>
      <c r="T59" s="123" t="s">
        <v>114</v>
      </c>
      <c r="U59" s="123" t="s">
        <v>295</v>
      </c>
      <c r="V59" s="125">
        <v>45370</v>
      </c>
      <c r="W59" s="137"/>
      <c r="X59" s="143" t="s">
        <v>23</v>
      </c>
      <c r="Y59" s="136"/>
      <c r="Z59" s="137"/>
      <c r="AA59" s="163"/>
      <c r="AB59" s="146"/>
      <c r="AC59" s="126"/>
      <c r="AD59" s="126"/>
      <c r="AE59" s="147"/>
      <c r="AF59" s="146"/>
      <c r="AG59" s="147"/>
    </row>
    <row r="60" spans="1:33" ht="28.8">
      <c r="A60" s="122"/>
      <c r="B60" s="136">
        <f t="shared" si="0"/>
        <v>4800</v>
      </c>
      <c r="C60" s="123" t="s">
        <v>430</v>
      </c>
      <c r="D60" s="123"/>
      <c r="E60" s="123"/>
      <c r="F60" s="137"/>
      <c r="G60" s="140" t="s">
        <v>113</v>
      </c>
      <c r="H60" s="123" t="s">
        <v>112</v>
      </c>
      <c r="I60" s="123" t="s">
        <v>484</v>
      </c>
      <c r="J60" s="124" t="s">
        <v>248</v>
      </c>
      <c r="K60" s="123" t="s">
        <v>282</v>
      </c>
      <c r="L60" s="123" t="s">
        <v>114</v>
      </c>
      <c r="M60" s="123" t="s">
        <v>298</v>
      </c>
      <c r="N60" s="125">
        <v>45370</v>
      </c>
      <c r="O60" s="137"/>
      <c r="P60" s="140" t="s">
        <v>113</v>
      </c>
      <c r="Q60" s="123" t="s">
        <v>484</v>
      </c>
      <c r="R60" s="124" t="s">
        <v>248</v>
      </c>
      <c r="S60" s="123" t="s">
        <v>128</v>
      </c>
      <c r="T60" s="123" t="s">
        <v>114</v>
      </c>
      <c r="U60" s="123" t="s">
        <v>295</v>
      </c>
      <c r="V60" s="125">
        <v>45370</v>
      </c>
      <c r="W60" s="137"/>
      <c r="X60" s="143" t="s">
        <v>23</v>
      </c>
      <c r="Y60" s="136"/>
      <c r="Z60" s="137"/>
      <c r="AA60" s="163"/>
      <c r="AB60" s="146"/>
      <c r="AC60" s="126"/>
      <c r="AD60" s="126"/>
      <c r="AE60" s="147"/>
      <c r="AF60" s="146"/>
      <c r="AG60" s="147"/>
    </row>
    <row r="61" spans="1:33" ht="28.8">
      <c r="A61" s="122"/>
      <c r="B61" s="136">
        <f t="shared" si="0"/>
        <v>4900</v>
      </c>
      <c r="C61" s="123" t="s">
        <v>431</v>
      </c>
      <c r="D61" s="123"/>
      <c r="E61" s="123"/>
      <c r="F61" s="137"/>
      <c r="G61" s="140" t="s">
        <v>113</v>
      </c>
      <c r="H61" s="123" t="s">
        <v>112</v>
      </c>
      <c r="I61" s="123">
        <v>2020</v>
      </c>
      <c r="J61" s="124" t="s">
        <v>248</v>
      </c>
      <c r="K61" s="123" t="s">
        <v>282</v>
      </c>
      <c r="L61" s="123" t="s">
        <v>114</v>
      </c>
      <c r="M61" s="123" t="s">
        <v>298</v>
      </c>
      <c r="N61" s="125">
        <v>45370</v>
      </c>
      <c r="O61" s="137"/>
      <c r="P61" s="140" t="s">
        <v>113</v>
      </c>
      <c r="Q61" s="123">
        <v>2020</v>
      </c>
      <c r="R61" s="124" t="s">
        <v>248</v>
      </c>
      <c r="S61" s="123" t="s">
        <v>128</v>
      </c>
      <c r="T61" s="123" t="s">
        <v>114</v>
      </c>
      <c r="U61" s="123" t="s">
        <v>295</v>
      </c>
      <c r="V61" s="125">
        <v>45370</v>
      </c>
      <c r="W61" s="137"/>
      <c r="X61" s="143" t="s">
        <v>23</v>
      </c>
      <c r="Y61" s="136"/>
      <c r="Z61" s="137"/>
      <c r="AA61" s="163"/>
      <c r="AB61" s="146"/>
      <c r="AC61" s="126"/>
      <c r="AD61" s="126"/>
      <c r="AE61" s="147"/>
      <c r="AF61" s="146"/>
      <c r="AG61" s="147"/>
    </row>
    <row r="62" spans="1:33" ht="28.8">
      <c r="A62" s="122"/>
      <c r="B62" s="136">
        <f t="shared" si="0"/>
        <v>5000</v>
      </c>
      <c r="C62" s="123" t="s">
        <v>432</v>
      </c>
      <c r="D62" s="123"/>
      <c r="E62" s="123"/>
      <c r="F62" s="137"/>
      <c r="G62" s="140" t="s">
        <v>113</v>
      </c>
      <c r="H62" s="123" t="s">
        <v>112</v>
      </c>
      <c r="I62" s="123" t="s">
        <v>484</v>
      </c>
      <c r="J62" s="124" t="s">
        <v>248</v>
      </c>
      <c r="K62" s="123" t="s">
        <v>282</v>
      </c>
      <c r="L62" s="123" t="s">
        <v>114</v>
      </c>
      <c r="M62" s="123" t="s">
        <v>298</v>
      </c>
      <c r="N62" s="125">
        <v>45570</v>
      </c>
      <c r="O62" s="137"/>
      <c r="P62" s="140" t="s">
        <v>113</v>
      </c>
      <c r="Q62" s="123" t="s">
        <v>484</v>
      </c>
      <c r="R62" s="124" t="s">
        <v>248</v>
      </c>
      <c r="S62" s="123" t="s">
        <v>128</v>
      </c>
      <c r="T62" s="123" t="s">
        <v>114</v>
      </c>
      <c r="U62" s="123" t="s">
        <v>295</v>
      </c>
      <c r="V62" s="125">
        <v>45570</v>
      </c>
      <c r="W62" s="137"/>
      <c r="X62" s="143" t="s">
        <v>23</v>
      </c>
      <c r="Y62" s="136"/>
      <c r="Z62" s="137"/>
      <c r="AA62" s="163"/>
      <c r="AB62" s="146"/>
      <c r="AC62" s="126"/>
      <c r="AD62" s="126"/>
      <c r="AE62" s="147"/>
      <c r="AF62" s="146"/>
      <c r="AG62" s="147"/>
    </row>
    <row r="63" spans="1:33" ht="28.8">
      <c r="A63" s="122"/>
      <c r="B63" s="136">
        <f t="shared" si="0"/>
        <v>5100</v>
      </c>
      <c r="C63" s="123" t="s">
        <v>482</v>
      </c>
      <c r="D63" s="123"/>
      <c r="E63" s="123"/>
      <c r="F63" s="137"/>
      <c r="G63" s="140" t="s">
        <v>113</v>
      </c>
      <c r="H63" s="123" t="s">
        <v>112</v>
      </c>
      <c r="I63" s="123" t="s">
        <v>484</v>
      </c>
      <c r="J63" s="124" t="s">
        <v>248</v>
      </c>
      <c r="K63" s="123" t="s">
        <v>282</v>
      </c>
      <c r="L63" s="123" t="s">
        <v>114</v>
      </c>
      <c r="M63" s="123" t="s">
        <v>298</v>
      </c>
      <c r="N63" s="125">
        <v>45570</v>
      </c>
      <c r="O63" s="137"/>
      <c r="P63" s="140" t="s">
        <v>113</v>
      </c>
      <c r="Q63" s="123" t="s">
        <v>484</v>
      </c>
      <c r="R63" s="124" t="s">
        <v>248</v>
      </c>
      <c r="S63" s="123" t="s">
        <v>128</v>
      </c>
      <c r="T63" s="123" t="s">
        <v>114</v>
      </c>
      <c r="U63" s="123" t="s">
        <v>295</v>
      </c>
      <c r="V63" s="125">
        <v>45570</v>
      </c>
      <c r="W63" s="137"/>
      <c r="X63" s="143" t="s">
        <v>23</v>
      </c>
      <c r="Y63" s="136"/>
      <c r="Z63" s="137"/>
      <c r="AA63" s="163"/>
      <c r="AB63" s="146"/>
      <c r="AC63" s="126"/>
      <c r="AD63" s="126"/>
      <c r="AE63" s="147"/>
      <c r="AF63" s="146"/>
      <c r="AG63" s="147"/>
    </row>
    <row r="64" spans="1:33" ht="28.8">
      <c r="A64" s="122"/>
      <c r="B64" s="136">
        <f t="shared" si="0"/>
        <v>5200</v>
      </c>
      <c r="C64" s="123" t="s">
        <v>433</v>
      </c>
      <c r="D64" s="123"/>
      <c r="E64" s="123"/>
      <c r="F64" s="137"/>
      <c r="G64" s="140" t="s">
        <v>113</v>
      </c>
      <c r="H64" s="123" t="s">
        <v>112</v>
      </c>
      <c r="I64" s="123" t="s">
        <v>484</v>
      </c>
      <c r="J64" s="124" t="s">
        <v>248</v>
      </c>
      <c r="K64" s="123" t="s">
        <v>282</v>
      </c>
      <c r="L64" s="123" t="s">
        <v>114</v>
      </c>
      <c r="M64" s="123" t="s">
        <v>298</v>
      </c>
      <c r="N64" s="125">
        <v>45308</v>
      </c>
      <c r="O64" s="137"/>
      <c r="P64" s="140" t="s">
        <v>113</v>
      </c>
      <c r="Q64" s="123" t="s">
        <v>484</v>
      </c>
      <c r="R64" s="124" t="s">
        <v>248</v>
      </c>
      <c r="S64" s="123" t="s">
        <v>128</v>
      </c>
      <c r="T64" s="123" t="s">
        <v>114</v>
      </c>
      <c r="U64" s="123" t="s">
        <v>295</v>
      </c>
      <c r="V64" s="125">
        <v>45308</v>
      </c>
      <c r="W64" s="137"/>
      <c r="X64" s="143" t="s">
        <v>23</v>
      </c>
      <c r="Y64" s="136"/>
      <c r="Z64" s="137"/>
      <c r="AA64" s="163"/>
      <c r="AB64" s="146"/>
      <c r="AC64" s="126"/>
      <c r="AD64" s="126"/>
      <c r="AE64" s="147"/>
      <c r="AF64" s="146"/>
      <c r="AG64" s="147"/>
    </row>
    <row r="65" spans="1:33" ht="28.8">
      <c r="A65" s="122"/>
      <c r="B65" s="136">
        <f t="shared" si="0"/>
        <v>5300</v>
      </c>
      <c r="C65" s="123" t="s">
        <v>434</v>
      </c>
      <c r="D65" s="123"/>
      <c r="E65" s="123"/>
      <c r="F65" s="137"/>
      <c r="G65" s="140" t="s">
        <v>113</v>
      </c>
      <c r="H65" s="123" t="s">
        <v>112</v>
      </c>
      <c r="I65" s="123" t="s">
        <v>484</v>
      </c>
      <c r="J65" s="124" t="s">
        <v>248</v>
      </c>
      <c r="K65" s="123" t="s">
        <v>282</v>
      </c>
      <c r="L65" s="123" t="s">
        <v>114</v>
      </c>
      <c r="M65" s="123" t="s">
        <v>298</v>
      </c>
      <c r="N65" s="125">
        <v>45308</v>
      </c>
      <c r="O65" s="137"/>
      <c r="P65" s="140" t="s">
        <v>113</v>
      </c>
      <c r="Q65" s="123" t="s">
        <v>484</v>
      </c>
      <c r="R65" s="124" t="s">
        <v>248</v>
      </c>
      <c r="S65" s="123" t="s">
        <v>128</v>
      </c>
      <c r="T65" s="123" t="s">
        <v>114</v>
      </c>
      <c r="U65" s="123" t="s">
        <v>295</v>
      </c>
      <c r="V65" s="125">
        <v>45308</v>
      </c>
      <c r="W65" s="137"/>
      <c r="X65" s="143" t="s">
        <v>23</v>
      </c>
      <c r="Y65" s="136"/>
      <c r="Z65" s="137"/>
      <c r="AA65" s="163"/>
      <c r="AB65" s="146"/>
      <c r="AC65" s="126"/>
      <c r="AD65" s="126"/>
      <c r="AE65" s="147"/>
      <c r="AF65" s="146"/>
      <c r="AG65" s="147"/>
    </row>
    <row r="66" spans="1:33" ht="28.8">
      <c r="A66" s="122"/>
      <c r="B66" s="136">
        <f t="shared" si="0"/>
        <v>5400</v>
      </c>
      <c r="C66" s="123" t="s">
        <v>435</v>
      </c>
      <c r="D66" s="123"/>
      <c r="E66" s="123"/>
      <c r="F66" s="137"/>
      <c r="G66" s="140" t="s">
        <v>113</v>
      </c>
      <c r="H66" s="123" t="s">
        <v>112</v>
      </c>
      <c r="I66" s="123" t="s">
        <v>484</v>
      </c>
      <c r="J66" s="124" t="s">
        <v>248</v>
      </c>
      <c r="K66" s="123" t="s">
        <v>282</v>
      </c>
      <c r="L66" s="123" t="s">
        <v>114</v>
      </c>
      <c r="M66" s="123" t="s">
        <v>298</v>
      </c>
      <c r="N66" s="125">
        <v>45308</v>
      </c>
      <c r="O66" s="137"/>
      <c r="P66" s="140" t="s">
        <v>113</v>
      </c>
      <c r="Q66" s="123" t="s">
        <v>484</v>
      </c>
      <c r="R66" s="124" t="s">
        <v>248</v>
      </c>
      <c r="S66" s="123" t="s">
        <v>128</v>
      </c>
      <c r="T66" s="123" t="s">
        <v>114</v>
      </c>
      <c r="U66" s="123" t="s">
        <v>295</v>
      </c>
      <c r="V66" s="125">
        <v>45308</v>
      </c>
      <c r="W66" s="137"/>
      <c r="X66" s="143" t="s">
        <v>23</v>
      </c>
      <c r="Y66" s="136"/>
      <c r="Z66" s="137"/>
      <c r="AA66" s="163"/>
      <c r="AB66" s="146"/>
      <c r="AC66" s="126"/>
      <c r="AD66" s="126"/>
      <c r="AE66" s="147"/>
      <c r="AF66" s="146"/>
      <c r="AG66" s="147"/>
    </row>
    <row r="67" spans="1:33" ht="28.8">
      <c r="A67" s="122"/>
      <c r="B67" s="136">
        <f t="shared" si="0"/>
        <v>5500</v>
      </c>
      <c r="C67" s="123" t="s">
        <v>436</v>
      </c>
      <c r="D67" s="123"/>
      <c r="E67" s="123"/>
      <c r="F67" s="137"/>
      <c r="G67" s="140" t="s">
        <v>113</v>
      </c>
      <c r="H67" s="123" t="s">
        <v>112</v>
      </c>
      <c r="I67" s="123" t="s">
        <v>484</v>
      </c>
      <c r="J67" s="124" t="s">
        <v>248</v>
      </c>
      <c r="K67" s="123" t="s">
        <v>282</v>
      </c>
      <c r="L67" s="123" t="s">
        <v>114</v>
      </c>
      <c r="M67" s="123" t="s">
        <v>298</v>
      </c>
      <c r="N67" s="125">
        <v>45308</v>
      </c>
      <c r="O67" s="137"/>
      <c r="P67" s="140" t="s">
        <v>113</v>
      </c>
      <c r="Q67" s="123" t="s">
        <v>484</v>
      </c>
      <c r="R67" s="124" t="s">
        <v>248</v>
      </c>
      <c r="S67" s="123" t="s">
        <v>128</v>
      </c>
      <c r="T67" s="123" t="s">
        <v>114</v>
      </c>
      <c r="U67" s="123" t="s">
        <v>295</v>
      </c>
      <c r="V67" s="125">
        <v>45308</v>
      </c>
      <c r="W67" s="137"/>
      <c r="X67" s="143" t="s">
        <v>23</v>
      </c>
      <c r="Y67" s="136"/>
      <c r="Z67" s="137"/>
      <c r="AA67" s="163"/>
      <c r="AB67" s="146"/>
      <c r="AC67" s="126"/>
      <c r="AD67" s="126"/>
      <c r="AE67" s="147"/>
      <c r="AF67" s="146"/>
      <c r="AG67" s="147"/>
    </row>
    <row r="68" spans="1:33" ht="28.8">
      <c r="A68" s="122"/>
      <c r="B68" s="136">
        <f t="shared" si="0"/>
        <v>5600</v>
      </c>
      <c r="C68" s="123" t="s">
        <v>437</v>
      </c>
      <c r="D68" s="123"/>
      <c r="E68" s="123"/>
      <c r="F68" s="137"/>
      <c r="G68" s="140" t="s">
        <v>113</v>
      </c>
      <c r="H68" s="123" t="s">
        <v>112</v>
      </c>
      <c r="I68" s="123" t="s">
        <v>484</v>
      </c>
      <c r="J68" s="124" t="s">
        <v>248</v>
      </c>
      <c r="K68" s="123" t="s">
        <v>282</v>
      </c>
      <c r="L68" s="123" t="s">
        <v>114</v>
      </c>
      <c r="M68" s="123" t="s">
        <v>298</v>
      </c>
      <c r="N68" s="125">
        <v>45308</v>
      </c>
      <c r="O68" s="137"/>
      <c r="P68" s="140" t="s">
        <v>113</v>
      </c>
      <c r="Q68" s="123" t="s">
        <v>484</v>
      </c>
      <c r="R68" s="124" t="s">
        <v>248</v>
      </c>
      <c r="S68" s="123" t="s">
        <v>128</v>
      </c>
      <c r="T68" s="123" t="s">
        <v>114</v>
      </c>
      <c r="U68" s="123" t="s">
        <v>295</v>
      </c>
      <c r="V68" s="125">
        <v>45308</v>
      </c>
      <c r="W68" s="137"/>
      <c r="X68" s="143" t="s">
        <v>23</v>
      </c>
      <c r="Y68" s="136"/>
      <c r="Z68" s="137"/>
      <c r="AA68" s="163"/>
      <c r="AB68" s="146"/>
      <c r="AC68" s="126"/>
      <c r="AD68" s="126"/>
      <c r="AE68" s="147"/>
      <c r="AF68" s="146"/>
      <c r="AG68" s="147"/>
    </row>
    <row r="69" spans="1:33" ht="28.8">
      <c r="A69" s="122"/>
      <c r="B69" s="136">
        <f t="shared" si="0"/>
        <v>5700</v>
      </c>
      <c r="C69" s="123" t="s">
        <v>438</v>
      </c>
      <c r="D69" s="123"/>
      <c r="E69" s="123"/>
      <c r="F69" s="137"/>
      <c r="G69" s="140" t="s">
        <v>113</v>
      </c>
      <c r="H69" s="123" t="s">
        <v>112</v>
      </c>
      <c r="I69" s="123">
        <v>2014</v>
      </c>
      <c r="J69" s="124" t="s">
        <v>248</v>
      </c>
      <c r="K69" s="123" t="s">
        <v>282</v>
      </c>
      <c r="L69" s="123" t="s">
        <v>114</v>
      </c>
      <c r="M69" s="123" t="s">
        <v>298</v>
      </c>
      <c r="N69" s="125">
        <v>45308</v>
      </c>
      <c r="O69" s="137"/>
      <c r="P69" s="140" t="s">
        <v>113</v>
      </c>
      <c r="Q69" s="123">
        <v>2014</v>
      </c>
      <c r="R69" s="124" t="s">
        <v>248</v>
      </c>
      <c r="S69" s="123" t="s">
        <v>128</v>
      </c>
      <c r="T69" s="123" t="s">
        <v>114</v>
      </c>
      <c r="U69" s="123" t="s">
        <v>295</v>
      </c>
      <c r="V69" s="125">
        <v>45308</v>
      </c>
      <c r="W69" s="137"/>
      <c r="X69" s="143" t="s">
        <v>23</v>
      </c>
      <c r="Y69" s="136"/>
      <c r="Z69" s="137"/>
      <c r="AA69" s="163"/>
      <c r="AB69" s="146"/>
      <c r="AC69" s="126"/>
      <c r="AD69" s="126"/>
      <c r="AE69" s="147"/>
      <c r="AF69" s="146"/>
      <c r="AG69" s="147"/>
    </row>
    <row r="70" spans="1:33" ht="28.8">
      <c r="A70" s="122"/>
      <c r="B70" s="136">
        <f t="shared" si="0"/>
        <v>5800</v>
      </c>
      <c r="C70" s="123" t="s">
        <v>439</v>
      </c>
      <c r="D70" s="123"/>
      <c r="E70" s="123"/>
      <c r="F70" s="137"/>
      <c r="G70" s="140" t="s">
        <v>113</v>
      </c>
      <c r="H70" s="123" t="s">
        <v>112</v>
      </c>
      <c r="I70" s="123" t="s">
        <v>484</v>
      </c>
      <c r="J70" s="124" t="s">
        <v>248</v>
      </c>
      <c r="K70" s="123" t="s">
        <v>282</v>
      </c>
      <c r="L70" s="123" t="s">
        <v>114</v>
      </c>
      <c r="M70" s="123" t="s">
        <v>298</v>
      </c>
      <c r="N70" s="125">
        <v>45308</v>
      </c>
      <c r="O70" s="137"/>
      <c r="P70" s="140" t="s">
        <v>122</v>
      </c>
      <c r="Q70" s="123" t="s">
        <v>484</v>
      </c>
      <c r="R70" s="124" t="s">
        <v>248</v>
      </c>
      <c r="S70" s="123" t="s">
        <v>128</v>
      </c>
      <c r="T70" s="123" t="s">
        <v>114</v>
      </c>
      <c r="U70" s="123" t="s">
        <v>295</v>
      </c>
      <c r="V70" s="125">
        <v>45308</v>
      </c>
      <c r="W70" s="137"/>
      <c r="X70" s="143" t="s">
        <v>23</v>
      </c>
      <c r="Y70" s="136"/>
      <c r="Z70" s="137"/>
      <c r="AA70" s="163"/>
      <c r="AB70" s="146"/>
      <c r="AC70" s="126"/>
      <c r="AD70" s="126"/>
      <c r="AE70" s="147"/>
      <c r="AF70" s="146"/>
      <c r="AG70" s="147"/>
    </row>
    <row r="71" spans="1:33" ht="28.8">
      <c r="A71" s="122"/>
      <c r="B71" s="136">
        <f t="shared" si="0"/>
        <v>5900</v>
      </c>
      <c r="C71" s="123" t="s">
        <v>440</v>
      </c>
      <c r="D71" s="123"/>
      <c r="E71" s="123"/>
      <c r="F71" s="137"/>
      <c r="G71" s="140" t="s">
        <v>113</v>
      </c>
      <c r="H71" s="123" t="s">
        <v>112</v>
      </c>
      <c r="I71" s="123" t="s">
        <v>478</v>
      </c>
      <c r="J71" s="124" t="s">
        <v>248</v>
      </c>
      <c r="K71" s="123" t="s">
        <v>282</v>
      </c>
      <c r="L71" s="123" t="s">
        <v>114</v>
      </c>
      <c r="M71" s="123" t="s">
        <v>298</v>
      </c>
      <c r="N71" s="125">
        <v>45308</v>
      </c>
      <c r="O71" s="137"/>
      <c r="P71" s="140" t="s">
        <v>113</v>
      </c>
      <c r="Q71" s="123" t="s">
        <v>478</v>
      </c>
      <c r="R71" s="124" t="s">
        <v>248</v>
      </c>
      <c r="S71" s="123" t="s">
        <v>128</v>
      </c>
      <c r="T71" s="123" t="s">
        <v>114</v>
      </c>
      <c r="U71" s="123" t="s">
        <v>295</v>
      </c>
      <c r="V71" s="125">
        <v>45308</v>
      </c>
      <c r="W71" s="137"/>
      <c r="X71" s="143" t="s">
        <v>23</v>
      </c>
      <c r="Y71" s="136"/>
      <c r="Z71" s="137"/>
      <c r="AA71" s="163"/>
      <c r="AB71" s="146"/>
      <c r="AC71" s="126"/>
      <c r="AD71" s="126"/>
      <c r="AE71" s="147"/>
      <c r="AF71" s="146"/>
      <c r="AG71" s="147"/>
    </row>
    <row r="72" spans="1:33" ht="28.8">
      <c r="A72" s="122"/>
      <c r="B72" s="136">
        <f t="shared" si="0"/>
        <v>6000</v>
      </c>
      <c r="C72" s="123" t="s">
        <v>441</v>
      </c>
      <c r="D72" s="123"/>
      <c r="E72" s="123"/>
      <c r="F72" s="137"/>
      <c r="G72" s="140" t="s">
        <v>113</v>
      </c>
      <c r="H72" s="123" t="s">
        <v>112</v>
      </c>
      <c r="I72" s="123" t="s">
        <v>478</v>
      </c>
      <c r="J72" s="124" t="s">
        <v>248</v>
      </c>
      <c r="K72" s="123" t="s">
        <v>282</v>
      </c>
      <c r="L72" s="123" t="s">
        <v>114</v>
      </c>
      <c r="M72" s="123" t="s">
        <v>298</v>
      </c>
      <c r="N72" s="125">
        <v>45308</v>
      </c>
      <c r="O72" s="137"/>
      <c r="P72" s="140" t="s">
        <v>113</v>
      </c>
      <c r="Q72" s="123" t="s">
        <v>478</v>
      </c>
      <c r="R72" s="124" t="s">
        <v>248</v>
      </c>
      <c r="S72" s="123" t="s">
        <v>128</v>
      </c>
      <c r="T72" s="123" t="s">
        <v>114</v>
      </c>
      <c r="U72" s="123" t="s">
        <v>295</v>
      </c>
      <c r="V72" s="125">
        <v>45308</v>
      </c>
      <c r="W72" s="137"/>
      <c r="X72" s="143" t="s">
        <v>23</v>
      </c>
      <c r="Y72" s="136"/>
      <c r="Z72" s="137"/>
      <c r="AA72" s="163"/>
      <c r="AB72" s="146"/>
      <c r="AC72" s="126"/>
      <c r="AD72" s="126"/>
      <c r="AE72" s="147"/>
      <c r="AF72" s="146"/>
      <c r="AG72" s="147"/>
    </row>
    <row r="73" spans="1:33" ht="28.8">
      <c r="A73" s="122"/>
      <c r="B73" s="136">
        <f t="shared" si="0"/>
        <v>6100</v>
      </c>
      <c r="C73" s="123" t="s">
        <v>442</v>
      </c>
      <c r="D73" s="123"/>
      <c r="E73" s="123"/>
      <c r="F73" s="137"/>
      <c r="G73" s="140" t="s">
        <v>113</v>
      </c>
      <c r="H73" s="123" t="s">
        <v>112</v>
      </c>
      <c r="I73" s="123" t="s">
        <v>478</v>
      </c>
      <c r="J73" s="124" t="s">
        <v>248</v>
      </c>
      <c r="K73" s="123" t="s">
        <v>282</v>
      </c>
      <c r="L73" s="123" t="s">
        <v>114</v>
      </c>
      <c r="M73" s="123" t="s">
        <v>298</v>
      </c>
      <c r="N73" s="125">
        <v>45308</v>
      </c>
      <c r="O73" s="137"/>
      <c r="P73" s="140" t="s">
        <v>113</v>
      </c>
      <c r="Q73" s="123" t="s">
        <v>478</v>
      </c>
      <c r="R73" s="124" t="s">
        <v>248</v>
      </c>
      <c r="S73" s="123" t="s">
        <v>128</v>
      </c>
      <c r="T73" s="123" t="s">
        <v>114</v>
      </c>
      <c r="U73" s="123" t="s">
        <v>295</v>
      </c>
      <c r="V73" s="125">
        <v>45308</v>
      </c>
      <c r="W73" s="137"/>
      <c r="X73" s="143" t="s">
        <v>23</v>
      </c>
      <c r="Y73" s="136"/>
      <c r="Z73" s="137"/>
      <c r="AA73" s="163"/>
      <c r="AB73" s="146"/>
      <c r="AC73" s="126"/>
      <c r="AD73" s="126"/>
      <c r="AE73" s="147"/>
      <c r="AF73" s="146"/>
      <c r="AG73" s="147"/>
    </row>
    <row r="74" spans="1:33" ht="28.8">
      <c r="A74" s="122"/>
      <c r="B74" s="136">
        <f t="shared" si="0"/>
        <v>6200</v>
      </c>
      <c r="C74" s="123" t="s">
        <v>443</v>
      </c>
      <c r="D74" s="123"/>
      <c r="E74" s="123"/>
      <c r="F74" s="137"/>
      <c r="G74" s="140" t="s">
        <v>113</v>
      </c>
      <c r="H74" s="123" t="s">
        <v>112</v>
      </c>
      <c r="I74" s="123">
        <v>2016</v>
      </c>
      <c r="J74" s="124" t="s">
        <v>248</v>
      </c>
      <c r="K74" s="123" t="s">
        <v>282</v>
      </c>
      <c r="L74" s="123" t="s">
        <v>114</v>
      </c>
      <c r="M74" s="123" t="s">
        <v>298</v>
      </c>
      <c r="N74" s="125">
        <v>45308</v>
      </c>
      <c r="O74" s="137"/>
      <c r="P74" s="140" t="s">
        <v>113</v>
      </c>
      <c r="Q74" s="123">
        <v>2016</v>
      </c>
      <c r="R74" s="124" t="s">
        <v>248</v>
      </c>
      <c r="S74" s="123" t="s">
        <v>128</v>
      </c>
      <c r="T74" s="123" t="s">
        <v>114</v>
      </c>
      <c r="U74" s="123" t="s">
        <v>295</v>
      </c>
      <c r="V74" s="125">
        <v>45308</v>
      </c>
      <c r="W74" s="137"/>
      <c r="X74" s="143" t="s">
        <v>23</v>
      </c>
      <c r="Y74" s="136"/>
      <c r="Z74" s="137"/>
      <c r="AA74" s="163"/>
      <c r="AB74" s="146"/>
      <c r="AC74" s="126"/>
      <c r="AD74" s="126"/>
      <c r="AE74" s="147"/>
      <c r="AF74" s="146"/>
      <c r="AG74" s="147"/>
    </row>
    <row r="75" spans="1:33" ht="28.8">
      <c r="A75" s="122"/>
      <c r="B75" s="136">
        <f t="shared" si="0"/>
        <v>6300</v>
      </c>
      <c r="C75" s="123" t="s">
        <v>444</v>
      </c>
      <c r="D75" s="123"/>
      <c r="E75" s="123"/>
      <c r="F75" s="137"/>
      <c r="G75" s="140" t="s">
        <v>113</v>
      </c>
      <c r="H75" s="123" t="s">
        <v>112</v>
      </c>
      <c r="I75" s="123" t="s">
        <v>484</v>
      </c>
      <c r="J75" s="124" t="s">
        <v>248</v>
      </c>
      <c r="K75" s="123" t="s">
        <v>282</v>
      </c>
      <c r="L75" s="123" t="s">
        <v>114</v>
      </c>
      <c r="M75" s="123" t="s">
        <v>298</v>
      </c>
      <c r="N75" s="125">
        <v>45397</v>
      </c>
      <c r="O75" s="137"/>
      <c r="P75" s="140" t="s">
        <v>113</v>
      </c>
      <c r="Q75" s="123" t="s">
        <v>484</v>
      </c>
      <c r="R75" s="124" t="s">
        <v>248</v>
      </c>
      <c r="S75" s="123" t="s">
        <v>128</v>
      </c>
      <c r="T75" s="123" t="s">
        <v>114</v>
      </c>
      <c r="U75" s="123" t="s">
        <v>295</v>
      </c>
      <c r="V75" s="125">
        <v>45397</v>
      </c>
      <c r="W75" s="137"/>
      <c r="X75" s="143" t="s">
        <v>23</v>
      </c>
      <c r="Y75" s="136"/>
      <c r="Z75" s="137"/>
      <c r="AA75" s="163"/>
      <c r="AB75" s="146"/>
      <c r="AC75" s="126"/>
      <c r="AD75" s="126"/>
      <c r="AE75" s="147"/>
      <c r="AF75" s="146"/>
      <c r="AG75" s="147"/>
    </row>
    <row r="76" spans="1:33" ht="28.8">
      <c r="A76" s="122"/>
      <c r="B76" s="136">
        <f t="shared" si="0"/>
        <v>6400</v>
      </c>
      <c r="C76" s="123" t="s">
        <v>445</v>
      </c>
      <c r="D76" s="123"/>
      <c r="E76" s="123"/>
      <c r="F76" s="137"/>
      <c r="G76" s="140" t="s">
        <v>113</v>
      </c>
      <c r="H76" s="123" t="s">
        <v>112</v>
      </c>
      <c r="I76" s="123" t="s">
        <v>484</v>
      </c>
      <c r="J76" s="124" t="s">
        <v>248</v>
      </c>
      <c r="K76" s="123" t="s">
        <v>282</v>
      </c>
      <c r="L76" s="123" t="s">
        <v>114</v>
      </c>
      <c r="M76" s="123" t="s">
        <v>298</v>
      </c>
      <c r="N76" s="125">
        <v>45397</v>
      </c>
      <c r="O76" s="137"/>
      <c r="P76" s="140" t="s">
        <v>113</v>
      </c>
      <c r="Q76" s="123" t="s">
        <v>484</v>
      </c>
      <c r="R76" s="124" t="s">
        <v>248</v>
      </c>
      <c r="S76" s="123" t="s">
        <v>128</v>
      </c>
      <c r="T76" s="123" t="s">
        <v>114</v>
      </c>
      <c r="U76" s="123" t="s">
        <v>295</v>
      </c>
      <c r="V76" s="125">
        <v>45397</v>
      </c>
      <c r="W76" s="137"/>
      <c r="X76" s="143" t="s">
        <v>23</v>
      </c>
      <c r="Y76" s="136"/>
      <c r="Z76" s="137"/>
      <c r="AA76" s="163"/>
      <c r="AB76" s="146"/>
      <c r="AC76" s="126"/>
      <c r="AD76" s="126"/>
      <c r="AE76" s="147"/>
      <c r="AF76" s="146"/>
      <c r="AG76" s="147"/>
    </row>
    <row r="77" spans="1:33" ht="28.8">
      <c r="A77" s="122"/>
      <c r="B77" s="136">
        <f t="shared" si="0"/>
        <v>6500</v>
      </c>
      <c r="C77" s="123" t="s">
        <v>446</v>
      </c>
      <c r="D77" s="123"/>
      <c r="E77" s="123"/>
      <c r="F77" s="137"/>
      <c r="G77" s="140" t="s">
        <v>113</v>
      </c>
      <c r="H77" s="123" t="s">
        <v>112</v>
      </c>
      <c r="I77" s="123" t="s">
        <v>484</v>
      </c>
      <c r="J77" s="124" t="s">
        <v>248</v>
      </c>
      <c r="K77" s="123" t="s">
        <v>282</v>
      </c>
      <c r="L77" s="123" t="s">
        <v>114</v>
      </c>
      <c r="M77" s="123" t="s">
        <v>298</v>
      </c>
      <c r="N77" s="125">
        <v>45397</v>
      </c>
      <c r="O77" s="137"/>
      <c r="P77" s="140" t="s">
        <v>113</v>
      </c>
      <c r="Q77" s="123" t="s">
        <v>484</v>
      </c>
      <c r="R77" s="124" t="s">
        <v>248</v>
      </c>
      <c r="S77" s="123" t="s">
        <v>128</v>
      </c>
      <c r="T77" s="123" t="s">
        <v>114</v>
      </c>
      <c r="U77" s="123" t="s">
        <v>295</v>
      </c>
      <c r="V77" s="125">
        <v>45397</v>
      </c>
      <c r="W77" s="137"/>
      <c r="X77" s="143" t="s">
        <v>23</v>
      </c>
      <c r="Y77" s="136"/>
      <c r="Z77" s="137"/>
      <c r="AA77" s="163"/>
      <c r="AB77" s="146"/>
      <c r="AC77" s="126"/>
      <c r="AD77" s="126"/>
      <c r="AE77" s="147"/>
      <c r="AF77" s="146"/>
      <c r="AG77" s="147"/>
    </row>
    <row r="78" spans="1:33" ht="28.8">
      <c r="A78" s="122"/>
      <c r="B78" s="136">
        <f t="shared" si="0"/>
        <v>6600</v>
      </c>
      <c r="C78" s="123" t="s">
        <v>447</v>
      </c>
      <c r="D78" s="123"/>
      <c r="E78" s="123"/>
      <c r="F78" s="137"/>
      <c r="G78" s="140" t="s">
        <v>113</v>
      </c>
      <c r="H78" s="123" t="s">
        <v>112</v>
      </c>
      <c r="I78" s="123" t="s">
        <v>484</v>
      </c>
      <c r="J78" s="124" t="s">
        <v>248</v>
      </c>
      <c r="K78" s="123" t="s">
        <v>282</v>
      </c>
      <c r="L78" s="123" t="s">
        <v>114</v>
      </c>
      <c r="M78" s="123" t="s">
        <v>298</v>
      </c>
      <c r="N78" s="125">
        <v>45397</v>
      </c>
      <c r="O78" s="137"/>
      <c r="P78" s="140" t="s">
        <v>113</v>
      </c>
      <c r="Q78" s="123" t="s">
        <v>484</v>
      </c>
      <c r="R78" s="124" t="s">
        <v>248</v>
      </c>
      <c r="S78" s="123" t="s">
        <v>128</v>
      </c>
      <c r="T78" s="123" t="s">
        <v>114</v>
      </c>
      <c r="U78" s="123" t="s">
        <v>295</v>
      </c>
      <c r="V78" s="125">
        <v>45397</v>
      </c>
      <c r="W78" s="137"/>
      <c r="X78" s="143" t="s">
        <v>23</v>
      </c>
      <c r="Y78" s="136"/>
      <c r="Z78" s="137"/>
      <c r="AA78" s="163"/>
      <c r="AB78" s="146"/>
      <c r="AC78" s="126"/>
      <c r="AD78" s="126"/>
      <c r="AE78" s="147"/>
      <c r="AF78" s="146"/>
      <c r="AG78" s="147"/>
    </row>
    <row r="79" spans="1:33" ht="28.8">
      <c r="A79" s="122"/>
      <c r="B79" s="136">
        <f t="shared" ref="B79:B106" si="1">B78+100</f>
        <v>6700</v>
      </c>
      <c r="C79" s="123" t="s">
        <v>448</v>
      </c>
      <c r="D79" s="123"/>
      <c r="E79" s="123"/>
      <c r="F79" s="137"/>
      <c r="G79" s="140" t="s">
        <v>113</v>
      </c>
      <c r="H79" s="123" t="s">
        <v>112</v>
      </c>
      <c r="I79" s="123" t="s">
        <v>484</v>
      </c>
      <c r="J79" s="124" t="s">
        <v>248</v>
      </c>
      <c r="K79" s="123" t="s">
        <v>282</v>
      </c>
      <c r="L79" s="123" t="s">
        <v>114</v>
      </c>
      <c r="M79" s="123" t="s">
        <v>298</v>
      </c>
      <c r="N79" s="125">
        <v>45397</v>
      </c>
      <c r="O79" s="137"/>
      <c r="P79" s="140" t="s">
        <v>113</v>
      </c>
      <c r="Q79" s="123" t="s">
        <v>484</v>
      </c>
      <c r="R79" s="124" t="s">
        <v>248</v>
      </c>
      <c r="S79" s="123" t="s">
        <v>128</v>
      </c>
      <c r="T79" s="123" t="s">
        <v>114</v>
      </c>
      <c r="U79" s="123" t="s">
        <v>295</v>
      </c>
      <c r="V79" s="125">
        <v>45397</v>
      </c>
      <c r="W79" s="137"/>
      <c r="X79" s="143" t="s">
        <v>23</v>
      </c>
      <c r="Y79" s="136"/>
      <c r="Z79" s="137"/>
      <c r="AA79" s="163"/>
      <c r="AB79" s="146"/>
      <c r="AC79" s="126"/>
      <c r="AD79" s="126"/>
      <c r="AE79" s="147"/>
      <c r="AF79" s="146"/>
      <c r="AG79" s="147"/>
    </row>
    <row r="80" spans="1:33" ht="28.8">
      <c r="A80" s="122"/>
      <c r="B80" s="136">
        <f t="shared" si="1"/>
        <v>6800</v>
      </c>
      <c r="C80" s="123" t="s">
        <v>449</v>
      </c>
      <c r="D80" s="123"/>
      <c r="E80" s="123"/>
      <c r="F80" s="137"/>
      <c r="G80" s="140" t="s">
        <v>113</v>
      </c>
      <c r="H80" s="123" t="s">
        <v>112</v>
      </c>
      <c r="I80" s="123" t="s">
        <v>484</v>
      </c>
      <c r="J80" s="124" t="s">
        <v>248</v>
      </c>
      <c r="K80" s="123" t="s">
        <v>282</v>
      </c>
      <c r="L80" s="123" t="s">
        <v>114</v>
      </c>
      <c r="M80" s="123" t="s">
        <v>298</v>
      </c>
      <c r="N80" s="125">
        <v>45397</v>
      </c>
      <c r="O80" s="137"/>
      <c r="P80" s="140" t="s">
        <v>113</v>
      </c>
      <c r="Q80" s="123" t="s">
        <v>484</v>
      </c>
      <c r="R80" s="124" t="s">
        <v>248</v>
      </c>
      <c r="S80" s="123" t="s">
        <v>128</v>
      </c>
      <c r="T80" s="123" t="s">
        <v>114</v>
      </c>
      <c r="U80" s="123" t="s">
        <v>295</v>
      </c>
      <c r="V80" s="125">
        <v>45397</v>
      </c>
      <c r="W80" s="137"/>
      <c r="X80" s="143" t="s">
        <v>23</v>
      </c>
      <c r="Y80" s="136"/>
      <c r="Z80" s="137"/>
      <c r="AA80" s="163"/>
      <c r="AB80" s="146"/>
      <c r="AC80" s="126"/>
      <c r="AD80" s="126"/>
      <c r="AE80" s="147"/>
      <c r="AF80" s="146"/>
      <c r="AG80" s="147"/>
    </row>
    <row r="81" spans="1:33" ht="28.8">
      <c r="A81" s="122"/>
      <c r="B81" s="136">
        <f t="shared" si="1"/>
        <v>6900</v>
      </c>
      <c r="C81" s="123" t="s">
        <v>450</v>
      </c>
      <c r="D81" s="123"/>
      <c r="E81" s="123"/>
      <c r="F81" s="137"/>
      <c r="G81" s="140" t="s">
        <v>113</v>
      </c>
      <c r="H81" s="123" t="s">
        <v>112</v>
      </c>
      <c r="I81" s="123" t="s">
        <v>484</v>
      </c>
      <c r="J81" s="124" t="s">
        <v>248</v>
      </c>
      <c r="K81" s="123" t="s">
        <v>282</v>
      </c>
      <c r="L81" s="123" t="s">
        <v>114</v>
      </c>
      <c r="M81" s="123" t="s">
        <v>298</v>
      </c>
      <c r="N81" s="125">
        <v>45397</v>
      </c>
      <c r="O81" s="137"/>
      <c r="P81" s="140" t="s">
        <v>113</v>
      </c>
      <c r="Q81" s="123" t="s">
        <v>484</v>
      </c>
      <c r="R81" s="124" t="s">
        <v>248</v>
      </c>
      <c r="S81" s="123" t="s">
        <v>128</v>
      </c>
      <c r="T81" s="123" t="s">
        <v>114</v>
      </c>
      <c r="U81" s="123" t="s">
        <v>295</v>
      </c>
      <c r="V81" s="125">
        <v>45397</v>
      </c>
      <c r="W81" s="137"/>
      <c r="X81" s="143" t="s">
        <v>23</v>
      </c>
      <c r="Y81" s="136"/>
      <c r="Z81" s="137"/>
      <c r="AA81" s="163"/>
      <c r="AB81" s="146"/>
      <c r="AC81" s="126"/>
      <c r="AD81" s="126"/>
      <c r="AE81" s="147"/>
      <c r="AF81" s="146"/>
      <c r="AG81" s="147"/>
    </row>
    <row r="82" spans="1:33" ht="28.8">
      <c r="A82" s="122"/>
      <c r="B82" s="136">
        <f t="shared" si="1"/>
        <v>7000</v>
      </c>
      <c r="C82" s="123" t="s">
        <v>451</v>
      </c>
      <c r="D82" s="123"/>
      <c r="E82" s="123"/>
      <c r="F82" s="137"/>
      <c r="G82" s="140" t="s">
        <v>113</v>
      </c>
      <c r="H82" s="123" t="s">
        <v>112</v>
      </c>
      <c r="I82" s="123" t="s">
        <v>484</v>
      </c>
      <c r="J82" s="124" t="s">
        <v>248</v>
      </c>
      <c r="K82" s="123" t="s">
        <v>282</v>
      </c>
      <c r="L82" s="123" t="s">
        <v>114</v>
      </c>
      <c r="M82" s="123" t="s">
        <v>298</v>
      </c>
      <c r="N82" s="125">
        <v>45397</v>
      </c>
      <c r="O82" s="137"/>
      <c r="P82" s="140" t="s">
        <v>113</v>
      </c>
      <c r="Q82" s="123" t="s">
        <v>484</v>
      </c>
      <c r="R82" s="124" t="s">
        <v>248</v>
      </c>
      <c r="S82" s="123" t="s">
        <v>128</v>
      </c>
      <c r="T82" s="123" t="s">
        <v>114</v>
      </c>
      <c r="U82" s="123" t="s">
        <v>295</v>
      </c>
      <c r="V82" s="125">
        <v>45397</v>
      </c>
      <c r="W82" s="137"/>
      <c r="X82" s="143" t="s">
        <v>23</v>
      </c>
      <c r="Y82" s="136"/>
      <c r="Z82" s="137"/>
      <c r="AA82" s="163"/>
      <c r="AB82" s="146"/>
      <c r="AC82" s="126"/>
      <c r="AD82" s="126"/>
      <c r="AE82" s="147"/>
      <c r="AF82" s="146"/>
      <c r="AG82" s="147"/>
    </row>
    <row r="83" spans="1:33" ht="28.8">
      <c r="A83" s="122"/>
      <c r="B83" s="136">
        <f t="shared" si="1"/>
        <v>7100</v>
      </c>
      <c r="C83" s="123" t="s">
        <v>452</v>
      </c>
      <c r="D83" s="123"/>
      <c r="E83" s="123"/>
      <c r="F83" s="137"/>
      <c r="G83" s="140" t="s">
        <v>113</v>
      </c>
      <c r="H83" s="123" t="s">
        <v>112</v>
      </c>
      <c r="I83" s="123" t="s">
        <v>484</v>
      </c>
      <c r="J83" s="124" t="s">
        <v>248</v>
      </c>
      <c r="K83" s="123" t="s">
        <v>282</v>
      </c>
      <c r="L83" s="123" t="s">
        <v>114</v>
      </c>
      <c r="M83" s="123" t="s">
        <v>298</v>
      </c>
      <c r="N83" s="125">
        <v>45397</v>
      </c>
      <c r="O83" s="137"/>
      <c r="P83" s="140" t="s">
        <v>113</v>
      </c>
      <c r="Q83" s="123" t="s">
        <v>484</v>
      </c>
      <c r="R83" s="124" t="s">
        <v>248</v>
      </c>
      <c r="S83" s="123" t="s">
        <v>128</v>
      </c>
      <c r="T83" s="123" t="s">
        <v>114</v>
      </c>
      <c r="U83" s="123" t="s">
        <v>295</v>
      </c>
      <c r="V83" s="125">
        <v>45397</v>
      </c>
      <c r="W83" s="137"/>
      <c r="X83" s="143" t="s">
        <v>23</v>
      </c>
      <c r="Y83" s="136"/>
      <c r="Z83" s="137"/>
      <c r="AA83" s="163"/>
      <c r="AB83" s="146"/>
      <c r="AC83" s="126"/>
      <c r="AD83" s="126"/>
      <c r="AE83" s="147"/>
      <c r="AF83" s="146"/>
      <c r="AG83" s="147"/>
    </row>
    <row r="84" spans="1:33" ht="28.8">
      <c r="A84" s="122"/>
      <c r="B84" s="136">
        <f t="shared" si="1"/>
        <v>7200</v>
      </c>
      <c r="C84" s="123" t="s">
        <v>453</v>
      </c>
      <c r="D84" s="123"/>
      <c r="E84" s="123"/>
      <c r="F84" s="137"/>
      <c r="G84" s="140" t="s">
        <v>113</v>
      </c>
      <c r="H84" s="123" t="s">
        <v>112</v>
      </c>
      <c r="I84" s="123" t="s">
        <v>484</v>
      </c>
      <c r="J84" s="124" t="s">
        <v>248</v>
      </c>
      <c r="K84" s="123" t="s">
        <v>282</v>
      </c>
      <c r="L84" s="123" t="s">
        <v>114</v>
      </c>
      <c r="M84" s="123" t="s">
        <v>298</v>
      </c>
      <c r="N84" s="125">
        <v>45397</v>
      </c>
      <c r="O84" s="137"/>
      <c r="P84" s="140" t="s">
        <v>113</v>
      </c>
      <c r="Q84" s="123" t="s">
        <v>484</v>
      </c>
      <c r="R84" s="124" t="s">
        <v>248</v>
      </c>
      <c r="S84" s="123" t="s">
        <v>128</v>
      </c>
      <c r="T84" s="123" t="s">
        <v>114</v>
      </c>
      <c r="U84" s="123" t="s">
        <v>295</v>
      </c>
      <c r="V84" s="125">
        <v>45397</v>
      </c>
      <c r="W84" s="137"/>
      <c r="X84" s="143" t="s">
        <v>23</v>
      </c>
      <c r="Y84" s="136"/>
      <c r="Z84" s="137"/>
      <c r="AA84" s="163"/>
      <c r="AB84" s="146"/>
      <c r="AC84" s="126"/>
      <c r="AD84" s="126"/>
      <c r="AE84" s="147"/>
      <c r="AF84" s="146"/>
      <c r="AG84" s="147"/>
    </row>
    <row r="85" spans="1:33" ht="28.8">
      <c r="A85" s="122"/>
      <c r="B85" s="136">
        <f t="shared" si="1"/>
        <v>7300</v>
      </c>
      <c r="C85" s="123" t="s">
        <v>454</v>
      </c>
      <c r="D85" s="123"/>
      <c r="E85" s="123"/>
      <c r="F85" s="137"/>
      <c r="G85" s="140" t="s">
        <v>113</v>
      </c>
      <c r="H85" s="123" t="s">
        <v>112</v>
      </c>
      <c r="I85" s="123" t="s">
        <v>484</v>
      </c>
      <c r="J85" s="124" t="s">
        <v>248</v>
      </c>
      <c r="K85" s="123" t="s">
        <v>282</v>
      </c>
      <c r="L85" s="123" t="s">
        <v>114</v>
      </c>
      <c r="M85" s="123" t="s">
        <v>298</v>
      </c>
      <c r="N85" s="125">
        <v>45570</v>
      </c>
      <c r="O85" s="137"/>
      <c r="P85" s="140" t="s">
        <v>113</v>
      </c>
      <c r="Q85" s="123" t="s">
        <v>484</v>
      </c>
      <c r="R85" s="124" t="s">
        <v>248</v>
      </c>
      <c r="S85" s="123" t="s">
        <v>128</v>
      </c>
      <c r="T85" s="123" t="s">
        <v>114</v>
      </c>
      <c r="U85" s="123" t="s">
        <v>295</v>
      </c>
      <c r="V85" s="125">
        <v>45570</v>
      </c>
      <c r="W85" s="137"/>
      <c r="X85" s="143" t="s">
        <v>23</v>
      </c>
      <c r="Y85" s="136"/>
      <c r="Z85" s="137"/>
      <c r="AA85" s="163"/>
      <c r="AB85" s="146"/>
      <c r="AC85" s="126"/>
      <c r="AD85" s="126"/>
      <c r="AE85" s="147"/>
      <c r="AF85" s="146"/>
      <c r="AG85" s="147"/>
    </row>
    <row r="86" spans="1:33" ht="28.8">
      <c r="A86" s="122"/>
      <c r="B86" s="136">
        <f t="shared" si="1"/>
        <v>7400</v>
      </c>
      <c r="C86" s="123" t="s">
        <v>455</v>
      </c>
      <c r="D86" s="123"/>
      <c r="E86" s="123"/>
      <c r="F86" s="137"/>
      <c r="G86" s="140" t="s">
        <v>113</v>
      </c>
      <c r="H86" s="123" t="s">
        <v>112</v>
      </c>
      <c r="I86" s="123" t="s">
        <v>484</v>
      </c>
      <c r="J86" s="124" t="s">
        <v>248</v>
      </c>
      <c r="K86" s="123" t="s">
        <v>282</v>
      </c>
      <c r="L86" s="123" t="s">
        <v>114</v>
      </c>
      <c r="M86" s="123" t="s">
        <v>298</v>
      </c>
      <c r="N86" s="125">
        <v>45570</v>
      </c>
      <c r="O86" s="137"/>
      <c r="P86" s="140" t="s">
        <v>113</v>
      </c>
      <c r="Q86" s="123" t="s">
        <v>484</v>
      </c>
      <c r="R86" s="124" t="s">
        <v>248</v>
      </c>
      <c r="S86" s="123" t="s">
        <v>128</v>
      </c>
      <c r="T86" s="123" t="s">
        <v>114</v>
      </c>
      <c r="U86" s="123" t="s">
        <v>295</v>
      </c>
      <c r="V86" s="125">
        <v>45570</v>
      </c>
      <c r="W86" s="137"/>
      <c r="X86" s="143" t="s">
        <v>23</v>
      </c>
      <c r="Y86" s="136"/>
      <c r="Z86" s="137"/>
      <c r="AA86" s="163"/>
      <c r="AB86" s="146"/>
      <c r="AC86" s="126"/>
      <c r="AD86" s="126"/>
      <c r="AE86" s="147"/>
      <c r="AF86" s="146"/>
      <c r="AG86" s="147"/>
    </row>
    <row r="87" spans="1:33" ht="28.8">
      <c r="A87" s="122"/>
      <c r="B87" s="136">
        <f t="shared" si="1"/>
        <v>7500</v>
      </c>
      <c r="C87" s="123" t="s">
        <v>456</v>
      </c>
      <c r="D87" s="123"/>
      <c r="E87" s="123"/>
      <c r="F87" s="137"/>
      <c r="G87" s="140" t="s">
        <v>113</v>
      </c>
      <c r="H87" s="123" t="s">
        <v>112</v>
      </c>
      <c r="I87" s="123" t="s">
        <v>484</v>
      </c>
      <c r="J87" s="124" t="s">
        <v>248</v>
      </c>
      <c r="K87" s="123" t="s">
        <v>282</v>
      </c>
      <c r="L87" s="123" t="s">
        <v>114</v>
      </c>
      <c r="M87" s="123" t="s">
        <v>298</v>
      </c>
      <c r="N87" s="125">
        <v>45397</v>
      </c>
      <c r="O87" s="137"/>
      <c r="P87" s="140" t="s">
        <v>113</v>
      </c>
      <c r="Q87" s="123" t="s">
        <v>484</v>
      </c>
      <c r="R87" s="124" t="s">
        <v>248</v>
      </c>
      <c r="S87" s="123" t="s">
        <v>128</v>
      </c>
      <c r="T87" s="123" t="s">
        <v>114</v>
      </c>
      <c r="U87" s="123" t="s">
        <v>295</v>
      </c>
      <c r="V87" s="125">
        <v>45397</v>
      </c>
      <c r="W87" s="137"/>
      <c r="X87" s="143" t="s">
        <v>23</v>
      </c>
      <c r="Y87" s="136"/>
      <c r="Z87" s="137"/>
      <c r="AA87" s="163"/>
      <c r="AB87" s="146"/>
      <c r="AC87" s="126"/>
      <c r="AD87" s="126"/>
      <c r="AE87" s="147"/>
      <c r="AF87" s="146"/>
      <c r="AG87" s="147"/>
    </row>
    <row r="88" spans="1:33" ht="28.8">
      <c r="A88" s="122"/>
      <c r="B88" s="136">
        <f t="shared" si="1"/>
        <v>7600</v>
      </c>
      <c r="C88" s="123" t="s">
        <v>457</v>
      </c>
      <c r="D88" s="123"/>
      <c r="E88" s="123"/>
      <c r="F88" s="137"/>
      <c r="G88" s="140" t="s">
        <v>113</v>
      </c>
      <c r="H88" s="123" t="s">
        <v>112</v>
      </c>
      <c r="I88" s="123" t="s">
        <v>484</v>
      </c>
      <c r="J88" s="124" t="s">
        <v>248</v>
      </c>
      <c r="K88" s="123" t="s">
        <v>282</v>
      </c>
      <c r="L88" s="123" t="s">
        <v>114</v>
      </c>
      <c r="M88" s="123" t="s">
        <v>298</v>
      </c>
      <c r="N88" s="125">
        <v>45397</v>
      </c>
      <c r="O88" s="137"/>
      <c r="P88" s="140" t="s">
        <v>113</v>
      </c>
      <c r="Q88" s="123" t="s">
        <v>484</v>
      </c>
      <c r="R88" s="124" t="s">
        <v>248</v>
      </c>
      <c r="S88" s="123" t="s">
        <v>128</v>
      </c>
      <c r="T88" s="123" t="s">
        <v>114</v>
      </c>
      <c r="U88" s="123" t="s">
        <v>295</v>
      </c>
      <c r="V88" s="125">
        <v>45397</v>
      </c>
      <c r="W88" s="137"/>
      <c r="X88" s="143" t="s">
        <v>23</v>
      </c>
      <c r="Y88" s="136"/>
      <c r="Z88" s="137"/>
      <c r="AA88" s="163"/>
      <c r="AB88" s="146"/>
      <c r="AC88" s="126"/>
      <c r="AD88" s="126"/>
      <c r="AE88" s="147"/>
      <c r="AF88" s="146"/>
      <c r="AG88" s="147"/>
    </row>
    <row r="89" spans="1:33" ht="28.8">
      <c r="A89" s="122"/>
      <c r="B89" s="136">
        <f t="shared" si="1"/>
        <v>7700</v>
      </c>
      <c r="C89" s="123" t="s">
        <v>458</v>
      </c>
      <c r="D89" s="123"/>
      <c r="E89" s="123"/>
      <c r="F89" s="137"/>
      <c r="G89" s="140" t="s">
        <v>113</v>
      </c>
      <c r="H89" s="123" t="s">
        <v>112</v>
      </c>
      <c r="I89" s="123" t="s">
        <v>484</v>
      </c>
      <c r="J89" s="124" t="s">
        <v>248</v>
      </c>
      <c r="K89" s="123" t="s">
        <v>282</v>
      </c>
      <c r="L89" s="123" t="s">
        <v>114</v>
      </c>
      <c r="M89" s="123" t="s">
        <v>298</v>
      </c>
      <c r="N89" s="125">
        <v>45397</v>
      </c>
      <c r="O89" s="137"/>
      <c r="P89" s="140" t="s">
        <v>113</v>
      </c>
      <c r="Q89" s="123" t="s">
        <v>484</v>
      </c>
      <c r="R89" s="124" t="s">
        <v>248</v>
      </c>
      <c r="S89" s="123" t="s">
        <v>128</v>
      </c>
      <c r="T89" s="123" t="s">
        <v>114</v>
      </c>
      <c r="U89" s="123" t="s">
        <v>295</v>
      </c>
      <c r="V89" s="125">
        <v>45397</v>
      </c>
      <c r="W89" s="137"/>
      <c r="X89" s="143" t="s">
        <v>23</v>
      </c>
      <c r="Y89" s="136"/>
      <c r="Z89" s="137"/>
      <c r="AA89" s="163"/>
      <c r="AB89" s="146"/>
      <c r="AC89" s="126"/>
      <c r="AD89" s="126"/>
      <c r="AE89" s="147"/>
      <c r="AF89" s="146"/>
      <c r="AG89" s="147"/>
    </row>
    <row r="90" spans="1:33" ht="28.8">
      <c r="A90" s="122"/>
      <c r="B90" s="136">
        <f t="shared" si="1"/>
        <v>7800</v>
      </c>
      <c r="C90" s="123" t="s">
        <v>459</v>
      </c>
      <c r="D90" s="123"/>
      <c r="E90" s="123"/>
      <c r="F90" s="137"/>
      <c r="G90" s="140" t="s">
        <v>113</v>
      </c>
      <c r="H90" s="123" t="s">
        <v>112</v>
      </c>
      <c r="I90" s="123" t="s">
        <v>484</v>
      </c>
      <c r="J90" s="124" t="s">
        <v>248</v>
      </c>
      <c r="K90" s="123" t="s">
        <v>282</v>
      </c>
      <c r="L90" s="123" t="s">
        <v>114</v>
      </c>
      <c r="M90" s="123" t="s">
        <v>298</v>
      </c>
      <c r="N90" s="125">
        <v>45397</v>
      </c>
      <c r="O90" s="137"/>
      <c r="P90" s="140" t="s">
        <v>113</v>
      </c>
      <c r="Q90" s="123" t="s">
        <v>484</v>
      </c>
      <c r="R90" s="124" t="s">
        <v>248</v>
      </c>
      <c r="S90" s="123" t="s">
        <v>128</v>
      </c>
      <c r="T90" s="123" t="s">
        <v>114</v>
      </c>
      <c r="U90" s="123" t="s">
        <v>295</v>
      </c>
      <c r="V90" s="125">
        <v>45397</v>
      </c>
      <c r="W90" s="137"/>
      <c r="X90" s="143" t="s">
        <v>23</v>
      </c>
      <c r="Y90" s="136"/>
      <c r="Z90" s="137"/>
      <c r="AA90" s="163"/>
      <c r="AB90" s="146"/>
      <c r="AC90" s="126"/>
      <c r="AD90" s="126"/>
      <c r="AE90" s="147"/>
      <c r="AF90" s="146"/>
      <c r="AG90" s="147"/>
    </row>
    <row r="91" spans="1:33" ht="28.8">
      <c r="A91" s="122"/>
      <c r="B91" s="136">
        <f t="shared" si="1"/>
        <v>7900</v>
      </c>
      <c r="C91" s="123" t="s">
        <v>460</v>
      </c>
      <c r="D91" s="123"/>
      <c r="E91" s="123"/>
      <c r="F91" s="137"/>
      <c r="G91" s="140" t="s">
        <v>113</v>
      </c>
      <c r="H91" s="123" t="s">
        <v>112</v>
      </c>
      <c r="I91" s="123" t="s">
        <v>484</v>
      </c>
      <c r="J91" s="124" t="s">
        <v>248</v>
      </c>
      <c r="K91" s="123" t="s">
        <v>282</v>
      </c>
      <c r="L91" s="123" t="s">
        <v>114</v>
      </c>
      <c r="M91" s="123" t="s">
        <v>298</v>
      </c>
      <c r="N91" s="125">
        <v>45397</v>
      </c>
      <c r="O91" s="137"/>
      <c r="P91" s="140" t="s">
        <v>113</v>
      </c>
      <c r="Q91" s="123" t="s">
        <v>484</v>
      </c>
      <c r="R91" s="124" t="s">
        <v>248</v>
      </c>
      <c r="S91" s="123" t="s">
        <v>128</v>
      </c>
      <c r="T91" s="123" t="s">
        <v>114</v>
      </c>
      <c r="U91" s="123" t="s">
        <v>295</v>
      </c>
      <c r="V91" s="125">
        <v>45397</v>
      </c>
      <c r="W91" s="137"/>
      <c r="X91" s="143" t="s">
        <v>23</v>
      </c>
      <c r="Y91" s="136"/>
      <c r="Z91" s="137"/>
      <c r="AA91" s="163"/>
      <c r="AB91" s="146"/>
      <c r="AC91" s="126"/>
      <c r="AD91" s="126"/>
      <c r="AE91" s="147"/>
      <c r="AF91" s="146"/>
      <c r="AG91" s="147"/>
    </row>
    <row r="92" spans="1:33" ht="28.8">
      <c r="A92" s="122"/>
      <c r="B92" s="136">
        <f t="shared" si="1"/>
        <v>8000</v>
      </c>
      <c r="C92" s="123" t="s">
        <v>461</v>
      </c>
      <c r="D92" s="123"/>
      <c r="E92" s="123"/>
      <c r="F92" s="137"/>
      <c r="G92" s="140" t="s">
        <v>113</v>
      </c>
      <c r="H92" s="123" t="s">
        <v>112</v>
      </c>
      <c r="I92" s="123">
        <v>2020</v>
      </c>
      <c r="J92" s="124" t="s">
        <v>248</v>
      </c>
      <c r="K92" s="123" t="s">
        <v>282</v>
      </c>
      <c r="L92" s="123" t="s">
        <v>114</v>
      </c>
      <c r="M92" s="123" t="s">
        <v>298</v>
      </c>
      <c r="N92" s="125">
        <v>45397</v>
      </c>
      <c r="O92" s="137"/>
      <c r="P92" s="140" t="s">
        <v>113</v>
      </c>
      <c r="Q92" s="123">
        <v>2020</v>
      </c>
      <c r="R92" s="124" t="s">
        <v>248</v>
      </c>
      <c r="S92" s="123" t="s">
        <v>128</v>
      </c>
      <c r="T92" s="123" t="s">
        <v>114</v>
      </c>
      <c r="U92" s="123" t="s">
        <v>295</v>
      </c>
      <c r="V92" s="125">
        <v>45397</v>
      </c>
      <c r="W92" s="137"/>
      <c r="X92" s="143" t="s">
        <v>23</v>
      </c>
      <c r="Y92" s="136"/>
      <c r="Z92" s="137"/>
      <c r="AA92" s="163"/>
      <c r="AB92" s="146"/>
      <c r="AC92" s="126"/>
      <c r="AD92" s="126"/>
      <c r="AE92" s="147"/>
      <c r="AF92" s="146"/>
      <c r="AG92" s="147"/>
    </row>
    <row r="93" spans="1:33" ht="28.8">
      <c r="A93" s="122"/>
      <c r="B93" s="136">
        <f t="shared" si="1"/>
        <v>8100</v>
      </c>
      <c r="C93" s="123" t="s">
        <v>462</v>
      </c>
      <c r="D93" s="123"/>
      <c r="E93" s="123"/>
      <c r="F93" s="137"/>
      <c r="G93" s="140" t="s">
        <v>113</v>
      </c>
      <c r="H93" s="123" t="s">
        <v>112</v>
      </c>
      <c r="I93" s="123" t="s">
        <v>484</v>
      </c>
      <c r="J93" s="124" t="s">
        <v>248</v>
      </c>
      <c r="K93" s="123" t="s">
        <v>282</v>
      </c>
      <c r="L93" s="123" t="s">
        <v>114</v>
      </c>
      <c r="M93" s="123" t="s">
        <v>298</v>
      </c>
      <c r="N93" s="125">
        <v>45397</v>
      </c>
      <c r="O93" s="137"/>
      <c r="P93" s="140" t="s">
        <v>113</v>
      </c>
      <c r="Q93" s="123" t="s">
        <v>484</v>
      </c>
      <c r="R93" s="124" t="s">
        <v>248</v>
      </c>
      <c r="S93" s="123" t="s">
        <v>128</v>
      </c>
      <c r="T93" s="123" t="s">
        <v>114</v>
      </c>
      <c r="U93" s="123" t="s">
        <v>295</v>
      </c>
      <c r="V93" s="125">
        <v>45397</v>
      </c>
      <c r="W93" s="137"/>
      <c r="X93" s="143" t="s">
        <v>23</v>
      </c>
      <c r="Y93" s="136"/>
      <c r="Z93" s="137"/>
      <c r="AA93" s="163"/>
      <c r="AB93" s="146"/>
      <c r="AC93" s="126"/>
      <c r="AD93" s="126"/>
      <c r="AE93" s="147"/>
      <c r="AF93" s="146"/>
      <c r="AG93" s="147"/>
    </row>
    <row r="94" spans="1:33" ht="28.8">
      <c r="A94" s="122"/>
      <c r="B94" s="136">
        <f t="shared" si="1"/>
        <v>8200</v>
      </c>
      <c r="C94" s="123" t="s">
        <v>463</v>
      </c>
      <c r="D94" s="123"/>
      <c r="E94" s="123"/>
      <c r="F94" s="137"/>
      <c r="G94" s="140" t="s">
        <v>113</v>
      </c>
      <c r="H94" s="123" t="s">
        <v>112</v>
      </c>
      <c r="I94" s="123" t="s">
        <v>484</v>
      </c>
      <c r="J94" s="124" t="s">
        <v>248</v>
      </c>
      <c r="K94" s="123" t="s">
        <v>282</v>
      </c>
      <c r="L94" s="123" t="s">
        <v>114</v>
      </c>
      <c r="M94" s="123" t="s">
        <v>298</v>
      </c>
      <c r="N94" s="125">
        <v>45397</v>
      </c>
      <c r="O94" s="137"/>
      <c r="P94" s="140" t="s">
        <v>113</v>
      </c>
      <c r="Q94" s="123" t="s">
        <v>484</v>
      </c>
      <c r="R94" s="124" t="s">
        <v>248</v>
      </c>
      <c r="S94" s="123" t="s">
        <v>128</v>
      </c>
      <c r="T94" s="123" t="s">
        <v>114</v>
      </c>
      <c r="U94" s="123" t="s">
        <v>295</v>
      </c>
      <c r="V94" s="125">
        <v>45397</v>
      </c>
      <c r="W94" s="137"/>
      <c r="X94" s="143" t="s">
        <v>23</v>
      </c>
      <c r="Y94" s="136"/>
      <c r="Z94" s="137"/>
      <c r="AA94" s="163"/>
      <c r="AB94" s="146"/>
      <c r="AC94" s="126"/>
      <c r="AD94" s="126"/>
      <c r="AE94" s="147"/>
      <c r="AF94" s="146"/>
      <c r="AG94" s="147"/>
    </row>
    <row r="95" spans="1:33" ht="28.8">
      <c r="A95" s="122"/>
      <c r="B95" s="136">
        <f t="shared" si="1"/>
        <v>8300</v>
      </c>
      <c r="C95" s="123" t="s">
        <v>464</v>
      </c>
      <c r="D95" s="123"/>
      <c r="E95" s="123"/>
      <c r="F95" s="137"/>
      <c r="G95" s="140" t="s">
        <v>113</v>
      </c>
      <c r="H95" s="123" t="s">
        <v>112</v>
      </c>
      <c r="I95" s="123" t="s">
        <v>484</v>
      </c>
      <c r="J95" s="124" t="s">
        <v>248</v>
      </c>
      <c r="K95" s="123" t="s">
        <v>282</v>
      </c>
      <c r="L95" s="123" t="s">
        <v>114</v>
      </c>
      <c r="M95" s="123" t="s">
        <v>298</v>
      </c>
      <c r="N95" s="125">
        <v>45397</v>
      </c>
      <c r="O95" s="137"/>
      <c r="P95" s="140" t="s">
        <v>113</v>
      </c>
      <c r="Q95" s="123" t="s">
        <v>484</v>
      </c>
      <c r="R95" s="124" t="s">
        <v>248</v>
      </c>
      <c r="S95" s="123" t="s">
        <v>128</v>
      </c>
      <c r="T95" s="123" t="s">
        <v>114</v>
      </c>
      <c r="U95" s="123" t="s">
        <v>295</v>
      </c>
      <c r="V95" s="125">
        <v>45397</v>
      </c>
      <c r="W95" s="137"/>
      <c r="X95" s="143" t="s">
        <v>23</v>
      </c>
      <c r="Y95" s="136"/>
      <c r="Z95" s="137"/>
      <c r="AA95" s="163"/>
      <c r="AB95" s="146"/>
      <c r="AC95" s="126"/>
      <c r="AD95" s="126"/>
      <c r="AE95" s="147"/>
      <c r="AF95" s="146"/>
      <c r="AG95" s="147"/>
    </row>
    <row r="96" spans="1:33" ht="28.8">
      <c r="A96" s="122"/>
      <c r="B96" s="136">
        <f t="shared" si="1"/>
        <v>8400</v>
      </c>
      <c r="C96" s="123" t="s">
        <v>465</v>
      </c>
      <c r="D96" s="123"/>
      <c r="E96" s="123"/>
      <c r="F96" s="137"/>
      <c r="G96" s="140" t="s">
        <v>113</v>
      </c>
      <c r="H96" s="123" t="s">
        <v>112</v>
      </c>
      <c r="I96" s="123" t="s">
        <v>484</v>
      </c>
      <c r="J96" s="124" t="s">
        <v>248</v>
      </c>
      <c r="K96" s="123" t="s">
        <v>282</v>
      </c>
      <c r="L96" s="123" t="s">
        <v>114</v>
      </c>
      <c r="M96" s="123" t="s">
        <v>298</v>
      </c>
      <c r="N96" s="125">
        <v>45397</v>
      </c>
      <c r="O96" s="137"/>
      <c r="P96" s="140" t="s">
        <v>113</v>
      </c>
      <c r="Q96" s="123" t="s">
        <v>484</v>
      </c>
      <c r="R96" s="124" t="s">
        <v>248</v>
      </c>
      <c r="S96" s="123" t="s">
        <v>128</v>
      </c>
      <c r="T96" s="123" t="s">
        <v>114</v>
      </c>
      <c r="U96" s="123" t="s">
        <v>295</v>
      </c>
      <c r="V96" s="125">
        <v>45397</v>
      </c>
      <c r="W96" s="137"/>
      <c r="X96" s="143" t="s">
        <v>23</v>
      </c>
      <c r="Y96" s="136"/>
      <c r="Z96" s="137"/>
      <c r="AA96" s="163"/>
      <c r="AB96" s="146"/>
      <c r="AC96" s="126"/>
      <c r="AD96" s="126"/>
      <c r="AE96" s="147"/>
      <c r="AF96" s="146"/>
      <c r="AG96" s="147"/>
    </row>
    <row r="97" spans="1:33" ht="28.8">
      <c r="A97" s="122"/>
      <c r="B97" s="136">
        <f t="shared" si="1"/>
        <v>8500</v>
      </c>
      <c r="C97" s="123" t="s">
        <v>466</v>
      </c>
      <c r="D97" s="123"/>
      <c r="E97" s="123"/>
      <c r="F97" s="137"/>
      <c r="G97" s="140" t="s">
        <v>113</v>
      </c>
      <c r="H97" s="123" t="s">
        <v>112</v>
      </c>
      <c r="I97" s="123" t="s">
        <v>484</v>
      </c>
      <c r="J97" s="124" t="s">
        <v>248</v>
      </c>
      <c r="K97" s="123" t="s">
        <v>282</v>
      </c>
      <c r="L97" s="123" t="s">
        <v>114</v>
      </c>
      <c r="M97" s="123" t="s">
        <v>298</v>
      </c>
      <c r="N97" s="125">
        <v>45397</v>
      </c>
      <c r="O97" s="137"/>
      <c r="P97" s="140" t="s">
        <v>113</v>
      </c>
      <c r="Q97" s="123" t="s">
        <v>484</v>
      </c>
      <c r="R97" s="124" t="s">
        <v>248</v>
      </c>
      <c r="S97" s="123" t="s">
        <v>128</v>
      </c>
      <c r="T97" s="123" t="s">
        <v>114</v>
      </c>
      <c r="U97" s="123" t="s">
        <v>295</v>
      </c>
      <c r="V97" s="125">
        <v>45397</v>
      </c>
      <c r="W97" s="137"/>
      <c r="X97" s="143" t="s">
        <v>23</v>
      </c>
      <c r="Y97" s="136"/>
      <c r="Z97" s="137"/>
      <c r="AA97" s="163"/>
      <c r="AB97" s="146"/>
      <c r="AC97" s="126"/>
      <c r="AD97" s="126"/>
      <c r="AE97" s="147"/>
      <c r="AF97" s="146"/>
      <c r="AG97" s="147"/>
    </row>
    <row r="98" spans="1:33" ht="28.8">
      <c r="A98" s="122"/>
      <c r="B98" s="136">
        <f t="shared" si="1"/>
        <v>8600</v>
      </c>
      <c r="C98" s="123" t="s">
        <v>467</v>
      </c>
      <c r="D98" s="123"/>
      <c r="E98" s="123"/>
      <c r="F98" s="137"/>
      <c r="G98" s="140" t="s">
        <v>113</v>
      </c>
      <c r="H98" s="123" t="s">
        <v>112</v>
      </c>
      <c r="I98" s="123" t="s">
        <v>484</v>
      </c>
      <c r="J98" s="124" t="s">
        <v>248</v>
      </c>
      <c r="K98" s="123" t="s">
        <v>282</v>
      </c>
      <c r="L98" s="123" t="s">
        <v>114</v>
      </c>
      <c r="M98" s="123" t="s">
        <v>298</v>
      </c>
      <c r="N98" s="125">
        <v>45397</v>
      </c>
      <c r="O98" s="137"/>
      <c r="P98" s="140" t="s">
        <v>113</v>
      </c>
      <c r="Q98" s="123" t="s">
        <v>484</v>
      </c>
      <c r="R98" s="124" t="s">
        <v>248</v>
      </c>
      <c r="S98" s="123" t="s">
        <v>128</v>
      </c>
      <c r="T98" s="123" t="s">
        <v>114</v>
      </c>
      <c r="U98" s="123" t="s">
        <v>295</v>
      </c>
      <c r="V98" s="125">
        <v>45397</v>
      </c>
      <c r="W98" s="137"/>
      <c r="X98" s="143" t="s">
        <v>23</v>
      </c>
      <c r="Y98" s="136"/>
      <c r="Z98" s="137"/>
      <c r="AA98" s="163"/>
      <c r="AB98" s="146"/>
      <c r="AC98" s="126"/>
      <c r="AD98" s="126"/>
      <c r="AE98" s="147"/>
      <c r="AF98" s="146"/>
      <c r="AG98" s="147"/>
    </row>
    <row r="99" spans="1:33" ht="28.8">
      <c r="A99" s="122"/>
      <c r="B99" s="136">
        <f t="shared" si="1"/>
        <v>8700</v>
      </c>
      <c r="C99" s="123" t="s">
        <v>468</v>
      </c>
      <c r="D99" s="123"/>
      <c r="E99" s="123"/>
      <c r="F99" s="137"/>
      <c r="G99" s="140" t="s">
        <v>113</v>
      </c>
      <c r="H99" s="123" t="s">
        <v>112</v>
      </c>
      <c r="I99" s="123" t="s">
        <v>484</v>
      </c>
      <c r="J99" s="124" t="s">
        <v>248</v>
      </c>
      <c r="K99" s="123" t="s">
        <v>282</v>
      </c>
      <c r="L99" s="123" t="s">
        <v>114</v>
      </c>
      <c r="M99" s="123" t="s">
        <v>298</v>
      </c>
      <c r="N99" s="125">
        <v>45570</v>
      </c>
      <c r="O99" s="137"/>
      <c r="P99" s="140" t="s">
        <v>113</v>
      </c>
      <c r="Q99" s="123" t="s">
        <v>484</v>
      </c>
      <c r="R99" s="124" t="s">
        <v>248</v>
      </c>
      <c r="S99" s="123" t="s">
        <v>128</v>
      </c>
      <c r="T99" s="123" t="s">
        <v>114</v>
      </c>
      <c r="U99" s="123" t="s">
        <v>295</v>
      </c>
      <c r="V99" s="125">
        <v>45570</v>
      </c>
      <c r="W99" s="137"/>
      <c r="X99" s="143" t="s">
        <v>23</v>
      </c>
      <c r="Y99" s="136"/>
      <c r="Z99" s="137"/>
      <c r="AA99" s="163"/>
      <c r="AB99" s="146"/>
      <c r="AC99" s="126"/>
      <c r="AD99" s="126"/>
      <c r="AE99" s="147"/>
      <c r="AF99" s="146"/>
      <c r="AG99" s="147"/>
    </row>
    <row r="100" spans="1:33" ht="28.8">
      <c r="A100" s="122"/>
      <c r="B100" s="136">
        <f t="shared" si="1"/>
        <v>8800</v>
      </c>
      <c r="C100" s="123" t="s">
        <v>469</v>
      </c>
      <c r="D100" s="123"/>
      <c r="E100" s="123"/>
      <c r="F100" s="137"/>
      <c r="G100" s="140" t="s">
        <v>113</v>
      </c>
      <c r="H100" s="123" t="s">
        <v>112</v>
      </c>
      <c r="I100" s="123" t="s">
        <v>484</v>
      </c>
      <c r="J100" s="124" t="s">
        <v>248</v>
      </c>
      <c r="K100" s="123" t="s">
        <v>282</v>
      </c>
      <c r="L100" s="123" t="s">
        <v>114</v>
      </c>
      <c r="M100" s="123" t="s">
        <v>298</v>
      </c>
      <c r="N100" s="125">
        <v>45570</v>
      </c>
      <c r="O100" s="137"/>
      <c r="P100" s="140" t="s">
        <v>113</v>
      </c>
      <c r="Q100" s="123" t="s">
        <v>484</v>
      </c>
      <c r="R100" s="124" t="s">
        <v>248</v>
      </c>
      <c r="S100" s="123" t="s">
        <v>128</v>
      </c>
      <c r="T100" s="123" t="s">
        <v>114</v>
      </c>
      <c r="U100" s="123" t="s">
        <v>295</v>
      </c>
      <c r="V100" s="125">
        <v>45570</v>
      </c>
      <c r="W100" s="137"/>
      <c r="X100" s="143" t="s">
        <v>23</v>
      </c>
      <c r="Y100" s="136"/>
      <c r="Z100" s="137"/>
      <c r="AA100" s="163"/>
      <c r="AB100" s="146"/>
      <c r="AC100" s="126"/>
      <c r="AD100" s="126"/>
      <c r="AE100" s="147"/>
      <c r="AF100" s="146"/>
      <c r="AG100" s="147"/>
    </row>
    <row r="101" spans="1:33" ht="28.8">
      <c r="A101" s="122"/>
      <c r="B101" s="136">
        <f t="shared" si="1"/>
        <v>8900</v>
      </c>
      <c r="C101" s="123" t="s">
        <v>470</v>
      </c>
      <c r="D101" s="123"/>
      <c r="E101" s="123"/>
      <c r="F101" s="137"/>
      <c r="G101" s="140" t="s">
        <v>113</v>
      </c>
      <c r="H101" s="123" t="s">
        <v>112</v>
      </c>
      <c r="I101" s="123" t="s">
        <v>484</v>
      </c>
      <c r="J101" s="124" t="s">
        <v>248</v>
      </c>
      <c r="K101" s="123" t="s">
        <v>282</v>
      </c>
      <c r="L101" s="123" t="s">
        <v>114</v>
      </c>
      <c r="M101" s="123" t="s">
        <v>298</v>
      </c>
      <c r="N101" s="125">
        <v>45570</v>
      </c>
      <c r="O101" s="137"/>
      <c r="P101" s="140" t="s">
        <v>113</v>
      </c>
      <c r="Q101" s="123" t="s">
        <v>484</v>
      </c>
      <c r="R101" s="124" t="s">
        <v>248</v>
      </c>
      <c r="S101" s="123" t="s">
        <v>128</v>
      </c>
      <c r="T101" s="123" t="s">
        <v>114</v>
      </c>
      <c r="U101" s="123" t="s">
        <v>295</v>
      </c>
      <c r="V101" s="125">
        <v>45570</v>
      </c>
      <c r="W101" s="137"/>
      <c r="X101" s="143" t="s">
        <v>23</v>
      </c>
      <c r="Y101" s="136"/>
      <c r="Z101" s="137"/>
      <c r="AA101" s="163"/>
      <c r="AB101" s="146"/>
      <c r="AC101" s="126"/>
      <c r="AD101" s="126"/>
      <c r="AE101" s="147"/>
      <c r="AF101" s="146"/>
      <c r="AG101" s="147"/>
    </row>
    <row r="102" spans="1:33" ht="28.8">
      <c r="A102" s="122"/>
      <c r="B102" s="136">
        <f t="shared" si="1"/>
        <v>9000</v>
      </c>
      <c r="C102" s="123" t="s">
        <v>471</v>
      </c>
      <c r="D102" s="123"/>
      <c r="E102" s="123"/>
      <c r="F102" s="137"/>
      <c r="G102" s="140" t="s">
        <v>113</v>
      </c>
      <c r="H102" s="123" t="s">
        <v>112</v>
      </c>
      <c r="I102" s="123" t="s">
        <v>484</v>
      </c>
      <c r="J102" s="124" t="s">
        <v>248</v>
      </c>
      <c r="K102" s="123" t="s">
        <v>282</v>
      </c>
      <c r="L102" s="123" t="s">
        <v>114</v>
      </c>
      <c r="M102" s="123" t="s">
        <v>298</v>
      </c>
      <c r="N102" s="125">
        <v>45570</v>
      </c>
      <c r="O102" s="137"/>
      <c r="P102" s="140" t="s">
        <v>113</v>
      </c>
      <c r="Q102" s="123" t="s">
        <v>484</v>
      </c>
      <c r="R102" s="124" t="s">
        <v>248</v>
      </c>
      <c r="S102" s="123" t="s">
        <v>128</v>
      </c>
      <c r="T102" s="123" t="s">
        <v>114</v>
      </c>
      <c r="U102" s="123" t="s">
        <v>295</v>
      </c>
      <c r="V102" s="125">
        <v>45570</v>
      </c>
      <c r="W102" s="137"/>
      <c r="X102" s="143" t="s">
        <v>23</v>
      </c>
      <c r="Y102" s="136"/>
      <c r="Z102" s="137"/>
      <c r="AA102" s="163"/>
      <c r="AB102" s="146"/>
      <c r="AC102" s="126"/>
      <c r="AD102" s="126"/>
      <c r="AE102" s="147"/>
      <c r="AF102" s="146"/>
      <c r="AG102" s="147"/>
    </row>
    <row r="103" spans="1:33" ht="28.8">
      <c r="A103" s="122"/>
      <c r="B103" s="136">
        <f t="shared" si="1"/>
        <v>9100</v>
      </c>
      <c r="C103" s="123" t="s">
        <v>472</v>
      </c>
      <c r="D103" s="123"/>
      <c r="E103" s="123"/>
      <c r="F103" s="137"/>
      <c r="G103" s="140" t="s">
        <v>113</v>
      </c>
      <c r="H103" s="123" t="s">
        <v>112</v>
      </c>
      <c r="I103" s="123" t="s">
        <v>484</v>
      </c>
      <c r="J103" s="124" t="s">
        <v>248</v>
      </c>
      <c r="K103" s="123" t="s">
        <v>282</v>
      </c>
      <c r="L103" s="123" t="s">
        <v>114</v>
      </c>
      <c r="M103" s="123" t="s">
        <v>298</v>
      </c>
      <c r="N103" s="125">
        <v>45570</v>
      </c>
      <c r="O103" s="137"/>
      <c r="P103" s="140" t="s">
        <v>113</v>
      </c>
      <c r="Q103" s="123" t="s">
        <v>484</v>
      </c>
      <c r="R103" s="124" t="s">
        <v>248</v>
      </c>
      <c r="S103" s="123" t="s">
        <v>128</v>
      </c>
      <c r="T103" s="123" t="s">
        <v>114</v>
      </c>
      <c r="U103" s="123" t="s">
        <v>295</v>
      </c>
      <c r="V103" s="125">
        <v>45570</v>
      </c>
      <c r="W103" s="137"/>
      <c r="X103" s="143" t="s">
        <v>23</v>
      </c>
      <c r="Y103" s="136"/>
      <c r="Z103" s="137"/>
      <c r="AA103" s="163"/>
      <c r="AB103" s="146"/>
      <c r="AC103" s="126"/>
      <c r="AD103" s="126"/>
      <c r="AE103" s="147"/>
      <c r="AF103" s="146"/>
      <c r="AG103" s="147"/>
    </row>
    <row r="104" spans="1:33" ht="28.8">
      <c r="A104" s="122"/>
      <c r="B104" s="136">
        <f t="shared" si="1"/>
        <v>9200</v>
      </c>
      <c r="C104" s="123" t="s">
        <v>473</v>
      </c>
      <c r="D104" s="123"/>
      <c r="E104" s="123"/>
      <c r="F104" s="137"/>
      <c r="G104" s="140" t="s">
        <v>113</v>
      </c>
      <c r="H104" s="123" t="s">
        <v>112</v>
      </c>
      <c r="I104" s="123" t="s">
        <v>484</v>
      </c>
      <c r="J104" s="124" t="s">
        <v>248</v>
      </c>
      <c r="K104" s="123" t="s">
        <v>282</v>
      </c>
      <c r="L104" s="123" t="s">
        <v>114</v>
      </c>
      <c r="M104" s="123" t="s">
        <v>298</v>
      </c>
      <c r="N104" s="125">
        <v>45570</v>
      </c>
      <c r="O104" s="137"/>
      <c r="P104" s="140" t="s">
        <v>113</v>
      </c>
      <c r="Q104" s="123" t="s">
        <v>484</v>
      </c>
      <c r="R104" s="124" t="s">
        <v>248</v>
      </c>
      <c r="S104" s="123" t="s">
        <v>128</v>
      </c>
      <c r="T104" s="123" t="s">
        <v>114</v>
      </c>
      <c r="U104" s="123" t="s">
        <v>295</v>
      </c>
      <c r="V104" s="125">
        <v>45570</v>
      </c>
      <c r="W104" s="137"/>
      <c r="X104" s="143" t="s">
        <v>23</v>
      </c>
      <c r="Y104" s="136"/>
      <c r="Z104" s="137"/>
      <c r="AA104" s="163"/>
      <c r="AB104" s="146"/>
      <c r="AC104" s="126"/>
      <c r="AD104" s="126"/>
      <c r="AE104" s="147"/>
      <c r="AF104" s="146"/>
      <c r="AG104" s="147"/>
    </row>
    <row r="105" spans="1:33" ht="28.8">
      <c r="A105" s="122"/>
      <c r="B105" s="136">
        <f t="shared" si="1"/>
        <v>9300</v>
      </c>
      <c r="C105" s="123" t="s">
        <v>474</v>
      </c>
      <c r="D105" s="123"/>
      <c r="E105" s="123"/>
      <c r="F105" s="137"/>
      <c r="G105" s="140" t="s">
        <v>113</v>
      </c>
      <c r="H105" s="123" t="s">
        <v>112</v>
      </c>
      <c r="I105" s="123" t="s">
        <v>484</v>
      </c>
      <c r="J105" s="124" t="s">
        <v>248</v>
      </c>
      <c r="K105" s="123" t="s">
        <v>282</v>
      </c>
      <c r="L105" s="123" t="s">
        <v>114</v>
      </c>
      <c r="M105" s="123" t="s">
        <v>298</v>
      </c>
      <c r="N105" s="125">
        <v>45570</v>
      </c>
      <c r="O105" s="137"/>
      <c r="P105" s="140" t="s">
        <v>113</v>
      </c>
      <c r="Q105" s="123" t="s">
        <v>484</v>
      </c>
      <c r="R105" s="124" t="s">
        <v>248</v>
      </c>
      <c r="S105" s="123" t="s">
        <v>128</v>
      </c>
      <c r="T105" s="123" t="s">
        <v>114</v>
      </c>
      <c r="U105" s="123" t="s">
        <v>295</v>
      </c>
      <c r="V105" s="125">
        <v>45570</v>
      </c>
      <c r="W105" s="137"/>
      <c r="X105" s="143" t="s">
        <v>23</v>
      </c>
      <c r="Y105" s="136"/>
      <c r="Z105" s="137"/>
      <c r="AA105" s="163"/>
      <c r="AB105" s="146"/>
      <c r="AC105" s="126"/>
      <c r="AD105" s="126"/>
      <c r="AE105" s="147"/>
      <c r="AF105" s="146"/>
      <c r="AG105" s="147"/>
    </row>
    <row r="106" spans="1:33" ht="28.8">
      <c r="A106" s="122"/>
      <c r="B106" s="136">
        <f t="shared" si="1"/>
        <v>9400</v>
      </c>
      <c r="C106" s="123" t="s">
        <v>475</v>
      </c>
      <c r="D106" s="123"/>
      <c r="E106" s="123"/>
      <c r="F106" s="137"/>
      <c r="G106" s="140" t="s">
        <v>113</v>
      </c>
      <c r="H106" s="123" t="s">
        <v>112</v>
      </c>
      <c r="I106" s="123" t="s">
        <v>484</v>
      </c>
      <c r="J106" s="124" t="s">
        <v>248</v>
      </c>
      <c r="K106" s="123" t="s">
        <v>282</v>
      </c>
      <c r="L106" s="123" t="s">
        <v>114</v>
      </c>
      <c r="M106" s="123" t="s">
        <v>298</v>
      </c>
      <c r="N106" s="125">
        <v>45570</v>
      </c>
      <c r="O106" s="137"/>
      <c r="P106" s="140" t="s">
        <v>113</v>
      </c>
      <c r="Q106" s="123" t="s">
        <v>484</v>
      </c>
      <c r="R106" s="124" t="s">
        <v>248</v>
      </c>
      <c r="S106" s="123" t="s">
        <v>128</v>
      </c>
      <c r="T106" s="123" t="s">
        <v>114</v>
      </c>
      <c r="U106" s="123" t="s">
        <v>295</v>
      </c>
      <c r="V106" s="125">
        <v>45570</v>
      </c>
      <c r="W106" s="137"/>
      <c r="X106" s="143" t="s">
        <v>23</v>
      </c>
      <c r="Y106" s="136"/>
      <c r="Z106" s="137"/>
      <c r="AA106" s="163"/>
      <c r="AB106" s="146"/>
      <c r="AC106" s="126"/>
      <c r="AD106" s="126"/>
      <c r="AE106" s="147"/>
      <c r="AF106" s="146"/>
      <c r="AG106" s="147"/>
    </row>
  </sheetData>
  <mergeCells count="44">
    <mergeCell ref="AF9:AG9"/>
    <mergeCell ref="AG10:AG11"/>
    <mergeCell ref="AF10:AF11"/>
    <mergeCell ref="O10:O11"/>
    <mergeCell ref="G9:O9"/>
    <mergeCell ref="P9:W9"/>
    <mergeCell ref="M10:N10"/>
    <mergeCell ref="Q10:Q11"/>
    <mergeCell ref="R10:R11"/>
    <mergeCell ref="S10:S11"/>
    <mergeCell ref="T10:T11"/>
    <mergeCell ref="P10:P11"/>
    <mergeCell ref="U10:V10"/>
    <mergeCell ref="Y9:AA9"/>
    <mergeCell ref="AA10:AA11"/>
    <mergeCell ref="B2:K2"/>
    <mergeCell ref="B9:F9"/>
    <mergeCell ref="L10:L11"/>
    <mergeCell ref="K10:K11"/>
    <mergeCell ref="J10:J11"/>
    <mergeCell ref="I10:I11"/>
    <mergeCell ref="G10:G11"/>
    <mergeCell ref="F10:F11"/>
    <mergeCell ref="B10:B11"/>
    <mergeCell ref="H10:H11"/>
    <mergeCell ref="B3:K3"/>
    <mergeCell ref="B4:K4"/>
    <mergeCell ref="B7:K7"/>
    <mergeCell ref="C10:D10"/>
    <mergeCell ref="E10:E11"/>
    <mergeCell ref="F5:K5"/>
    <mergeCell ref="AB12:AE12"/>
    <mergeCell ref="B5:E5"/>
    <mergeCell ref="AE10:AE11"/>
    <mergeCell ref="W10:W11"/>
    <mergeCell ref="X9:X11"/>
    <mergeCell ref="AB10:AB11"/>
    <mergeCell ref="AB9:AE9"/>
    <mergeCell ref="Y10:Y11"/>
    <mergeCell ref="AC10:AC11"/>
    <mergeCell ref="AD10:AD11"/>
    <mergeCell ref="C12:D12"/>
    <mergeCell ref="Q5:S5"/>
    <mergeCell ref="Z10:Z11"/>
  </mergeCells>
  <dataValidations count="7">
    <dataValidation type="date" allowBlank="1" showInputMessage="1" showErrorMessage="1" error="Please enter a valid date in the format (MM/DD/YYYY)" sqref="N13:N10015 V13:V106" xr:uid="{8CE0CF09-692C-43ED-A41B-8C5B20B13440}">
      <formula1>1</formula1>
      <formula2>2958465</formula2>
    </dataValidation>
    <dataValidation type="date" allowBlank="1" showInputMessage="1" showErrorMessage="1" sqref="V107:V10015" xr:uid="{0B71108F-80FF-41F6-9D8B-8EBE7E5373AF}">
      <formula1>1</formula1>
      <formula2>2958465</formula2>
    </dataValidation>
    <dataValidation type="list" allowBlank="1" showInputMessage="1" showErrorMessage="1" sqref="Y13:Z10015" xr:uid="{911D674C-AB82-4867-9B8F-CE040AA8285E}">
      <formula1>"Yes, No, Don't Know"</formula1>
    </dataValidation>
    <dataValidation type="list" allowBlank="1" showInputMessage="1" showErrorMessage="1" sqref="AE13:AE10015 F13:F10015" xr:uid="{607E6197-B508-4F6F-BBF8-E871A107A4FE}">
      <formula1>"Yes, No"</formula1>
    </dataValidation>
    <dataValidation type="list" allowBlank="1" showInputMessage="1" showErrorMessage="1" sqref="AF48:AF10015 AG51:AG10015" xr:uid="{6C5603C3-55F8-404B-891E-960F046BDB27}">
      <formula1>"1,2,3,4,5,Does not meet tiering criteria"</formula1>
    </dataValidation>
    <dataValidation allowBlank="1" showInputMessage="1" showErrorMessage="1" sqref="M1:M12 K1:K4 K10016:K1048576 S10016:S1048576 K6:K12 S1:S12 U10016:U1048576 M10016:M1048576 U1:U12" xr:uid="{51CC9474-9AA6-4587-AEB8-A21F3CDF6BF6}"/>
    <dataValidation type="list" allowBlank="1" showInputMessage="1" showErrorMessage="1" sqref="X13:X10015" xr:uid="{4D714E05-3FC9-4E8B-8018-745E85ACF214}">
      <formula1>"Lead, Galvanized Requiring Replacement, Non-Lead, Unknown"</formula1>
    </dataValidation>
  </dataValidations>
  <printOptions horizontalCentered="1"/>
  <pageMargins left="0.25" right="0.25" top="0.75" bottom="0.75" header="0.3" footer="0.3"/>
  <pageSetup scale="47" orientation="landscape" horizontalDpi="300" verticalDpi="300" r:id="rId1"/>
  <colBreaks count="2" manualBreakCount="2">
    <brk id="15" max="105" man="1"/>
    <brk id="23" max="105" man="1"/>
  </colBreaks>
  <extLst>
    <ext xmlns:x14="http://schemas.microsoft.com/office/spreadsheetml/2009/9/main" uri="{CCE6A557-97BC-4b89-ADB6-D9C93CAAB3DF}">
      <x14:dataValidations xmlns:xm="http://schemas.microsoft.com/office/excel/2006/main" count="9">
        <x14:dataValidation type="list" allowBlank="1" showInputMessage="1" showErrorMessage="1" xr:uid="{ACB7336F-237E-4F9E-8635-54A686797E16}">
          <x14:formula1>
            <xm:f>'Form Lists'!$N$3:$N$6</xm:f>
          </x14:formula1>
          <xm:sqref>AB13:AB10015</xm:sqref>
        </x14:dataValidation>
        <x14:dataValidation type="list" allowBlank="1" showInputMessage="1" showErrorMessage="1" xr:uid="{1AC001E3-BE33-41E5-B336-5766B25548D5}">
          <x14:formula1>
            <xm:f>'Form Lists'!$Q$3:$Q$5</xm:f>
          </x14:formula1>
          <xm:sqref>AC13:AC10015</xm:sqref>
        </x14:dataValidation>
        <x14:dataValidation type="list" allowBlank="1" showInputMessage="1" showErrorMessage="1" xr:uid="{69C17979-EE71-455D-B615-A29DB024F17A}">
          <x14:formula1>
            <xm:f>'Form Lists'!$R$3:$R$5</xm:f>
          </x14:formula1>
          <xm:sqref>AD13:AD10015</xm:sqref>
        </x14:dataValidation>
        <x14:dataValidation type="list" allowBlank="1" showInputMessage="1" showErrorMessage="1" xr:uid="{0A6AED26-6E65-4CB4-A967-1FF726417F17}">
          <x14:formula1>
            <xm:f>'Form Lists'!$F$3:$F$4</xm:f>
          </x14:formula1>
          <xm:sqref>T13:T10015 L13:L10015</xm:sqref>
        </x14:dataValidation>
        <x14:dataValidation type="list" allowBlank="1" showInputMessage="1" showErrorMessage="1" xr:uid="{E5C1425C-69A0-48BA-B895-78C0A96DB250}">
          <x14:formula1>
            <xm:f>'Form Lists'!$C$3:$C$11</xm:f>
          </x14:formula1>
          <xm:sqref>G13:G10015 P13:P10015</xm:sqref>
        </x14:dataValidation>
        <x14:dataValidation type="list" allowBlank="1" showInputMessage="1" showErrorMessage="1" xr:uid="{0BF2BE8A-22B1-4E1B-950B-CD081FDB4F80}">
          <x14:formula1>
            <xm:f>'Form Lists'!$D$3:$D$5</xm:f>
          </x14:formula1>
          <xm:sqref>H13:H10015</xm:sqref>
        </x14:dataValidation>
        <x14:dataValidation type="list" allowBlank="1" showInputMessage="1" showErrorMessage="1" xr:uid="{B3194DF0-EDAC-43E4-BF7A-4EE9D8776E6F}">
          <x14:formula1>
            <xm:f>Dropdowns!$D$5:$D$12</xm:f>
          </x14:formula1>
          <xm:sqref>U13:U10015 M13:M10015</xm:sqref>
        </x14:dataValidation>
        <x14:dataValidation type="list" allowBlank="1" showInputMessage="1" showErrorMessage="1" xr:uid="{EC38CC01-889E-4BEA-BF1E-EF9F7F571FD8}">
          <x14:formula1>
            <xm:f>Dropdowns!$C$5:$C$13</xm:f>
          </x14:formula1>
          <xm:sqref>K13:K10015 S13:S10015</xm:sqref>
        </x14:dataValidation>
        <x14:dataValidation type="list" allowBlank="1" showInputMessage="1" showErrorMessage="1" xr:uid="{32F8FC50-A0BD-4C89-9335-B384232BA030}">
          <x14:formula1>
            <xm:f>Dropdowns!$B$22:$B$26</xm:f>
          </x14:formula1>
          <xm:sqref>E13:E10015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2BFA7AF9C8CA4FBAB9754A7DF26FC3" ma:contentTypeVersion="4" ma:contentTypeDescription="Create a new document." ma:contentTypeScope="" ma:versionID="bf63d5c331719f335af565f5c9a9236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60f0b823-076b-48cb-98ea-f58794ee8d0d" xmlns:ns6="867a4795-1f71-4343-8230-c1c7f60ddfef" targetNamespace="http://schemas.microsoft.com/office/2006/metadata/properties" ma:root="true" ma:fieldsID="c98d3e6c0ef79499951f41dee6ed72fc" ns1:_="" ns2:_="" ns3:_="" ns4:_="" ns5:_="" ns6:_="">
    <xsd:import namespace="http://schemas.microsoft.com/sharepoint/v3"/>
    <xsd:import namespace="4ffa91fb-a0ff-4ac5-b2db-65c790d184a4"/>
    <xsd:import namespace="http://schemas.microsoft.com/sharepoint.v3"/>
    <xsd:import namespace="http://schemas.microsoft.com/sharepoint/v3/fields"/>
    <xsd:import namespace="60f0b823-076b-48cb-98ea-f58794ee8d0d"/>
    <xsd:import namespace="867a4795-1f71-4343-8230-c1c7f60ddfe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3d6ab7b1-db12-4d8d-8016-17685d413bf4}" ma:internalName="TaxCatchAllLabel" ma:readOnly="true" ma:showField="CatchAllDataLabel" ma:web="867a4795-1f71-4343-8230-c1c7f60ddfe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3d6ab7b1-db12-4d8d-8016-17685d413bf4}" ma:internalName="TaxCatchAll" ma:showField="CatchAllData" ma:web="867a4795-1f71-4343-8230-c1c7f60ddf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f0b823-076b-48cb-98ea-f58794ee8d0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7a4795-1f71-4343-8230-c1c7f60ddfe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67a4795-1f71-4343-8230-c1c7f60ddfef">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2022-07-29T19:59:19+00:00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E829EDEE-1752-415A-9D27-4F9D0336A6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60f0b823-076b-48cb-98ea-f58794ee8d0d"/>
    <ds:schemaRef ds:uri="867a4795-1f71-4343-8230-c1c7f60dd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B758DD-E57A-4F9B-8DC5-6B05794EB9E1}">
  <ds:schemaRefs>
    <ds:schemaRef ds:uri="http://schemas.microsoft.com/office/2006/metadata/properties"/>
    <ds:schemaRef ds:uri="http://schemas.microsoft.com/sharepoint/v3/fields"/>
    <ds:schemaRef ds:uri="http://schemas.microsoft.com/sharepoint.v3"/>
    <ds:schemaRef ds:uri="http://purl.org/dc/dcmitype/"/>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 ds:uri="867a4795-1f71-4343-8230-c1c7f60ddfef"/>
    <ds:schemaRef ds:uri="60f0b823-076b-48cb-98ea-f58794ee8d0d"/>
    <ds:schemaRef ds:uri="4ffa91fb-a0ff-4ac5-b2db-65c790d184a4"/>
    <ds:schemaRef ds:uri="http://purl.org/dc/elements/1.1/"/>
  </ds:schemaRefs>
</ds:datastoreItem>
</file>

<file path=customXml/itemProps3.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4.xml><?xml version="1.0" encoding="utf-8"?>
<ds:datastoreItem xmlns:ds="http://schemas.openxmlformats.org/officeDocument/2006/customXml" ds:itemID="{FD186381-9F71-4DB4-B099-24E29D2AEB4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Introduction</vt:lpstr>
      <vt:lpstr>Dropdowns</vt:lpstr>
      <vt:lpstr>Template Instructions_Systems</vt:lpstr>
      <vt:lpstr>Template Instructions_State</vt:lpstr>
      <vt:lpstr>Classifying SLs</vt:lpstr>
      <vt:lpstr>PWS Information</vt:lpstr>
      <vt:lpstr>Inventory Methods</vt:lpstr>
      <vt:lpstr>Inventory Summary</vt:lpstr>
      <vt:lpstr>Detailed Inventory</vt:lpstr>
      <vt:lpstr>Public Accessibility Doc.</vt:lpstr>
      <vt:lpstr>State Checklist</vt:lpstr>
      <vt:lpstr>Building Conditionals</vt:lpstr>
      <vt:lpstr>Form Lists</vt:lpstr>
      <vt:lpstr>'Template Instructions_Systems'!OLE_LINK5</vt:lpstr>
      <vt:lpstr>'Detailed Inventory'!Print_Area</vt:lpstr>
      <vt:lpstr>Introduction!Print_Area</vt:lpstr>
      <vt:lpstr>'Public Accessibility Doc.'!Print_Area</vt:lpstr>
      <vt:lpstr>'PWS Information'!Print_Area</vt:lpstr>
      <vt:lpstr>'State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Audrey Lunskis</cp:lastModifiedBy>
  <cp:revision/>
  <cp:lastPrinted>2024-10-14T17:01:49Z</cp:lastPrinted>
  <dcterms:created xsi:type="dcterms:W3CDTF">2021-12-27T16:39:59Z</dcterms:created>
  <dcterms:modified xsi:type="dcterms:W3CDTF">2025-05-09T01:45:45Z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0x010100D12BFA7AF9C8CA4FBAB9754A7DF26FC3</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