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d.docs.live.net/01de06d2417d1084/Documents/JCWS/DEP COMPLIANCE/Lead and Copper/Lead Service Line Inventory 2024/"/>
    </mc:Choice>
  </mc:AlternateContent>
  <xr:revisionPtr revIDLastSave="4" documentId="8_{25E05E2C-9E63-4617-BE2F-86E605BDA519}" xr6:coauthVersionLast="47" xr6:coauthVersionMax="47" xr10:uidLastSave="{8521FD3F-67D1-4AB0-BDA9-959FCADBDB9A}"/>
  <bookViews>
    <workbookView xWindow="-108" yWindow="-108" windowWidth="23256" windowHeight="12456" firstSheet="5"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Inventory'!$A$1:$AG$106</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3" l="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<sst xmlns="http://schemas.openxmlformats.org/spreadsheetml/2006/main" count="2132" uniqueCount="502">
  <si>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</si>
  <si>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</si>
  <si>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</si>
  <si>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</si>
  <si>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</si>
  <si>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</si>
  <si>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</si>
  <si>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</si>
  <si>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</si>
  <si>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</si>
  <si>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</si>
  <si>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</si>
  <si>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</si>
  <si>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</si>
  <si>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</si>
  <si>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</si>
  <si>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</si>
  <si>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</si>
  <si>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</si>
  <si>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</si>
  <si>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</si>
  <si>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</si>
  <si>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</si>
  <si>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</si>
  <si>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</si>
  <si>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</si>
  <si>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</si>
  <si>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</si>
  <si>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</si>
  <si>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</si>
  <si>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</si>
  <si>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</si>
  <si>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</si>
  <si>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</si>
  <si>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</si>
  <si>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</si>
  <si>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</si>
  <si>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</si>
  <si>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</si>
  <si>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</si>
  <si>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</si>
  <si>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</si>
  <si>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</si>
  <si>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</si>
  <si>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</si>
  <si>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</si>
  <si>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</si>
  <si>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</si>
  <si>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</si>
  <si>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</si>
  <si>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</si>
  <si>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</si>
  <si>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</si>
  <si>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</si>
  <si>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</si>
  <si>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</si>
  <si>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</si>
  <si>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</si>
  <si>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</si>
  <si>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</si>
  <si>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</si>
  <si>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</si>
  <si>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</si>
  <si>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</si>
  <si>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</si>
  <si>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</si>
  <si>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</si>
  <si>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</si>
  <si>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</si>
  <si>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</si>
  <si>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</si>
  <si>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</si>
  <si>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</si>
  <si>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</si>
  <si>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</si>
  <si>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</si>
  <si>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</si>
  <si>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</si>
  <si>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</si>
  <si>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</si>
  <si>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</si>
  <si>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</si>
  <si>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</si>
  <si>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</si>
  <si>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</si>
  <si>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</si>
  <si>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</si>
  <si>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</si>
  <si>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</si>
  <si>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</si>
  <si>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</si>
  <si>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</si>
  <si>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</si>
  <si>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</si>
  <si>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</si>
  <si>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</si>
  <si>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</si>
  <si>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</si>
  <si>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</si>
  <si>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</si>
  <si>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</si>
  <si>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</si>
  <si>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</si>
  <si>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</si>
  <si>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</si>
  <si>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</si>
  <si>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</si>
  <si>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</si>
  <si>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</si>
  <si>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</si>
  <si>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</si>
  <si>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</si>
  <si>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</si>
  <si>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</si>
  <si>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</si>
  <si>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</si>
  <si>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</si>
  <si>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</si>
  <si>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</si>
  <si>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</si>
  <si>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</si>
  <si>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</si>
  <si>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</si>
  <si>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</si>
  <si>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</si>
  <si>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</si>
  <si>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</si>
  <si>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</si>
  <si>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</si>
  <si>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</si>
  <si>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</si>
  <si>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</si>
  <si>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</si>
  <si>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</si>
  <si>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</si>
  <si>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</si>
  <si>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</si>
  <si>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</si>
  <si>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</si>
  <si>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</si>
  <si>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</si>
  <si>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</si>
  <si>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</si>
  <si>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</si>
  <si>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</si>
  <si>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</si>
  <si>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</si>
  <si>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</si>
  <si>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</si>
  <si>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</si>
  <si>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</si>
  <si>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</si>
  <si>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</si>
  <si>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</si>
  <si>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</si>
  <si>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</si>
  <si>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</si>
  <si>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</si>
  <si>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</si>
  <si>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</si>
  <si>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</si>
  <si>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</si>
  <si>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</si>
  <si>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</si>
  <si>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</si>
  <si>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</si>
  <si>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</si>
  <si>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</si>
  <si>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</si>
  <si>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</si>
  <si>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</si>
  <si>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</si>
  <si>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</si>
  <si>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</si>
  <si>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</si>
  <si>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</si>
  <si>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</si>
  <si>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</si>
  <si>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</si>
  <si>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</si>
  <si>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</si>
  <si>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</si>
  <si>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</si>
  <si>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</si>
  <si>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</si>
  <si>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</si>
  <si>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</si>
  <si>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</si>
  <si>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</si>
  <si>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</si>
  <si>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</si>
  <si>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</si>
  <si>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</si>
  <si>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</si>
  <si>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</si>
  <si>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</si>
  <si>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</si>
  <si>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</si>
  <si>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</si>
  <si>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</si>
  <si>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</si>
  <si>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</si>
  <si>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</si>
  <si>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</si>
  <si>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</si>
  <si>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</si>
  <si>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</si>
  <si>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</si>
  <si>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</si>
  <si>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</si>
  <si>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</si>
  <si>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</si>
  <si>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</si>
  <si>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</si>
  <si>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</si>
  <si>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</si>
  <si>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</si>
  <si>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</si>
  <si>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</si>
  <si>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</si>
  <si>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</si>
  <si>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</si>
  <si>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</si>
  <si>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</si>
  <si>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</si>
  <si>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</si>
  <si>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</si>
  <si>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</si>
  <si>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</si>
  <si>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</si>
  <si>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</si>
  <si>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</si>
  <si>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</si>
  <si>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</si>
  <si>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</si>
  <si>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</si>
  <si>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</si>
  <si>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</si>
  <si>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</si>
  <si>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</si>
  <si>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</si>
  <si>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</si>
  <si>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</si>
  <si>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</si>
  <si>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</si>
  <si>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</si>
  <si>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</si>
  <si>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</si>
  <si>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</si>
  <si>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</si>
  <si>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</si>
  <si>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</si>
  <si>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</si>
  <si>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</si>
  <si>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</si>
  <si>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</si>
  <si>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</si>
  <si>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</si>
  <si>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</si>
  <si>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</si>
  <si>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</si>
  <si>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</si>
  <si>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</si>
  <si>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</si>
  <si>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</si>
  <si>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</si>
  <si>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</si>
  <si>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</si>
  <si>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</si>
  <si>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</si>
  <si>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</si>
  <si>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</si>
  <si>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</si>
  <si>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</si>
  <si>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</si>
  <si>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</si>
  <si>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</si>
  <si>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</si>
  <si>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</si>
  <si>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</si>
  <si>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</si>
  <si>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</si>
  <si>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</si>
  <si>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</si>
  <si>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</si>
  <si>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</si>
  <si>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</si>
  <si>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</si>
  <si>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</si>
  <si>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</si>
  <si>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</si>
  <si>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</si>
  <si>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</si>
  <si>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</si>
  <si>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</si>
  <si>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</si>
  <si>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</si>
  <si>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</si>
  <si>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</si>
  <si>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</si>
  <si>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</si>
  <si>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</si>
  <si>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</si>
  <si>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</si>
  <si>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</si>
  <si>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</si>
  <si>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</si>
  <si>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</si>
  <si>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</si>
  <si>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</si>
  <si>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</si>
  <si>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</si>
  <si>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</si>
  <si>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</si>
  <si>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</si>
  <si>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</si>
  <si>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</si>
  <si>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</si>
  <si>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</si>
  <si>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</si>
  <si>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</si>
  <si>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</si>
  <si>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</si>
  <si>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</si>
  <si>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</si>
  <si>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</si>
  <si>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</si>
  <si>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</si>
  <si>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</si>
  <si>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</si>
  <si>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</si>
  <si>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</si>
  <si>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</si>
  <si>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</si>
  <si>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</si>
  <si>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</si>
  <si>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</si>
  <si>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</si>
  <si>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</si>
  <si>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</si>
  <si>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</si>
  <si>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</si>
  <si>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</si>
  <si>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</si>
  <si>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</si>
  <si>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</si>
  <si>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</si>
  <si>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</si>
  <si>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</si>
  <si>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</si>
  <si>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</si>
  <si>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</si>
  <si>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</si>
  <si>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</si>
  <si>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</si>
  <si>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</si>
  <si>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</si>
  <si>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</si>
  <si>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</si>
  <si>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</si>
  <si>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</si>
  <si>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</si>
  <si>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</si>
  <si>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</si>
  <si>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</si>
  <si>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</si>
  <si>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</si>
  <si>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</si>
  <si>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</si>
  <si>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</si>
  <si>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</si>
  <si>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</si>
  <si>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</si>
  <si>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</si>
  <si>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</si>
  <si>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8710 Old Lloyd Rd.</t>
  </si>
  <si>
    <t>Florida</t>
  </si>
  <si>
    <t>Lamont</t>
  </si>
  <si>
    <t>Jamie Deal</t>
  </si>
  <si>
    <t>jrd160@outlook.com</t>
  </si>
  <si>
    <t>(850)251-4206</t>
  </si>
  <si>
    <t>Lamont Water System</t>
  </si>
  <si>
    <t>The systems owns and maintains the service from the main located on the right of way to the meter box that is located at the property line.</t>
  </si>
  <si>
    <t>No lead service lines have ever installed.</t>
  </si>
  <si>
    <t>Initial Inventory</t>
  </si>
  <si>
    <t>The system was built after 1991 when the EPA published a regulation to control lead and copper in drinking water.  Initial construction started in 2001.</t>
  </si>
  <si>
    <t>LSL_Inventory_PWS1330754_Lamont_Initial_0.xlsx</t>
  </si>
  <si>
    <t>372  DIXON ROAD</t>
  </si>
  <si>
    <t>425  DIXON ROAD</t>
  </si>
  <si>
    <t>600  DIXON ROAD</t>
  </si>
  <si>
    <t>718  DIXON ROAD</t>
  </si>
  <si>
    <t>747  DIXON ROAD</t>
  </si>
  <si>
    <t>9091  SOUTH SALT ROAD</t>
  </si>
  <si>
    <t>9423  SOUTH SALT ROAD</t>
  </si>
  <si>
    <t>44  LAMONT SUBDIVISION</t>
  </si>
  <si>
    <t>48  LAMONT SUBDIVISION</t>
  </si>
  <si>
    <t>72  LAMONT SUBDIVISION</t>
  </si>
  <si>
    <t>86  LAMONT SUBDIVISION ROAD</t>
  </si>
  <si>
    <t>151  LAMONT SUBDIVISION</t>
  </si>
  <si>
    <t>9620  SOUTH SALT ROAD</t>
  </si>
  <si>
    <t>9626  SOUTH SALT ROAD</t>
  </si>
  <si>
    <t>966  NORTH BARBER HILL ROAD</t>
  </si>
  <si>
    <t>954  NORTH BARBER HILL ROAD</t>
  </si>
  <si>
    <t>9640  SOUTH SALT ROAD</t>
  </si>
  <si>
    <t>9642  SOUTH SALT ROAD</t>
  </si>
  <si>
    <t>880  NORTH BARBER HILL ROAD</t>
  </si>
  <si>
    <t>781  NORTH BARBER HILL ROAD</t>
  </si>
  <si>
    <t>570  NORTH BARBER HILL ROAD</t>
  </si>
  <si>
    <t>523  NORTH BARBER HILL</t>
  </si>
  <si>
    <t>470  NORTH BARBER HILL ROAD</t>
  </si>
  <si>
    <t>360  GRIFFITH ROAD</t>
  </si>
  <si>
    <t>506  GRIFFITH ROAD</t>
  </si>
  <si>
    <t>74  NORTH BARBER HILL ROAD</t>
  </si>
  <si>
    <t>4618  EAST CAPPS HWY.</t>
  </si>
  <si>
    <t xml:space="preserve">570  BARBER HILL ROAD </t>
  </si>
  <si>
    <t>5919  EAST CAPPS HWY.</t>
  </si>
  <si>
    <t>5944  EAST CAPPS HWY.</t>
  </si>
  <si>
    <t>5958  EAST CAPPS HWY.</t>
  </si>
  <si>
    <t>5987  EAST CAPPS HWY.</t>
  </si>
  <si>
    <t>5989  EAST CAPPS HWY.</t>
  </si>
  <si>
    <t>6071  EAST CAPPS HWY.</t>
  </si>
  <si>
    <t>6244  EAST CAPPS HWY.</t>
  </si>
  <si>
    <t>6274  EAST CAPPS HWY.</t>
  </si>
  <si>
    <t>10076  SOUTH SALT ROAD</t>
  </si>
  <si>
    <t>17  J.C. LEE ROAD</t>
  </si>
  <si>
    <t>79  J.C. LEE ROAD</t>
  </si>
  <si>
    <t>84  J.C. LEE ROAD</t>
  </si>
  <si>
    <t>110  J.C. LEE ROAD</t>
  </si>
  <si>
    <t>9798  SOUTH SALT ROAD</t>
  </si>
  <si>
    <t>9896  SOUTH SALT ROAD</t>
  </si>
  <si>
    <t>9941  SOUTH SALT ROAD</t>
  </si>
  <si>
    <t>97  DEPOT STREET</t>
  </si>
  <si>
    <t>9977  SOUTH SALT ROAD</t>
  </si>
  <si>
    <t>10029  SOUTH SALT ROAD</t>
  </si>
  <si>
    <t>10059  SOUTH SALT ROAD</t>
  </si>
  <si>
    <t>6339  EAST CAPPS HWY.</t>
  </si>
  <si>
    <t>84  DEPOT STREET</t>
  </si>
  <si>
    <t>68    DEPOT STREET</t>
  </si>
  <si>
    <t>52  DEPOT STREET</t>
  </si>
  <si>
    <t>43  DEPOT STREET</t>
  </si>
  <si>
    <t>6383  EAST CAPPS HWY.</t>
  </si>
  <si>
    <t>6427  EAST CAPPS HWY.</t>
  </si>
  <si>
    <t>6431  EAST CAPPS HWY.</t>
  </si>
  <si>
    <t>6453  EAST CAPPS HWY.</t>
  </si>
  <si>
    <t>373  RIVER ROAD</t>
  </si>
  <si>
    <t>338  RIVER ROAD</t>
  </si>
  <si>
    <t>316  RIVER ROAD</t>
  </si>
  <si>
    <t>166  RIVER ROAD</t>
  </si>
  <si>
    <t>121  RIVER ROAD</t>
  </si>
  <si>
    <t>93  RIVER ROAD</t>
  </si>
  <si>
    <t>35  RIVER ROAD</t>
  </si>
  <si>
    <t>10075  SOUTH SALT ROAD</t>
  </si>
  <si>
    <t>10100  SOUTH SALT ROAD</t>
  </si>
  <si>
    <t>10136  SOUTH SALT ROAD</t>
  </si>
  <si>
    <t>10186  SOUTH SALT ROAD</t>
  </si>
  <si>
    <t>10252  SOUTH SALT ROAD</t>
  </si>
  <si>
    <t>10436  SOUTH SALT ROAD</t>
  </si>
  <si>
    <t>10466  SOUTH SALT ROAD</t>
  </si>
  <si>
    <t>10560  SOUTH SALT ROAD</t>
  </si>
  <si>
    <t>10713  SOUTH SALT ROAD</t>
  </si>
  <si>
    <t>10722  SOUTH SALT ROAD</t>
  </si>
  <si>
    <t>11561  SOUTH SALT ROAD</t>
  </si>
  <si>
    <t>11770  SOUTH SALT ROAD</t>
  </si>
  <si>
    <t>12129  SOUTH SALT ROAD</t>
  </si>
  <si>
    <t>12283  SOUTH SALT ROAD</t>
  </si>
  <si>
    <t>12499  SOUTH SALT ROAD</t>
  </si>
  <si>
    <t>12501  SOUTH SALT ROAD</t>
  </si>
  <si>
    <t>12550  SOUTH SALT ROAD</t>
  </si>
  <si>
    <t>56  HALL ROAD</t>
  </si>
  <si>
    <t>246  HALL ROAD</t>
  </si>
  <si>
    <t>274  HALL ROAD</t>
  </si>
  <si>
    <t>290  HALL ROAD</t>
  </si>
  <si>
    <t>123  LANIER ROAD</t>
  </si>
  <si>
    <t>170  LANIER ROAD</t>
  </si>
  <si>
    <t>142  FINLAYSON ROAD</t>
  </si>
  <si>
    <t>302  LANIER ROAD</t>
  </si>
  <si>
    <t>579  DIXON ROAD</t>
  </si>
  <si>
    <t xml:space="preserve">  </t>
  </si>
  <si>
    <t>2010-2011</t>
  </si>
  <si>
    <t xml:space="preserve">Black plastic pipe </t>
  </si>
  <si>
    <t>6182 East Capps HWY.</t>
  </si>
  <si>
    <t>1</t>
  </si>
  <si>
    <t>10020 SOUTH SALT ROAD</t>
  </si>
  <si>
    <t>9557 SOUTH SALT ROAD</t>
  </si>
  <si>
    <t>2003-2004</t>
  </si>
  <si>
    <t>Not connected</t>
  </si>
  <si>
    <t>High .Detail sheets from construction.</t>
  </si>
  <si>
    <t>High. No tier 1 locations</t>
  </si>
  <si>
    <t>High. Distribution maps.  Repair records.  Tap sheets.</t>
  </si>
  <si>
    <t>All locations targeted.</t>
  </si>
  <si>
    <t>(850)997-0314</t>
  </si>
  <si>
    <t>Office</t>
  </si>
  <si>
    <t>memberservices@jefferson-water.com</t>
  </si>
  <si>
    <t>Jefferson Communities Water System</t>
  </si>
  <si>
    <t>FRWA SOP template was used.</t>
  </si>
  <si>
    <t>High. I built a large portion of phase one and either installed or witnessed the materials used.  I  inspected phase 2.  All service lines are HDPE with lead free brass yoke valves.</t>
  </si>
  <si>
    <r>
      <t xml:space="preserve">PWS Information </t>
    </r>
    <r>
      <rPr>
        <b/>
        <sz val="8"/>
        <color rgb="FFFFFF00"/>
        <rFont val="Calibri Light"/>
        <family val="2"/>
        <scheme val="major"/>
      </rPr>
      <t>RECEIVED 10/14/2024 FDEP NWD</t>
    </r>
  </si>
  <si>
    <t>Justin Stapleton</t>
  </si>
  <si>
    <t>Environmental Specialist I</t>
  </si>
  <si>
    <t>850-595-0556</t>
  </si>
  <si>
    <t>justin.stapleton@floridadep.gov</t>
  </si>
  <si>
    <t>Hard copy information available in water system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</si>
</sst>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57">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sz val="10"/>
      <name val="Calibri"/>
      <family val="2"/>
      <scheme val="minor"/>
    </font>
    <font>
      <vertAlign val="superscript"/>
      <sz val="1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sz val="8"/>
      <color rgb="FFFFFF0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9">
      <alignment horizontal="center" vertical="center" wrapText="1"/>
    </xf>
  </cellStyleXfs>
  <cellXfs count="445">
    <xf numFmtId="0" fontId="0" fillId="0" borderId="0" xfId="0"/>
    <xf numFmtId="0" fontId="0" fillId="0" borderId="1" xfId="0" applyBorder="1" applyAlignment="1">
      <alignment vertical="center" wrapText="1"/>
    </xf>
    <xf numFmtId="0" fontId="10"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0" fillId="0" borderId="1" xfId="0" applyBorder="1" applyAlignment="1">
      <alignment vertical="top" wrapText="1"/>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15" fillId="2" borderId="0" xfId="0" applyFont="1" applyFill="1" applyAlignment="1">
      <alignment horizontal="left" vertical="top" wrapText="1"/>
    </xf>
    <xf numFmtId="0" fontId="4" fillId="2" borderId="0" xfId="0" applyFont="1" applyFill="1" applyAlignment="1">
      <alignment vertical="top" wrapText="1"/>
    </xf>
    <xf numFmtId="0" fontId="15"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5"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5" fillId="2" borderId="7" xfId="0" applyFont="1" applyFill="1" applyBorder="1" applyAlignment="1">
      <alignment vertical="center" wrapText="1"/>
    </xf>
    <xf numFmtId="0" fontId="15" fillId="2" borderId="6"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1" fillId="2" borderId="0" xfId="0" applyFont="1" applyFill="1"/>
    <xf numFmtId="0" fontId="0" fillId="0" borderId="0" xfId="0" applyAlignment="1">
      <alignment vertical="top"/>
    </xf>
    <xf numFmtId="0" fontId="26"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2" fillId="0" borderId="0" xfId="0" applyFont="1"/>
    <xf numFmtId="0" fontId="2" fillId="0" borderId="22" xfId="0" applyFont="1" applyBorder="1"/>
    <xf numFmtId="0" fontId="31" fillId="2" borderId="0" xfId="1" applyFont="1" applyFill="1" applyAlignment="1">
      <alignment horizontal="center" wrapText="1"/>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horizontal="left" vertical="center" wrapText="1"/>
    </xf>
    <xf numFmtId="0" fontId="26" fillId="2" borderId="0" xfId="0" applyFont="1" applyFill="1" applyAlignment="1">
      <alignment horizontal="left" vertical="center"/>
    </xf>
    <xf numFmtId="0" fontId="26"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0" fillId="2" borderId="15" xfId="0" applyFill="1" applyBorder="1" applyAlignment="1">
      <alignment vertical="center" wrapText="1"/>
    </xf>
    <xf numFmtId="0" fontId="0" fillId="2" borderId="15" xfId="0" applyFill="1" applyBorder="1"/>
    <xf numFmtId="0" fontId="22" fillId="6" borderId="1" xfId="0" applyFont="1" applyFill="1" applyBorder="1" applyAlignment="1">
      <alignment horizontal="center" vertical="center" wrapText="1"/>
    </xf>
    <xf numFmtId="0" fontId="0" fillId="2" borderId="0" xfId="0" applyFill="1" applyAlignment="1">
      <alignment wrapText="1"/>
    </xf>
    <xf numFmtId="0" fontId="13" fillId="3" borderId="4" xfId="0" applyFont="1" applyFill="1" applyBorder="1" applyAlignment="1" applyProtection="1">
      <alignment horizontal="left" vertical="center" wrapText="1"/>
      <protection locked="0"/>
    </xf>
    <xf numFmtId="37" fontId="13" fillId="3" borderId="12"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4" fillId="0" borderId="0" xfId="0" applyFont="1"/>
    <xf numFmtId="0" fontId="26" fillId="11" borderId="7" xfId="0" applyFont="1" applyFill="1" applyBorder="1" applyAlignment="1" applyProtection="1">
      <alignment horizontal="left" vertical="top" wrapText="1"/>
      <protection locked="0"/>
    </xf>
    <xf numFmtId="0" fontId="26"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0" fillId="2" borderId="14" xfId="0" applyFill="1" applyBorder="1" applyAlignment="1">
      <alignment horizontal="left" vertical="center" indent="1"/>
    </xf>
    <xf numFmtId="0" fontId="35" fillId="2" borderId="0" xfId="0" applyFont="1" applyFill="1"/>
    <xf numFmtId="0" fontId="15" fillId="3" borderId="4" xfId="0" applyFont="1" applyFill="1" applyBorder="1" applyAlignment="1" applyProtection="1">
      <alignment vertical="center" wrapText="1"/>
      <protection locked="0"/>
    </xf>
    <xf numFmtId="0" fontId="1" fillId="2" borderId="0" xfId="0" applyFont="1" applyFill="1" applyAlignment="1">
      <alignment wrapText="1"/>
    </xf>
    <xf numFmtId="0" fontId="15" fillId="0" borderId="0" xfId="0" applyFont="1"/>
    <xf numFmtId="0" fontId="0" fillId="2" borderId="14" xfId="0" applyFill="1" applyBorder="1" applyAlignment="1">
      <alignment vertical="top" wrapText="1"/>
    </xf>
    <xf numFmtId="0" fontId="26" fillId="18" borderId="7" xfId="0" applyFont="1" applyFill="1" applyBorder="1" applyAlignment="1" applyProtection="1">
      <alignment vertical="center"/>
      <protection locked="0"/>
    </xf>
    <xf numFmtId="0" fontId="22" fillId="19" borderId="0" xfId="0" applyFont="1" applyFill="1"/>
    <xf numFmtId="0" fontId="22" fillId="20" borderId="0" xfId="0" applyFont="1" applyFill="1"/>
    <xf numFmtId="0" fontId="0" fillId="0" borderId="0" xfId="0" quotePrefix="1" applyAlignment="1">
      <alignment vertical="center" wrapText="1"/>
    </xf>
    <xf numFmtId="0" fontId="9" fillId="2" borderId="0" xfId="0" applyFont="1" applyFill="1"/>
    <xf numFmtId="0" fontId="0" fillId="0" borderId="0" xfId="0" applyAlignment="1">
      <alignment horizontal="left" vertical="center" wrapText="1" indent="1"/>
    </xf>
    <xf numFmtId="0" fontId="26"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2" fillId="0" borderId="1" xfId="0" applyFont="1" applyBorder="1" applyAlignment="1">
      <alignment vertical="center" wrapText="1"/>
    </xf>
    <xf numFmtId="0" fontId="14" fillId="2" borderId="0" xfId="0" applyFont="1" applyFill="1" applyAlignment="1">
      <alignment vertical="top"/>
    </xf>
    <xf numFmtId="0" fontId="37" fillId="2" borderId="0" xfId="1" applyFont="1" applyFill="1" applyAlignment="1">
      <alignment horizontal="left" wrapText="1"/>
    </xf>
    <xf numFmtId="0" fontId="15" fillId="2" borderId="9"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 xfId="0" applyFont="1" applyBorder="1" applyAlignment="1">
      <alignment vertical="center" wrapText="1"/>
    </xf>
    <xf numFmtId="0" fontId="17" fillId="2" borderId="0" xfId="0" applyFont="1" applyFill="1"/>
    <xf numFmtId="0" fontId="29" fillId="2" borderId="0" xfId="0" applyFont="1" applyFill="1" applyAlignment="1">
      <alignment vertical="top" wrapText="1"/>
    </xf>
    <xf numFmtId="0" fontId="14" fillId="2" borderId="0" xfId="0" applyFont="1" applyFill="1" applyAlignment="1">
      <alignment vertical="top" wrapText="1"/>
    </xf>
    <xf numFmtId="0" fontId="34" fillId="2" borderId="0" xfId="0" applyFont="1" applyFill="1" applyAlignment="1">
      <alignment wrapText="1"/>
    </xf>
    <xf numFmtId="0" fontId="2" fillId="0" borderId="1" xfId="0" applyFont="1" applyBorder="1" applyAlignment="1">
      <alignment horizontal="center" vertical="center" wrapText="1"/>
    </xf>
    <xf numFmtId="0" fontId="22" fillId="10" borderId="6" xfId="0" applyFont="1" applyFill="1" applyBorder="1" applyAlignment="1">
      <alignment horizontal="center" vertical="center" wrapText="1"/>
    </xf>
    <xf numFmtId="0" fontId="7" fillId="0" borderId="0" xfId="0" applyFont="1" applyAlignment="1" applyProtection="1">
      <alignment horizontal="center" vertical="center" wrapText="1" readingOrder="1"/>
      <protection locked="0"/>
    </xf>
    <xf numFmtId="0" fontId="22"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7" fillId="0" borderId="32" xfId="0" applyFont="1" applyBorder="1" applyAlignment="1" applyProtection="1">
      <alignment horizontal="center" vertical="center" wrapText="1" readingOrder="1"/>
      <protection locked="0"/>
    </xf>
    <xf numFmtId="0" fontId="7" fillId="0" borderId="31" xfId="0" applyFont="1" applyBorder="1" applyAlignment="1" applyProtection="1">
      <alignment horizontal="center" vertical="center" wrapText="1" readingOrder="1"/>
      <protection locked="0"/>
    </xf>
    <xf numFmtId="0" fontId="7" fillId="0" borderId="15" xfId="0" applyFont="1" applyBorder="1" applyAlignment="1" applyProtection="1">
      <alignment horizontal="center" vertical="center" wrapText="1" readingOrder="1"/>
      <protection locked="0"/>
    </xf>
    <xf numFmtId="0" fontId="26" fillId="2" borderId="34" xfId="0" applyFont="1" applyFill="1" applyBorder="1" applyAlignment="1" applyProtection="1">
      <alignment horizontal="center" vertical="center" wrapText="1" readingOrder="1"/>
      <protection locked="0"/>
    </xf>
    <xf numFmtId="0" fontId="7" fillId="11" borderId="36" xfId="0" applyFont="1" applyFill="1" applyBorder="1" applyAlignment="1" applyProtection="1">
      <alignment horizontal="center" vertical="center" wrapText="1" readingOrder="1"/>
      <protection locked="0"/>
    </xf>
    <xf numFmtId="49" fontId="7" fillId="11" borderId="36" xfId="0" applyNumberFormat="1" applyFont="1" applyFill="1" applyBorder="1" applyAlignment="1" applyProtection="1">
      <alignment horizontal="center" vertical="center" wrapText="1" readingOrder="1"/>
      <protection locked="0"/>
    </xf>
    <xf numFmtId="0" fontId="26" fillId="11" borderId="36" xfId="0" applyFont="1" applyFill="1" applyBorder="1" applyAlignment="1" applyProtection="1">
      <alignment horizontal="center" vertical="center" wrapText="1" readingOrder="1"/>
      <protection locked="0"/>
    </xf>
    <xf numFmtId="0" fontId="7" fillId="11" borderId="37" xfId="0" applyFont="1" applyFill="1" applyBorder="1" applyAlignment="1" applyProtection="1">
      <alignment horizontal="center" vertical="center" wrapText="1" readingOrder="1"/>
      <protection locked="0"/>
    </xf>
    <xf numFmtId="0" fontId="0" fillId="2" borderId="38" xfId="0" applyFill="1" applyBorder="1"/>
    <xf numFmtId="0" fontId="7" fillId="11" borderId="39" xfId="0" applyFont="1" applyFill="1" applyBorder="1" applyAlignment="1" applyProtection="1">
      <alignment horizontal="center" vertical="center" wrapText="1" readingOrder="1"/>
      <protection locked="0"/>
    </xf>
    <xf numFmtId="49" fontId="7" fillId="11" borderId="39" xfId="0" applyNumberFormat="1" applyFont="1" applyFill="1" applyBorder="1" applyAlignment="1" applyProtection="1">
      <alignment horizontal="center" vertical="center" wrapText="1" readingOrder="1"/>
      <protection locked="0"/>
    </xf>
    <xf numFmtId="14" fontId="7" fillId="11" borderId="39" xfId="0" applyNumberFormat="1" applyFont="1" applyFill="1" applyBorder="1" applyAlignment="1" applyProtection="1">
      <alignment horizontal="center" vertical="center" wrapText="1" readingOrder="1"/>
      <protection locked="0"/>
    </xf>
    <xf numFmtId="0" fontId="26" fillId="11" borderId="39" xfId="0" applyFont="1" applyFill="1" applyBorder="1" applyAlignment="1" applyProtection="1">
      <alignment horizontal="center" vertical="center" wrapText="1" readingOrder="1"/>
      <protection locked="0"/>
    </xf>
    <xf numFmtId="0" fontId="7" fillId="11" borderId="40"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7" fillId="11" borderId="42" xfId="0" applyFont="1" applyFill="1" applyBorder="1" applyAlignment="1" applyProtection="1">
      <alignment horizontal="center" vertical="center" wrapText="1" readingOrder="1"/>
      <protection locked="0"/>
    </xf>
    <xf numFmtId="14" fontId="7" fillId="11" borderId="35" xfId="0" applyNumberFormat="1" applyFont="1" applyFill="1" applyBorder="1" applyAlignment="1" applyProtection="1">
      <alignment horizontal="center" vertical="center" wrapText="1" readingOrder="1"/>
      <protection locked="0"/>
    </xf>
    <xf numFmtId="0" fontId="7" fillId="0" borderId="43" xfId="0" applyFont="1" applyBorder="1" applyAlignment="1" applyProtection="1">
      <alignment horizontal="center" vertical="center" wrapText="1" readingOrder="1"/>
      <protection locked="0"/>
    </xf>
    <xf numFmtId="0" fontId="7" fillId="11" borderId="44" xfId="0" applyFont="1" applyFill="1" applyBorder="1" applyAlignment="1" applyProtection="1">
      <alignment horizontal="center" vertical="center" wrapText="1" readingOrder="1"/>
      <protection locked="0"/>
    </xf>
    <xf numFmtId="0" fontId="7" fillId="11" borderId="45" xfId="0" applyFont="1" applyFill="1" applyBorder="1" applyAlignment="1" applyProtection="1">
      <alignment horizontal="center" vertical="center" wrapText="1" readingOrder="1"/>
      <protection locked="0"/>
    </xf>
    <xf numFmtId="0" fontId="7" fillId="11" borderId="46" xfId="0" applyFont="1" applyFill="1" applyBorder="1" applyAlignment="1" applyProtection="1">
      <alignment horizontal="center" vertical="center" wrapText="1" readingOrder="1"/>
      <protection locked="0"/>
    </xf>
    <xf numFmtId="0" fontId="7" fillId="11" borderId="47" xfId="0" applyFont="1" applyFill="1" applyBorder="1" applyAlignment="1" applyProtection="1">
      <alignment horizontal="center" vertical="center" wrapText="1" readingOrder="1"/>
      <protection locked="0"/>
    </xf>
    <xf numFmtId="0" fontId="7" fillId="0" borderId="14" xfId="0" applyFont="1" applyBorder="1" applyAlignment="1" applyProtection="1">
      <alignment horizontal="center" vertical="center" wrapText="1" readingOrder="1"/>
      <protection locked="0"/>
    </xf>
    <xf numFmtId="0" fontId="7" fillId="21" borderId="44" xfId="0" applyFont="1" applyFill="1" applyBorder="1" applyAlignment="1" applyProtection="1">
      <alignment horizontal="center" vertical="center" wrapText="1" readingOrder="1"/>
      <protection locked="0"/>
    </xf>
    <xf numFmtId="0" fontId="7" fillId="21" borderId="46" xfId="0" applyFont="1" applyFill="1" applyBorder="1" applyAlignment="1" applyProtection="1">
      <alignment horizontal="center" vertical="center" wrapText="1" readingOrder="1"/>
      <protection locked="0"/>
    </xf>
    <xf numFmtId="0" fontId="7" fillId="2" borderId="1" xfId="0" applyFont="1" applyFill="1" applyBorder="1" applyAlignment="1" applyProtection="1">
      <alignment horizontal="center" vertical="center" wrapText="1" readingOrder="1"/>
      <protection locked="0"/>
    </xf>
    <xf numFmtId="0" fontId="15" fillId="16" borderId="48" xfId="0" applyFont="1" applyFill="1" applyBorder="1" applyAlignment="1" applyProtection="1">
      <alignment horizontal="left" vertical="center" wrapText="1" readingOrder="1"/>
      <protection locked="0"/>
    </xf>
    <xf numFmtId="0" fontId="15" fillId="16" borderId="49" xfId="0" applyFont="1" applyFill="1" applyBorder="1" applyAlignment="1" applyProtection="1">
      <alignment horizontal="left" vertical="center" wrapText="1" readingOrder="1"/>
      <protection locked="0"/>
    </xf>
    <xf numFmtId="0" fontId="26" fillId="11" borderId="44" xfId="0" applyFont="1" applyFill="1" applyBorder="1" applyAlignment="1" applyProtection="1">
      <alignment horizontal="center" vertical="center" wrapText="1" readingOrder="1"/>
      <protection locked="0"/>
    </xf>
    <xf numFmtId="0" fontId="26" fillId="11" borderId="45" xfId="0" applyFont="1" applyFill="1" applyBorder="1" applyAlignment="1" applyProtection="1">
      <alignment horizontal="center" vertical="center" wrapText="1" readingOrder="1"/>
      <protection locked="0"/>
    </xf>
    <xf numFmtId="0" fontId="26" fillId="11" borderId="46" xfId="0" applyFont="1" applyFill="1" applyBorder="1" applyAlignment="1" applyProtection="1">
      <alignment horizontal="center" vertical="center" wrapText="1" readingOrder="1"/>
      <protection locked="0"/>
    </xf>
    <xf numFmtId="0" fontId="26" fillId="11" borderId="47" xfId="0" applyFont="1" applyFill="1" applyBorder="1" applyAlignment="1" applyProtection="1">
      <alignment horizontal="center" vertical="center" wrapText="1" readingOrder="1"/>
      <protection locked="0"/>
    </xf>
    <xf numFmtId="0" fontId="22" fillId="9" borderId="54" xfId="4" applyFill="1" applyBorder="1">
      <alignment horizontal="center" vertical="center" wrapText="1"/>
    </xf>
    <xf numFmtId="0" fontId="22" fillId="9" borderId="56" xfId="4" applyFill="1" applyBorder="1">
      <alignment horizontal="center" vertical="center" wrapText="1"/>
    </xf>
    <xf numFmtId="0" fontId="7" fillId="0" borderId="58" xfId="0" applyFont="1" applyBorder="1" applyAlignment="1" applyProtection="1">
      <alignment horizontal="center" vertical="center" wrapText="1" readingOrder="1"/>
      <protection locked="0"/>
    </xf>
    <xf numFmtId="0" fontId="7" fillId="0" borderId="59" xfId="0" applyFont="1" applyBorder="1" applyAlignment="1" applyProtection="1">
      <alignment horizontal="center" vertical="center" wrapText="1" readingOrder="1"/>
      <protection locked="0"/>
    </xf>
    <xf numFmtId="0" fontId="7" fillId="0" borderId="60" xfId="0" applyFont="1" applyBorder="1" applyAlignment="1" applyProtection="1">
      <alignment horizontal="center" vertical="center" wrapText="1" readingOrder="1"/>
      <protection locked="0"/>
    </xf>
    <xf numFmtId="49" fontId="7" fillId="0" borderId="60" xfId="0" applyNumberFormat="1" applyFont="1" applyBorder="1" applyAlignment="1" applyProtection="1">
      <alignment horizontal="center" vertical="center" wrapText="1" readingOrder="1"/>
      <protection locked="0"/>
    </xf>
    <xf numFmtId="0" fontId="7" fillId="2" borderId="60" xfId="0" applyFont="1" applyFill="1" applyBorder="1" applyAlignment="1" applyProtection="1">
      <alignment horizontal="center" vertical="center" wrapText="1" readingOrder="1"/>
      <protection locked="0"/>
    </xf>
    <xf numFmtId="0" fontId="7" fillId="0" borderId="61" xfId="0" applyFont="1" applyBorder="1" applyAlignment="1" applyProtection="1">
      <alignment horizontal="center" vertical="center" wrapText="1" readingOrder="1"/>
      <protection locked="0"/>
    </xf>
    <xf numFmtId="49" fontId="7" fillId="11" borderId="42" xfId="0" applyNumberFormat="1" applyFont="1" applyFill="1" applyBorder="1" applyAlignment="1" applyProtection="1">
      <alignment horizontal="center" vertical="center" wrapText="1" readingOrder="1"/>
      <protection locked="0"/>
    </xf>
    <xf numFmtId="0" fontId="7" fillId="11" borderId="62" xfId="0" applyFont="1" applyFill="1" applyBorder="1" applyAlignment="1" applyProtection="1">
      <alignment horizontal="center" vertical="center" wrapText="1" readingOrder="1"/>
      <protection locked="0"/>
    </xf>
    <xf numFmtId="49" fontId="7" fillId="0" borderId="59" xfId="0" applyNumberFormat="1" applyFont="1" applyBorder="1" applyAlignment="1" applyProtection="1">
      <alignment horizontal="center" vertical="center" wrapText="1" readingOrder="1"/>
      <protection locked="0"/>
    </xf>
    <xf numFmtId="0" fontId="26" fillId="0" borderId="0" xfId="0" applyFont="1"/>
    <xf numFmtId="0" fontId="15" fillId="2" borderId="14" xfId="0" applyFont="1" applyFill="1" applyBorder="1" applyAlignment="1">
      <alignment horizontal="left" vertical="center" wrapText="1" indent="1"/>
    </xf>
    <xf numFmtId="0" fontId="15" fillId="2" borderId="12" xfId="0" applyFont="1" applyFill="1" applyBorder="1" applyAlignment="1">
      <alignment vertical="top" wrapText="1"/>
    </xf>
    <xf numFmtId="0" fontId="7" fillId="11" borderId="63" xfId="0" applyFont="1" applyFill="1" applyBorder="1" applyAlignment="1" applyProtection="1">
      <alignment horizontal="center" vertical="center" wrapText="1" readingOrder="1"/>
      <protection locked="0"/>
    </xf>
    <xf numFmtId="0" fontId="7" fillId="11" borderId="38" xfId="0" applyFont="1" applyFill="1" applyBorder="1" applyAlignment="1" applyProtection="1">
      <alignment horizontal="center" vertical="center" wrapText="1" readingOrder="1"/>
      <protection locked="0"/>
    </xf>
    <xf numFmtId="0" fontId="47" fillId="24" borderId="0" xfId="0" applyFont="1" applyFill="1" applyAlignment="1">
      <alignment vertical="center"/>
    </xf>
    <xf numFmtId="0" fontId="49" fillId="24" borderId="0" xfId="0" applyFont="1" applyFill="1"/>
    <xf numFmtId="0" fontId="50" fillId="26" borderId="3" xfId="0" applyFont="1" applyFill="1" applyBorder="1" applyAlignment="1">
      <alignment vertical="center"/>
    </xf>
    <xf numFmtId="0" fontId="15" fillId="24" borderId="0" xfId="0" applyFont="1" applyFill="1" applyAlignment="1">
      <alignment vertical="center"/>
    </xf>
    <xf numFmtId="0" fontId="47" fillId="24" borderId="0" xfId="0" applyFont="1" applyFill="1"/>
    <xf numFmtId="0" fontId="13" fillId="21" borderId="54" xfId="4" applyFont="1" applyFill="1" applyBorder="1">
      <alignment horizontal="center" vertical="center" wrapText="1"/>
    </xf>
    <xf numFmtId="0" fontId="13" fillId="3" borderId="12" xfId="0" applyFont="1" applyFill="1" applyBorder="1" applyAlignment="1" applyProtection="1">
      <alignment horizontal="left" vertical="center" wrapText="1"/>
      <protection locked="0"/>
    </xf>
    <xf numFmtId="0" fontId="55"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0" fillId="0" borderId="0" xfId="0" applyFont="1"/>
    <xf numFmtId="0" fontId="43" fillId="0" borderId="0" xfId="0" applyFont="1"/>
    <xf numFmtId="0" fontId="44" fillId="0" borderId="0" xfId="0" applyFont="1" applyAlignment="1">
      <alignment wrapText="1"/>
    </xf>
    <xf numFmtId="0" fontId="10" fillId="0" borderId="0" xfId="0" applyFont="1" applyAlignment="1">
      <alignment wrapText="1"/>
    </xf>
    <xf numFmtId="0" fontId="46" fillId="0" borderId="0" xfId="0" applyFont="1"/>
    <xf numFmtId="0" fontId="7" fillId="26" borderId="3" xfId="0" applyFont="1" applyFill="1" applyBorder="1" applyAlignment="1">
      <alignment vertical="center"/>
    </xf>
    <xf numFmtId="0" fontId="7" fillId="11" borderId="41" xfId="0" applyFont="1" applyFill="1" applyBorder="1" applyAlignment="1" applyProtection="1">
      <alignment horizontal="center" vertical="center" wrapText="1" readingOrder="1"/>
      <protection locked="0"/>
    </xf>
    <xf numFmtId="0" fontId="26" fillId="11" borderId="42" xfId="0" applyFont="1" applyFill="1" applyBorder="1" applyAlignment="1" applyProtection="1">
      <alignment horizontal="center" vertical="center" wrapText="1" readingOrder="1"/>
      <protection locked="0"/>
    </xf>
    <xf numFmtId="0" fontId="15" fillId="2" borderId="1" xfId="0" applyFont="1" applyFill="1" applyBorder="1" applyAlignment="1">
      <alignment horizontal="left" vertical="top" wrapText="1"/>
    </xf>
    <xf numFmtId="0" fontId="27" fillId="9" borderId="13" xfId="0" applyFont="1" applyFill="1" applyBorder="1" applyAlignment="1">
      <alignment horizontal="left" wrapText="1"/>
    </xf>
    <xf numFmtId="0" fontId="22"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45" fillId="2" borderId="8" xfId="0" applyFont="1" applyFill="1" applyBorder="1" applyAlignment="1">
      <alignment horizontal="left" vertical="top" wrapText="1"/>
    </xf>
    <xf numFmtId="0" fontId="45" fillId="2" borderId="9" xfId="0" applyFont="1" applyFill="1" applyBorder="1" applyAlignment="1">
      <alignment horizontal="left" vertical="top" wrapText="1"/>
    </xf>
    <xf numFmtId="0" fontId="45" fillId="2" borderId="7"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13" xfId="0" applyFont="1" applyFill="1" applyBorder="1" applyAlignment="1">
      <alignment horizontal="left" vertical="top" wrapText="1"/>
    </xf>
    <xf numFmtId="0" fontId="30" fillId="9" borderId="13" xfId="1" applyFont="1" applyFill="1" applyBorder="1" applyAlignment="1">
      <alignment horizontal="left" vertical="center" wrapText="1"/>
    </xf>
    <xf numFmtId="0" fontId="38" fillId="0" borderId="1" xfId="0" applyFont="1" applyBorder="1" applyAlignment="1">
      <alignment horizontal="left" vertical="center" wrapText="1"/>
    </xf>
    <xf numFmtId="0" fontId="23" fillId="4" borderId="0" xfId="1" applyFont="1" applyFill="1" applyAlignment="1">
      <alignment horizontal="center"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5" xfId="0" applyFont="1" applyFill="1" applyBorder="1" applyAlignment="1">
      <alignment horizontal="left" vertical="top" wrapText="1"/>
    </xf>
    <xf numFmtId="0" fontId="38" fillId="0" borderId="11" xfId="0" applyFont="1" applyBorder="1" applyAlignment="1">
      <alignment horizontal="left" vertical="center" wrapText="1"/>
    </xf>
    <xf numFmtId="0" fontId="38" fillId="0" borderId="13" xfId="0" applyFont="1" applyBorder="1" applyAlignment="1">
      <alignment horizontal="left" vertical="center" wrapText="1"/>
    </xf>
    <xf numFmtId="0" fontId="38" fillId="0" borderId="12" xfId="0" applyFont="1" applyBorder="1" applyAlignment="1">
      <alignment horizontal="left" vertical="center" wrapText="1"/>
    </xf>
    <xf numFmtId="0" fontId="30" fillId="9" borderId="13" xfId="1" applyFont="1" applyFill="1" applyBorder="1" applyAlignment="1">
      <alignment horizontal="left" wrapText="1"/>
    </xf>
    <xf numFmtId="0" fontId="15" fillId="13" borderId="1" xfId="0" applyFont="1" applyFill="1" applyBorder="1" applyAlignment="1">
      <alignment horizontal="left" vertical="top" wrapText="1"/>
    </xf>
    <xf numFmtId="0" fontId="26" fillId="13" borderId="0" xfId="0" applyFont="1" applyFill="1" applyAlignment="1">
      <alignment horizontal="left" wrapText="1"/>
    </xf>
    <xf numFmtId="0" fontId="24" fillId="10" borderId="8" xfId="0" applyFont="1" applyFill="1" applyBorder="1" applyAlignment="1">
      <alignment horizontal="center"/>
    </xf>
    <xf numFmtId="0" fontId="24" fillId="10" borderId="9" xfId="0" applyFont="1" applyFill="1" applyBorder="1" applyAlignment="1">
      <alignment horizontal="center"/>
    </xf>
    <xf numFmtId="0" fontId="24" fillId="10" borderId="7" xfId="0" applyFont="1" applyFill="1" applyBorder="1" applyAlignment="1">
      <alignment horizontal="center"/>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13" fillId="11" borderId="13"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2" fillId="9" borderId="8" xfId="0" applyFont="1" applyFill="1" applyBorder="1" applyAlignment="1">
      <alignment horizontal="left"/>
    </xf>
    <xf numFmtId="0" fontId="22" fillId="9" borderId="9" xfId="0" applyFont="1" applyFill="1" applyBorder="1" applyAlignment="1">
      <alignment horizontal="left"/>
    </xf>
    <xf numFmtId="0" fontId="22" fillId="9" borderId="7" xfId="0" applyFont="1" applyFill="1" applyBorder="1" applyAlignment="1">
      <alignment horizontal="left"/>
    </xf>
    <xf numFmtId="0" fontId="22" fillId="9" borderId="2" xfId="0" applyFont="1" applyFill="1" applyBorder="1" applyAlignment="1">
      <alignment horizontal="left"/>
    </xf>
    <xf numFmtId="0" fontId="22" fillId="9" borderId="10" xfId="0" applyFont="1" applyFill="1" applyBorder="1" applyAlignment="1">
      <alignment horizontal="left"/>
    </xf>
    <xf numFmtId="0" fontId="22" fillId="9" borderId="3" xfId="0" applyFont="1" applyFill="1" applyBorder="1" applyAlignment="1">
      <alignment horizontal="left"/>
    </xf>
    <xf numFmtId="0" fontId="15" fillId="0" borderId="2"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19"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19"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7" fillId="9" borderId="14" xfId="0" applyFont="1" applyFill="1" applyBorder="1" applyAlignment="1">
      <alignment horizontal="left" vertical="center"/>
    </xf>
    <xf numFmtId="0" fontId="27" fillId="9" borderId="0" xfId="0" applyFont="1" applyFill="1" applyAlignment="1">
      <alignment horizontal="left" vertical="center"/>
    </xf>
    <xf numFmtId="0" fontId="27"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5" fillId="2" borderId="1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5" xfId="0" applyFont="1" applyFill="1" applyBorder="1" applyAlignment="1">
      <alignment horizontal="left" vertical="center" wrapText="1"/>
    </xf>
    <xf numFmtId="0" fontId="0" fillId="0" borderId="0" xfId="0" applyAlignment="1">
      <alignment horizontal="left" vertical="top" wrapText="1"/>
    </xf>
    <xf numFmtId="0" fontId="15"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6" fillId="5" borderId="0" xfId="0" applyFont="1" applyFill="1" applyAlignment="1">
      <alignment horizontal="left"/>
    </xf>
    <xf numFmtId="0" fontId="27" fillId="9" borderId="8" xfId="0" applyFont="1" applyFill="1" applyBorder="1" applyAlignment="1">
      <alignment horizontal="left" vertical="center"/>
    </xf>
    <xf numFmtId="0" fontId="27" fillId="9" borderId="9" xfId="0" applyFont="1" applyFill="1" applyBorder="1" applyAlignment="1">
      <alignment horizontal="left" vertical="center"/>
    </xf>
    <xf numFmtId="0" fontId="27"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2" fillId="10" borderId="2"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15" fillId="2" borderId="2" xfId="0" applyFont="1" applyFill="1" applyBorder="1" applyAlignment="1">
      <alignment horizontal="left" vertical="center"/>
    </xf>
    <xf numFmtId="0" fontId="15" fillId="2" borderId="10" xfId="0" applyFont="1" applyFill="1" applyBorder="1" applyAlignment="1">
      <alignment horizontal="left" vertical="center"/>
    </xf>
    <xf numFmtId="0" fontId="32" fillId="2" borderId="11"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7" fillId="11" borderId="10" xfId="0" applyFont="1" applyFill="1" applyBorder="1" applyAlignment="1" applyProtection="1">
      <alignment horizontal="left" vertical="center"/>
      <protection locked="0"/>
    </xf>
    <xf numFmtId="0" fontId="7" fillId="11" borderId="3" xfId="0" applyFont="1" applyFill="1" applyBorder="1" applyAlignment="1" applyProtection="1">
      <alignment horizontal="left" vertical="center"/>
      <protection locked="0"/>
    </xf>
    <xf numFmtId="0" fontId="26" fillId="11" borderId="9" xfId="0" applyFont="1" applyFill="1" applyBorder="1" applyAlignment="1" applyProtection="1">
      <alignment horizontal="left" vertical="center" wrapText="1"/>
      <protection locked="0"/>
    </xf>
    <xf numFmtId="0" fontId="26" fillId="11" borderId="7" xfId="0" applyFont="1" applyFill="1" applyBorder="1" applyAlignment="1" applyProtection="1">
      <alignment horizontal="left" vertical="center" wrapText="1"/>
      <protection locked="0"/>
    </xf>
    <xf numFmtId="0" fontId="26" fillId="11" borderId="10"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5" fillId="2" borderId="8" xfId="0" applyFont="1" applyFill="1" applyBorder="1" applyAlignment="1" applyProtection="1">
      <alignment horizontal="left" vertical="top" wrapText="1"/>
      <protection locked="0"/>
    </xf>
    <xf numFmtId="0" fontId="15" fillId="2" borderId="9" xfId="0" applyFont="1" applyFill="1" applyBorder="1" applyAlignment="1" applyProtection="1">
      <alignment horizontal="left" vertical="top" wrapText="1"/>
      <protection locked="0"/>
    </xf>
    <xf numFmtId="0" fontId="15" fillId="2" borderId="7" xfId="0" applyFont="1" applyFill="1" applyBorder="1" applyAlignment="1" applyProtection="1">
      <alignment horizontal="left" vertical="top" wrapText="1"/>
      <protection locked="0"/>
    </xf>
    <xf numFmtId="0" fontId="32" fillId="2" borderId="14"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7"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5" fillId="2" borderId="2"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7" xfId="0" applyFont="1" applyFill="1" applyBorder="1" applyAlignment="1" applyProtection="1">
      <alignment horizontal="left" vertical="top"/>
      <protection locked="0"/>
    </xf>
    <xf numFmtId="0" fontId="7" fillId="0" borderId="8" xfId="0" applyFont="1" applyBorder="1" applyAlignment="1" applyProtection="1">
      <alignment horizontal="center" vertical="center" wrapText="1" readingOrder="1"/>
      <protection locked="0"/>
    </xf>
    <xf numFmtId="0" fontId="7" fillId="0" borderId="9" xfId="0" applyFont="1" applyBorder="1" applyAlignment="1" applyProtection="1">
      <alignment horizontal="center" vertical="center" wrapText="1" readingOrder="1"/>
      <protection locked="0"/>
    </xf>
    <xf numFmtId="0" fontId="7"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2" fillId="23" borderId="54" xfId="0" applyFont="1" applyFill="1" applyBorder="1" applyAlignment="1" applyProtection="1">
      <alignment horizontal="center" vertical="center" wrapText="1" readingOrder="1"/>
      <protection locked="0"/>
    </xf>
    <xf numFmtId="0" fontId="22" fillId="23" borderId="57" xfId="0" applyFont="1" applyFill="1" applyBorder="1" applyAlignment="1" applyProtection="1">
      <alignment horizontal="center" vertical="center" wrapText="1" readingOrder="1"/>
      <protection locked="0"/>
    </xf>
    <xf numFmtId="0" fontId="22" fillId="9" borderId="54" xfId="4" applyFill="1" applyBorder="1">
      <alignment horizontal="center" vertical="center" wrapText="1"/>
    </xf>
    <xf numFmtId="0" fontId="22" fillId="9" borderId="56" xfId="4" applyFill="1" applyBorder="1">
      <alignment horizontal="center" vertical="center" wrapText="1"/>
    </xf>
    <xf numFmtId="0" fontId="13" fillId="21" borderId="51" xfId="0" applyFont="1" applyFill="1" applyBorder="1" applyAlignment="1">
      <alignment horizontal="center" vertical="center" wrapText="1"/>
    </xf>
    <xf numFmtId="0" fontId="13" fillId="21" borderId="54" xfId="0" applyFont="1" applyFill="1" applyBorder="1" applyAlignment="1">
      <alignment horizontal="center" vertical="center" wrapText="1"/>
    </xf>
    <xf numFmtId="0" fontId="13" fillId="21" borderId="57" xfId="0" applyFont="1" applyFill="1" applyBorder="1" applyAlignment="1">
      <alignment horizontal="center" vertical="center" wrapText="1"/>
    </xf>
    <xf numFmtId="0" fontId="11" fillId="22" borderId="51" xfId="0" applyFont="1" applyFill="1" applyBorder="1" applyAlignment="1">
      <alignment horizontal="center" vertical="center"/>
    </xf>
    <xf numFmtId="0" fontId="54"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4" fillId="10" borderId="0" xfId="0" applyFont="1" applyFill="1" applyAlignment="1">
      <alignment horizontal="center"/>
    </xf>
    <xf numFmtId="0" fontId="11" fillId="10" borderId="50" xfId="0" applyFont="1" applyFill="1" applyBorder="1" applyAlignment="1">
      <alignment horizontal="center" vertical="center"/>
    </xf>
    <xf numFmtId="0" fontId="11" fillId="10" borderId="51" xfId="0" applyFont="1" applyFill="1" applyBorder="1" applyAlignment="1">
      <alignment horizontal="center" vertical="center"/>
    </xf>
    <xf numFmtId="49" fontId="22" fillId="9" borderId="54" xfId="4" applyNumberFormat="1" applyFill="1" applyBorder="1">
      <alignment horizontal="center" vertical="center" wrapText="1"/>
    </xf>
    <xf numFmtId="49" fontId="22" fillId="9" borderId="56" xfId="4" applyNumberFormat="1" applyFill="1" applyBorder="1">
      <alignment horizontal="center" vertical="center" wrapText="1"/>
    </xf>
    <xf numFmtId="0" fontId="13" fillId="21" borderId="54" xfId="4" applyFont="1" applyFill="1" applyBorder="1">
      <alignment horizontal="center" vertical="center" wrapText="1"/>
    </xf>
    <xf numFmtId="0" fontId="13" fillId="21" borderId="56" xfId="4" applyFont="1" applyFill="1" applyBorder="1">
      <alignment horizontal="center" vertical="center" wrapText="1"/>
    </xf>
    <xf numFmtId="0" fontId="22" fillId="9" borderId="53"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5"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1" fillId="15" borderId="51" xfId="0" applyFont="1" applyFill="1" applyBorder="1" applyAlignment="1">
      <alignment horizontal="center" vertical="center" wrapText="1"/>
    </xf>
    <xf numFmtId="0" fontId="11" fillId="15" borderId="52" xfId="0" applyFont="1" applyFill="1" applyBorder="1" applyAlignment="1">
      <alignment horizontal="center" vertical="center" wrapText="1"/>
    </xf>
    <xf numFmtId="0" fontId="22" fillId="23" borderId="55" xfId="0" applyFont="1" applyFill="1" applyBorder="1" applyAlignment="1" applyProtection="1">
      <alignment horizontal="center" vertical="center" wrapText="1" readingOrder="1"/>
      <protection locked="0"/>
    </xf>
    <xf numFmtId="0" fontId="11" fillId="15" borderId="51" xfId="0" applyFont="1" applyFill="1" applyBorder="1" applyAlignment="1">
      <alignment horizontal="center" vertical="center"/>
    </xf>
    <xf numFmtId="0" fontId="11" fillId="10" borderId="64"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65"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5" xfId="0" applyFont="1" applyFill="1" applyBorder="1" applyAlignment="1">
      <alignment horizontal="left" vertical="center" wrapText="1"/>
    </xf>
    <xf numFmtId="0" fontId="24" fillId="10" borderId="6" xfId="0" applyFont="1" applyFill="1" applyBorder="1" applyAlignment="1">
      <alignment horizontal="center"/>
    </xf>
    <xf numFmtId="0" fontId="7"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7" fillId="9" borderId="2" xfId="0" applyFont="1" applyFill="1" applyBorder="1" applyAlignment="1">
      <alignment horizontal="left" vertical="center"/>
    </xf>
    <xf numFmtId="0" fontId="27" fillId="9" borderId="10" xfId="0" applyFont="1" applyFill="1" applyBorder="1" applyAlignment="1">
      <alignment horizontal="left" vertical="center"/>
    </xf>
    <xf numFmtId="0" fontId="27" fillId="9" borderId="3" xfId="0" applyFont="1" applyFill="1" applyBorder="1" applyAlignment="1">
      <alignment horizontal="left" vertical="center"/>
    </xf>
    <xf numFmtId="0" fontId="15" fillId="2" borderId="14" xfId="0" applyFont="1" applyFill="1" applyBorder="1" applyAlignment="1" applyProtection="1">
      <alignment horizontal="left" vertical="top" wrapText="1"/>
      <protection locked="0"/>
    </xf>
    <xf numFmtId="0" fontId="15" fillId="2" borderId="0" xfId="0" applyFont="1" applyFill="1" applyAlignment="1" applyProtection="1">
      <alignment horizontal="left" vertical="top" wrapText="1"/>
      <protection locked="0"/>
    </xf>
    <xf numFmtId="0" fontId="26" fillId="2" borderId="11" xfId="0" applyFont="1" applyFill="1" applyBorder="1" applyAlignment="1" applyProtection="1">
      <alignment horizontal="left" vertical="top" wrapText="1"/>
      <protection locked="0"/>
    </xf>
    <xf numFmtId="0" fontId="26" fillId="2" borderId="13" xfId="0" applyFont="1" applyFill="1" applyBorder="1" applyAlignment="1" applyProtection="1">
      <alignment horizontal="left" vertical="top" wrapText="1"/>
      <protection locked="0"/>
    </xf>
    <xf numFmtId="0" fontId="26"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7" fillId="2" borderId="11"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26" fillId="2" borderId="11" xfId="0" applyFont="1" applyFill="1" applyBorder="1" applyAlignment="1" applyProtection="1">
      <alignment horizontal="left" vertical="top" wrapText="1" indent="2"/>
      <protection locked="0"/>
    </xf>
    <xf numFmtId="0" fontId="26" fillId="2" borderId="13" xfId="0" applyFont="1" applyFill="1" applyBorder="1" applyAlignment="1" applyProtection="1">
      <alignment horizontal="left" vertical="top" wrapText="1" indent="2"/>
      <protection locked="0"/>
    </xf>
    <xf numFmtId="0" fontId="26" fillId="2" borderId="12" xfId="0" applyFont="1" applyFill="1" applyBorder="1" applyAlignment="1" applyProtection="1">
      <alignment horizontal="left" vertical="top" wrapText="1" indent="2"/>
      <protection locked="0"/>
    </xf>
    <xf numFmtId="0" fontId="27" fillId="9" borderId="6" xfId="0" applyFont="1" applyFill="1" applyBorder="1" applyAlignment="1">
      <alignment horizontal="left" vertical="center"/>
    </xf>
    <xf numFmtId="0" fontId="26" fillId="2" borderId="4" xfId="0" applyFont="1" applyFill="1" applyBorder="1" applyAlignment="1" applyProtection="1">
      <alignment horizontal="left" vertical="top" wrapText="1"/>
      <protection locked="0"/>
    </xf>
    <xf numFmtId="0" fontId="36"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19"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7"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48" fillId="25" borderId="8" xfId="0" applyFont="1" applyFill="1" applyBorder="1" applyAlignment="1">
      <alignment horizontal="left" vertical="center"/>
    </xf>
    <xf numFmtId="0" fontId="48" fillId="25" borderId="9" xfId="0" applyFont="1" applyFill="1" applyBorder="1" applyAlignment="1">
      <alignment horizontal="left" vertical="center"/>
    </xf>
    <xf numFmtId="0" fontId="48" fillId="25" borderId="7" xfId="0" applyFont="1" applyFill="1" applyBorder="1" applyAlignment="1">
      <alignment horizontal="left" vertical="center"/>
    </xf>
    <xf numFmtId="0" fontId="49" fillId="24" borderId="15" xfId="0" applyFont="1" applyFill="1" applyBorder="1"/>
    <xf numFmtId="0" fontId="47" fillId="24" borderId="14" xfId="0" applyFont="1" applyFill="1" applyBorder="1" applyAlignment="1">
      <alignment horizontal="left" vertical="top" wrapText="1"/>
    </xf>
    <xf numFmtId="0" fontId="47" fillId="24" borderId="0" xfId="0" applyFont="1" applyFill="1" applyAlignment="1">
      <alignment horizontal="left" vertical="top" wrapText="1"/>
    </xf>
    <xf numFmtId="0" fontId="50" fillId="26" borderId="7" xfId="0" applyFont="1" applyFill="1" applyBorder="1" applyAlignment="1">
      <alignment vertical="center"/>
    </xf>
    <xf numFmtId="0" fontId="50" fillId="26" borderId="12" xfId="0" applyFont="1" applyFill="1" applyBorder="1" applyAlignment="1">
      <alignment vertical="center"/>
    </xf>
    <xf numFmtId="0" fontId="47" fillId="24" borderId="0" xfId="0" applyFont="1" applyFill="1" applyAlignment="1">
      <alignment vertical="center"/>
    </xf>
    <xf numFmtId="0" fontId="47" fillId="24" borderId="11" xfId="0" applyFont="1" applyFill="1" applyBorder="1" applyAlignment="1">
      <alignment horizontal="left" vertical="top" wrapText="1"/>
    </xf>
    <xf numFmtId="0" fontId="47" fillId="24" borderId="13" xfId="0" applyFont="1" applyFill="1" applyBorder="1" applyAlignment="1">
      <alignment horizontal="left" vertical="top" wrapText="1"/>
    </xf>
    <xf numFmtId="0" fontId="47" fillId="24" borderId="2" xfId="0" applyFont="1" applyFill="1" applyBorder="1" applyAlignment="1">
      <alignment horizontal="left" vertical="top" wrapText="1"/>
    </xf>
    <xf numFmtId="0" fontId="47" fillId="24" borderId="10" xfId="0" applyFont="1" applyFill="1" applyBorder="1" applyAlignment="1">
      <alignment horizontal="left" vertical="top" wrapText="1"/>
    </xf>
    <xf numFmtId="0" fontId="47" fillId="24" borderId="8" xfId="0" applyFont="1" applyFill="1" applyBorder="1" applyAlignment="1">
      <alignment horizontal="left" vertical="top" wrapText="1"/>
    </xf>
    <xf numFmtId="0" fontId="47" fillId="24" borderId="9" xfId="0" applyFont="1" applyFill="1" applyBorder="1" applyAlignment="1">
      <alignment horizontal="left" vertical="top" wrapText="1"/>
    </xf>
    <xf numFmtId="0" fontId="47" fillId="24" borderId="7" xfId="0" applyFont="1" applyFill="1" applyBorder="1" applyAlignment="1">
      <alignment horizontal="left" vertical="top" wrapText="1"/>
    </xf>
    <xf numFmtId="0" fontId="50" fillId="26" borderId="15" xfId="0" applyFont="1" applyFill="1" applyBorder="1" applyAlignment="1">
      <alignment vertical="center"/>
    </xf>
    <xf numFmtId="0" fontId="52" fillId="24" borderId="14" xfId="0" applyFont="1" applyFill="1" applyBorder="1" applyAlignment="1">
      <alignment horizontal="left" vertical="top" wrapText="1" indent="3"/>
    </xf>
    <xf numFmtId="0" fontId="47" fillId="24" borderId="0" xfId="0" applyFont="1" applyFill="1" applyAlignment="1">
      <alignment horizontal="left" vertical="top" wrapText="1" indent="3"/>
    </xf>
    <xf numFmtId="0" fontId="53" fillId="24" borderId="14" xfId="0" applyFont="1" applyFill="1" applyBorder="1" applyAlignment="1">
      <alignment horizontal="left" vertical="top" wrapText="1" indent="3"/>
    </xf>
    <xf numFmtId="0" fontId="53" fillId="24" borderId="0" xfId="0" applyFont="1" applyFill="1" applyAlignment="1">
      <alignment horizontal="left" vertical="top" wrapText="1" indent="3"/>
    </xf>
    <xf numFmtId="0" fontId="47" fillId="24" borderId="14" xfId="0" applyFont="1" applyFill="1" applyBorder="1" applyAlignment="1">
      <alignment horizontal="left" vertical="top" wrapText="1" indent="3"/>
    </xf>
    <xf numFmtId="0" fontId="47" fillId="24" borderId="14" xfId="0" applyFont="1" applyFill="1" applyBorder="1" applyAlignment="1">
      <alignment vertical="top" wrapText="1"/>
    </xf>
    <xf numFmtId="0" fontId="47" fillId="24" borderId="0" xfId="0" applyFont="1" applyFill="1" applyAlignment="1">
      <alignment vertical="top" wrapText="1"/>
    </xf>
    <xf numFmtId="0" fontId="47" fillId="24" borderId="15" xfId="0" applyFont="1" applyFill="1" applyBorder="1" applyAlignment="1">
      <alignment vertical="top" wrapText="1"/>
    </xf>
    <xf numFmtId="0" fontId="50" fillId="24" borderId="11" xfId="0" applyFont="1" applyFill="1" applyBorder="1" applyAlignment="1">
      <alignment horizontal="left" vertical="top" wrapText="1" indent="2"/>
    </xf>
    <xf numFmtId="0" fontId="50" fillId="24" borderId="13" xfId="0" applyFont="1" applyFill="1" applyBorder="1" applyAlignment="1">
      <alignment horizontal="left" vertical="top" wrapText="1" indent="2"/>
    </xf>
    <xf numFmtId="0" fontId="50" fillId="24" borderId="12" xfId="0" applyFont="1" applyFill="1" applyBorder="1" applyAlignment="1">
      <alignment horizontal="left" vertical="top" wrapText="1" indent="2"/>
    </xf>
    <xf numFmtId="0" fontId="15" fillId="24" borderId="8" xfId="0" applyFont="1" applyFill="1" applyBorder="1" applyAlignment="1">
      <alignment horizontal="left" vertical="top" wrapText="1"/>
    </xf>
    <xf numFmtId="0" fontId="15" fillId="24" borderId="9" xfId="0" applyFont="1" applyFill="1" applyBorder="1" applyAlignment="1">
      <alignment horizontal="left" vertical="top" wrapText="1"/>
    </xf>
    <xf numFmtId="0" fontId="15" fillId="24" borderId="7" xfId="0" applyFont="1" applyFill="1" applyBorder="1" applyAlignment="1">
      <alignment horizontal="left" vertical="top" wrapText="1"/>
    </xf>
    <xf numFmtId="0" fontId="51" fillId="26" borderId="11" xfId="0" applyFont="1" applyFill="1" applyBorder="1" applyAlignment="1">
      <alignment horizontal="left" vertical="center" wrapText="1"/>
    </xf>
    <xf numFmtId="0" fontId="51" fillId="26" borderId="13" xfId="0" applyFont="1" applyFill="1" applyBorder="1" applyAlignment="1">
      <alignment horizontal="left" vertical="center" wrapText="1"/>
    </xf>
    <xf numFmtId="0" fontId="51" fillId="26" borderId="12" xfId="0" applyFont="1" applyFill="1" applyBorder="1" applyAlignment="1">
      <alignment horizontal="left" vertical="center" wrapText="1"/>
    </xf>
    <xf numFmtId="0" fontId="47" fillId="24" borderId="15" xfId="0" applyFont="1" applyFill="1" applyBorder="1" applyAlignment="1">
      <alignment horizontal="left" vertical="top" wrapText="1"/>
    </xf>
    <xf numFmtId="0" fontId="15" fillId="24" borderId="2" xfId="0" applyFont="1" applyFill="1" applyBorder="1" applyAlignment="1">
      <alignment horizontal="left" vertical="top" wrapText="1"/>
    </xf>
    <xf numFmtId="0" fontId="15"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36</xdr:row>
          <xdr:rowOff>0</xdr:rowOff>
        </xdr:from>
        <xdr:to>
          <xdr:col>1</xdr:col>
          <xdr:colOff>304800</xdr:colOff>
          <xdr:row>37</xdr:row>
          <xdr:rowOff>7620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37</xdr:row>
          <xdr:rowOff>0</xdr:rowOff>
        </xdr:from>
        <xdr:to>
          <xdr:col>1</xdr:col>
          <xdr:colOff>304800</xdr:colOff>
          <xdr:row>38</xdr:row>
          <xdr:rowOff>7620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38</xdr:row>
          <xdr:rowOff>0</xdr:rowOff>
        </xdr:from>
        <xdr:to>
          <xdr:col>1</xdr:col>
          <xdr:colOff>304800</xdr:colOff>
          <xdr:row>39</xdr:row>
          <xdr:rowOff>7620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39</xdr:row>
          <xdr:rowOff>0</xdr:rowOff>
        </xdr:from>
        <xdr:to>
          <xdr:col>1</xdr:col>
          <xdr:colOff>304800</xdr:colOff>
          <xdr:row>40</xdr:row>
          <xdr:rowOff>7620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35</xdr:row>
          <xdr:rowOff>0</xdr:rowOff>
        </xdr:from>
        <xdr:to>
          <xdr:col>2</xdr:col>
          <xdr:colOff>304800</xdr:colOff>
          <xdr:row>36</xdr:row>
          <xdr:rowOff>7620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36</xdr:row>
          <xdr:rowOff>0</xdr:rowOff>
        </xdr:from>
        <xdr:to>
          <xdr:col>2</xdr:col>
          <xdr:colOff>304800</xdr:colOff>
          <xdr:row>37</xdr:row>
          <xdr:rowOff>7620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37</xdr:row>
          <xdr:rowOff>0</xdr:rowOff>
        </xdr:from>
        <xdr:to>
          <xdr:col>2</xdr:col>
          <xdr:colOff>304800</xdr:colOff>
          <xdr:row>38</xdr:row>
          <xdr:rowOff>7620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33</xdr:row>
          <xdr:rowOff>0</xdr:rowOff>
        </xdr:from>
        <xdr:to>
          <xdr:col>1</xdr:col>
          <xdr:colOff>304800</xdr:colOff>
          <xdr:row>34</xdr:row>
          <xdr:rowOff>7620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20</xdr:row>
          <xdr:rowOff>0</xdr:rowOff>
        </xdr:from>
        <xdr:to>
          <xdr:col>1</xdr:col>
          <xdr:colOff>304800</xdr:colOff>
          <xdr:row>21</xdr:row>
          <xdr:rowOff>7620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21</xdr:row>
          <xdr:rowOff>0</xdr:rowOff>
        </xdr:from>
        <xdr:to>
          <xdr:col>1</xdr:col>
          <xdr:colOff>304800</xdr:colOff>
          <xdr:row>22</xdr:row>
          <xdr:rowOff>7620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22</xdr:row>
          <xdr:rowOff>0</xdr:rowOff>
        </xdr:from>
        <xdr:to>
          <xdr:col>1</xdr:col>
          <xdr:colOff>304800</xdr:colOff>
          <xdr:row>23</xdr:row>
          <xdr:rowOff>7620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20</xdr:row>
          <xdr:rowOff>0</xdr:rowOff>
        </xdr:from>
        <xdr:to>
          <xdr:col>2</xdr:col>
          <xdr:colOff>304800</xdr:colOff>
          <xdr:row>21</xdr:row>
          <xdr:rowOff>7620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21</xdr:row>
          <xdr:rowOff>0</xdr:rowOff>
        </xdr:from>
        <xdr:to>
          <xdr:col>2</xdr:col>
          <xdr:colOff>304800</xdr:colOff>
          <xdr:row>22</xdr:row>
          <xdr:rowOff>7620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22</xdr:row>
          <xdr:rowOff>0</xdr:rowOff>
        </xdr:from>
        <xdr:to>
          <xdr:col>2</xdr:col>
          <xdr:colOff>304800</xdr:colOff>
          <xdr:row>23</xdr:row>
          <xdr:rowOff>7620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160020</xdr:colOff>
          <xdr:row>28</xdr:row>
          <xdr:rowOff>7620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373380</xdr:rowOff>
        </xdr:from>
        <xdr:to>
          <xdr:col>1</xdr:col>
          <xdr:colOff>381000</xdr:colOff>
          <xdr:row>30</xdr:row>
          <xdr:rowOff>7620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22</xdr:row>
          <xdr:rowOff>0</xdr:rowOff>
        </xdr:from>
        <xdr:to>
          <xdr:col>1</xdr:col>
          <xdr:colOff>381000</xdr:colOff>
          <xdr:row>23</xdr:row>
          <xdr:rowOff>7620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25</xdr:row>
          <xdr:rowOff>0</xdr:rowOff>
        </xdr:from>
        <xdr:to>
          <xdr:col>1</xdr:col>
          <xdr:colOff>381000</xdr:colOff>
          <xdr:row>26</xdr:row>
          <xdr:rowOff>7620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26</xdr:row>
          <xdr:rowOff>0</xdr:rowOff>
        </xdr:from>
        <xdr:to>
          <xdr:col>1</xdr:col>
          <xdr:colOff>381000</xdr:colOff>
          <xdr:row>27</xdr:row>
          <xdr:rowOff>7620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27</xdr:row>
          <xdr:rowOff>0</xdr:rowOff>
        </xdr:from>
        <xdr:to>
          <xdr:col>1</xdr:col>
          <xdr:colOff>381000</xdr:colOff>
          <xdr:row>28</xdr:row>
          <xdr:rowOff>7620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9</xdr:row>
          <xdr:rowOff>0</xdr:rowOff>
        </xdr:from>
        <xdr:to>
          <xdr:col>1</xdr:col>
          <xdr:colOff>381000</xdr:colOff>
          <xdr:row>10</xdr:row>
          <xdr:rowOff>7620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10</xdr:row>
          <xdr:rowOff>0</xdr:rowOff>
        </xdr:from>
        <xdr:to>
          <xdr:col>1</xdr:col>
          <xdr:colOff>381000</xdr:colOff>
          <xdr:row>11</xdr:row>
          <xdr:rowOff>7620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12</xdr:row>
          <xdr:rowOff>0</xdr:rowOff>
        </xdr:from>
        <xdr:to>
          <xdr:col>1</xdr:col>
          <xdr:colOff>381000</xdr:colOff>
          <xdr:row>13</xdr:row>
          <xdr:rowOff>7620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13</xdr:row>
          <xdr:rowOff>0</xdr:rowOff>
        </xdr:from>
        <xdr:to>
          <xdr:col>1</xdr:col>
          <xdr:colOff>381000</xdr:colOff>
          <xdr:row>14</xdr:row>
          <xdr:rowOff>7620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15</xdr:row>
          <xdr:rowOff>0</xdr:rowOff>
        </xdr:from>
        <xdr:to>
          <xdr:col>1</xdr:col>
          <xdr:colOff>381000</xdr:colOff>
          <xdr:row>16</xdr:row>
          <xdr:rowOff>7620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11</xdr:row>
          <xdr:rowOff>0</xdr:rowOff>
        </xdr:from>
        <xdr:to>
          <xdr:col>1</xdr:col>
          <xdr:colOff>381000</xdr:colOff>
          <xdr:row>12</xdr:row>
          <xdr:rowOff>7620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xdr:row>
          <xdr:rowOff>0</xdr:rowOff>
        </xdr:from>
        <xdr:to>
          <xdr:col>1</xdr:col>
          <xdr:colOff>381000</xdr:colOff>
          <xdr:row>15</xdr:row>
          <xdr:rowOff>7620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24</xdr:row>
          <xdr:rowOff>0</xdr:rowOff>
        </xdr:from>
        <xdr:to>
          <xdr:col>1</xdr:col>
          <xdr:colOff>381000</xdr:colOff>
          <xdr:row>25</xdr:row>
          <xdr:rowOff>7620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memberservices@jefferson-water.com" TargetMode="External"/><Relationship Id="rId1" Type="http://schemas.openxmlformats.org/officeDocument/2006/relationships/hyperlink" Target="mailto:jrd160@outlook.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justin.stapleton@floridadep.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22"/>
  <sheetViews>
    <sheetView topLeftCell="A6" zoomScaleNormal="100" workbookViewId="0"/>
  </sheetViews>
  <sheetFormatPr defaultColWidth="0" defaultRowHeight="14.4"/>
  <cols>
    <col min="1" max="1" width="6.109375" style="10" customWidth="1"/>
    <col min="2" max="2" width="25.5546875" customWidth="1"/>
    <col min="3" max="3" width="22" customWidth="1"/>
    <col min="4" max="4" width="70.109375" customWidth="1"/>
    <col min="5" max="5" width="6.109375" style="10" customWidth="1"/>
    <col min="6" max="6" width="8.88671875" style="22" hidden="1" customWidth="1"/>
    <col min="7" max="10" width="8.88671875" hidden="1" customWidth="1"/>
    <col min="11" max="11" width="10.88671875" hidden="1" customWidth="1"/>
    <col min="12" max="15" width="0" hidden="1" customWidth="1"/>
    <col min="16" max="16384" width="8.88671875" hidden="1"/>
  </cols>
  <sheetData>
    <row r="1" spans="2:5" ht="11.4" customHeight="1">
      <c r="B1" s="11"/>
      <c r="C1" s="12"/>
      <c r="D1" s="12"/>
    </row>
    <row r="2" spans="2:5" ht="10.5" customHeight="1">
      <c r="B2" s="11"/>
      <c r="C2" s="12"/>
      <c r="D2" s="12"/>
    </row>
    <row r="3" spans="2:5" ht="25.8">
      <c r="B3" s="11"/>
      <c r="C3" s="171" t="s">
        <v>358</v>
      </c>
      <c r="D3" s="10"/>
    </row>
    <row r="4" spans="2:5">
      <c r="B4" s="11"/>
      <c r="C4" s="26" t="s">
        <v>373</v>
      </c>
      <c r="D4" s="10"/>
    </row>
    <row r="5" spans="2:5">
      <c r="B5" s="11"/>
      <c r="C5" s="10"/>
      <c r="D5" s="10"/>
    </row>
    <row r="6" spans="2:5" ht="129.75" customHeight="1">
      <c r="B6" s="183" t="s">
        <v>359</v>
      </c>
      <c r="C6" s="183"/>
      <c r="D6" s="183"/>
      <c r="E6" s="23"/>
    </row>
    <row r="7" spans="2:5" s="10" customFormat="1">
      <c r="B7" s="13"/>
      <c r="C7" s="13"/>
      <c r="D7" s="13"/>
      <c r="E7" s="23"/>
    </row>
    <row r="8" spans="2:5" ht="17.399999999999999">
      <c r="B8" s="188" t="s">
        <v>305</v>
      </c>
      <c r="C8" s="189"/>
      <c r="D8" s="190"/>
      <c r="E8" s="23"/>
    </row>
    <row r="9" spans="2:5" ht="93.9" customHeight="1">
      <c r="B9" s="191" t="s">
        <v>306</v>
      </c>
      <c r="C9" s="192"/>
      <c r="D9" s="161" t="s">
        <v>308</v>
      </c>
      <c r="E9" s="23"/>
    </row>
    <row r="10" spans="2:5" ht="15" customHeight="1">
      <c r="B10" s="13"/>
      <c r="C10" s="13"/>
      <c r="D10" s="13"/>
    </row>
    <row r="11" spans="2:5" ht="15.6">
      <c r="B11" s="184" t="s">
        <v>0</v>
      </c>
      <c r="C11" s="184"/>
      <c r="D11" s="184"/>
    </row>
    <row r="12" spans="2:5" ht="15.6">
      <c r="B12" s="8" t="s">
        <v>1</v>
      </c>
      <c r="C12" s="8" t="s">
        <v>2</v>
      </c>
      <c r="D12" s="8" t="s">
        <v>3</v>
      </c>
    </row>
    <row r="13" spans="2:5" ht="28.8">
      <c r="B13" s="186" t="s">
        <v>4</v>
      </c>
      <c r="C13" s="4" t="s">
        <v>265</v>
      </c>
      <c r="D13" s="1" t="s">
        <v>268</v>
      </c>
    </row>
    <row r="14" spans="2:5" ht="28.8">
      <c r="B14" s="187"/>
      <c r="C14" s="4" t="s">
        <v>266</v>
      </c>
      <c r="D14" s="1" t="s">
        <v>267</v>
      </c>
    </row>
    <row r="15" spans="2:5" ht="28.8">
      <c r="B15" s="187"/>
      <c r="C15" s="9" t="s">
        <v>5</v>
      </c>
      <c r="D15" s="100" t="s">
        <v>351</v>
      </c>
    </row>
    <row r="16" spans="2:5" ht="28.5" customHeight="1">
      <c r="B16" s="185" t="s">
        <v>6</v>
      </c>
      <c r="C16" s="9" t="s">
        <v>7</v>
      </c>
      <c r="D16" s="95" t="s">
        <v>348</v>
      </c>
    </row>
    <row r="17" spans="2:5" ht="28.8">
      <c r="B17" s="185"/>
      <c r="C17" s="9" t="s">
        <v>8</v>
      </c>
      <c r="D17" s="95" t="s">
        <v>349</v>
      </c>
    </row>
    <row r="18" spans="2:5" ht="72">
      <c r="B18" s="185"/>
      <c r="C18" s="9" t="s">
        <v>9</v>
      </c>
      <c r="D18" s="1" t="s">
        <v>350</v>
      </c>
    </row>
    <row r="19" spans="2:5" ht="100.8">
      <c r="B19" s="185"/>
      <c r="C19" s="9" t="s">
        <v>10</v>
      </c>
      <c r="D19" s="100" t="s">
        <v>368</v>
      </c>
    </row>
    <row r="20" spans="2:5" ht="28.8">
      <c r="B20" s="185"/>
      <c r="C20" s="105" t="s">
        <v>311</v>
      </c>
      <c r="D20" s="100" t="s">
        <v>11</v>
      </c>
    </row>
    <row r="21" spans="2:5" ht="61.5" customHeight="1">
      <c r="B21" s="73" t="s">
        <v>12</v>
      </c>
      <c r="C21" s="105" t="s">
        <v>13</v>
      </c>
      <c r="D21" s="100" t="s">
        <v>369</v>
      </c>
      <c r="E21" s="55"/>
    </row>
    <row r="22" spans="2:5">
      <c r="B22" s="159"/>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09375" defaultRowHeight="14.4"/>
  <cols>
    <col min="1" max="1" width="9.109375" style="174"/>
    <col min="2" max="4" width="29.88671875" style="174" customWidth="1"/>
    <col min="5" max="16384" width="9.109375" style="174"/>
  </cols>
  <sheetData>
    <row r="2" spans="2:4">
      <c r="B2" s="175" t="s">
        <v>281</v>
      </c>
      <c r="C2" s="175"/>
      <c r="D2" s="176"/>
    </row>
    <row r="3" spans="2:4">
      <c r="B3" s="175"/>
      <c r="C3" s="175"/>
      <c r="D3" s="175"/>
    </row>
    <row r="4" spans="2:4">
      <c r="B4" s="177" t="s">
        <v>275</v>
      </c>
      <c r="C4" s="177" t="s">
        <v>274</v>
      </c>
      <c r="D4" s="177" t="s">
        <v>277</v>
      </c>
    </row>
    <row r="5" spans="2:4">
      <c r="B5" s="178" t="s">
        <v>271</v>
      </c>
      <c r="C5" s="178" t="s">
        <v>276</v>
      </c>
      <c r="D5" s="178" t="s">
        <v>133</v>
      </c>
    </row>
    <row r="6" spans="2:4" ht="27.6">
      <c r="B6" s="178" t="s">
        <v>278</v>
      </c>
      <c r="C6" s="178" t="s">
        <v>119</v>
      </c>
      <c r="D6" s="178" t="s">
        <v>292</v>
      </c>
    </row>
    <row r="7" spans="2:4" ht="27.6">
      <c r="B7" s="178" t="s">
        <v>279</v>
      </c>
      <c r="C7" s="178" t="s">
        <v>282</v>
      </c>
      <c r="D7" s="178" t="s">
        <v>293</v>
      </c>
    </row>
    <row r="8" spans="2:4" ht="41.4">
      <c r="B8" s="178" t="s">
        <v>280</v>
      </c>
      <c r="C8" s="178" t="s">
        <v>283</v>
      </c>
      <c r="D8" s="178" t="s">
        <v>294</v>
      </c>
    </row>
    <row r="9" spans="2:4" ht="27.6">
      <c r="B9" s="178" t="s">
        <v>125</v>
      </c>
      <c r="C9" s="178" t="s">
        <v>124</v>
      </c>
      <c r="D9" s="178" t="s">
        <v>295</v>
      </c>
    </row>
    <row r="10" spans="2:4" ht="28.8">
      <c r="B10" s="6"/>
      <c r="C10" s="6" t="s">
        <v>284</v>
      </c>
      <c r="D10" s="6" t="s">
        <v>297</v>
      </c>
    </row>
    <row r="11" spans="2:4" ht="28.8">
      <c r="B11" s="6"/>
      <c r="C11" s="6" t="s">
        <v>223</v>
      </c>
      <c r="D11" s="6" t="s">
        <v>298</v>
      </c>
    </row>
    <row r="12" spans="2:4" ht="27.6">
      <c r="B12"/>
      <c r="C12" s="178" t="s">
        <v>128</v>
      </c>
      <c r="D12" s="178" t="s">
        <v>125</v>
      </c>
    </row>
    <row r="13" spans="2:4">
      <c r="B13"/>
      <c r="C13" s="178" t="s">
        <v>125</v>
      </c>
      <c r="D13"/>
    </row>
    <row r="14" spans="2:4">
      <c r="B14"/>
      <c r="C14"/>
      <c r="D14"/>
    </row>
    <row r="15" spans="2:4">
      <c r="B15" t="s">
        <v>316</v>
      </c>
      <c r="C15"/>
      <c r="D15"/>
    </row>
    <row r="16" spans="2:4">
      <c r="B16" t="s">
        <v>317</v>
      </c>
      <c r="C16"/>
      <c r="D16"/>
    </row>
    <row r="17" spans="2:4">
      <c r="B17" t="s">
        <v>114</v>
      </c>
      <c r="C17"/>
      <c r="D17"/>
    </row>
    <row r="18" spans="2:4">
      <c r="B18" t="s">
        <v>112</v>
      </c>
      <c r="C18"/>
      <c r="D18"/>
    </row>
    <row r="19" spans="2:4">
      <c r="B19" t="s">
        <v>25</v>
      </c>
      <c r="C19"/>
      <c r="D19"/>
    </row>
    <row r="20" spans="2:4">
      <c r="B20"/>
      <c r="C20"/>
      <c r="D20"/>
    </row>
    <row r="21" spans="2:4">
      <c r="B21" s="179" t="s">
        <v>324</v>
      </c>
      <c r="C21"/>
      <c r="D21"/>
    </row>
    <row r="22" spans="2:4">
      <c r="B22" t="s">
        <v>112</v>
      </c>
      <c r="C22"/>
      <c r="D22"/>
    </row>
    <row r="23" spans="2:4">
      <c r="B23" t="s">
        <v>213</v>
      </c>
      <c r="C23"/>
      <c r="D23"/>
    </row>
    <row r="24" spans="2:4">
      <c r="B24" t="s">
        <v>129</v>
      </c>
      <c r="C24"/>
      <c r="D24"/>
    </row>
    <row r="25" spans="2:4">
      <c r="B25" t="s">
        <v>325</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H154"/>
  <sheetViews>
    <sheetView topLeftCell="A10" zoomScaleNormal="100" workbookViewId="0"/>
  </sheetViews>
  <sheetFormatPr defaultRowHeight="14.4"/>
  <cols>
    <col min="1" max="1" width="4.5546875" customWidth="1"/>
  </cols>
  <sheetData>
    <row r="154" spans="8:8">
      <c r="H154" s="10"/>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
  <sheetViews>
    <sheetView topLeftCell="A37" zoomScaleNormal="100" workbookViewId="0">
      <selection activeCell="M10" sqref="M10"/>
    </sheetView>
  </sheetViews>
  <sheetFormatPr defaultRowHeight="14.4"/>
  <cols>
    <col min="1" max="1" width="5.109375" customWidth="1"/>
    <col min="2" max="2" width="9.109375" customWidth="1"/>
    <col min="12" max="12" width="5.5546875" customWidth="1"/>
  </cols>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2:H30"/>
  <sheetViews>
    <sheetView zoomScaleNormal="100" workbookViewId="0"/>
  </sheetViews>
  <sheetFormatPr defaultColWidth="0" defaultRowHeight="14.4"/>
  <cols>
    <col min="1" max="1" width="6.109375" style="10" customWidth="1"/>
    <col min="2" max="4" width="38.88671875" customWidth="1"/>
    <col min="5" max="5" width="6.109375" style="10" customWidth="1"/>
    <col min="6" max="6" width="12.88671875" hidden="1" customWidth="1"/>
    <col min="7" max="7" width="26.109375" hidden="1" customWidth="1"/>
    <col min="8" max="8" width="18.88671875" hidden="1" customWidth="1"/>
    <col min="9" max="16384" width="8.88671875" hidden="1"/>
  </cols>
  <sheetData>
    <row r="2" spans="2:4" ht="25.8">
      <c r="B2" s="195" t="s">
        <v>14</v>
      </c>
      <c r="C2" s="195"/>
      <c r="D2" s="195"/>
    </row>
    <row r="3" spans="2:4">
      <c r="B3" s="97"/>
      <c r="C3" s="41"/>
      <c r="D3" s="41"/>
    </row>
    <row r="4" spans="2:4" ht="15" customHeight="1">
      <c r="B4" s="207" t="s">
        <v>258</v>
      </c>
      <c r="C4" s="207"/>
      <c r="D4" s="207"/>
    </row>
    <row r="5" spans="2:4">
      <c r="B5" s="97"/>
      <c r="C5" s="41"/>
      <c r="D5" s="41"/>
    </row>
    <row r="6" spans="2:4" ht="21.75" customHeight="1">
      <c r="B6" s="205" t="s">
        <v>15</v>
      </c>
      <c r="C6" s="205"/>
      <c r="D6" s="205"/>
    </row>
    <row r="7" spans="2:4" ht="121.5" customHeight="1">
      <c r="B7" s="206" t="s">
        <v>360</v>
      </c>
      <c r="C7" s="206"/>
      <c r="D7" s="206"/>
    </row>
    <row r="8" spans="2:4">
      <c r="B8" s="98"/>
      <c r="C8" s="98"/>
      <c r="D8" s="98"/>
    </row>
    <row r="9" spans="2:4" ht="20.25" customHeight="1">
      <c r="B9" s="193" t="s">
        <v>16</v>
      </c>
      <c r="C9" s="193"/>
      <c r="D9" s="193"/>
    </row>
    <row r="10" spans="2:4" ht="82.5" customHeight="1">
      <c r="B10" s="196"/>
      <c r="C10" s="197"/>
      <c r="D10" s="198"/>
    </row>
    <row r="11" spans="2:4" ht="68.099999999999994" customHeight="1">
      <c r="B11" s="199"/>
      <c r="C11" s="200"/>
      <c r="D11" s="201"/>
    </row>
    <row r="12" spans="2:4" ht="69.599999999999994" customHeight="1">
      <c r="B12" s="199"/>
      <c r="C12" s="200"/>
      <c r="D12" s="201"/>
    </row>
    <row r="13" spans="2:4">
      <c r="B13" s="202" t="s">
        <v>228</v>
      </c>
      <c r="C13" s="203"/>
      <c r="D13" s="204"/>
    </row>
    <row r="14" spans="2:4">
      <c r="B14" s="99"/>
      <c r="C14" s="99"/>
      <c r="D14" s="99"/>
    </row>
    <row r="15" spans="2:4" ht="21.75" customHeight="1">
      <c r="B15" s="193" t="s">
        <v>17</v>
      </c>
      <c r="C15" s="193"/>
      <c r="D15" s="193"/>
    </row>
    <row r="16" spans="2:4">
      <c r="B16" s="106" t="s">
        <v>18</v>
      </c>
      <c r="C16" s="106" t="s">
        <v>19</v>
      </c>
      <c r="D16" s="106" t="s">
        <v>20</v>
      </c>
    </row>
    <row r="17" spans="2:4">
      <c r="B17" s="1" t="s">
        <v>21</v>
      </c>
      <c r="C17" s="1" t="s">
        <v>21</v>
      </c>
      <c r="D17" s="1" t="s">
        <v>21</v>
      </c>
    </row>
    <row r="18" spans="2:4">
      <c r="B18" s="1" t="s">
        <v>21</v>
      </c>
      <c r="C18" s="1" t="s">
        <v>22</v>
      </c>
      <c r="D18" s="1" t="s">
        <v>21</v>
      </c>
    </row>
    <row r="19" spans="2:4">
      <c r="B19" s="1" t="s">
        <v>21</v>
      </c>
      <c r="C19" s="1" t="s">
        <v>229</v>
      </c>
      <c r="D19" s="1" t="s">
        <v>21</v>
      </c>
    </row>
    <row r="20" spans="2:4">
      <c r="B20" s="1" t="s">
        <v>21</v>
      </c>
      <c r="C20" s="1" t="s">
        <v>24</v>
      </c>
      <c r="D20" s="1" t="s">
        <v>21</v>
      </c>
    </row>
    <row r="21" spans="2:4" s="10" customFormat="1">
      <c r="B21" s="1" t="s">
        <v>229</v>
      </c>
      <c r="C21" s="1" t="s">
        <v>21</v>
      </c>
      <c r="D21" s="1" t="s">
        <v>21</v>
      </c>
    </row>
    <row r="22" spans="2:4" s="10" customFormat="1" ht="28.8">
      <c r="B22" s="1" t="s">
        <v>230</v>
      </c>
      <c r="C22" s="1" t="s">
        <v>231</v>
      </c>
      <c r="D22" s="1" t="s">
        <v>229</v>
      </c>
    </row>
    <row r="23" spans="2:4" s="10" customFormat="1">
      <c r="B23" s="1" t="s">
        <v>229</v>
      </c>
      <c r="C23" s="1" t="s">
        <v>232</v>
      </c>
      <c r="D23" s="1" t="s">
        <v>229</v>
      </c>
    </row>
    <row r="24" spans="2:4" s="10" customFormat="1">
      <c r="B24" s="1" t="s">
        <v>229</v>
      </c>
      <c r="C24" s="1" t="s">
        <v>24</v>
      </c>
      <c r="D24" s="1" t="s">
        <v>24</v>
      </c>
    </row>
    <row r="25" spans="2:4" s="10" customFormat="1" ht="28.8">
      <c r="B25" s="1" t="s">
        <v>233</v>
      </c>
      <c r="C25" s="1" t="s">
        <v>22</v>
      </c>
      <c r="D25" s="1" t="s">
        <v>22</v>
      </c>
    </row>
    <row r="26" spans="2:4" s="10" customFormat="1">
      <c r="B26" s="1" t="s">
        <v>24</v>
      </c>
      <c r="C26" s="1" t="s">
        <v>21</v>
      </c>
      <c r="D26" s="1" t="s">
        <v>21</v>
      </c>
    </row>
    <row r="27" spans="2:4" s="10" customFormat="1">
      <c r="B27" s="1" t="s">
        <v>24</v>
      </c>
      <c r="C27" s="1" t="s">
        <v>22</v>
      </c>
      <c r="D27" s="1" t="s">
        <v>22</v>
      </c>
    </row>
    <row r="28" spans="2:4" s="10" customFormat="1">
      <c r="B28" s="1" t="s">
        <v>24</v>
      </c>
      <c r="C28" s="1" t="s">
        <v>229</v>
      </c>
      <c r="D28" s="1" t="s">
        <v>24</v>
      </c>
    </row>
    <row r="29" spans="2:4" s="10" customFormat="1">
      <c r="B29" s="1" t="s">
        <v>24</v>
      </c>
      <c r="C29" s="1" t="s">
        <v>24</v>
      </c>
      <c r="D29" s="1" t="s">
        <v>24</v>
      </c>
    </row>
    <row r="30" spans="2:4" s="10" customFormat="1">
      <c r="B30" s="194" t="s">
        <v>361</v>
      </c>
      <c r="C30" s="194"/>
      <c r="D30" s="194"/>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B11" sqref="B11:D11"/>
    </sheetView>
  </sheetViews>
  <sheetFormatPr defaultColWidth="0" defaultRowHeight="14.4"/>
  <cols>
    <col min="1" max="1" width="6.109375" style="10" customWidth="1"/>
    <col min="2" max="5" width="30.88671875" customWidth="1"/>
    <col min="6" max="6" width="6.109375" style="15" customWidth="1"/>
    <col min="7" max="7" width="22.44140625" style="22" hidden="1" customWidth="1"/>
    <col min="8" max="11" width="0" hidden="1" customWidth="1"/>
    <col min="12" max="16384" width="8.88671875" hidden="1"/>
  </cols>
  <sheetData>
    <row r="1" spans="1:6">
      <c r="A1" s="21"/>
      <c r="B1" s="10"/>
      <c r="C1" s="10"/>
      <c r="D1" s="10"/>
      <c r="E1" s="10"/>
    </row>
    <row r="2" spans="1:6" ht="25.8">
      <c r="A2" s="21"/>
      <c r="B2" s="208" t="s">
        <v>496</v>
      </c>
      <c r="C2" s="209"/>
      <c r="D2" s="209"/>
      <c r="E2" s="210"/>
    </row>
    <row r="3" spans="1:6" ht="8.4" customHeight="1">
      <c r="A3" s="21"/>
      <c r="B3" s="223"/>
      <c r="C3" s="223"/>
      <c r="D3" s="223"/>
      <c r="E3" s="223"/>
    </row>
    <row r="4" spans="1:6">
      <c r="A4" s="21"/>
      <c r="B4" s="207" t="s">
        <v>303</v>
      </c>
      <c r="C4" s="207"/>
      <c r="D4" s="207"/>
      <c r="E4" s="207"/>
    </row>
    <row r="5" spans="1:6" ht="9.6" customHeight="1">
      <c r="A5" s="21"/>
      <c r="B5" s="43"/>
      <c r="C5" s="10"/>
      <c r="D5" s="10"/>
      <c r="E5" s="10"/>
    </row>
    <row r="6" spans="1:6">
      <c r="A6" s="21"/>
      <c r="B6" s="224" t="s">
        <v>26</v>
      </c>
      <c r="C6" s="225"/>
      <c r="D6" s="225"/>
      <c r="E6" s="226"/>
    </row>
    <row r="7" spans="1:6" ht="18.899999999999999" customHeight="1">
      <c r="A7" s="21"/>
      <c r="B7" s="220" t="s">
        <v>27</v>
      </c>
      <c r="C7" s="221"/>
      <c r="D7" s="221"/>
      <c r="E7" s="222"/>
      <c r="F7" s="16"/>
    </row>
    <row r="8" spans="1:6" ht="27.6" customHeight="1">
      <c r="A8" s="21"/>
      <c r="B8" s="217" t="s">
        <v>381</v>
      </c>
      <c r="C8" s="218"/>
      <c r="D8" s="218"/>
      <c r="E8" s="219"/>
      <c r="F8" s="16"/>
    </row>
    <row r="9" spans="1:6" ht="28.8">
      <c r="A9" s="21"/>
      <c r="B9" s="19" t="s">
        <v>28</v>
      </c>
      <c r="C9" s="20" t="s">
        <v>29</v>
      </c>
      <c r="D9" s="48" t="s">
        <v>30</v>
      </c>
      <c r="E9" s="49" t="s">
        <v>31</v>
      </c>
      <c r="F9" s="17"/>
    </row>
    <row r="10" spans="1:6" ht="30.75" customHeight="1">
      <c r="A10" s="21"/>
      <c r="B10" s="56">
        <v>1330754</v>
      </c>
      <c r="C10" s="57">
        <v>224</v>
      </c>
      <c r="D10" s="58">
        <v>94</v>
      </c>
      <c r="E10" s="81" t="s">
        <v>32</v>
      </c>
    </row>
    <row r="11" spans="1:6">
      <c r="A11" s="21"/>
      <c r="B11" s="230" t="s">
        <v>33</v>
      </c>
      <c r="C11" s="231"/>
      <c r="D11" s="231"/>
      <c r="E11" s="76" t="s">
        <v>34</v>
      </c>
    </row>
    <row r="12" spans="1:6">
      <c r="A12" s="21"/>
      <c r="B12" s="227" t="s">
        <v>35</v>
      </c>
      <c r="C12" s="228"/>
      <c r="D12" s="228"/>
      <c r="E12" s="229"/>
    </row>
    <row r="13" spans="1:6" s="10" customFormat="1" ht="18.600000000000001" customHeight="1">
      <c r="A13" s="21"/>
      <c r="B13" s="211" t="s">
        <v>36</v>
      </c>
      <c r="C13" s="212"/>
      <c r="D13" s="212"/>
      <c r="E13" s="213"/>
      <c r="F13" s="15"/>
    </row>
    <row r="14" spans="1:6" ht="18.75" customHeight="1">
      <c r="A14" s="21"/>
      <c r="B14" s="214" t="s">
        <v>375</v>
      </c>
      <c r="C14" s="216"/>
      <c r="D14" s="216"/>
      <c r="E14" s="215"/>
    </row>
    <row r="15" spans="1:6" s="10" customFormat="1" ht="21.6" customHeight="1">
      <c r="A15" s="21"/>
      <c r="B15" s="211" t="s">
        <v>37</v>
      </c>
      <c r="C15" s="213"/>
      <c r="D15" s="25" t="s">
        <v>38</v>
      </c>
      <c r="E15" s="24" t="s">
        <v>39</v>
      </c>
      <c r="F15" s="15"/>
    </row>
    <row r="16" spans="1:6" ht="15.75" customHeight="1">
      <c r="A16" s="21"/>
      <c r="B16" s="214" t="s">
        <v>377</v>
      </c>
      <c r="C16" s="215"/>
      <c r="D16" s="56" t="s">
        <v>376</v>
      </c>
      <c r="E16" s="170">
        <v>32344</v>
      </c>
    </row>
    <row r="17" spans="1:6">
      <c r="A17" s="21"/>
      <c r="B17" s="224" t="s">
        <v>242</v>
      </c>
      <c r="C17" s="225"/>
      <c r="D17" s="225"/>
      <c r="E17" s="226"/>
    </row>
    <row r="18" spans="1:6">
      <c r="A18" s="21"/>
      <c r="B18" s="238" t="s">
        <v>40</v>
      </c>
      <c r="C18" s="239"/>
      <c r="D18" s="34" t="s">
        <v>41</v>
      </c>
      <c r="E18" s="33"/>
      <c r="F18" s="18"/>
    </row>
    <row r="19" spans="1:6">
      <c r="A19" s="21"/>
      <c r="B19" s="232" t="s">
        <v>493</v>
      </c>
      <c r="C19" s="237"/>
      <c r="D19" s="232" t="s">
        <v>491</v>
      </c>
      <c r="E19" s="233"/>
      <c r="F19" s="18"/>
    </row>
    <row r="20" spans="1:6" ht="18" customHeight="1">
      <c r="A20" s="21"/>
      <c r="B20" s="235" t="s">
        <v>42</v>
      </c>
      <c r="C20" s="236"/>
      <c r="D20" s="34" t="s">
        <v>43</v>
      </c>
      <c r="E20" s="35"/>
      <c r="F20" s="18"/>
    </row>
    <row r="21" spans="1:6">
      <c r="A21" s="21"/>
      <c r="B21" s="232" t="s">
        <v>490</v>
      </c>
      <c r="C21" s="233"/>
      <c r="D21" s="234" t="s">
        <v>492</v>
      </c>
      <c r="E21" s="233"/>
      <c r="F21" s="18"/>
    </row>
    <row r="22" spans="1:6">
      <c r="B22" s="224" t="s">
        <v>243</v>
      </c>
      <c r="C22" s="225"/>
      <c r="D22" s="225"/>
      <c r="E22" s="226"/>
    </row>
    <row r="23" spans="1:6">
      <c r="B23" s="238" t="s">
        <v>40</v>
      </c>
      <c r="C23" s="239"/>
      <c r="D23" s="34" t="s">
        <v>244</v>
      </c>
      <c r="E23" s="33"/>
    </row>
    <row r="24" spans="1:6">
      <c r="B24" s="240" t="s">
        <v>378</v>
      </c>
      <c r="C24" s="243"/>
      <c r="D24" s="240"/>
      <c r="E24" s="241"/>
    </row>
    <row r="25" spans="1:6">
      <c r="B25" s="235" t="s">
        <v>42</v>
      </c>
      <c r="C25" s="236"/>
      <c r="D25" s="34" t="s">
        <v>43</v>
      </c>
      <c r="E25" s="35"/>
    </row>
    <row r="26" spans="1:6">
      <c r="B26" s="240" t="s">
        <v>380</v>
      </c>
      <c r="C26" s="241"/>
      <c r="D26" s="242" t="s">
        <v>379</v>
      </c>
      <c r="E26" s="241"/>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6" r:id="rId1" xr:uid="{FC4AFD0A-7159-4941-9731-2BE149F5AF19}"/>
    <hyperlink ref="D21" r:id="rId2" xr:uid="{24C4912B-11D5-4A5E-8136-EFD0270C6ECF}"/>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2:N47"/>
  <sheetViews>
    <sheetView topLeftCell="A16" zoomScaleNormal="100" workbookViewId="0">
      <selection activeCell="B45" sqref="B45:D45"/>
    </sheetView>
  </sheetViews>
  <sheetFormatPr defaultColWidth="0" defaultRowHeight="14.4"/>
  <cols>
    <col min="1" max="1" width="6.109375" style="10" customWidth="1"/>
    <col min="2" max="2" width="41.5546875" customWidth="1"/>
    <col min="3" max="3" width="43.88671875" customWidth="1"/>
    <col min="4" max="4" width="45.88671875" customWidth="1"/>
    <col min="5" max="5" width="6.109375" style="10" customWidth="1"/>
    <col min="6" max="16384" width="8.88671875" hidden="1"/>
  </cols>
  <sheetData>
    <row r="2" spans="2:4" ht="25.8">
      <c r="B2" s="208" t="s">
        <v>44</v>
      </c>
      <c r="C2" s="209"/>
      <c r="D2" s="210"/>
    </row>
    <row r="3" spans="2:4">
      <c r="B3" s="275" t="str">
        <f>IF('PWS Information'!$B$8="","PWS Name:", "PWS Name: "&amp;'PWS Information'!B8)</f>
        <v>PWS Name: Lamont Water System</v>
      </c>
      <c r="C3" s="276"/>
      <c r="D3" s="277"/>
    </row>
    <row r="4" spans="2:4">
      <c r="B4" s="278" t="str">
        <f>IF('PWS Information'!$B$10="","PWSID:","PWSID: "&amp;'PWS Information'!$B$10)</f>
        <v>PWSID: 1330754</v>
      </c>
      <c r="C4" s="279"/>
      <c r="D4" s="280"/>
    </row>
    <row r="5" spans="2:4">
      <c r="B5" s="40" t="s">
        <v>45</v>
      </c>
      <c r="C5" s="257">
        <v>45363</v>
      </c>
      <c r="D5" s="258"/>
    </row>
    <row r="6" spans="2:4">
      <c r="B6" s="44"/>
      <c r="C6" s="10"/>
      <c r="D6" s="10"/>
    </row>
    <row r="7" spans="2:4">
      <c r="B7" s="271" t="s">
        <v>46</v>
      </c>
      <c r="C7" s="271"/>
      <c r="D7" s="271"/>
    </row>
    <row r="8" spans="2:4">
      <c r="B8" s="10"/>
      <c r="C8" s="10"/>
      <c r="D8" s="10"/>
    </row>
    <row r="9" spans="2:4" s="3" customFormat="1" ht="15.6">
      <c r="B9" s="244" t="s">
        <v>47</v>
      </c>
      <c r="C9" s="245"/>
      <c r="D9" s="246"/>
    </row>
    <row r="10" spans="2:4" ht="51.75" customHeight="1">
      <c r="B10" s="108" t="s">
        <v>48</v>
      </c>
      <c r="C10" s="283" t="s">
        <v>245</v>
      </c>
      <c r="D10" s="284"/>
    </row>
    <row r="11" spans="2:4" s="31" customFormat="1" ht="67.5" customHeight="1">
      <c r="B11" s="7" t="s">
        <v>246</v>
      </c>
      <c r="C11" s="281" t="s">
        <v>487</v>
      </c>
      <c r="D11" s="282"/>
    </row>
    <row r="12" spans="2:4" s="31" customFormat="1" ht="65.25" customHeight="1">
      <c r="B12" s="7" t="s">
        <v>254</v>
      </c>
      <c r="C12" s="281" t="s">
        <v>25</v>
      </c>
      <c r="D12" s="282"/>
    </row>
    <row r="13" spans="2:4" s="31" customFormat="1" ht="43.2">
      <c r="B13" s="7" t="s">
        <v>247</v>
      </c>
      <c r="C13" s="281" t="s">
        <v>486</v>
      </c>
      <c r="D13" s="282"/>
    </row>
    <row r="14" spans="2:4" s="31" customFormat="1" ht="77.25" customHeight="1">
      <c r="B14" s="7" t="s">
        <v>309</v>
      </c>
      <c r="C14" s="281" t="s">
        <v>488</v>
      </c>
      <c r="D14" s="282"/>
    </row>
    <row r="15" spans="2:4" s="31" customFormat="1" ht="63.75" customHeight="1">
      <c r="B15" s="7" t="s">
        <v>49</v>
      </c>
      <c r="C15" s="281" t="s">
        <v>25</v>
      </c>
      <c r="D15" s="282"/>
    </row>
    <row r="16" spans="2:4" s="31" customFormat="1" ht="63.75" customHeight="1">
      <c r="B16" s="7" t="s">
        <v>321</v>
      </c>
      <c r="C16" s="281" t="s">
        <v>25</v>
      </c>
      <c r="D16" s="282"/>
    </row>
    <row r="18" spans="2:4" s="3" customFormat="1" ht="15.6">
      <c r="B18" s="272" t="s">
        <v>50</v>
      </c>
      <c r="C18" s="273"/>
      <c r="D18" s="274"/>
    </row>
    <row r="19" spans="2:4" s="31" customFormat="1">
      <c r="B19" s="259" t="s">
        <v>51</v>
      </c>
      <c r="C19" s="260"/>
      <c r="D19" s="261"/>
    </row>
    <row r="20" spans="2:4" s="31" customFormat="1" ht="11.1" customHeight="1">
      <c r="B20" s="70"/>
      <c r="C20" s="77"/>
      <c r="D20" s="71"/>
    </row>
    <row r="21" spans="2:4" s="31" customFormat="1">
      <c r="B21" s="70" t="s">
        <v>52</v>
      </c>
      <c r="C21" s="31" t="s">
        <v>53</v>
      </c>
      <c r="D21" s="71"/>
    </row>
    <row r="22" spans="2:4" s="31" customFormat="1">
      <c r="B22" s="70" t="s">
        <v>54</v>
      </c>
      <c r="C22" s="77" t="s">
        <v>55</v>
      </c>
      <c r="D22" s="71"/>
    </row>
    <row r="23" spans="2:4" s="31" customFormat="1">
      <c r="B23" s="70" t="s">
        <v>56</v>
      </c>
      <c r="C23" s="77" t="s">
        <v>57</v>
      </c>
      <c r="D23" s="71"/>
    </row>
    <row r="24" spans="2:4" s="31" customFormat="1" ht="11.4" customHeight="1">
      <c r="B24" s="70"/>
      <c r="C24" s="77"/>
      <c r="D24" s="71"/>
    </row>
    <row r="25" spans="2:4">
      <c r="B25" s="262" t="s">
        <v>58</v>
      </c>
      <c r="C25" s="262"/>
      <c r="D25" s="262"/>
    </row>
    <row r="26" spans="2:4" ht="24.75" customHeight="1">
      <c r="B26" s="263"/>
      <c r="C26" s="264"/>
      <c r="D26" s="265"/>
    </row>
    <row r="27" spans="2:4" s="31" customFormat="1" ht="30" customHeight="1">
      <c r="B27" s="259" t="s">
        <v>59</v>
      </c>
      <c r="C27" s="260"/>
      <c r="D27" s="75" t="s">
        <v>114</v>
      </c>
    </row>
    <row r="28" spans="2:4" s="31" customFormat="1">
      <c r="B28" s="266" t="s">
        <v>60</v>
      </c>
      <c r="C28" s="254"/>
      <c r="D28" s="267"/>
    </row>
    <row r="29" spans="2:4" s="31" customFormat="1">
      <c r="B29" s="268" t="s">
        <v>494</v>
      </c>
      <c r="C29" s="269"/>
      <c r="D29" s="270"/>
    </row>
    <row r="30" spans="2:4" s="31" customFormat="1">
      <c r="B30" s="256"/>
      <c r="C30" s="256"/>
      <c r="D30" s="256"/>
    </row>
    <row r="31" spans="2:4" s="3" customFormat="1" ht="15.6">
      <c r="B31" s="244" t="s">
        <v>61</v>
      </c>
      <c r="C31" s="245"/>
      <c r="D31" s="246"/>
    </row>
    <row r="32" spans="2:4" ht="43.5" customHeight="1">
      <c r="B32" s="211" t="s">
        <v>347</v>
      </c>
      <c r="C32" s="212"/>
      <c r="D32" s="213"/>
    </row>
    <row r="34" spans="2:14">
      <c r="B34" s="50" t="s">
        <v>62</v>
      </c>
      <c r="C34" s="51" t="s">
        <v>63</v>
      </c>
      <c r="D34" s="52"/>
      <c r="F34" s="74"/>
    </row>
    <row r="35" spans="2:14">
      <c r="B35" s="50" t="s">
        <v>64</v>
      </c>
      <c r="C35" s="51" t="s">
        <v>65</v>
      </c>
      <c r="D35" s="53"/>
    </row>
    <row r="36" spans="2:14">
      <c r="B36" s="50" t="s">
        <v>66</v>
      </c>
      <c r="C36" s="51" t="s">
        <v>67</v>
      </c>
      <c r="D36" s="53"/>
    </row>
    <row r="37" spans="2:14">
      <c r="B37" s="50" t="s">
        <v>68</v>
      </c>
      <c r="C37" s="51" t="s">
        <v>263</v>
      </c>
      <c r="D37" s="53"/>
      <c r="F37" s="254"/>
      <c r="G37" s="254"/>
      <c r="H37" s="254"/>
      <c r="I37" s="254"/>
      <c r="J37" s="254"/>
      <c r="K37" s="254"/>
      <c r="L37" s="254"/>
      <c r="M37" s="254"/>
      <c r="N37" s="254"/>
    </row>
    <row r="38" spans="2:14">
      <c r="B38" s="50" t="s">
        <v>69</v>
      </c>
      <c r="C38" s="51" t="s">
        <v>57</v>
      </c>
      <c r="D38" s="53"/>
      <c r="F38" s="254"/>
      <c r="G38" s="254"/>
      <c r="H38" s="254"/>
      <c r="I38" s="254"/>
      <c r="J38" s="254"/>
      <c r="K38" s="254"/>
      <c r="L38" s="254"/>
      <c r="M38" s="254"/>
      <c r="N38" s="254"/>
    </row>
    <row r="39" spans="2:14">
      <c r="B39" s="50" t="s">
        <v>70</v>
      </c>
      <c r="C39" s="51"/>
      <c r="D39" s="53"/>
    </row>
    <row r="40" spans="2:14">
      <c r="B40" s="50" t="s">
        <v>71</v>
      </c>
      <c r="C40" s="10"/>
      <c r="D40" s="53"/>
    </row>
    <row r="41" spans="2:14" ht="12" customHeight="1">
      <c r="B41" s="50"/>
      <c r="C41" s="10"/>
      <c r="D41" s="53"/>
    </row>
    <row r="42" spans="2:14">
      <c r="B42" s="220" t="s">
        <v>58</v>
      </c>
      <c r="C42" s="221"/>
      <c r="D42" s="222"/>
    </row>
    <row r="43" spans="2:14" ht="28.5" customHeight="1">
      <c r="B43" s="247"/>
      <c r="C43" s="248"/>
      <c r="D43" s="249"/>
    </row>
    <row r="44" spans="2:14">
      <c r="B44" s="251" t="s">
        <v>272</v>
      </c>
      <c r="C44" s="252"/>
      <c r="D44" s="253"/>
    </row>
    <row r="45" spans="2:14" ht="34.5" customHeight="1">
      <c r="B45" s="247" t="s">
        <v>25</v>
      </c>
      <c r="C45" s="248"/>
      <c r="D45" s="249"/>
    </row>
    <row r="46" spans="2:14" ht="35.1" customHeight="1">
      <c r="B46" s="255" t="s">
        <v>264</v>
      </c>
      <c r="C46" s="255"/>
      <c r="D46" s="255"/>
    </row>
    <row r="47" spans="2:14" ht="46.5" customHeight="1">
      <c r="B47" s="250" t="s">
        <v>489</v>
      </c>
      <c r="C47" s="250"/>
      <c r="D47" s="2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83820</xdr:colOff>
                    <xdr:row>36</xdr:row>
                    <xdr:rowOff>0</xdr:rowOff>
                  </from>
                  <to>
                    <xdr:col>1</xdr:col>
                    <xdr:colOff>304800</xdr:colOff>
                    <xdr:row>37</xdr:row>
                    <xdr:rowOff>7620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83820</xdr:colOff>
                    <xdr:row>37</xdr:row>
                    <xdr:rowOff>0</xdr:rowOff>
                  </from>
                  <to>
                    <xdr:col>1</xdr:col>
                    <xdr:colOff>304800</xdr:colOff>
                    <xdr:row>38</xdr:row>
                    <xdr:rowOff>7620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83820</xdr:colOff>
                    <xdr:row>38</xdr:row>
                    <xdr:rowOff>0</xdr:rowOff>
                  </from>
                  <to>
                    <xdr:col>1</xdr:col>
                    <xdr:colOff>304800</xdr:colOff>
                    <xdr:row>39</xdr:row>
                    <xdr:rowOff>7620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83820</xdr:colOff>
                    <xdr:row>39</xdr:row>
                    <xdr:rowOff>0</xdr:rowOff>
                  </from>
                  <to>
                    <xdr:col>1</xdr:col>
                    <xdr:colOff>304800</xdr:colOff>
                    <xdr:row>40</xdr:row>
                    <xdr:rowOff>7620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83820</xdr:colOff>
                    <xdr:row>35</xdr:row>
                    <xdr:rowOff>0</xdr:rowOff>
                  </from>
                  <to>
                    <xdr:col>2</xdr:col>
                    <xdr:colOff>304800</xdr:colOff>
                    <xdr:row>36</xdr:row>
                    <xdr:rowOff>7620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83820</xdr:colOff>
                    <xdr:row>36</xdr:row>
                    <xdr:rowOff>0</xdr:rowOff>
                  </from>
                  <to>
                    <xdr:col>2</xdr:col>
                    <xdr:colOff>304800</xdr:colOff>
                    <xdr:row>37</xdr:row>
                    <xdr:rowOff>7620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83820</xdr:colOff>
                    <xdr:row>37</xdr:row>
                    <xdr:rowOff>0</xdr:rowOff>
                  </from>
                  <to>
                    <xdr:col>2</xdr:col>
                    <xdr:colOff>304800</xdr:colOff>
                    <xdr:row>38</xdr:row>
                    <xdr:rowOff>7620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83820</xdr:colOff>
                    <xdr:row>33</xdr:row>
                    <xdr:rowOff>0</xdr:rowOff>
                  </from>
                  <to>
                    <xdr:col>1</xdr:col>
                    <xdr:colOff>304800</xdr:colOff>
                    <xdr:row>34</xdr:row>
                    <xdr:rowOff>7620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83820</xdr:colOff>
                    <xdr:row>20</xdr:row>
                    <xdr:rowOff>0</xdr:rowOff>
                  </from>
                  <to>
                    <xdr:col>1</xdr:col>
                    <xdr:colOff>304800</xdr:colOff>
                    <xdr:row>21</xdr:row>
                    <xdr:rowOff>7620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83820</xdr:colOff>
                    <xdr:row>21</xdr:row>
                    <xdr:rowOff>0</xdr:rowOff>
                  </from>
                  <to>
                    <xdr:col>1</xdr:col>
                    <xdr:colOff>304800</xdr:colOff>
                    <xdr:row>22</xdr:row>
                    <xdr:rowOff>7620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83820</xdr:colOff>
                    <xdr:row>22</xdr:row>
                    <xdr:rowOff>0</xdr:rowOff>
                  </from>
                  <to>
                    <xdr:col>1</xdr:col>
                    <xdr:colOff>304800</xdr:colOff>
                    <xdr:row>23</xdr:row>
                    <xdr:rowOff>7620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83820</xdr:colOff>
                    <xdr:row>20</xdr:row>
                    <xdr:rowOff>0</xdr:rowOff>
                  </from>
                  <to>
                    <xdr:col>2</xdr:col>
                    <xdr:colOff>304800</xdr:colOff>
                    <xdr:row>21</xdr:row>
                    <xdr:rowOff>7620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83820</xdr:colOff>
                    <xdr:row>21</xdr:row>
                    <xdr:rowOff>0</xdr:rowOff>
                  </from>
                  <to>
                    <xdr:col>2</xdr:col>
                    <xdr:colOff>304800</xdr:colOff>
                    <xdr:row>22</xdr:row>
                    <xdr:rowOff>7620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83820</xdr:colOff>
                    <xdr:row>22</xdr:row>
                    <xdr:rowOff>0</xdr:rowOff>
                  </from>
                  <to>
                    <xdr:col>2</xdr:col>
                    <xdr:colOff>304800</xdr:colOff>
                    <xdr:row>23</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2:G37"/>
  <sheetViews>
    <sheetView zoomScaleNormal="100" workbookViewId="0">
      <selection activeCell="B25" sqref="B25:E25"/>
    </sheetView>
  </sheetViews>
  <sheetFormatPr defaultColWidth="0" defaultRowHeight="14.4"/>
  <cols>
    <col min="1" max="1" width="6.109375" style="10" customWidth="1"/>
    <col min="2" max="2" width="28.88671875" customWidth="1"/>
    <col min="3" max="3" width="36.109375" customWidth="1"/>
    <col min="4" max="4" width="28.88671875" customWidth="1"/>
    <col min="5" max="5" width="31.5546875" customWidth="1"/>
    <col min="6" max="6" width="6.109375" style="10" customWidth="1"/>
    <col min="7" max="7" width="0" style="22" hidden="1" customWidth="1"/>
    <col min="8" max="16384" width="8.88671875" hidden="1"/>
  </cols>
  <sheetData>
    <row r="2" spans="2:5" ht="25.8">
      <c r="B2" s="208" t="s">
        <v>9</v>
      </c>
      <c r="C2" s="209"/>
      <c r="D2" s="209"/>
      <c r="E2" s="210"/>
    </row>
    <row r="3" spans="2:5">
      <c r="B3" s="275" t="str">
        <f>IF('PWS Information'!$B$8="","PWS Name:", "PWS Name: "&amp;'PWS Information'!B8)</f>
        <v>PWS Name: Lamont Water System</v>
      </c>
      <c r="C3" s="276"/>
      <c r="D3" s="276"/>
      <c r="E3" s="277"/>
    </row>
    <row r="4" spans="2:5">
      <c r="B4" s="278" t="str">
        <f>IF('PWS Information'!$B$10="","PWSID:","PWSID: "&amp;'PWS Information'!$B$10)</f>
        <v>PWSID: 1330754</v>
      </c>
      <c r="C4" s="279"/>
      <c r="D4" s="279"/>
      <c r="E4" s="280"/>
    </row>
    <row r="5" spans="2:5">
      <c r="B5" s="40" t="s">
        <v>45</v>
      </c>
      <c r="C5" s="257">
        <v>45579</v>
      </c>
      <c r="D5" s="257"/>
      <c r="E5" s="314"/>
    </row>
    <row r="6" spans="2:5">
      <c r="B6" s="29"/>
      <c r="C6" s="10"/>
      <c r="D6" s="10"/>
      <c r="E6" s="10"/>
    </row>
    <row r="7" spans="2:5" ht="29.25" customHeight="1">
      <c r="B7" s="315" t="s">
        <v>296</v>
      </c>
      <c r="C7" s="315"/>
      <c r="D7" s="315"/>
      <c r="E7" s="315"/>
    </row>
    <row r="8" spans="2:5">
      <c r="B8" s="10"/>
      <c r="C8" s="10"/>
      <c r="D8" s="38"/>
      <c r="E8" s="38"/>
    </row>
    <row r="9" spans="2:5" s="3" customFormat="1" ht="15.6">
      <c r="B9" s="244" t="s">
        <v>72</v>
      </c>
      <c r="C9" s="245"/>
      <c r="D9" s="245"/>
      <c r="E9" s="246"/>
    </row>
    <row r="10" spans="2:5" s="3" customFormat="1" ht="15.6" customHeight="1">
      <c r="B10" s="285" t="s">
        <v>73</v>
      </c>
      <c r="C10" s="286"/>
      <c r="D10" s="299" t="s">
        <v>384</v>
      </c>
      <c r="E10" s="300"/>
    </row>
    <row r="11" spans="2:5" s="3" customFormat="1" ht="28.5" customHeight="1">
      <c r="B11" s="211" t="s">
        <v>285</v>
      </c>
      <c r="C11" s="212"/>
      <c r="D11" s="301" t="s">
        <v>280</v>
      </c>
      <c r="E11" s="302"/>
    </row>
    <row r="12" spans="2:5" s="3" customFormat="1" ht="17.399999999999999" customHeight="1">
      <c r="B12" s="268"/>
      <c r="C12" s="269"/>
      <c r="D12" s="269"/>
      <c r="E12" s="270"/>
    </row>
    <row r="13" spans="2:5" s="3" customFormat="1" ht="42.6" customHeight="1">
      <c r="B13" s="324" t="s">
        <v>253</v>
      </c>
      <c r="C13" s="325"/>
      <c r="D13" s="326" t="s">
        <v>114</v>
      </c>
      <c r="E13" s="327"/>
    </row>
    <row r="14" spans="2:5" s="3" customFormat="1" ht="21" customHeight="1">
      <c r="B14" s="268" t="s">
        <v>382</v>
      </c>
      <c r="C14" s="269"/>
      <c r="D14" s="269"/>
      <c r="E14" s="270"/>
    </row>
    <row r="15" spans="2:5" s="3" customFormat="1">
      <c r="B15" s="211" t="s">
        <v>286</v>
      </c>
      <c r="C15" s="212"/>
      <c r="D15" s="212"/>
      <c r="E15" s="213"/>
    </row>
    <row r="16" spans="2:5" s="3" customFormat="1" ht="35.4" customHeight="1">
      <c r="B16" s="268" t="s">
        <v>383</v>
      </c>
      <c r="C16" s="269"/>
      <c r="D16" s="269"/>
      <c r="E16" s="270"/>
    </row>
    <row r="17" spans="2:5" s="3" customFormat="1">
      <c r="B17" s="305" t="s">
        <v>290</v>
      </c>
      <c r="C17" s="306"/>
      <c r="D17" s="306"/>
      <c r="E17" s="307"/>
    </row>
    <row r="18" spans="2:5" s="3" customFormat="1" ht="36" customHeight="1">
      <c r="B18" s="268" t="s">
        <v>385</v>
      </c>
      <c r="C18" s="269"/>
      <c r="D18" s="269"/>
      <c r="E18" s="270"/>
    </row>
    <row r="19" spans="2:5" s="3" customFormat="1">
      <c r="B19" s="322" t="s">
        <v>291</v>
      </c>
      <c r="C19" s="323"/>
      <c r="D19" s="303" t="s">
        <v>112</v>
      </c>
      <c r="E19" s="304"/>
    </row>
    <row r="20" spans="2:5" s="3" customFormat="1" ht="15.6" customHeight="1">
      <c r="B20" s="296" t="s">
        <v>287</v>
      </c>
      <c r="C20" s="297"/>
      <c r="D20" s="297"/>
      <c r="E20" s="298"/>
    </row>
    <row r="21" spans="2:5" s="3" customFormat="1" ht="26.1" customHeight="1">
      <c r="B21" s="268" t="s">
        <v>495</v>
      </c>
      <c r="C21" s="269"/>
      <c r="D21" s="269"/>
      <c r="E21" s="270"/>
    </row>
    <row r="22" spans="2:5" s="3" customFormat="1">
      <c r="B22" s="45"/>
      <c r="C22" s="45"/>
      <c r="D22" s="46"/>
      <c r="E22" s="47"/>
    </row>
    <row r="23" spans="2:5" s="3" customFormat="1" ht="15.6">
      <c r="B23" s="244" t="s">
        <v>75</v>
      </c>
      <c r="C23" s="245"/>
      <c r="D23" s="245"/>
      <c r="E23" s="246"/>
    </row>
    <row r="24" spans="2:5" s="3" customFormat="1" ht="51.75" customHeight="1">
      <c r="B24" s="290" t="s">
        <v>356</v>
      </c>
      <c r="C24" s="291"/>
      <c r="D24" s="291"/>
      <c r="E24" s="292"/>
    </row>
    <row r="25" spans="2:5" s="3" customFormat="1" ht="45" customHeight="1">
      <c r="B25" s="268" t="s">
        <v>386</v>
      </c>
      <c r="C25" s="269"/>
      <c r="D25" s="269"/>
      <c r="E25" s="270"/>
    </row>
    <row r="26" spans="2:5">
      <c r="B26" s="10"/>
      <c r="C26" s="10"/>
      <c r="D26" s="10"/>
      <c r="E26" s="10"/>
    </row>
    <row r="27" spans="2:5" s="3" customFormat="1" ht="17.399999999999999">
      <c r="B27" s="244" t="s">
        <v>251</v>
      </c>
      <c r="C27" s="245"/>
      <c r="D27" s="245"/>
      <c r="E27" s="246"/>
    </row>
    <row r="28" spans="2:5" s="3" customFormat="1" ht="54.9" customHeight="1" thickBot="1">
      <c r="B28" s="293" t="s">
        <v>304</v>
      </c>
      <c r="C28" s="294"/>
      <c r="D28" s="294"/>
      <c r="E28" s="295"/>
    </row>
    <row r="29" spans="2:5" ht="50.1" customHeight="1">
      <c r="B29" s="37" t="s">
        <v>76</v>
      </c>
      <c r="C29" s="318" t="s">
        <v>77</v>
      </c>
      <c r="D29" s="319"/>
      <c r="E29" s="37" t="s">
        <v>252</v>
      </c>
    </row>
    <row r="30" spans="2:5" ht="19.5" customHeight="1">
      <c r="B30" s="4" t="s">
        <v>21</v>
      </c>
      <c r="C30" s="320" t="s">
        <v>78</v>
      </c>
      <c r="D30" s="321"/>
      <c r="E30" s="113">
        <f>COUNTIF('Detailed Inventory'!$X$13:$X$10015,"lead")</f>
        <v>0</v>
      </c>
    </row>
    <row r="31" spans="2:5" ht="46.5" customHeight="1">
      <c r="B31" s="4" t="s">
        <v>79</v>
      </c>
      <c r="C31" s="316" t="s">
        <v>235</v>
      </c>
      <c r="D31" s="317"/>
      <c r="E31" s="113">
        <f>COUNTIF('Detailed Inventory'!$X$13:$X$10015,"galvanized requiring replacement")</f>
        <v>0</v>
      </c>
    </row>
    <row r="32" spans="2:5" ht="32.1" customHeight="1">
      <c r="B32" s="4" t="s">
        <v>23</v>
      </c>
      <c r="C32" s="316" t="s">
        <v>80</v>
      </c>
      <c r="D32" s="317"/>
      <c r="E32" s="113">
        <f>COUNTIF('Detailed Inventory'!$X$13:$X$10015,"non-lead")</f>
        <v>94</v>
      </c>
    </row>
    <row r="33" spans="2:5" ht="50.1" customHeight="1">
      <c r="B33" s="4" t="s">
        <v>24</v>
      </c>
      <c r="C33" s="316" t="s">
        <v>81</v>
      </c>
      <c r="D33" s="317"/>
      <c r="E33" s="113">
        <f>COUNTIF('Detailed Inventory'!$X$13:$X$10015,"unknown")</f>
        <v>0</v>
      </c>
    </row>
    <row r="34" spans="2:5" ht="26.25" customHeight="1">
      <c r="B34" s="311" t="s">
        <v>82</v>
      </c>
      <c r="C34" s="312"/>
      <c r="D34" s="313"/>
      <c r="E34" s="130">
        <f>SUM(E30:E33)</f>
        <v>94</v>
      </c>
    </row>
    <row r="35" spans="2:5">
      <c r="B35" s="109" t="s">
        <v>83</v>
      </c>
      <c r="C35" s="128"/>
      <c r="D35" s="128"/>
      <c r="E35" s="129"/>
    </row>
    <row r="36" spans="2:5" ht="47.1" customHeight="1">
      <c r="B36" s="308" t="s">
        <v>234</v>
      </c>
      <c r="C36" s="309"/>
      <c r="D36" s="309"/>
      <c r="E36" s="310"/>
    </row>
    <row r="37" spans="2:5" ht="39.9" customHeight="1">
      <c r="B37" s="287" t="s">
        <v>372</v>
      </c>
      <c r="C37" s="288"/>
      <c r="D37" s="288"/>
      <c r="E37" s="289"/>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sheetPr>
  <dimension ref="A1:AJ106"/>
  <sheetViews>
    <sheetView topLeftCell="A3" zoomScale="70" zoomScaleNormal="70" workbookViewId="0">
      <pane ySplit="10" topLeftCell="A101" activePane="bottomLeft" state="frozen"/>
      <selection activeCell="A3" sqref="A3"/>
      <selection pane="bottomLeft" activeCell="A106" sqref="A106:XFD106"/>
    </sheetView>
  </sheetViews>
  <sheetFormatPr defaultColWidth="0" defaultRowHeight="14.4"/>
  <cols>
    <col min="1" max="1" width="5.44140625" style="10" customWidth="1"/>
    <col min="2" max="2" width="15.5546875" customWidth="1"/>
    <col min="3" max="3" width="19.109375" customWidth="1"/>
    <col min="4" max="4" width="18.88671875" customWidth="1"/>
    <col min="5" max="5" width="19.44140625" customWidth="1"/>
    <col min="6" max="6" width="15.109375" customWidth="1"/>
    <col min="7" max="7" width="31.109375" customWidth="1"/>
    <col min="8" max="8" width="22" customWidth="1"/>
    <col min="9" max="9" width="15.109375" customWidth="1"/>
    <col min="10" max="10" width="11.44140625" style="112" customWidth="1"/>
    <col min="11" max="11" width="25.109375" customWidth="1"/>
    <col min="12" max="12" width="18.88671875" customWidth="1"/>
    <col min="13" max="13" width="24.88671875" customWidth="1"/>
    <col min="14" max="14" width="22.109375" customWidth="1"/>
    <col min="15" max="15" width="22.5546875" customWidth="1"/>
    <col min="16" max="16" width="27.44140625" customWidth="1"/>
    <col min="17" max="17" width="19.44140625" customWidth="1"/>
    <col min="18" max="18" width="13.5546875" style="112" customWidth="1"/>
    <col min="19" max="19" width="25.109375" customWidth="1"/>
    <col min="20" max="20" width="18.88671875" customWidth="1"/>
    <col min="21" max="21" width="24.88671875" customWidth="1"/>
    <col min="22" max="22" width="22.109375" customWidth="1"/>
    <col min="23" max="23" width="22.44140625" customWidth="1"/>
    <col min="24" max="24" width="35.44140625" style="83" customWidth="1"/>
    <col min="25" max="25" width="22.109375" customWidth="1"/>
    <col min="26" max="26" width="16.109375" customWidth="1"/>
    <col min="27" max="27" width="19.88671875" customWidth="1"/>
    <col min="28" max="28" width="22.88671875" customWidth="1"/>
    <col min="29" max="29" width="19.88671875" customWidth="1"/>
    <col min="30" max="30" width="30.5546875" customWidth="1"/>
    <col min="31" max="31" width="18.88671875" customWidth="1"/>
    <col min="32" max="32" width="19.109375" customWidth="1"/>
    <col min="33" max="33" width="18.88671875" customWidth="1"/>
    <col min="34" max="34" width="8.88671875" style="10" customWidth="1"/>
    <col min="35" max="36" width="0" hidden="1" customWidth="1"/>
    <col min="37" max="16384" width="8.88671875" hidden="1"/>
  </cols>
  <sheetData>
    <row r="1" spans="1:33">
      <c r="B1" s="10"/>
      <c r="C1" s="10"/>
      <c r="D1" s="10"/>
      <c r="E1" s="10"/>
      <c r="F1" s="10"/>
      <c r="G1" s="10"/>
      <c r="H1" s="10"/>
      <c r="I1" s="10"/>
      <c r="J1" s="110"/>
      <c r="L1" s="101"/>
      <c r="M1" s="10"/>
      <c r="N1" s="10"/>
      <c r="O1" s="10"/>
      <c r="P1" s="10"/>
      <c r="Q1" s="10"/>
      <c r="R1" s="110"/>
      <c r="T1" s="10"/>
      <c r="U1" s="10"/>
      <c r="V1" s="10"/>
      <c r="W1" s="10"/>
      <c r="X1" s="10"/>
      <c r="Y1" s="10"/>
      <c r="Z1" s="10"/>
      <c r="AA1" s="10"/>
      <c r="AB1" s="10"/>
      <c r="AC1" s="10"/>
      <c r="AD1" s="10"/>
      <c r="AE1" s="10"/>
      <c r="AF1" s="10"/>
      <c r="AG1" s="10"/>
    </row>
    <row r="2" spans="1:33" ht="25.8">
      <c r="B2" s="343" t="s">
        <v>10</v>
      </c>
      <c r="C2" s="343"/>
      <c r="D2" s="343"/>
      <c r="E2" s="343"/>
      <c r="F2" s="343"/>
      <c r="G2" s="343"/>
      <c r="H2" s="343"/>
      <c r="I2" s="343"/>
      <c r="J2" s="343"/>
      <c r="K2" s="343"/>
      <c r="L2" s="10"/>
      <c r="M2" s="30"/>
      <c r="N2" s="10"/>
      <c r="O2" s="10"/>
      <c r="P2" s="10"/>
      <c r="Q2" s="10"/>
      <c r="R2" s="110"/>
      <c r="S2" s="10"/>
      <c r="T2" s="10"/>
      <c r="U2" s="30"/>
      <c r="V2" s="10"/>
      <c r="W2" s="10"/>
      <c r="X2" s="10"/>
      <c r="Y2" s="10"/>
      <c r="Z2" s="10"/>
      <c r="AA2" s="10"/>
      <c r="AB2" s="10"/>
      <c r="AC2" s="10"/>
      <c r="AD2" s="10"/>
      <c r="AE2" s="10"/>
      <c r="AF2" s="10"/>
      <c r="AG2" s="10"/>
    </row>
    <row r="3" spans="1:33">
      <c r="B3" s="275" t="str">
        <f>IF('PWS Information'!$B$8="","PWS Name:", "PWS Name: "&amp;'PWS Information'!B8)</f>
        <v>PWS Name: Lamont Water System</v>
      </c>
      <c r="C3" s="276"/>
      <c r="D3" s="276"/>
      <c r="E3" s="276"/>
      <c r="F3" s="276"/>
      <c r="G3" s="276"/>
      <c r="H3" s="276"/>
      <c r="I3" s="276"/>
      <c r="J3" s="276"/>
      <c r="K3" s="277"/>
      <c r="L3" s="80"/>
      <c r="M3" s="30"/>
      <c r="N3" s="10"/>
      <c r="O3" s="10"/>
      <c r="P3" s="10"/>
      <c r="Q3" s="10"/>
      <c r="R3" s="110"/>
      <c r="S3" s="10"/>
      <c r="T3" s="30"/>
      <c r="U3" s="30"/>
      <c r="V3" s="10"/>
      <c r="W3" s="10"/>
      <c r="X3" s="10"/>
      <c r="Y3" s="10"/>
      <c r="Z3" s="10"/>
      <c r="AA3" s="10"/>
      <c r="AB3" s="10"/>
      <c r="AC3" s="10"/>
      <c r="AD3" s="10"/>
      <c r="AE3" s="10"/>
      <c r="AF3" s="10"/>
      <c r="AG3" s="10"/>
    </row>
    <row r="4" spans="1:33">
      <c r="B4" s="351" t="str">
        <f>IF('PWS Information'!$B$10="","PWSID:","PWSID: "&amp;'PWS Information'!$B$10)</f>
        <v>PWSID: 1330754</v>
      </c>
      <c r="C4" s="352"/>
      <c r="D4" s="352"/>
      <c r="E4" s="352"/>
      <c r="F4" s="352"/>
      <c r="G4" s="352"/>
      <c r="H4" s="352"/>
      <c r="I4" s="352"/>
      <c r="J4" s="352"/>
      <c r="K4" s="353"/>
      <c r="L4" s="10"/>
      <c r="M4" s="10"/>
      <c r="N4" s="10"/>
      <c r="O4" s="10"/>
      <c r="P4" s="10"/>
      <c r="Q4" s="10"/>
      <c r="R4" s="110"/>
      <c r="S4" s="10"/>
      <c r="T4" s="10"/>
      <c r="U4" s="10"/>
      <c r="V4" s="10"/>
      <c r="W4" s="10"/>
      <c r="X4" s="10"/>
      <c r="Y4" s="10"/>
      <c r="Z4" s="10"/>
      <c r="AA4" s="10"/>
      <c r="AB4" s="10"/>
      <c r="AC4" s="10"/>
      <c r="AD4" s="10"/>
      <c r="AE4" s="10"/>
      <c r="AF4" s="10"/>
      <c r="AG4" s="10"/>
    </row>
    <row r="5" spans="1:33">
      <c r="B5" s="331" t="s">
        <v>84</v>
      </c>
      <c r="C5" s="332"/>
      <c r="D5" s="332"/>
      <c r="E5" s="332"/>
      <c r="F5" s="355">
        <v>45579</v>
      </c>
      <c r="G5" s="355"/>
      <c r="H5" s="355"/>
      <c r="I5" s="355"/>
      <c r="J5" s="355"/>
      <c r="K5" s="356"/>
      <c r="L5" s="30"/>
      <c r="M5" s="10"/>
      <c r="N5" s="10"/>
      <c r="O5" s="10"/>
      <c r="P5" s="10"/>
      <c r="Q5" s="342"/>
      <c r="R5" s="342"/>
      <c r="S5" s="342"/>
      <c r="T5" s="30"/>
      <c r="U5" s="10"/>
      <c r="V5" s="10"/>
      <c r="W5" s="10"/>
      <c r="X5" s="10"/>
      <c r="Y5" s="10"/>
      <c r="Z5" s="10"/>
      <c r="AA5" s="10"/>
      <c r="AB5" s="10"/>
      <c r="AC5" s="10"/>
      <c r="AD5" s="10"/>
      <c r="AE5" s="10"/>
      <c r="AF5" s="10"/>
      <c r="AG5" s="10"/>
    </row>
    <row r="6" spans="1:33">
      <c r="B6" s="30"/>
      <c r="C6" s="10"/>
      <c r="D6" s="10"/>
      <c r="E6" s="10"/>
      <c r="F6" s="10"/>
      <c r="G6" s="10"/>
      <c r="H6" s="10"/>
      <c r="I6" s="10"/>
      <c r="J6" s="110"/>
      <c r="L6" s="30"/>
      <c r="M6" s="10"/>
      <c r="N6" s="10"/>
      <c r="O6" s="10"/>
      <c r="P6" s="10"/>
      <c r="Q6" s="10"/>
      <c r="R6" s="110"/>
      <c r="T6" s="10"/>
      <c r="U6" s="10"/>
      <c r="V6" s="10"/>
      <c r="W6" s="10"/>
      <c r="X6" s="10"/>
      <c r="Y6" s="10"/>
      <c r="Z6" s="10"/>
      <c r="AA6" s="10"/>
      <c r="AB6" s="10"/>
      <c r="AC6" s="10"/>
      <c r="AD6" s="10"/>
      <c r="AE6" s="10"/>
      <c r="AF6" s="10"/>
      <c r="AG6" s="10"/>
    </row>
    <row r="7" spans="1:33" ht="3.9" customHeight="1">
      <c r="B7" s="354" t="s">
        <v>370</v>
      </c>
      <c r="C7" s="354"/>
      <c r="D7" s="354"/>
      <c r="E7" s="354"/>
      <c r="F7" s="354"/>
      <c r="G7" s="354"/>
      <c r="H7" s="354"/>
      <c r="I7" s="354"/>
      <c r="J7" s="354"/>
      <c r="K7" s="354"/>
      <c r="L7" s="102"/>
      <c r="M7" s="102" t="s">
        <v>85</v>
      </c>
      <c r="N7" s="103"/>
      <c r="O7" s="14"/>
      <c r="P7" s="14"/>
      <c r="Q7" s="14"/>
      <c r="R7" s="111"/>
      <c r="S7" s="14"/>
      <c r="T7" s="102"/>
      <c r="U7" s="102" t="s">
        <v>85</v>
      </c>
      <c r="V7" s="103"/>
      <c r="W7" s="82"/>
      <c r="X7" s="82"/>
      <c r="Y7" s="103"/>
      <c r="Z7" s="103"/>
      <c r="AA7" s="103"/>
      <c r="AB7" s="10"/>
      <c r="AC7" s="10"/>
      <c r="AD7" s="104"/>
      <c r="AE7" s="104"/>
      <c r="AF7" s="10"/>
      <c r="AG7" s="10"/>
    </row>
    <row r="8" spans="1:33" s="10" customFormat="1" ht="15.6">
      <c r="B8" s="96"/>
      <c r="C8" s="14"/>
      <c r="D8" s="14"/>
      <c r="E8" s="14"/>
      <c r="F8" s="14"/>
      <c r="G8" s="14"/>
      <c r="H8" s="14"/>
      <c r="I8" s="14"/>
      <c r="J8" s="111"/>
      <c r="K8" s="14"/>
      <c r="L8" s="14"/>
      <c r="M8" s="14"/>
      <c r="N8" s="14"/>
      <c r="O8" s="96"/>
      <c r="P8" s="14"/>
      <c r="Q8" s="14"/>
      <c r="R8" s="111"/>
      <c r="S8" s="14"/>
      <c r="T8" s="14"/>
      <c r="U8" s="14"/>
      <c r="V8" s="14"/>
      <c r="X8" s="14"/>
      <c r="Y8" s="14"/>
      <c r="Z8" s="14"/>
      <c r="AA8" s="14"/>
    </row>
    <row r="9" spans="1:33" s="3" customFormat="1" ht="41.25" customHeight="1">
      <c r="A9" s="28"/>
      <c r="B9" s="344" t="s">
        <v>86</v>
      </c>
      <c r="C9" s="345"/>
      <c r="D9" s="345"/>
      <c r="E9" s="345"/>
      <c r="F9" s="345"/>
      <c r="G9" s="340" t="s">
        <v>18</v>
      </c>
      <c r="H9" s="340"/>
      <c r="I9" s="340"/>
      <c r="J9" s="340"/>
      <c r="K9" s="340"/>
      <c r="L9" s="340"/>
      <c r="M9" s="340"/>
      <c r="N9" s="340"/>
      <c r="O9" s="340"/>
      <c r="P9" s="360" t="s">
        <v>19</v>
      </c>
      <c r="Q9" s="360"/>
      <c r="R9" s="360"/>
      <c r="S9" s="360"/>
      <c r="T9" s="360"/>
      <c r="U9" s="360"/>
      <c r="V9" s="360"/>
      <c r="W9" s="360"/>
      <c r="X9" s="337" t="s">
        <v>250</v>
      </c>
      <c r="Y9" s="361" t="s">
        <v>87</v>
      </c>
      <c r="Z9" s="362"/>
      <c r="AA9" s="363"/>
      <c r="AB9" s="340" t="s">
        <v>249</v>
      </c>
      <c r="AC9" s="340"/>
      <c r="AD9" s="340"/>
      <c r="AE9" s="340"/>
      <c r="AF9" s="357" t="s">
        <v>299</v>
      </c>
      <c r="AG9" s="358"/>
    </row>
    <row r="10" spans="1:33" ht="50.4" customHeight="1">
      <c r="B10" s="350" t="s">
        <v>88</v>
      </c>
      <c r="C10" s="348" t="s">
        <v>260</v>
      </c>
      <c r="D10" s="348"/>
      <c r="E10" s="335" t="s">
        <v>319</v>
      </c>
      <c r="F10" s="335" t="s">
        <v>320</v>
      </c>
      <c r="G10" s="348" t="s">
        <v>288</v>
      </c>
      <c r="H10" s="335" t="s">
        <v>261</v>
      </c>
      <c r="I10" s="335" t="s">
        <v>91</v>
      </c>
      <c r="J10" s="346" t="s">
        <v>92</v>
      </c>
      <c r="K10" s="335" t="s">
        <v>93</v>
      </c>
      <c r="L10" s="335" t="s">
        <v>94</v>
      </c>
      <c r="M10" s="335" t="s">
        <v>95</v>
      </c>
      <c r="N10" s="335"/>
      <c r="O10" s="335" t="s">
        <v>83</v>
      </c>
      <c r="P10" s="348" t="s">
        <v>289</v>
      </c>
      <c r="Q10" s="335" t="s">
        <v>91</v>
      </c>
      <c r="R10" s="346" t="s">
        <v>92</v>
      </c>
      <c r="S10" s="335" t="s">
        <v>93</v>
      </c>
      <c r="T10" s="335" t="s">
        <v>94</v>
      </c>
      <c r="U10" s="335" t="s">
        <v>95</v>
      </c>
      <c r="V10" s="335"/>
      <c r="W10" s="335" t="s">
        <v>83</v>
      </c>
      <c r="X10" s="338"/>
      <c r="Y10" s="335" t="s">
        <v>96</v>
      </c>
      <c r="Z10" s="335" t="s">
        <v>237</v>
      </c>
      <c r="AA10" s="335" t="s">
        <v>326</v>
      </c>
      <c r="AB10" s="333" t="s">
        <v>97</v>
      </c>
      <c r="AC10" s="333" t="s">
        <v>98</v>
      </c>
      <c r="AD10" s="333" t="s">
        <v>99</v>
      </c>
      <c r="AE10" s="333" t="s">
        <v>100</v>
      </c>
      <c r="AF10" s="333" t="s">
        <v>238</v>
      </c>
      <c r="AG10" s="359" t="s">
        <v>239</v>
      </c>
    </row>
    <row r="11" spans="1:33" s="5" customFormat="1" ht="41.4" customHeight="1">
      <c r="B11" s="350"/>
      <c r="C11" s="169" t="s">
        <v>101</v>
      </c>
      <c r="D11" s="148" t="s">
        <v>102</v>
      </c>
      <c r="E11" s="335"/>
      <c r="F11" s="335"/>
      <c r="G11" s="349"/>
      <c r="H11" s="336"/>
      <c r="I11" s="336"/>
      <c r="J11" s="347"/>
      <c r="K11" s="336"/>
      <c r="L11" s="336"/>
      <c r="M11" s="149" t="s">
        <v>103</v>
      </c>
      <c r="N11" s="149" t="s">
        <v>104</v>
      </c>
      <c r="O11" s="336"/>
      <c r="P11" s="349"/>
      <c r="Q11" s="336"/>
      <c r="R11" s="347"/>
      <c r="S11" s="336"/>
      <c r="T11" s="336"/>
      <c r="U11" s="149" t="s">
        <v>103</v>
      </c>
      <c r="V11" s="149" t="s">
        <v>104</v>
      </c>
      <c r="W11" s="336"/>
      <c r="X11" s="339"/>
      <c r="Y11" s="336"/>
      <c r="Z11" s="336"/>
      <c r="AA11" s="335"/>
      <c r="AB11" s="334"/>
      <c r="AC11" s="334"/>
      <c r="AD11" s="334"/>
      <c r="AE11" s="334"/>
      <c r="AF11" s="333"/>
      <c r="AG11" s="359"/>
    </row>
    <row r="12" spans="1:33" s="32" customFormat="1" ht="108.75" customHeight="1">
      <c r="A12" s="27"/>
      <c r="B12" s="114" t="s">
        <v>259</v>
      </c>
      <c r="C12" s="341" t="s">
        <v>357</v>
      </c>
      <c r="D12" s="341"/>
      <c r="E12" s="115" t="s">
        <v>353</v>
      </c>
      <c r="F12" s="133" t="s">
        <v>236</v>
      </c>
      <c r="G12" s="150" t="s">
        <v>300</v>
      </c>
      <c r="H12" s="151" t="s">
        <v>105</v>
      </c>
      <c r="I12" s="152" t="s">
        <v>106</v>
      </c>
      <c r="J12" s="153" t="s">
        <v>107</v>
      </c>
      <c r="K12" s="154" t="s">
        <v>301</v>
      </c>
      <c r="L12" s="152" t="s">
        <v>108</v>
      </c>
      <c r="M12" s="154" t="s">
        <v>301</v>
      </c>
      <c r="N12" s="152" t="s">
        <v>109</v>
      </c>
      <c r="O12" s="155" t="s">
        <v>269</v>
      </c>
      <c r="P12" s="138" t="s">
        <v>302</v>
      </c>
      <c r="Q12" s="107" t="s">
        <v>106</v>
      </c>
      <c r="R12" s="158" t="s">
        <v>107</v>
      </c>
      <c r="S12" s="154" t="s">
        <v>301</v>
      </c>
      <c r="T12" s="152" t="s">
        <v>108</v>
      </c>
      <c r="U12" s="154" t="s">
        <v>301</v>
      </c>
      <c r="V12" s="152" t="s">
        <v>110</v>
      </c>
      <c r="W12" s="155" t="s">
        <v>269</v>
      </c>
      <c r="X12" s="141" t="s">
        <v>310</v>
      </c>
      <c r="Y12" s="138" t="s">
        <v>111</v>
      </c>
      <c r="Z12" s="116" t="s">
        <v>273</v>
      </c>
      <c r="AA12" s="107" t="s">
        <v>352</v>
      </c>
      <c r="AB12" s="328" t="s">
        <v>262</v>
      </c>
      <c r="AC12" s="329"/>
      <c r="AD12" s="329"/>
      <c r="AE12" s="330"/>
      <c r="AF12" s="138"/>
      <c r="AG12" s="116"/>
    </row>
    <row r="13" spans="1:33" s="32" customFormat="1" ht="47.25" customHeight="1">
      <c r="A13" s="117"/>
      <c r="B13" s="134">
        <v>100</v>
      </c>
      <c r="C13" s="118" t="s">
        <v>387</v>
      </c>
      <c r="D13" s="118" t="s">
        <v>477</v>
      </c>
      <c r="E13" s="118"/>
      <c r="F13" s="118"/>
      <c r="G13" s="139" t="s">
        <v>113</v>
      </c>
      <c r="H13" s="118" t="s">
        <v>112</v>
      </c>
      <c r="I13" s="123" t="s">
        <v>478</v>
      </c>
      <c r="J13" s="119" t="s">
        <v>481</v>
      </c>
      <c r="K13" s="118" t="s">
        <v>119</v>
      </c>
      <c r="L13" s="121" t="s">
        <v>114</v>
      </c>
      <c r="M13" s="118" t="s">
        <v>298</v>
      </c>
      <c r="N13" s="132">
        <v>45366</v>
      </c>
      <c r="O13" s="135"/>
      <c r="P13" s="139" t="s">
        <v>113</v>
      </c>
      <c r="Q13" s="123" t="s">
        <v>478</v>
      </c>
      <c r="R13" s="156" t="s">
        <v>481</v>
      </c>
      <c r="S13" s="131" t="s">
        <v>128</v>
      </c>
      <c r="T13" s="131" t="s">
        <v>114</v>
      </c>
      <c r="U13" s="182" t="s">
        <v>298</v>
      </c>
      <c r="V13" s="132">
        <v>45366</v>
      </c>
      <c r="W13" s="157" t="s">
        <v>485</v>
      </c>
      <c r="X13" s="142" t="s">
        <v>23</v>
      </c>
      <c r="Y13" s="134"/>
      <c r="Z13" s="135"/>
      <c r="AA13" s="162"/>
      <c r="AB13" s="144"/>
      <c r="AC13" s="120"/>
      <c r="AD13" s="120"/>
      <c r="AE13" s="145"/>
      <c r="AF13" s="134"/>
      <c r="AG13" s="135"/>
    </row>
    <row r="14" spans="1:33" ht="27" customHeight="1">
      <c r="A14" s="122"/>
      <c r="B14" s="136">
        <f>B13+100</f>
        <v>200</v>
      </c>
      <c r="C14" s="123" t="s">
        <v>387</v>
      </c>
      <c r="D14" s="123"/>
      <c r="E14" s="123"/>
      <c r="F14" s="137"/>
      <c r="G14" s="140" t="s">
        <v>113</v>
      </c>
      <c r="H14" s="123" t="s">
        <v>112</v>
      </c>
      <c r="I14" s="123" t="s">
        <v>484</v>
      </c>
      <c r="J14" s="124" t="s">
        <v>248</v>
      </c>
      <c r="K14" s="123" t="s">
        <v>119</v>
      </c>
      <c r="L14" s="123" t="s">
        <v>114</v>
      </c>
      <c r="M14" s="131" t="s">
        <v>298</v>
      </c>
      <c r="N14" s="132">
        <v>45366</v>
      </c>
      <c r="O14" s="137"/>
      <c r="P14" s="140" t="s">
        <v>113</v>
      </c>
      <c r="Q14" s="123" t="s">
        <v>484</v>
      </c>
      <c r="R14" s="124" t="s">
        <v>248</v>
      </c>
      <c r="S14" s="123" t="s">
        <v>128</v>
      </c>
      <c r="T14" s="123" t="s">
        <v>114</v>
      </c>
      <c r="U14" s="131" t="s">
        <v>295</v>
      </c>
      <c r="V14" s="132">
        <v>45366</v>
      </c>
      <c r="W14" s="137"/>
      <c r="X14" s="143" t="s">
        <v>23</v>
      </c>
      <c r="Y14" s="136"/>
      <c r="Z14" s="137"/>
      <c r="AA14" s="163"/>
      <c r="AB14" s="146"/>
      <c r="AC14" s="126"/>
      <c r="AD14" s="126"/>
      <c r="AE14" s="147"/>
      <c r="AF14" s="136"/>
      <c r="AG14" s="137"/>
    </row>
    <row r="15" spans="1:33" ht="27" customHeight="1">
      <c r="A15" s="122"/>
      <c r="B15" s="136">
        <f t="shared" ref="B15:B78" si="0">B14+100</f>
        <v>300</v>
      </c>
      <c r="C15" s="123" t="s">
        <v>388</v>
      </c>
      <c r="D15" s="123"/>
      <c r="E15" s="123"/>
      <c r="F15" s="137"/>
      <c r="G15" s="140" t="s">
        <v>113</v>
      </c>
      <c r="H15" s="123" t="s">
        <v>112</v>
      </c>
      <c r="I15" s="123" t="s">
        <v>484</v>
      </c>
      <c r="J15" s="124" t="s">
        <v>248</v>
      </c>
      <c r="K15" s="123" t="s">
        <v>282</v>
      </c>
      <c r="L15" s="123" t="s">
        <v>114</v>
      </c>
      <c r="M15" s="123" t="s">
        <v>298</v>
      </c>
      <c r="N15" s="132">
        <v>45366</v>
      </c>
      <c r="O15" s="137"/>
      <c r="P15" s="140" t="s">
        <v>113</v>
      </c>
      <c r="Q15" s="123" t="s">
        <v>484</v>
      </c>
      <c r="R15" s="124" t="s">
        <v>248</v>
      </c>
      <c r="S15" s="123" t="s">
        <v>128</v>
      </c>
      <c r="T15" s="123" t="s">
        <v>114</v>
      </c>
      <c r="U15" s="123" t="s">
        <v>295</v>
      </c>
      <c r="V15" s="132">
        <v>45366</v>
      </c>
      <c r="W15" s="137"/>
      <c r="X15" s="143" t="s">
        <v>23</v>
      </c>
      <c r="Y15" s="136"/>
      <c r="Z15" s="137"/>
      <c r="AA15" s="163"/>
      <c r="AB15" s="146"/>
      <c r="AC15" s="126"/>
      <c r="AD15" s="126"/>
      <c r="AE15" s="147"/>
      <c r="AF15" s="136"/>
      <c r="AG15" s="137"/>
    </row>
    <row r="16" spans="1:33" ht="27" customHeight="1">
      <c r="A16" s="122"/>
      <c r="B16" s="136">
        <f t="shared" si="0"/>
        <v>400</v>
      </c>
      <c r="C16" s="123" t="s">
        <v>476</v>
      </c>
      <c r="D16" s="123"/>
      <c r="E16" s="123"/>
      <c r="F16" s="137"/>
      <c r="G16" s="140" t="s">
        <v>113</v>
      </c>
      <c r="H16" s="123" t="s">
        <v>112</v>
      </c>
      <c r="I16" s="123">
        <v>2021</v>
      </c>
      <c r="J16" s="124" t="s">
        <v>248</v>
      </c>
      <c r="K16" s="123" t="s">
        <v>119</v>
      </c>
      <c r="L16" s="123" t="s">
        <v>114</v>
      </c>
      <c r="M16" s="181" t="s">
        <v>298</v>
      </c>
      <c r="N16" s="132">
        <v>45366</v>
      </c>
      <c r="O16" s="137"/>
      <c r="P16" s="140" t="s">
        <v>113</v>
      </c>
      <c r="Q16" s="123">
        <v>2021</v>
      </c>
      <c r="R16" s="124" t="s">
        <v>248</v>
      </c>
      <c r="S16" s="123" t="s">
        <v>128</v>
      </c>
      <c r="T16" s="123" t="s">
        <v>114</v>
      </c>
      <c r="U16" s="123" t="s">
        <v>297</v>
      </c>
      <c r="V16" s="132">
        <v>45366</v>
      </c>
      <c r="W16" s="137"/>
      <c r="X16" s="143" t="s">
        <v>23</v>
      </c>
      <c r="Y16" s="136"/>
      <c r="Z16" s="137"/>
      <c r="AA16" s="163"/>
      <c r="AB16" s="146"/>
      <c r="AC16" s="126"/>
      <c r="AD16" s="126"/>
      <c r="AE16" s="147"/>
      <c r="AF16" s="136"/>
      <c r="AG16" s="137"/>
    </row>
    <row r="17" spans="1:33" ht="27" customHeight="1">
      <c r="A17" s="122"/>
      <c r="B17" s="136">
        <f t="shared" si="0"/>
        <v>500</v>
      </c>
      <c r="C17" s="123" t="s">
        <v>389</v>
      </c>
      <c r="D17" s="123"/>
      <c r="E17" s="123"/>
      <c r="F17" s="137"/>
      <c r="G17" s="140" t="s">
        <v>113</v>
      </c>
      <c r="H17" s="123" t="s">
        <v>112</v>
      </c>
      <c r="I17" s="123" t="s">
        <v>484</v>
      </c>
      <c r="J17" s="124" t="s">
        <v>248</v>
      </c>
      <c r="K17" s="123" t="s">
        <v>282</v>
      </c>
      <c r="L17" s="127" t="s">
        <v>114</v>
      </c>
      <c r="M17" s="123" t="s">
        <v>298</v>
      </c>
      <c r="N17" s="132">
        <v>45366</v>
      </c>
      <c r="O17" s="137"/>
      <c r="P17" s="140" t="s">
        <v>113</v>
      </c>
      <c r="Q17" s="123" t="s">
        <v>484</v>
      </c>
      <c r="R17" s="124" t="s">
        <v>248</v>
      </c>
      <c r="S17" s="123" t="s">
        <v>128</v>
      </c>
      <c r="T17" s="123" t="s">
        <v>114</v>
      </c>
      <c r="U17" s="123" t="s">
        <v>295</v>
      </c>
      <c r="V17" s="132">
        <v>45366</v>
      </c>
      <c r="W17" s="137"/>
      <c r="X17" s="143" t="s">
        <v>23</v>
      </c>
      <c r="Y17" s="136"/>
      <c r="Z17" s="137"/>
      <c r="AA17" s="163"/>
      <c r="AB17" s="146"/>
      <c r="AC17" s="126"/>
      <c r="AD17" s="126"/>
      <c r="AE17" s="147"/>
      <c r="AF17" s="136"/>
      <c r="AG17" s="137"/>
    </row>
    <row r="18" spans="1:33" ht="27" customHeight="1">
      <c r="A18" s="122"/>
      <c r="B18" s="136">
        <f t="shared" si="0"/>
        <v>600</v>
      </c>
      <c r="C18" s="123" t="s">
        <v>390</v>
      </c>
      <c r="D18" s="123"/>
      <c r="E18" s="123"/>
      <c r="F18" s="137"/>
      <c r="G18" s="140" t="s">
        <v>113</v>
      </c>
      <c r="H18" s="123" t="s">
        <v>112</v>
      </c>
      <c r="I18" s="123" t="s">
        <v>484</v>
      </c>
      <c r="J18" s="124" t="s">
        <v>248</v>
      </c>
      <c r="K18" s="123" t="s">
        <v>282</v>
      </c>
      <c r="L18" s="127" t="s">
        <v>114</v>
      </c>
      <c r="M18" s="123" t="s">
        <v>298</v>
      </c>
      <c r="N18" s="132">
        <v>45366</v>
      </c>
      <c r="O18" s="137"/>
      <c r="P18" s="140" t="s">
        <v>113</v>
      </c>
      <c r="Q18" s="123" t="s">
        <v>484</v>
      </c>
      <c r="R18" s="124" t="s">
        <v>248</v>
      </c>
      <c r="S18" s="123" t="s">
        <v>128</v>
      </c>
      <c r="T18" s="123" t="s">
        <v>114</v>
      </c>
      <c r="U18" s="123" t="s">
        <v>295</v>
      </c>
      <c r="V18" s="132">
        <v>45366</v>
      </c>
      <c r="W18" s="137"/>
      <c r="X18" s="143" t="s">
        <v>23</v>
      </c>
      <c r="Y18" s="136"/>
      <c r="Z18" s="137"/>
      <c r="AA18" s="163"/>
      <c r="AB18" s="146"/>
      <c r="AC18" s="126"/>
      <c r="AD18" s="126"/>
      <c r="AE18" s="147"/>
      <c r="AF18" s="136"/>
      <c r="AG18" s="137"/>
    </row>
    <row r="19" spans="1:33" ht="45.75" customHeight="1">
      <c r="A19" s="122"/>
      <c r="B19" s="136">
        <f t="shared" si="0"/>
        <v>700</v>
      </c>
      <c r="C19" s="123" t="s">
        <v>391</v>
      </c>
      <c r="D19" s="123"/>
      <c r="E19" s="123"/>
      <c r="F19" s="137"/>
      <c r="G19" s="140" t="s">
        <v>113</v>
      </c>
      <c r="H19" s="123" t="s">
        <v>112</v>
      </c>
      <c r="I19" s="123" t="s">
        <v>484</v>
      </c>
      <c r="J19" s="124" t="s">
        <v>248</v>
      </c>
      <c r="K19" s="123" t="s">
        <v>282</v>
      </c>
      <c r="L19" s="123" t="s">
        <v>114</v>
      </c>
      <c r="M19" s="131" t="s">
        <v>298</v>
      </c>
      <c r="N19" s="132">
        <v>45366</v>
      </c>
      <c r="O19" s="137"/>
      <c r="P19" s="140" t="s">
        <v>113</v>
      </c>
      <c r="Q19" s="123" t="s">
        <v>484</v>
      </c>
      <c r="R19" s="124" t="s">
        <v>248</v>
      </c>
      <c r="S19" s="123" t="s">
        <v>128</v>
      </c>
      <c r="T19" s="123" t="s">
        <v>114</v>
      </c>
      <c r="U19" s="123" t="s">
        <v>295</v>
      </c>
      <c r="V19" s="132">
        <v>45366</v>
      </c>
      <c r="W19" s="137"/>
      <c r="X19" s="143" t="s">
        <v>23</v>
      </c>
      <c r="Y19" s="136"/>
      <c r="Z19" s="137"/>
      <c r="AA19" s="163"/>
      <c r="AB19" s="146"/>
      <c r="AC19" s="126"/>
      <c r="AD19" s="126"/>
      <c r="AE19" s="147"/>
      <c r="AF19" s="136"/>
      <c r="AG19" s="137"/>
    </row>
    <row r="20" spans="1:33" ht="27" customHeight="1">
      <c r="A20" s="122"/>
      <c r="B20" s="136">
        <f t="shared" si="0"/>
        <v>800</v>
      </c>
      <c r="C20" s="123" t="s">
        <v>392</v>
      </c>
      <c r="D20" s="123"/>
      <c r="E20" s="123"/>
      <c r="F20" s="137"/>
      <c r="G20" s="140" t="s">
        <v>113</v>
      </c>
      <c r="H20" s="123" t="s">
        <v>112</v>
      </c>
      <c r="I20" s="123" t="s">
        <v>484</v>
      </c>
      <c r="J20" s="124" t="s">
        <v>248</v>
      </c>
      <c r="K20" s="123" t="s">
        <v>282</v>
      </c>
      <c r="L20" s="123" t="s">
        <v>114</v>
      </c>
      <c r="M20" s="123" t="s">
        <v>298</v>
      </c>
      <c r="N20" s="132">
        <v>45366</v>
      </c>
      <c r="O20" s="137"/>
      <c r="P20" s="140" t="s">
        <v>113</v>
      </c>
      <c r="Q20" s="123" t="s">
        <v>484</v>
      </c>
      <c r="R20" s="124" t="s">
        <v>248</v>
      </c>
      <c r="S20" s="123" t="s">
        <v>128</v>
      </c>
      <c r="T20" s="123" t="s">
        <v>114</v>
      </c>
      <c r="U20" s="123" t="s">
        <v>295</v>
      </c>
      <c r="V20" s="132">
        <v>45366</v>
      </c>
      <c r="W20" s="137"/>
      <c r="X20" s="143" t="s">
        <v>23</v>
      </c>
      <c r="Y20" s="136"/>
      <c r="Z20" s="137"/>
      <c r="AA20" s="163"/>
      <c r="AB20" s="146"/>
      <c r="AC20" s="126"/>
      <c r="AD20" s="126"/>
      <c r="AE20" s="147"/>
      <c r="AF20" s="136"/>
      <c r="AG20" s="137"/>
    </row>
    <row r="21" spans="1:33" ht="28.8">
      <c r="A21" s="122"/>
      <c r="B21" s="136">
        <f t="shared" si="0"/>
        <v>900</v>
      </c>
      <c r="C21" s="123" t="s">
        <v>393</v>
      </c>
      <c r="D21" s="123"/>
      <c r="E21" s="123"/>
      <c r="F21" s="137"/>
      <c r="G21" s="140" t="s">
        <v>113</v>
      </c>
      <c r="H21" s="123" t="s">
        <v>112</v>
      </c>
      <c r="I21" s="123" t="s">
        <v>484</v>
      </c>
      <c r="J21" s="124" t="s">
        <v>248</v>
      </c>
      <c r="K21" s="123" t="s">
        <v>282</v>
      </c>
      <c r="L21" s="123" t="s">
        <v>114</v>
      </c>
      <c r="M21" s="123" t="s">
        <v>298</v>
      </c>
      <c r="N21" s="132">
        <v>45366</v>
      </c>
      <c r="O21" s="137"/>
      <c r="P21" s="140" t="s">
        <v>113</v>
      </c>
      <c r="Q21" s="123" t="s">
        <v>484</v>
      </c>
      <c r="R21" s="124" t="s">
        <v>248</v>
      </c>
      <c r="S21" s="123" t="s">
        <v>128</v>
      </c>
      <c r="T21" s="123" t="s">
        <v>114</v>
      </c>
      <c r="U21" s="123" t="s">
        <v>295</v>
      </c>
      <c r="V21" s="132">
        <v>45366</v>
      </c>
      <c r="W21" s="137"/>
      <c r="X21" s="143" t="s">
        <v>23</v>
      </c>
      <c r="Y21" s="136"/>
      <c r="Z21" s="137"/>
      <c r="AA21" s="163"/>
      <c r="AB21" s="146"/>
      <c r="AC21" s="126"/>
      <c r="AD21" s="126"/>
      <c r="AE21" s="147"/>
      <c r="AF21" s="136"/>
      <c r="AG21" s="137"/>
    </row>
    <row r="22" spans="1:33" ht="28.8">
      <c r="A22" s="122"/>
      <c r="B22" s="136">
        <f t="shared" si="0"/>
        <v>1000</v>
      </c>
      <c r="C22" s="123" t="s">
        <v>483</v>
      </c>
      <c r="D22" s="123"/>
      <c r="E22" s="123"/>
      <c r="F22" s="137"/>
      <c r="G22" s="140" t="s">
        <v>113</v>
      </c>
      <c r="H22" s="123" t="s">
        <v>112</v>
      </c>
      <c r="I22" s="123" t="s">
        <v>484</v>
      </c>
      <c r="J22" s="124" t="s">
        <v>248</v>
      </c>
      <c r="K22" s="123" t="s">
        <v>282</v>
      </c>
      <c r="L22" s="123" t="s">
        <v>114</v>
      </c>
      <c r="M22" s="123" t="s">
        <v>298</v>
      </c>
      <c r="N22" s="132">
        <v>45366</v>
      </c>
      <c r="O22" s="137"/>
      <c r="P22" s="140" t="s">
        <v>113</v>
      </c>
      <c r="Q22" s="123" t="s">
        <v>484</v>
      </c>
      <c r="R22" s="124" t="s">
        <v>248</v>
      </c>
      <c r="S22" s="123" t="s">
        <v>128</v>
      </c>
      <c r="T22" s="123" t="s">
        <v>114</v>
      </c>
      <c r="U22" s="123" t="s">
        <v>295</v>
      </c>
      <c r="V22" s="132">
        <v>45366</v>
      </c>
      <c r="W22" s="137"/>
      <c r="X22" s="143" t="s">
        <v>23</v>
      </c>
      <c r="Y22" s="136"/>
      <c r="Z22" s="137"/>
      <c r="AA22" s="163"/>
      <c r="AB22" s="146"/>
      <c r="AC22" s="126"/>
      <c r="AD22" s="126"/>
      <c r="AE22" s="147"/>
      <c r="AF22" s="136"/>
      <c r="AG22" s="137"/>
    </row>
    <row r="23" spans="1:33" ht="28.8">
      <c r="A23" s="122"/>
      <c r="B23" s="136">
        <f t="shared" si="0"/>
        <v>1100</v>
      </c>
      <c r="C23" s="123" t="s">
        <v>394</v>
      </c>
      <c r="D23" s="123"/>
      <c r="E23" s="123"/>
      <c r="F23" s="137"/>
      <c r="G23" s="140" t="s">
        <v>113</v>
      </c>
      <c r="H23" s="123" t="s">
        <v>112</v>
      </c>
      <c r="I23" s="123" t="s">
        <v>484</v>
      </c>
      <c r="J23" s="124" t="s">
        <v>248</v>
      </c>
      <c r="K23" s="123" t="s">
        <v>282</v>
      </c>
      <c r="L23" s="123" t="s">
        <v>114</v>
      </c>
      <c r="M23" s="123" t="s">
        <v>298</v>
      </c>
      <c r="N23" s="132">
        <v>45366</v>
      </c>
      <c r="O23" s="137"/>
      <c r="P23" s="140" t="s">
        <v>113</v>
      </c>
      <c r="Q23" s="123" t="s">
        <v>484</v>
      </c>
      <c r="R23" s="124" t="s">
        <v>248</v>
      </c>
      <c r="S23" s="123" t="s">
        <v>128</v>
      </c>
      <c r="T23" s="123" t="s">
        <v>114</v>
      </c>
      <c r="U23" s="123" t="s">
        <v>295</v>
      </c>
      <c r="V23" s="132">
        <v>45366</v>
      </c>
      <c r="W23" s="137"/>
      <c r="X23" s="143" t="s">
        <v>23</v>
      </c>
      <c r="Y23" s="136"/>
      <c r="Z23" s="137"/>
      <c r="AA23" s="163"/>
      <c r="AB23" s="146"/>
      <c r="AC23" s="126"/>
      <c r="AD23" s="126"/>
      <c r="AE23" s="147"/>
      <c r="AF23" s="136"/>
      <c r="AG23" s="137"/>
    </row>
    <row r="24" spans="1:33" ht="28.8">
      <c r="A24" s="122"/>
      <c r="B24" s="136">
        <f t="shared" si="0"/>
        <v>1200</v>
      </c>
      <c r="C24" s="123" t="s">
        <v>395</v>
      </c>
      <c r="D24" s="123"/>
      <c r="E24" s="123"/>
      <c r="F24" s="137"/>
      <c r="G24" s="140" t="s">
        <v>113</v>
      </c>
      <c r="H24" s="123" t="s">
        <v>112</v>
      </c>
      <c r="I24" s="123" t="s">
        <v>484</v>
      </c>
      <c r="J24" s="124" t="s">
        <v>248</v>
      </c>
      <c r="K24" s="123" t="s">
        <v>282</v>
      </c>
      <c r="L24" s="123" t="s">
        <v>114</v>
      </c>
      <c r="M24" s="123" t="s">
        <v>298</v>
      </c>
      <c r="N24" s="132">
        <v>45366</v>
      </c>
      <c r="O24" s="137"/>
      <c r="P24" s="140" t="s">
        <v>113</v>
      </c>
      <c r="Q24" s="123" t="s">
        <v>484</v>
      </c>
      <c r="R24" s="124" t="s">
        <v>248</v>
      </c>
      <c r="S24" s="123" t="s">
        <v>128</v>
      </c>
      <c r="T24" s="123" t="s">
        <v>114</v>
      </c>
      <c r="U24" s="123" t="s">
        <v>295</v>
      </c>
      <c r="V24" s="132">
        <v>45366</v>
      </c>
      <c r="W24" s="137"/>
      <c r="X24" s="143" t="s">
        <v>23</v>
      </c>
      <c r="Y24" s="136"/>
      <c r="Z24" s="137"/>
      <c r="AA24" s="163"/>
      <c r="AB24" s="146"/>
      <c r="AC24" s="126"/>
      <c r="AD24" s="126"/>
      <c r="AE24" s="147"/>
      <c r="AF24" s="136"/>
      <c r="AG24" s="137"/>
    </row>
    <row r="25" spans="1:33" ht="28.8">
      <c r="A25" s="122"/>
      <c r="B25" s="136">
        <f t="shared" si="0"/>
        <v>1300</v>
      </c>
      <c r="C25" s="123" t="s">
        <v>396</v>
      </c>
      <c r="D25" s="123"/>
      <c r="E25" s="123"/>
      <c r="F25" s="137"/>
      <c r="G25" s="140" t="s">
        <v>113</v>
      </c>
      <c r="H25" s="123" t="s">
        <v>112</v>
      </c>
      <c r="I25" s="123" t="s">
        <v>484</v>
      </c>
      <c r="J25" s="124" t="s">
        <v>248</v>
      </c>
      <c r="K25" s="123" t="s">
        <v>282</v>
      </c>
      <c r="L25" s="123" t="s">
        <v>114</v>
      </c>
      <c r="M25" s="123" t="s">
        <v>298</v>
      </c>
      <c r="N25" s="132">
        <v>45366</v>
      </c>
      <c r="O25" s="137"/>
      <c r="P25" s="140" t="s">
        <v>113</v>
      </c>
      <c r="Q25" s="123" t="s">
        <v>484</v>
      </c>
      <c r="R25" s="124" t="s">
        <v>248</v>
      </c>
      <c r="S25" s="123" t="s">
        <v>128</v>
      </c>
      <c r="T25" s="123" t="s">
        <v>114</v>
      </c>
      <c r="U25" s="123" t="s">
        <v>295</v>
      </c>
      <c r="V25" s="132">
        <v>45366</v>
      </c>
      <c r="W25" s="137"/>
      <c r="X25" s="143" t="s">
        <v>23</v>
      </c>
      <c r="Y25" s="136"/>
      <c r="Z25" s="137"/>
      <c r="AA25" s="163"/>
      <c r="AB25" s="146"/>
      <c r="AC25" s="126"/>
      <c r="AD25" s="126"/>
      <c r="AE25" s="147"/>
      <c r="AF25" s="136"/>
      <c r="AG25" s="137"/>
    </row>
    <row r="26" spans="1:33" ht="28.8">
      <c r="A26" s="122"/>
      <c r="B26" s="136">
        <f t="shared" si="0"/>
        <v>1400</v>
      </c>
      <c r="C26" s="123" t="s">
        <v>397</v>
      </c>
      <c r="D26" s="123"/>
      <c r="E26" s="123"/>
      <c r="F26" s="137"/>
      <c r="G26" s="140" t="s">
        <v>113</v>
      </c>
      <c r="H26" s="123" t="s">
        <v>112</v>
      </c>
      <c r="I26" s="123" t="s">
        <v>484</v>
      </c>
      <c r="J26" s="124" t="s">
        <v>248</v>
      </c>
      <c r="K26" s="123" t="s">
        <v>282</v>
      </c>
      <c r="L26" s="123" t="s">
        <v>114</v>
      </c>
      <c r="M26" s="123" t="s">
        <v>298</v>
      </c>
      <c r="N26" s="132">
        <v>45366</v>
      </c>
      <c r="O26" s="137"/>
      <c r="P26" s="140" t="s">
        <v>113</v>
      </c>
      <c r="Q26" s="123" t="s">
        <v>484</v>
      </c>
      <c r="R26" s="124" t="s">
        <v>248</v>
      </c>
      <c r="S26" s="123" t="s">
        <v>128</v>
      </c>
      <c r="T26" s="123" t="s">
        <v>114</v>
      </c>
      <c r="U26" s="123" t="s">
        <v>295</v>
      </c>
      <c r="V26" s="132">
        <v>45366</v>
      </c>
      <c r="W26" s="137"/>
      <c r="X26" s="143" t="s">
        <v>23</v>
      </c>
      <c r="Y26" s="136"/>
      <c r="Z26" s="137"/>
      <c r="AA26" s="163"/>
      <c r="AB26" s="146"/>
      <c r="AC26" s="126"/>
      <c r="AD26" s="126"/>
      <c r="AE26" s="147"/>
      <c r="AF26" s="136"/>
      <c r="AG26" s="137"/>
    </row>
    <row r="27" spans="1:33" ht="28.8">
      <c r="A27" s="122"/>
      <c r="B27" s="136">
        <f t="shared" si="0"/>
        <v>1500</v>
      </c>
      <c r="C27" s="123" t="s">
        <v>398</v>
      </c>
      <c r="D27" s="123"/>
      <c r="E27" s="123"/>
      <c r="F27" s="137"/>
      <c r="G27" s="140" t="s">
        <v>113</v>
      </c>
      <c r="H27" s="123" t="s">
        <v>112</v>
      </c>
      <c r="I27" s="123" t="s">
        <v>484</v>
      </c>
      <c r="J27" s="124" t="s">
        <v>248</v>
      </c>
      <c r="K27" s="123" t="s">
        <v>282</v>
      </c>
      <c r="L27" s="123" t="s">
        <v>114</v>
      </c>
      <c r="M27" s="123" t="s">
        <v>298</v>
      </c>
      <c r="N27" s="132">
        <v>45366</v>
      </c>
      <c r="O27" s="137"/>
      <c r="P27" s="140" t="s">
        <v>113</v>
      </c>
      <c r="Q27" s="123" t="s">
        <v>484</v>
      </c>
      <c r="R27" s="124" t="s">
        <v>248</v>
      </c>
      <c r="S27" s="123" t="s">
        <v>128</v>
      </c>
      <c r="T27" s="123" t="s">
        <v>114</v>
      </c>
      <c r="U27" s="123" t="s">
        <v>295</v>
      </c>
      <c r="V27" s="132">
        <v>45366</v>
      </c>
      <c r="W27" s="137"/>
      <c r="X27" s="143" t="s">
        <v>23</v>
      </c>
      <c r="Y27" s="136"/>
      <c r="Z27" s="137"/>
      <c r="AA27" s="163"/>
      <c r="AB27" s="146"/>
      <c r="AC27" s="126"/>
      <c r="AD27" s="126"/>
      <c r="AE27" s="147"/>
      <c r="AF27" s="136"/>
      <c r="AG27" s="137"/>
    </row>
    <row r="28" spans="1:33" ht="28.8">
      <c r="A28" s="122"/>
      <c r="B28" s="136">
        <f t="shared" si="0"/>
        <v>1600</v>
      </c>
      <c r="C28" s="123" t="s">
        <v>399</v>
      </c>
      <c r="D28" s="123"/>
      <c r="E28" s="123"/>
      <c r="F28" s="137"/>
      <c r="G28" s="140" t="s">
        <v>113</v>
      </c>
      <c r="H28" s="123" t="s">
        <v>112</v>
      </c>
      <c r="I28" s="123" t="s">
        <v>484</v>
      </c>
      <c r="J28" s="124" t="s">
        <v>248</v>
      </c>
      <c r="K28" s="123" t="s">
        <v>282</v>
      </c>
      <c r="L28" s="123" t="s">
        <v>114</v>
      </c>
      <c r="M28" s="123" t="s">
        <v>298</v>
      </c>
      <c r="N28" s="132">
        <v>45366</v>
      </c>
      <c r="O28" s="137"/>
      <c r="P28" s="140" t="s">
        <v>113</v>
      </c>
      <c r="Q28" s="123" t="s">
        <v>484</v>
      </c>
      <c r="R28" s="124" t="s">
        <v>248</v>
      </c>
      <c r="S28" s="123" t="s">
        <v>128</v>
      </c>
      <c r="T28" s="123" t="s">
        <v>114</v>
      </c>
      <c r="U28" s="123" t="s">
        <v>295</v>
      </c>
      <c r="V28" s="132">
        <v>45366</v>
      </c>
      <c r="W28" s="137"/>
      <c r="X28" s="143" t="s">
        <v>23</v>
      </c>
      <c r="Y28" s="136"/>
      <c r="Z28" s="137"/>
      <c r="AA28" s="163"/>
      <c r="AB28" s="146"/>
      <c r="AC28" s="126"/>
      <c r="AD28" s="126"/>
      <c r="AE28" s="147"/>
      <c r="AF28" s="136"/>
      <c r="AG28" s="137"/>
    </row>
    <row r="29" spans="1:33" ht="28.8">
      <c r="A29" s="122"/>
      <c r="B29" s="136">
        <f t="shared" si="0"/>
        <v>1700</v>
      </c>
      <c r="C29" s="123" t="s">
        <v>400</v>
      </c>
      <c r="D29" s="123"/>
      <c r="E29" s="123"/>
      <c r="F29" s="137"/>
      <c r="G29" s="140" t="s">
        <v>113</v>
      </c>
      <c r="H29" s="123" t="s">
        <v>112</v>
      </c>
      <c r="I29" s="123" t="s">
        <v>484</v>
      </c>
      <c r="J29" s="124" t="s">
        <v>248</v>
      </c>
      <c r="K29" s="123" t="s">
        <v>282</v>
      </c>
      <c r="L29" s="123" t="s">
        <v>114</v>
      </c>
      <c r="M29" s="123" t="s">
        <v>298</v>
      </c>
      <c r="N29" s="132">
        <v>45366</v>
      </c>
      <c r="O29" s="137"/>
      <c r="P29" s="140" t="s">
        <v>113</v>
      </c>
      <c r="Q29" s="123" t="s">
        <v>484</v>
      </c>
      <c r="R29" s="124" t="s">
        <v>248</v>
      </c>
      <c r="S29" s="123" t="s">
        <v>128</v>
      </c>
      <c r="T29" s="123" t="s">
        <v>114</v>
      </c>
      <c r="U29" s="123" t="s">
        <v>295</v>
      </c>
      <c r="V29" s="132">
        <v>45366</v>
      </c>
      <c r="W29" s="137"/>
      <c r="X29" s="143" t="s">
        <v>23</v>
      </c>
      <c r="Y29" s="136"/>
      <c r="Z29" s="137"/>
      <c r="AA29" s="163"/>
      <c r="AB29" s="146"/>
      <c r="AC29" s="126"/>
      <c r="AD29" s="126"/>
      <c r="AE29" s="147"/>
      <c r="AF29" s="136"/>
      <c r="AG29" s="137"/>
    </row>
    <row r="30" spans="1:33" ht="28.8">
      <c r="A30" s="122"/>
      <c r="B30" s="136">
        <f t="shared" si="0"/>
        <v>1800</v>
      </c>
      <c r="C30" s="123" t="s">
        <v>401</v>
      </c>
      <c r="D30" s="123"/>
      <c r="E30" s="123"/>
      <c r="F30" s="137"/>
      <c r="G30" s="140" t="s">
        <v>113</v>
      </c>
      <c r="H30" s="123" t="s">
        <v>112</v>
      </c>
      <c r="I30" s="123" t="s">
        <v>484</v>
      </c>
      <c r="J30" s="124" t="s">
        <v>248</v>
      </c>
      <c r="K30" s="123" t="s">
        <v>282</v>
      </c>
      <c r="L30" s="123" t="s">
        <v>114</v>
      </c>
      <c r="M30" s="123" t="s">
        <v>298</v>
      </c>
      <c r="N30" s="132">
        <v>45369</v>
      </c>
      <c r="O30" s="137"/>
      <c r="P30" s="140" t="s">
        <v>113</v>
      </c>
      <c r="Q30" s="123" t="s">
        <v>484</v>
      </c>
      <c r="R30" s="124" t="s">
        <v>248</v>
      </c>
      <c r="S30" s="123" t="s">
        <v>128</v>
      </c>
      <c r="T30" s="123" t="s">
        <v>114</v>
      </c>
      <c r="U30" s="123" t="s">
        <v>295</v>
      </c>
      <c r="V30" s="132">
        <v>45369</v>
      </c>
      <c r="W30" s="137"/>
      <c r="X30" s="143" t="s">
        <v>23</v>
      </c>
      <c r="Y30" s="136"/>
      <c r="Z30" s="137"/>
      <c r="AA30" s="163"/>
      <c r="AB30" s="146"/>
      <c r="AC30" s="126"/>
      <c r="AD30" s="126"/>
      <c r="AE30" s="147"/>
      <c r="AF30" s="136"/>
      <c r="AG30" s="137"/>
    </row>
    <row r="31" spans="1:33" ht="28.8">
      <c r="A31" s="122"/>
      <c r="B31" s="136">
        <f t="shared" si="0"/>
        <v>1900</v>
      </c>
      <c r="C31" s="123" t="s">
        <v>402</v>
      </c>
      <c r="D31" s="123"/>
      <c r="E31" s="123"/>
      <c r="F31" s="137"/>
      <c r="G31" s="140" t="s">
        <v>113</v>
      </c>
      <c r="H31" s="123" t="s">
        <v>112</v>
      </c>
      <c r="I31" s="123" t="s">
        <v>478</v>
      </c>
      <c r="J31" s="124" t="s">
        <v>248</v>
      </c>
      <c r="K31" s="123" t="s">
        <v>282</v>
      </c>
      <c r="L31" s="123" t="s">
        <v>114</v>
      </c>
      <c r="M31" s="123" t="s">
        <v>298</v>
      </c>
      <c r="N31" s="132">
        <v>45369</v>
      </c>
      <c r="O31" s="137"/>
      <c r="P31" s="140" t="s">
        <v>113</v>
      </c>
      <c r="Q31" s="123" t="s">
        <v>478</v>
      </c>
      <c r="R31" s="124" t="s">
        <v>248</v>
      </c>
      <c r="S31" s="123" t="s">
        <v>128</v>
      </c>
      <c r="T31" s="123" t="s">
        <v>114</v>
      </c>
      <c r="U31" s="123" t="s">
        <v>295</v>
      </c>
      <c r="V31" s="132">
        <v>45369</v>
      </c>
      <c r="W31" s="137"/>
      <c r="X31" s="143" t="s">
        <v>23</v>
      </c>
      <c r="Y31" s="136"/>
      <c r="Z31" s="137"/>
      <c r="AA31" s="163"/>
      <c r="AB31" s="146"/>
      <c r="AC31" s="126"/>
      <c r="AD31" s="126"/>
      <c r="AE31" s="147"/>
      <c r="AF31" s="136"/>
      <c r="AG31" s="137"/>
    </row>
    <row r="32" spans="1:33" ht="28.8">
      <c r="A32" s="122"/>
      <c r="B32" s="136">
        <f t="shared" si="0"/>
        <v>2000</v>
      </c>
      <c r="C32" s="123" t="s">
        <v>403</v>
      </c>
      <c r="D32" s="123"/>
      <c r="E32" s="123"/>
      <c r="F32" s="137"/>
      <c r="G32" s="140" t="s">
        <v>113</v>
      </c>
      <c r="H32" s="123" t="s">
        <v>112</v>
      </c>
      <c r="I32" s="123" t="s">
        <v>484</v>
      </c>
      <c r="J32" s="124" t="s">
        <v>248</v>
      </c>
      <c r="K32" s="123" t="s">
        <v>282</v>
      </c>
      <c r="L32" s="123" t="s">
        <v>114</v>
      </c>
      <c r="M32" s="123" t="s">
        <v>298</v>
      </c>
      <c r="N32" s="132">
        <v>45369</v>
      </c>
      <c r="O32" s="137"/>
      <c r="P32" s="140" t="s">
        <v>113</v>
      </c>
      <c r="Q32" s="123" t="s">
        <v>484</v>
      </c>
      <c r="R32" s="124" t="s">
        <v>248</v>
      </c>
      <c r="S32" s="123" t="s">
        <v>128</v>
      </c>
      <c r="T32" s="123" t="s">
        <v>114</v>
      </c>
      <c r="U32" s="123" t="s">
        <v>295</v>
      </c>
      <c r="V32" s="132">
        <v>45369</v>
      </c>
      <c r="W32" s="137"/>
      <c r="X32" s="143" t="s">
        <v>23</v>
      </c>
      <c r="Y32" s="136"/>
      <c r="Z32" s="137"/>
      <c r="AA32" s="163"/>
      <c r="AB32" s="146"/>
      <c r="AC32" s="126"/>
      <c r="AD32" s="126"/>
      <c r="AE32" s="147"/>
      <c r="AF32" s="136"/>
      <c r="AG32" s="137"/>
    </row>
    <row r="33" spans="1:33" ht="28.8">
      <c r="A33" s="122"/>
      <c r="B33" s="136">
        <f t="shared" si="0"/>
        <v>2100</v>
      </c>
      <c r="C33" s="123" t="s">
        <v>404</v>
      </c>
      <c r="D33" s="123"/>
      <c r="E33" s="123"/>
      <c r="F33" s="137"/>
      <c r="G33" s="140" t="s">
        <v>113</v>
      </c>
      <c r="H33" s="123" t="s">
        <v>112</v>
      </c>
      <c r="I33" s="123" t="s">
        <v>478</v>
      </c>
      <c r="J33" s="124" t="s">
        <v>248</v>
      </c>
      <c r="K33" s="123" t="s">
        <v>282</v>
      </c>
      <c r="L33" s="123" t="s">
        <v>114</v>
      </c>
      <c r="M33" s="123" t="s">
        <v>298</v>
      </c>
      <c r="N33" s="132">
        <v>45369</v>
      </c>
      <c r="O33" s="137"/>
      <c r="P33" s="140" t="s">
        <v>113</v>
      </c>
      <c r="Q33" s="123" t="s">
        <v>478</v>
      </c>
      <c r="R33" s="124" t="s">
        <v>248</v>
      </c>
      <c r="S33" s="123" t="s">
        <v>128</v>
      </c>
      <c r="T33" s="123" t="s">
        <v>114</v>
      </c>
      <c r="U33" s="123" t="s">
        <v>295</v>
      </c>
      <c r="V33" s="132">
        <v>45369</v>
      </c>
      <c r="W33" s="137"/>
      <c r="X33" s="143" t="s">
        <v>23</v>
      </c>
      <c r="Y33" s="136"/>
      <c r="Z33" s="137"/>
      <c r="AA33" s="163"/>
      <c r="AB33" s="146"/>
      <c r="AC33" s="126"/>
      <c r="AD33" s="126"/>
      <c r="AE33" s="147"/>
      <c r="AF33" s="136"/>
      <c r="AG33" s="137"/>
    </row>
    <row r="34" spans="1:33" ht="28.8">
      <c r="A34" s="122"/>
      <c r="B34" s="136">
        <f t="shared" si="0"/>
        <v>2200</v>
      </c>
      <c r="C34" s="123" t="s">
        <v>405</v>
      </c>
      <c r="D34" s="123"/>
      <c r="E34" s="123"/>
      <c r="F34" s="137"/>
      <c r="G34" s="140" t="s">
        <v>113</v>
      </c>
      <c r="H34" s="123" t="s">
        <v>112</v>
      </c>
      <c r="I34" s="123" t="s">
        <v>484</v>
      </c>
      <c r="J34" s="124" t="s">
        <v>248</v>
      </c>
      <c r="K34" s="123" t="s">
        <v>282</v>
      </c>
      <c r="L34" s="123" t="s">
        <v>114</v>
      </c>
      <c r="M34" s="123" t="s">
        <v>298</v>
      </c>
      <c r="N34" s="132">
        <v>45369</v>
      </c>
      <c r="O34" s="137"/>
      <c r="P34" s="140" t="s">
        <v>113</v>
      </c>
      <c r="Q34" s="123" t="s">
        <v>484</v>
      </c>
      <c r="R34" s="124" t="s">
        <v>248</v>
      </c>
      <c r="S34" s="123" t="s">
        <v>128</v>
      </c>
      <c r="T34" s="123" t="s">
        <v>114</v>
      </c>
      <c r="U34" s="123" t="s">
        <v>295</v>
      </c>
      <c r="V34" s="132">
        <v>45369</v>
      </c>
      <c r="W34" s="137"/>
      <c r="X34" s="143" t="s">
        <v>23</v>
      </c>
      <c r="Y34" s="136"/>
      <c r="Z34" s="137"/>
      <c r="AA34" s="163"/>
      <c r="AB34" s="146"/>
      <c r="AC34" s="126"/>
      <c r="AD34" s="126"/>
      <c r="AE34" s="147"/>
      <c r="AF34" s="136"/>
      <c r="AG34" s="137"/>
    </row>
    <row r="35" spans="1:33" ht="28.8">
      <c r="A35" s="122"/>
      <c r="B35" s="136">
        <f t="shared" si="0"/>
        <v>2300</v>
      </c>
      <c r="C35" s="123" t="s">
        <v>406</v>
      </c>
      <c r="D35" s="123"/>
      <c r="E35" s="123"/>
      <c r="F35" s="137"/>
      <c r="G35" s="140" t="s">
        <v>113</v>
      </c>
      <c r="H35" s="123" t="s">
        <v>112</v>
      </c>
      <c r="I35" s="123" t="s">
        <v>484</v>
      </c>
      <c r="J35" s="124" t="s">
        <v>248</v>
      </c>
      <c r="K35" s="123" t="s">
        <v>282</v>
      </c>
      <c r="L35" s="123" t="s">
        <v>114</v>
      </c>
      <c r="M35" s="123" t="s">
        <v>298</v>
      </c>
      <c r="N35" s="132">
        <v>45369</v>
      </c>
      <c r="O35" s="137"/>
      <c r="P35" s="140" t="s">
        <v>113</v>
      </c>
      <c r="Q35" s="123" t="s">
        <v>484</v>
      </c>
      <c r="R35" s="124" t="s">
        <v>248</v>
      </c>
      <c r="S35" s="123" t="s">
        <v>128</v>
      </c>
      <c r="T35" s="123" t="s">
        <v>114</v>
      </c>
      <c r="U35" s="123" t="s">
        <v>295</v>
      </c>
      <c r="V35" s="132">
        <v>45369</v>
      </c>
      <c r="W35" s="137"/>
      <c r="X35" s="143" t="s">
        <v>23</v>
      </c>
      <c r="Y35" s="136"/>
      <c r="Z35" s="137"/>
      <c r="AA35" s="163"/>
      <c r="AB35" s="146"/>
      <c r="AC35" s="126"/>
      <c r="AD35" s="126"/>
      <c r="AE35" s="147"/>
      <c r="AF35" s="136"/>
      <c r="AG35" s="137"/>
    </row>
    <row r="36" spans="1:33" ht="28.8">
      <c r="A36" s="122"/>
      <c r="B36" s="136">
        <f t="shared" si="0"/>
        <v>2400</v>
      </c>
      <c r="C36" s="123" t="s">
        <v>407</v>
      </c>
      <c r="D36" s="123"/>
      <c r="E36" s="123"/>
      <c r="F36" s="137"/>
      <c r="G36" s="140" t="s">
        <v>113</v>
      </c>
      <c r="H36" s="123" t="s">
        <v>112</v>
      </c>
      <c r="I36" s="123" t="s">
        <v>484</v>
      </c>
      <c r="J36" s="124" t="s">
        <v>248</v>
      </c>
      <c r="K36" s="123" t="s">
        <v>282</v>
      </c>
      <c r="L36" s="123" t="s">
        <v>114</v>
      </c>
      <c r="M36" s="123" t="s">
        <v>298</v>
      </c>
      <c r="N36" s="132">
        <v>45369</v>
      </c>
      <c r="O36" s="137"/>
      <c r="P36" s="140" t="s">
        <v>113</v>
      </c>
      <c r="Q36" s="123" t="s">
        <v>484</v>
      </c>
      <c r="R36" s="124" t="s">
        <v>248</v>
      </c>
      <c r="S36" s="123" t="s">
        <v>128</v>
      </c>
      <c r="T36" s="123" t="s">
        <v>114</v>
      </c>
      <c r="U36" s="123" t="s">
        <v>295</v>
      </c>
      <c r="V36" s="132">
        <v>45369</v>
      </c>
      <c r="W36" s="137"/>
      <c r="X36" s="143" t="s">
        <v>23</v>
      </c>
      <c r="Y36" s="136"/>
      <c r="Z36" s="137"/>
      <c r="AA36" s="163"/>
      <c r="AB36" s="146"/>
      <c r="AC36" s="126"/>
      <c r="AD36" s="126"/>
      <c r="AE36" s="147"/>
      <c r="AF36" s="136"/>
      <c r="AG36" s="137"/>
    </row>
    <row r="37" spans="1:33" ht="28.8">
      <c r="A37" s="122"/>
      <c r="B37" s="136">
        <f t="shared" si="0"/>
        <v>2500</v>
      </c>
      <c r="C37" s="123" t="s">
        <v>408</v>
      </c>
      <c r="D37" s="123"/>
      <c r="E37" s="123"/>
      <c r="F37" s="137"/>
      <c r="G37" s="140" t="s">
        <v>113</v>
      </c>
      <c r="H37" s="123" t="s">
        <v>112</v>
      </c>
      <c r="I37" s="123" t="s">
        <v>484</v>
      </c>
      <c r="J37" s="124" t="s">
        <v>248</v>
      </c>
      <c r="K37" s="123" t="s">
        <v>282</v>
      </c>
      <c r="L37" s="123" t="s">
        <v>114</v>
      </c>
      <c r="M37" s="123" t="s">
        <v>298</v>
      </c>
      <c r="N37" s="132">
        <v>45369</v>
      </c>
      <c r="O37" s="137"/>
      <c r="P37" s="140" t="s">
        <v>113</v>
      </c>
      <c r="Q37" s="123" t="s">
        <v>484</v>
      </c>
      <c r="R37" s="124" t="s">
        <v>248</v>
      </c>
      <c r="S37" s="123" t="s">
        <v>128</v>
      </c>
      <c r="T37" s="123" t="s">
        <v>114</v>
      </c>
      <c r="U37" s="123" t="s">
        <v>295</v>
      </c>
      <c r="V37" s="132">
        <v>45369</v>
      </c>
      <c r="W37" s="137"/>
      <c r="X37" s="143" t="s">
        <v>23</v>
      </c>
      <c r="Y37" s="136"/>
      <c r="Z37" s="137"/>
      <c r="AA37" s="163"/>
      <c r="AB37" s="146"/>
      <c r="AC37" s="126"/>
      <c r="AD37" s="126"/>
      <c r="AE37" s="147"/>
      <c r="AF37" s="136"/>
      <c r="AG37" s="137"/>
    </row>
    <row r="38" spans="1:33" ht="28.8">
      <c r="A38" s="122"/>
      <c r="B38" s="136">
        <f t="shared" si="0"/>
        <v>2600</v>
      </c>
      <c r="C38" s="123" t="s">
        <v>409</v>
      </c>
      <c r="D38" s="123"/>
      <c r="E38" s="123"/>
      <c r="F38" s="137"/>
      <c r="G38" s="140" t="s">
        <v>113</v>
      </c>
      <c r="H38" s="123" t="s">
        <v>112</v>
      </c>
      <c r="I38" s="123" t="s">
        <v>484</v>
      </c>
      <c r="J38" s="124" t="s">
        <v>248</v>
      </c>
      <c r="K38" s="123" t="s">
        <v>282</v>
      </c>
      <c r="L38" s="123" t="s">
        <v>114</v>
      </c>
      <c r="M38" s="123" t="s">
        <v>298</v>
      </c>
      <c r="N38" s="132">
        <v>45369</v>
      </c>
      <c r="O38" s="137"/>
      <c r="P38" s="140" t="s">
        <v>113</v>
      </c>
      <c r="Q38" s="123" t="s">
        <v>484</v>
      </c>
      <c r="R38" s="124" t="s">
        <v>248</v>
      </c>
      <c r="S38" s="123" t="s">
        <v>128</v>
      </c>
      <c r="T38" s="123" t="s">
        <v>114</v>
      </c>
      <c r="U38" s="123" t="s">
        <v>295</v>
      </c>
      <c r="V38" s="132">
        <v>45369</v>
      </c>
      <c r="W38" s="137"/>
      <c r="X38" s="143" t="s">
        <v>23</v>
      </c>
      <c r="Y38" s="136"/>
      <c r="Z38" s="137"/>
      <c r="AA38" s="163"/>
      <c r="AB38" s="146"/>
      <c r="AC38" s="126"/>
      <c r="AD38" s="126"/>
      <c r="AE38" s="147"/>
      <c r="AF38" s="136"/>
      <c r="AG38" s="137"/>
    </row>
    <row r="39" spans="1:33" ht="28.8">
      <c r="A39" s="122"/>
      <c r="B39" s="136">
        <f t="shared" si="0"/>
        <v>2700</v>
      </c>
      <c r="C39" s="123" t="s">
        <v>410</v>
      </c>
      <c r="D39" s="123"/>
      <c r="E39" s="123"/>
      <c r="F39" s="137"/>
      <c r="G39" s="140" t="s">
        <v>113</v>
      </c>
      <c r="H39" s="123" t="s">
        <v>112</v>
      </c>
      <c r="I39" s="123" t="s">
        <v>478</v>
      </c>
      <c r="J39" s="124" t="s">
        <v>248</v>
      </c>
      <c r="K39" s="123" t="s">
        <v>282</v>
      </c>
      <c r="L39" s="123" t="s">
        <v>114</v>
      </c>
      <c r="M39" s="123" t="s">
        <v>298</v>
      </c>
      <c r="N39" s="132">
        <v>45309</v>
      </c>
      <c r="O39" s="137"/>
      <c r="P39" s="140" t="s">
        <v>113</v>
      </c>
      <c r="Q39" s="123" t="s">
        <v>478</v>
      </c>
      <c r="R39" s="124" t="s">
        <v>248</v>
      </c>
      <c r="S39" s="123" t="s">
        <v>128</v>
      </c>
      <c r="T39" s="123" t="s">
        <v>114</v>
      </c>
      <c r="U39" s="123" t="s">
        <v>295</v>
      </c>
      <c r="V39" s="132">
        <v>45309</v>
      </c>
      <c r="W39" s="137"/>
      <c r="X39" s="143" t="s">
        <v>23</v>
      </c>
      <c r="Y39" s="136"/>
      <c r="Z39" s="137"/>
      <c r="AA39" s="163"/>
      <c r="AB39" s="146"/>
      <c r="AC39" s="126"/>
      <c r="AD39" s="126"/>
      <c r="AE39" s="147"/>
      <c r="AF39" s="136"/>
      <c r="AG39" s="137"/>
    </row>
    <row r="40" spans="1:33" ht="28.8">
      <c r="A40" s="122"/>
      <c r="B40" s="136">
        <f t="shared" si="0"/>
        <v>2800</v>
      </c>
      <c r="C40" s="123" t="s">
        <v>411</v>
      </c>
      <c r="D40" s="123"/>
      <c r="E40" s="123"/>
      <c r="F40" s="137"/>
      <c r="G40" s="140" t="s">
        <v>113</v>
      </c>
      <c r="H40" s="123" t="s">
        <v>112</v>
      </c>
      <c r="I40" s="123" t="s">
        <v>478</v>
      </c>
      <c r="J40" s="124" t="s">
        <v>248</v>
      </c>
      <c r="K40" s="123" t="s">
        <v>282</v>
      </c>
      <c r="L40" s="123" t="s">
        <v>114</v>
      </c>
      <c r="M40" s="123" t="s">
        <v>298</v>
      </c>
      <c r="N40" s="132">
        <v>45309</v>
      </c>
      <c r="O40" s="137"/>
      <c r="P40" s="140" t="s">
        <v>113</v>
      </c>
      <c r="Q40" s="123" t="s">
        <v>478</v>
      </c>
      <c r="R40" s="124" t="s">
        <v>248</v>
      </c>
      <c r="S40" s="123" t="s">
        <v>128</v>
      </c>
      <c r="T40" s="123" t="s">
        <v>114</v>
      </c>
      <c r="U40" s="123" t="s">
        <v>295</v>
      </c>
      <c r="V40" s="132">
        <v>45309</v>
      </c>
      <c r="W40" s="137"/>
      <c r="X40" s="143" t="s">
        <v>23</v>
      </c>
      <c r="Y40" s="136"/>
      <c r="Z40" s="137"/>
      <c r="AA40" s="163"/>
      <c r="AB40" s="146"/>
      <c r="AC40" s="126"/>
      <c r="AD40" s="126"/>
      <c r="AE40" s="147"/>
      <c r="AF40" s="136"/>
      <c r="AG40" s="137"/>
    </row>
    <row r="41" spans="1:33" ht="28.8">
      <c r="A41" s="122"/>
      <c r="B41" s="136">
        <f t="shared" si="0"/>
        <v>2900</v>
      </c>
      <c r="C41" s="123" t="s">
        <v>412</v>
      </c>
      <c r="D41" s="123"/>
      <c r="E41" s="123"/>
      <c r="F41" s="137"/>
      <c r="G41" s="140" t="s">
        <v>113</v>
      </c>
      <c r="H41" s="123" t="s">
        <v>112</v>
      </c>
      <c r="I41" s="123" t="s">
        <v>478</v>
      </c>
      <c r="J41" s="124" t="s">
        <v>248</v>
      </c>
      <c r="K41" s="123" t="s">
        <v>282</v>
      </c>
      <c r="L41" s="123" t="s">
        <v>114</v>
      </c>
      <c r="M41" s="123" t="s">
        <v>298</v>
      </c>
      <c r="N41" s="125">
        <v>45370</v>
      </c>
      <c r="O41" s="137"/>
      <c r="P41" s="140" t="s">
        <v>113</v>
      </c>
      <c r="Q41" s="123" t="s">
        <v>478</v>
      </c>
      <c r="R41" s="124" t="s">
        <v>248</v>
      </c>
      <c r="S41" s="123" t="s">
        <v>128</v>
      </c>
      <c r="T41" s="123" t="s">
        <v>114</v>
      </c>
      <c r="U41" s="123" t="s">
        <v>295</v>
      </c>
      <c r="V41" s="125">
        <v>45370</v>
      </c>
      <c r="W41" s="137"/>
      <c r="X41" s="143" t="s">
        <v>23</v>
      </c>
      <c r="Y41" s="136"/>
      <c r="Z41" s="137"/>
      <c r="AA41" s="163"/>
      <c r="AB41" s="146"/>
      <c r="AC41" s="126"/>
      <c r="AD41" s="126"/>
      <c r="AE41" s="147"/>
      <c r="AF41" s="136"/>
      <c r="AG41" s="137"/>
    </row>
    <row r="42" spans="1:33" ht="28.8">
      <c r="A42" s="122"/>
      <c r="B42" s="136">
        <f t="shared" si="0"/>
        <v>3000</v>
      </c>
      <c r="C42" s="123" t="s">
        <v>413</v>
      </c>
      <c r="D42" s="123"/>
      <c r="E42" s="123"/>
      <c r="F42" s="137"/>
      <c r="G42" s="140" t="s">
        <v>113</v>
      </c>
      <c r="H42" s="123" t="s">
        <v>112</v>
      </c>
      <c r="I42" s="123" t="s">
        <v>484</v>
      </c>
      <c r="J42" s="124" t="s">
        <v>248</v>
      </c>
      <c r="K42" s="123" t="s">
        <v>282</v>
      </c>
      <c r="L42" s="123" t="s">
        <v>114</v>
      </c>
      <c r="M42" s="123" t="s">
        <v>298</v>
      </c>
      <c r="N42" s="125">
        <v>45370</v>
      </c>
      <c r="O42" s="137"/>
      <c r="P42" s="140" t="s">
        <v>113</v>
      </c>
      <c r="Q42" s="123" t="s">
        <v>484</v>
      </c>
      <c r="R42" s="124" t="s">
        <v>248</v>
      </c>
      <c r="S42" s="123" t="s">
        <v>128</v>
      </c>
      <c r="T42" s="123" t="s">
        <v>114</v>
      </c>
      <c r="U42" s="123" t="s">
        <v>295</v>
      </c>
      <c r="V42" s="125">
        <v>45370</v>
      </c>
      <c r="W42" s="137"/>
      <c r="X42" s="143" t="s">
        <v>23</v>
      </c>
      <c r="Y42" s="136"/>
      <c r="Z42" s="137"/>
      <c r="AA42" s="163"/>
      <c r="AB42" s="146"/>
      <c r="AC42" s="126"/>
      <c r="AD42" s="126"/>
      <c r="AE42" s="147"/>
      <c r="AF42" s="136"/>
      <c r="AG42" s="137"/>
    </row>
    <row r="43" spans="1:33" ht="28.8">
      <c r="A43" s="122"/>
      <c r="B43" s="136">
        <f t="shared" si="0"/>
        <v>3100</v>
      </c>
      <c r="C43" s="123" t="s">
        <v>414</v>
      </c>
      <c r="D43" s="123"/>
      <c r="E43" s="123"/>
      <c r="F43" s="137"/>
      <c r="G43" s="140" t="s">
        <v>113</v>
      </c>
      <c r="H43" s="123" t="s">
        <v>112</v>
      </c>
      <c r="I43" s="123" t="s">
        <v>484</v>
      </c>
      <c r="J43" s="124" t="s">
        <v>248</v>
      </c>
      <c r="K43" s="123" t="s">
        <v>282</v>
      </c>
      <c r="L43" s="123" t="s">
        <v>114</v>
      </c>
      <c r="M43" s="123" t="s">
        <v>298</v>
      </c>
      <c r="N43" s="125">
        <v>45370</v>
      </c>
      <c r="O43" s="137"/>
      <c r="P43" s="140" t="s">
        <v>113</v>
      </c>
      <c r="Q43" s="123" t="s">
        <v>484</v>
      </c>
      <c r="R43" s="124" t="s">
        <v>248</v>
      </c>
      <c r="S43" s="123" t="s">
        <v>128</v>
      </c>
      <c r="T43" s="123" t="s">
        <v>114</v>
      </c>
      <c r="U43" s="123" t="s">
        <v>295</v>
      </c>
      <c r="V43" s="125">
        <v>45370</v>
      </c>
      <c r="W43" s="137"/>
      <c r="X43" s="143" t="s">
        <v>23</v>
      </c>
      <c r="Y43" s="136"/>
      <c r="Z43" s="137"/>
      <c r="AA43" s="163"/>
      <c r="AB43" s="146"/>
      <c r="AC43" s="126"/>
      <c r="AD43" s="126"/>
      <c r="AE43" s="147"/>
      <c r="AF43" s="136"/>
      <c r="AG43" s="137"/>
    </row>
    <row r="44" spans="1:33" ht="28.8">
      <c r="A44" s="122"/>
      <c r="B44" s="136">
        <f t="shared" si="0"/>
        <v>3200</v>
      </c>
      <c r="C44" s="123" t="s">
        <v>415</v>
      </c>
      <c r="D44" s="123"/>
      <c r="E44" s="123"/>
      <c r="F44" s="137"/>
      <c r="G44" s="140" t="s">
        <v>113</v>
      </c>
      <c r="H44" s="123" t="s">
        <v>112</v>
      </c>
      <c r="I44" s="123" t="s">
        <v>484</v>
      </c>
      <c r="J44" s="124" t="s">
        <v>248</v>
      </c>
      <c r="K44" s="123" t="s">
        <v>282</v>
      </c>
      <c r="L44" s="123" t="s">
        <v>114</v>
      </c>
      <c r="M44" s="123" t="s">
        <v>298</v>
      </c>
      <c r="N44" s="125">
        <v>45310</v>
      </c>
      <c r="O44" s="137"/>
      <c r="P44" s="140" t="s">
        <v>113</v>
      </c>
      <c r="Q44" s="123" t="s">
        <v>484</v>
      </c>
      <c r="R44" s="124" t="s">
        <v>248</v>
      </c>
      <c r="S44" s="123" t="s">
        <v>128</v>
      </c>
      <c r="T44" s="123" t="s">
        <v>114</v>
      </c>
      <c r="U44" s="123" t="s">
        <v>295</v>
      </c>
      <c r="V44" s="125">
        <v>45310</v>
      </c>
      <c r="W44" s="137" t="s">
        <v>479</v>
      </c>
      <c r="X44" s="143" t="s">
        <v>23</v>
      </c>
      <c r="Y44" s="136"/>
      <c r="Z44" s="137"/>
      <c r="AA44" s="163"/>
      <c r="AB44" s="146"/>
      <c r="AC44" s="126"/>
      <c r="AD44" s="126"/>
      <c r="AE44" s="147"/>
      <c r="AF44" s="136"/>
      <c r="AG44" s="137"/>
    </row>
    <row r="45" spans="1:33" ht="28.8">
      <c r="A45" s="122"/>
      <c r="B45" s="136">
        <f t="shared" si="0"/>
        <v>3300</v>
      </c>
      <c r="C45" s="123" t="s">
        <v>416</v>
      </c>
      <c r="D45" s="123"/>
      <c r="E45" s="123"/>
      <c r="F45" s="137"/>
      <c r="G45" s="140" t="s">
        <v>113</v>
      </c>
      <c r="H45" s="123" t="s">
        <v>112</v>
      </c>
      <c r="I45" s="123" t="s">
        <v>484</v>
      </c>
      <c r="J45" s="124" t="s">
        <v>248</v>
      </c>
      <c r="K45" s="123" t="s">
        <v>282</v>
      </c>
      <c r="L45" s="123" t="s">
        <v>114</v>
      </c>
      <c r="M45" s="123" t="s">
        <v>298</v>
      </c>
      <c r="N45" s="125">
        <v>45310</v>
      </c>
      <c r="O45" s="137"/>
      <c r="P45" s="140" t="s">
        <v>113</v>
      </c>
      <c r="Q45" s="123" t="s">
        <v>484</v>
      </c>
      <c r="R45" s="124" t="s">
        <v>248</v>
      </c>
      <c r="S45" s="123" t="s">
        <v>128</v>
      </c>
      <c r="T45" s="123" t="s">
        <v>114</v>
      </c>
      <c r="U45" s="123" t="s">
        <v>295</v>
      </c>
      <c r="V45" s="125">
        <v>45310</v>
      </c>
      <c r="W45" s="137"/>
      <c r="X45" s="143" t="s">
        <v>23</v>
      </c>
      <c r="Y45" s="136"/>
      <c r="Z45" s="137"/>
      <c r="AA45" s="163"/>
      <c r="AB45" s="146"/>
      <c r="AC45" s="126"/>
      <c r="AD45" s="126"/>
      <c r="AE45" s="147"/>
      <c r="AF45" s="136"/>
      <c r="AG45" s="137"/>
    </row>
    <row r="46" spans="1:33" ht="28.8">
      <c r="A46" s="122"/>
      <c r="B46" s="136">
        <f t="shared" si="0"/>
        <v>3400</v>
      </c>
      <c r="C46" s="123" t="s">
        <v>417</v>
      </c>
      <c r="D46" s="123"/>
      <c r="E46" s="123"/>
      <c r="F46" s="137"/>
      <c r="G46" s="140" t="s">
        <v>113</v>
      </c>
      <c r="H46" s="123" t="s">
        <v>112</v>
      </c>
      <c r="I46" s="123" t="s">
        <v>484</v>
      </c>
      <c r="J46" s="124" t="s">
        <v>248</v>
      </c>
      <c r="K46" s="123" t="s">
        <v>282</v>
      </c>
      <c r="L46" s="123" t="s">
        <v>114</v>
      </c>
      <c r="M46" s="123" t="s">
        <v>298</v>
      </c>
      <c r="N46" s="125">
        <v>45310</v>
      </c>
      <c r="O46" s="137"/>
      <c r="P46" s="140" t="s">
        <v>113</v>
      </c>
      <c r="Q46" s="123" t="s">
        <v>484</v>
      </c>
      <c r="R46" s="124" t="s">
        <v>248</v>
      </c>
      <c r="S46" s="123" t="s">
        <v>128</v>
      </c>
      <c r="T46" s="123" t="s">
        <v>114</v>
      </c>
      <c r="U46" s="123" t="s">
        <v>295</v>
      </c>
      <c r="V46" s="125">
        <v>45310</v>
      </c>
      <c r="W46" s="137"/>
      <c r="X46" s="143" t="s">
        <v>23</v>
      </c>
      <c r="Y46" s="136"/>
      <c r="Z46" s="137"/>
      <c r="AA46" s="163"/>
      <c r="AB46" s="146"/>
      <c r="AC46" s="126"/>
      <c r="AD46" s="126"/>
      <c r="AE46" s="147"/>
      <c r="AF46" s="136"/>
      <c r="AG46" s="137"/>
    </row>
    <row r="47" spans="1:33" ht="28.8">
      <c r="A47" s="122"/>
      <c r="B47" s="136">
        <f t="shared" si="0"/>
        <v>3500</v>
      </c>
      <c r="C47" s="123" t="s">
        <v>418</v>
      </c>
      <c r="D47" s="123"/>
      <c r="E47" s="123"/>
      <c r="F47" s="137"/>
      <c r="G47" s="140" t="s">
        <v>113</v>
      </c>
      <c r="H47" s="123" t="s">
        <v>112</v>
      </c>
      <c r="I47" s="123" t="s">
        <v>484</v>
      </c>
      <c r="J47" s="124" t="s">
        <v>248</v>
      </c>
      <c r="K47" s="123" t="s">
        <v>282</v>
      </c>
      <c r="L47" s="123" t="s">
        <v>114</v>
      </c>
      <c r="M47" s="123" t="s">
        <v>298</v>
      </c>
      <c r="N47" s="125">
        <v>45310</v>
      </c>
      <c r="O47" s="137"/>
      <c r="P47" s="140" t="s">
        <v>113</v>
      </c>
      <c r="Q47" s="123" t="s">
        <v>484</v>
      </c>
      <c r="R47" s="124" t="s">
        <v>248</v>
      </c>
      <c r="S47" s="123" t="s">
        <v>128</v>
      </c>
      <c r="T47" s="123" t="s">
        <v>114</v>
      </c>
      <c r="U47" s="123" t="s">
        <v>295</v>
      </c>
      <c r="V47" s="125">
        <v>45310</v>
      </c>
      <c r="W47" s="137"/>
      <c r="X47" s="143" t="s">
        <v>23</v>
      </c>
      <c r="Y47" s="136"/>
      <c r="Z47" s="137"/>
      <c r="AA47" s="163"/>
      <c r="AB47" s="146"/>
      <c r="AC47" s="126"/>
      <c r="AD47" s="126"/>
      <c r="AE47" s="147"/>
      <c r="AF47" s="136"/>
      <c r="AG47" s="137"/>
    </row>
    <row r="48" spans="1:33" ht="28.8">
      <c r="A48" s="122"/>
      <c r="B48" s="136">
        <f t="shared" si="0"/>
        <v>3600</v>
      </c>
      <c r="C48" s="123" t="s">
        <v>419</v>
      </c>
      <c r="D48" s="123"/>
      <c r="E48" s="123"/>
      <c r="F48" s="137"/>
      <c r="G48" s="140" t="s">
        <v>113</v>
      </c>
      <c r="H48" s="123" t="s">
        <v>112</v>
      </c>
      <c r="I48" s="123" t="s">
        <v>478</v>
      </c>
      <c r="J48" s="124" t="s">
        <v>248</v>
      </c>
      <c r="K48" s="123" t="s">
        <v>282</v>
      </c>
      <c r="L48" s="123" t="s">
        <v>114</v>
      </c>
      <c r="M48" s="123" t="s">
        <v>298</v>
      </c>
      <c r="N48" s="125">
        <v>45310</v>
      </c>
      <c r="O48" s="137"/>
      <c r="P48" s="140" t="s">
        <v>113</v>
      </c>
      <c r="Q48" s="123" t="s">
        <v>478</v>
      </c>
      <c r="R48" s="124" t="s">
        <v>248</v>
      </c>
      <c r="S48" s="123" t="s">
        <v>128</v>
      </c>
      <c r="T48" s="123" t="s">
        <v>114</v>
      </c>
      <c r="U48" s="123" t="s">
        <v>295</v>
      </c>
      <c r="V48" s="125">
        <v>45310</v>
      </c>
      <c r="W48" s="137"/>
      <c r="X48" s="143" t="s">
        <v>23</v>
      </c>
      <c r="Y48" s="136"/>
      <c r="Z48" s="137"/>
      <c r="AA48" s="163"/>
      <c r="AB48" s="146"/>
      <c r="AC48" s="126"/>
      <c r="AD48" s="126"/>
      <c r="AE48" s="147"/>
      <c r="AF48" s="146"/>
      <c r="AG48" s="137"/>
    </row>
    <row r="49" spans="1:33" ht="28.8">
      <c r="A49" s="122"/>
      <c r="B49" s="136">
        <f t="shared" si="0"/>
        <v>3700</v>
      </c>
      <c r="C49" s="123" t="s">
        <v>420</v>
      </c>
      <c r="D49" s="123"/>
      <c r="E49" s="123"/>
      <c r="F49" s="137"/>
      <c r="G49" s="140" t="s">
        <v>113</v>
      </c>
      <c r="H49" s="123" t="s">
        <v>112</v>
      </c>
      <c r="I49" s="123" t="s">
        <v>478</v>
      </c>
      <c r="J49" s="124" t="s">
        <v>248</v>
      </c>
      <c r="K49" s="123" t="s">
        <v>282</v>
      </c>
      <c r="L49" s="123" t="s">
        <v>114</v>
      </c>
      <c r="M49" s="123" t="s">
        <v>298</v>
      </c>
      <c r="N49" s="125">
        <v>45310</v>
      </c>
      <c r="O49" s="137"/>
      <c r="P49" s="140" t="s">
        <v>113</v>
      </c>
      <c r="Q49" s="123" t="s">
        <v>478</v>
      </c>
      <c r="R49" s="124" t="s">
        <v>248</v>
      </c>
      <c r="S49" s="123" t="s">
        <v>128</v>
      </c>
      <c r="T49" s="123" t="s">
        <v>114</v>
      </c>
      <c r="U49" s="123" t="s">
        <v>295</v>
      </c>
      <c r="V49" s="125">
        <v>45310</v>
      </c>
      <c r="W49" s="137"/>
      <c r="X49" s="143" t="s">
        <v>23</v>
      </c>
      <c r="Y49" s="136"/>
      <c r="Z49" s="137"/>
      <c r="AA49" s="163"/>
      <c r="AB49" s="146"/>
      <c r="AC49" s="126"/>
      <c r="AD49" s="126"/>
      <c r="AE49" s="147"/>
      <c r="AF49" s="146"/>
      <c r="AG49" s="137"/>
    </row>
    <row r="50" spans="1:33" ht="28.8">
      <c r="A50" s="122"/>
      <c r="B50" s="136">
        <f t="shared" si="0"/>
        <v>3800</v>
      </c>
      <c r="C50" s="123" t="s">
        <v>480</v>
      </c>
      <c r="D50" s="123"/>
      <c r="E50" s="123"/>
      <c r="F50" s="137"/>
      <c r="G50" s="140" t="s">
        <v>113</v>
      </c>
      <c r="H50" s="123" t="s">
        <v>112</v>
      </c>
      <c r="I50" s="123" t="s">
        <v>484</v>
      </c>
      <c r="J50" s="124" t="s">
        <v>248</v>
      </c>
      <c r="K50" s="123" t="s">
        <v>282</v>
      </c>
      <c r="L50" s="123" t="s">
        <v>114</v>
      </c>
      <c r="M50" s="123" t="s">
        <v>298</v>
      </c>
      <c r="N50" s="125">
        <v>45370</v>
      </c>
      <c r="O50" s="137"/>
      <c r="P50" s="140" t="s">
        <v>113</v>
      </c>
      <c r="Q50" s="123" t="s">
        <v>484</v>
      </c>
      <c r="R50" s="124" t="s">
        <v>248</v>
      </c>
      <c r="S50" s="123" t="s">
        <v>128</v>
      </c>
      <c r="T50" s="123" t="s">
        <v>114</v>
      </c>
      <c r="U50" s="123" t="s">
        <v>295</v>
      </c>
      <c r="V50" s="125">
        <v>45370</v>
      </c>
      <c r="W50" s="137"/>
      <c r="X50" s="143" t="s">
        <v>23</v>
      </c>
      <c r="Y50" s="136"/>
      <c r="Z50" s="137"/>
      <c r="AA50" s="163"/>
      <c r="AB50" s="146"/>
      <c r="AC50" s="126"/>
      <c r="AD50" s="126"/>
      <c r="AE50" s="147"/>
      <c r="AF50" s="146"/>
      <c r="AG50" s="137"/>
    </row>
    <row r="51" spans="1:33" ht="28.8">
      <c r="A51" s="122"/>
      <c r="B51" s="136">
        <f t="shared" si="0"/>
        <v>3900</v>
      </c>
      <c r="C51" s="123" t="s">
        <v>421</v>
      </c>
      <c r="D51" s="123"/>
      <c r="E51" s="123"/>
      <c r="F51" s="137"/>
      <c r="G51" s="140" t="s">
        <v>113</v>
      </c>
      <c r="H51" s="123" t="s">
        <v>112</v>
      </c>
      <c r="I51" s="123" t="s">
        <v>484</v>
      </c>
      <c r="J51" s="124" t="s">
        <v>248</v>
      </c>
      <c r="K51" s="123" t="s">
        <v>124</v>
      </c>
      <c r="L51" s="123" t="s">
        <v>114</v>
      </c>
      <c r="M51" s="123" t="s">
        <v>297</v>
      </c>
      <c r="N51" s="125">
        <v>44232</v>
      </c>
      <c r="O51" s="137"/>
      <c r="P51" s="140" t="s">
        <v>113</v>
      </c>
      <c r="Q51" s="123" t="s">
        <v>484</v>
      </c>
      <c r="R51" s="124" t="s">
        <v>248</v>
      </c>
      <c r="S51" s="123" t="s">
        <v>124</v>
      </c>
      <c r="T51" s="123" t="s">
        <v>114</v>
      </c>
      <c r="U51" s="123" t="s">
        <v>297</v>
      </c>
      <c r="V51" s="125">
        <v>44232</v>
      </c>
      <c r="W51" s="137"/>
      <c r="X51" s="143" t="s">
        <v>23</v>
      </c>
      <c r="Y51" s="136"/>
      <c r="Z51" s="137"/>
      <c r="AA51" s="163"/>
      <c r="AB51" s="146"/>
      <c r="AC51" s="126"/>
      <c r="AD51" s="126"/>
      <c r="AE51" s="147"/>
      <c r="AF51" s="146"/>
      <c r="AG51" s="147"/>
    </row>
    <row r="52" spans="1:33" ht="28.8">
      <c r="A52" s="122"/>
      <c r="B52" s="136">
        <f t="shared" si="0"/>
        <v>4000</v>
      </c>
      <c r="C52" s="123" t="s">
        <v>422</v>
      </c>
      <c r="D52" s="123"/>
      <c r="E52" s="123"/>
      <c r="F52" s="137"/>
      <c r="G52" s="140" t="s">
        <v>113</v>
      </c>
      <c r="H52" s="123" t="s">
        <v>112</v>
      </c>
      <c r="I52" s="123" t="s">
        <v>484</v>
      </c>
      <c r="J52" s="124" t="s">
        <v>248</v>
      </c>
      <c r="K52" s="123" t="s">
        <v>124</v>
      </c>
      <c r="L52" s="123" t="s">
        <v>114</v>
      </c>
      <c r="M52" s="123" t="s">
        <v>297</v>
      </c>
      <c r="N52" s="125">
        <v>44232</v>
      </c>
      <c r="O52" s="137"/>
      <c r="P52" s="140" t="s">
        <v>113</v>
      </c>
      <c r="Q52" s="123" t="s">
        <v>484</v>
      </c>
      <c r="R52" s="124" t="s">
        <v>248</v>
      </c>
      <c r="S52" s="123" t="s">
        <v>124</v>
      </c>
      <c r="T52" s="123" t="s">
        <v>114</v>
      </c>
      <c r="U52" s="123" t="s">
        <v>297</v>
      </c>
      <c r="V52" s="125">
        <v>44232</v>
      </c>
      <c r="W52" s="137"/>
      <c r="X52" s="143" t="s">
        <v>23</v>
      </c>
      <c r="Y52" s="136"/>
      <c r="Z52" s="137"/>
      <c r="AA52" s="163"/>
      <c r="AB52" s="146"/>
      <c r="AC52" s="126"/>
      <c r="AD52" s="126"/>
      <c r="AE52" s="147"/>
      <c r="AF52" s="146"/>
      <c r="AG52" s="147"/>
    </row>
    <row r="53" spans="1:33" ht="28.8">
      <c r="A53" s="122"/>
      <c r="B53" s="136">
        <f t="shared" si="0"/>
        <v>4100</v>
      </c>
      <c r="C53" s="123" t="s">
        <v>423</v>
      </c>
      <c r="D53" s="123"/>
      <c r="E53" s="123"/>
      <c r="F53" s="137"/>
      <c r="G53" s="140" t="s">
        <v>113</v>
      </c>
      <c r="H53" s="123" t="s">
        <v>112</v>
      </c>
      <c r="I53" s="123" t="s">
        <v>484</v>
      </c>
      <c r="J53" s="124" t="s">
        <v>248</v>
      </c>
      <c r="K53" s="123" t="s">
        <v>282</v>
      </c>
      <c r="L53" s="123" t="s">
        <v>114</v>
      </c>
      <c r="M53" s="123" t="s">
        <v>298</v>
      </c>
      <c r="N53" s="125">
        <v>45370</v>
      </c>
      <c r="O53" s="137"/>
      <c r="P53" s="140" t="s">
        <v>113</v>
      </c>
      <c r="Q53" s="123" t="s">
        <v>484</v>
      </c>
      <c r="R53" s="124" t="s">
        <v>481</v>
      </c>
      <c r="S53" s="123" t="s">
        <v>128</v>
      </c>
      <c r="T53" s="123" t="s">
        <v>114</v>
      </c>
      <c r="U53" s="123" t="s">
        <v>295</v>
      </c>
      <c r="V53" s="125">
        <v>45370</v>
      </c>
      <c r="W53" s="137"/>
      <c r="X53" s="143" t="s">
        <v>23</v>
      </c>
      <c r="Y53" s="136"/>
      <c r="Z53" s="137"/>
      <c r="AA53" s="163"/>
      <c r="AB53" s="146"/>
      <c r="AC53" s="126"/>
      <c r="AD53" s="126"/>
      <c r="AE53" s="147"/>
      <c r="AF53" s="146"/>
      <c r="AG53" s="147"/>
    </row>
    <row r="54" spans="1:33" ht="28.8">
      <c r="A54" s="122"/>
      <c r="B54" s="136">
        <f t="shared" si="0"/>
        <v>4200</v>
      </c>
      <c r="C54" s="123" t="s">
        <v>424</v>
      </c>
      <c r="D54" s="123"/>
      <c r="E54" s="123"/>
      <c r="F54" s="137"/>
      <c r="G54" s="140" t="s">
        <v>113</v>
      </c>
      <c r="H54" s="123" t="s">
        <v>112</v>
      </c>
      <c r="I54" s="123" t="s">
        <v>484</v>
      </c>
      <c r="J54" s="124" t="s">
        <v>248</v>
      </c>
      <c r="K54" s="123" t="s">
        <v>282</v>
      </c>
      <c r="L54" s="123" t="s">
        <v>114</v>
      </c>
      <c r="M54" s="123" t="s">
        <v>298</v>
      </c>
      <c r="N54" s="125">
        <v>45308</v>
      </c>
      <c r="O54" s="137"/>
      <c r="P54" s="140" t="s">
        <v>113</v>
      </c>
      <c r="Q54" s="123" t="s">
        <v>484</v>
      </c>
      <c r="R54" s="124" t="s">
        <v>248</v>
      </c>
      <c r="S54" s="123" t="s">
        <v>128</v>
      </c>
      <c r="T54" s="123" t="s">
        <v>114</v>
      </c>
      <c r="U54" s="123" t="s">
        <v>295</v>
      </c>
      <c r="V54" s="125">
        <v>45308</v>
      </c>
      <c r="W54" s="137"/>
      <c r="X54" s="143" t="s">
        <v>23</v>
      </c>
      <c r="Y54" s="136"/>
      <c r="Z54" s="137"/>
      <c r="AA54" s="163"/>
      <c r="AB54" s="146"/>
      <c r="AC54" s="126"/>
      <c r="AD54" s="126"/>
      <c r="AE54" s="147"/>
      <c r="AF54" s="146"/>
      <c r="AG54" s="147"/>
    </row>
    <row r="55" spans="1:33" ht="28.8">
      <c r="A55" s="122"/>
      <c r="B55" s="136">
        <f t="shared" si="0"/>
        <v>4300</v>
      </c>
      <c r="C55" s="123" t="s">
        <v>425</v>
      </c>
      <c r="D55" s="123"/>
      <c r="E55" s="123"/>
      <c r="F55" s="137"/>
      <c r="G55" s="140" t="s">
        <v>113</v>
      </c>
      <c r="H55" s="123" t="s">
        <v>112</v>
      </c>
      <c r="I55" s="123" t="s">
        <v>484</v>
      </c>
      <c r="J55" s="124" t="s">
        <v>248</v>
      </c>
      <c r="K55" s="123" t="s">
        <v>282</v>
      </c>
      <c r="L55" s="123" t="s">
        <v>114</v>
      </c>
      <c r="M55" s="123" t="s">
        <v>298</v>
      </c>
      <c r="N55" s="125">
        <v>45308</v>
      </c>
      <c r="O55" s="137"/>
      <c r="P55" s="140" t="s">
        <v>113</v>
      </c>
      <c r="Q55" s="123" t="s">
        <v>484</v>
      </c>
      <c r="R55" s="124" t="s">
        <v>248</v>
      </c>
      <c r="S55" s="123" t="s">
        <v>128</v>
      </c>
      <c r="T55" s="123" t="s">
        <v>114</v>
      </c>
      <c r="U55" s="123" t="s">
        <v>295</v>
      </c>
      <c r="V55" s="125">
        <v>45308</v>
      </c>
      <c r="W55" s="137"/>
      <c r="X55" s="143" t="s">
        <v>23</v>
      </c>
      <c r="Y55" s="136"/>
      <c r="Z55" s="137"/>
      <c r="AA55" s="163"/>
      <c r="AB55" s="146"/>
      <c r="AC55" s="126"/>
      <c r="AD55" s="126"/>
      <c r="AE55" s="147"/>
      <c r="AF55" s="146"/>
      <c r="AG55" s="147"/>
    </row>
    <row r="56" spans="1:33" ht="28.8">
      <c r="A56" s="122"/>
      <c r="B56" s="136">
        <f t="shared" si="0"/>
        <v>4400</v>
      </c>
      <c r="C56" s="123" t="s">
        <v>426</v>
      </c>
      <c r="D56" s="123"/>
      <c r="E56" s="123"/>
      <c r="F56" s="137"/>
      <c r="G56" s="140" t="s">
        <v>113</v>
      </c>
      <c r="H56" s="123" t="s">
        <v>112</v>
      </c>
      <c r="I56" s="123" t="s">
        <v>484</v>
      </c>
      <c r="J56" s="124" t="s">
        <v>248</v>
      </c>
      <c r="K56" s="123" t="s">
        <v>282</v>
      </c>
      <c r="L56" s="123" t="s">
        <v>114</v>
      </c>
      <c r="M56" s="123" t="s">
        <v>298</v>
      </c>
      <c r="N56" s="125">
        <v>45308</v>
      </c>
      <c r="O56" s="137"/>
      <c r="P56" s="140" t="s">
        <v>113</v>
      </c>
      <c r="Q56" s="123" t="s">
        <v>484</v>
      </c>
      <c r="R56" s="124" t="s">
        <v>248</v>
      </c>
      <c r="S56" s="123" t="s">
        <v>128</v>
      </c>
      <c r="T56" s="123" t="s">
        <v>114</v>
      </c>
      <c r="U56" s="123" t="s">
        <v>295</v>
      </c>
      <c r="V56" s="125">
        <v>45308</v>
      </c>
      <c r="W56" s="137"/>
      <c r="X56" s="143" t="s">
        <v>23</v>
      </c>
      <c r="Y56" s="136"/>
      <c r="Z56" s="137"/>
      <c r="AA56" s="163"/>
      <c r="AB56" s="146"/>
      <c r="AC56" s="126"/>
      <c r="AD56" s="126"/>
      <c r="AE56" s="147"/>
      <c r="AF56" s="146"/>
      <c r="AG56" s="147"/>
    </row>
    <row r="57" spans="1:33" ht="28.8">
      <c r="A57" s="122"/>
      <c r="B57" s="136">
        <f t="shared" si="0"/>
        <v>4500</v>
      </c>
      <c r="C57" s="123" t="s">
        <v>427</v>
      </c>
      <c r="D57" s="123"/>
      <c r="E57" s="123"/>
      <c r="F57" s="137"/>
      <c r="G57" s="140" t="s">
        <v>113</v>
      </c>
      <c r="H57" s="123" t="s">
        <v>112</v>
      </c>
      <c r="I57" s="123" t="s">
        <v>484</v>
      </c>
      <c r="J57" s="124" t="s">
        <v>248</v>
      </c>
      <c r="K57" s="123" t="s">
        <v>282</v>
      </c>
      <c r="L57" s="123" t="s">
        <v>114</v>
      </c>
      <c r="M57" s="123" t="s">
        <v>298</v>
      </c>
      <c r="N57" s="125">
        <v>45308</v>
      </c>
      <c r="O57" s="137"/>
      <c r="P57" s="140" t="s">
        <v>113</v>
      </c>
      <c r="Q57" s="123" t="s">
        <v>484</v>
      </c>
      <c r="R57" s="124" t="s">
        <v>248</v>
      </c>
      <c r="S57" s="123" t="s">
        <v>128</v>
      </c>
      <c r="T57" s="123" t="s">
        <v>114</v>
      </c>
      <c r="U57" s="123" t="s">
        <v>295</v>
      </c>
      <c r="V57" s="125">
        <v>45308</v>
      </c>
      <c r="W57" s="137"/>
      <c r="X57" s="143" t="s">
        <v>23</v>
      </c>
      <c r="Y57" s="136"/>
      <c r="Z57" s="137"/>
      <c r="AA57" s="163"/>
      <c r="AB57" s="146"/>
      <c r="AC57" s="126"/>
      <c r="AD57" s="126"/>
      <c r="AE57" s="147"/>
      <c r="AF57" s="146"/>
      <c r="AG57" s="147"/>
    </row>
    <row r="58" spans="1:33" ht="28.8">
      <c r="A58" s="122"/>
      <c r="B58" s="136">
        <f t="shared" si="0"/>
        <v>4600</v>
      </c>
      <c r="C58" s="123" t="s">
        <v>428</v>
      </c>
      <c r="D58" s="123"/>
      <c r="E58" s="123"/>
      <c r="F58" s="137"/>
      <c r="G58" s="140" t="s">
        <v>113</v>
      </c>
      <c r="H58" s="123" t="s">
        <v>112</v>
      </c>
      <c r="I58" s="123" t="s">
        <v>484</v>
      </c>
      <c r="J58" s="124" t="s">
        <v>248</v>
      </c>
      <c r="K58" s="123" t="s">
        <v>282</v>
      </c>
      <c r="L58" s="123" t="s">
        <v>114</v>
      </c>
      <c r="M58" s="123" t="s">
        <v>298</v>
      </c>
      <c r="N58" s="125">
        <v>45370</v>
      </c>
      <c r="O58" s="137"/>
      <c r="P58" s="140" t="s">
        <v>113</v>
      </c>
      <c r="Q58" s="123" t="s">
        <v>484</v>
      </c>
      <c r="R58" s="124" t="s">
        <v>248</v>
      </c>
      <c r="S58" s="123" t="s">
        <v>128</v>
      </c>
      <c r="T58" s="123" t="s">
        <v>114</v>
      </c>
      <c r="U58" s="123" t="s">
        <v>295</v>
      </c>
      <c r="V58" s="125">
        <v>45370</v>
      </c>
      <c r="W58" s="137"/>
      <c r="X58" s="143" t="s">
        <v>23</v>
      </c>
      <c r="Y58" s="136"/>
      <c r="Z58" s="137"/>
      <c r="AA58" s="163"/>
      <c r="AB58" s="146"/>
      <c r="AC58" s="126"/>
      <c r="AD58" s="126"/>
      <c r="AE58" s="147"/>
      <c r="AF58" s="146"/>
      <c r="AG58" s="147"/>
    </row>
    <row r="59" spans="1:33" ht="28.8">
      <c r="A59" s="122"/>
      <c r="B59" s="136">
        <f t="shared" si="0"/>
        <v>4700</v>
      </c>
      <c r="C59" s="123" t="s">
        <v>429</v>
      </c>
      <c r="D59" s="123"/>
      <c r="E59" s="123"/>
      <c r="F59" s="137"/>
      <c r="G59" s="140" t="s">
        <v>113</v>
      </c>
      <c r="H59" s="123" t="s">
        <v>112</v>
      </c>
      <c r="I59" s="123" t="s">
        <v>484</v>
      </c>
      <c r="J59" s="124" t="s">
        <v>248</v>
      </c>
      <c r="K59" s="123" t="s">
        <v>282</v>
      </c>
      <c r="L59" s="123" t="s">
        <v>114</v>
      </c>
      <c r="M59" s="123" t="s">
        <v>298</v>
      </c>
      <c r="N59" s="125">
        <v>45370</v>
      </c>
      <c r="O59" s="137"/>
      <c r="P59" s="140" t="s">
        <v>113</v>
      </c>
      <c r="Q59" s="123" t="s">
        <v>484</v>
      </c>
      <c r="R59" s="124" t="s">
        <v>248</v>
      </c>
      <c r="S59" s="123" t="s">
        <v>128</v>
      </c>
      <c r="T59" s="123" t="s">
        <v>114</v>
      </c>
      <c r="U59" s="123" t="s">
        <v>295</v>
      </c>
      <c r="V59" s="125">
        <v>45370</v>
      </c>
      <c r="W59" s="137"/>
      <c r="X59" s="143" t="s">
        <v>23</v>
      </c>
      <c r="Y59" s="136"/>
      <c r="Z59" s="137"/>
      <c r="AA59" s="163"/>
      <c r="AB59" s="146"/>
      <c r="AC59" s="126"/>
      <c r="AD59" s="126"/>
      <c r="AE59" s="147"/>
      <c r="AF59" s="146"/>
      <c r="AG59" s="147"/>
    </row>
    <row r="60" spans="1:33" ht="28.8">
      <c r="A60" s="122"/>
      <c r="B60" s="136">
        <f t="shared" si="0"/>
        <v>4800</v>
      </c>
      <c r="C60" s="123" t="s">
        <v>430</v>
      </c>
      <c r="D60" s="123"/>
      <c r="E60" s="123"/>
      <c r="F60" s="137"/>
      <c r="G60" s="140" t="s">
        <v>113</v>
      </c>
      <c r="H60" s="123" t="s">
        <v>112</v>
      </c>
      <c r="I60" s="123" t="s">
        <v>484</v>
      </c>
      <c r="J60" s="124" t="s">
        <v>248</v>
      </c>
      <c r="K60" s="123" t="s">
        <v>282</v>
      </c>
      <c r="L60" s="123" t="s">
        <v>114</v>
      </c>
      <c r="M60" s="123" t="s">
        <v>298</v>
      </c>
      <c r="N60" s="125">
        <v>45370</v>
      </c>
      <c r="O60" s="137"/>
      <c r="P60" s="140" t="s">
        <v>113</v>
      </c>
      <c r="Q60" s="123" t="s">
        <v>484</v>
      </c>
      <c r="R60" s="124" t="s">
        <v>248</v>
      </c>
      <c r="S60" s="123" t="s">
        <v>128</v>
      </c>
      <c r="T60" s="123" t="s">
        <v>114</v>
      </c>
      <c r="U60" s="123" t="s">
        <v>295</v>
      </c>
      <c r="V60" s="125">
        <v>45370</v>
      </c>
      <c r="W60" s="137"/>
      <c r="X60" s="143" t="s">
        <v>23</v>
      </c>
      <c r="Y60" s="136"/>
      <c r="Z60" s="137"/>
      <c r="AA60" s="163"/>
      <c r="AB60" s="146"/>
      <c r="AC60" s="126"/>
      <c r="AD60" s="126"/>
      <c r="AE60" s="147"/>
      <c r="AF60" s="146"/>
      <c r="AG60" s="147"/>
    </row>
    <row r="61" spans="1:33" ht="28.8">
      <c r="A61" s="122"/>
      <c r="B61" s="136">
        <f t="shared" si="0"/>
        <v>4900</v>
      </c>
      <c r="C61" s="123" t="s">
        <v>431</v>
      </c>
      <c r="D61" s="123"/>
      <c r="E61" s="123"/>
      <c r="F61" s="137"/>
      <c r="G61" s="140" t="s">
        <v>113</v>
      </c>
      <c r="H61" s="123" t="s">
        <v>112</v>
      </c>
      <c r="I61" s="123">
        <v>2020</v>
      </c>
      <c r="J61" s="124" t="s">
        <v>248</v>
      </c>
      <c r="K61" s="123" t="s">
        <v>282</v>
      </c>
      <c r="L61" s="123" t="s">
        <v>114</v>
      </c>
      <c r="M61" s="123" t="s">
        <v>298</v>
      </c>
      <c r="N61" s="125">
        <v>45370</v>
      </c>
      <c r="O61" s="137"/>
      <c r="P61" s="140" t="s">
        <v>113</v>
      </c>
      <c r="Q61" s="123">
        <v>2020</v>
      </c>
      <c r="R61" s="124" t="s">
        <v>248</v>
      </c>
      <c r="S61" s="123" t="s">
        <v>128</v>
      </c>
      <c r="T61" s="123" t="s">
        <v>114</v>
      </c>
      <c r="U61" s="123" t="s">
        <v>295</v>
      </c>
      <c r="V61" s="125">
        <v>45370</v>
      </c>
      <c r="W61" s="137"/>
      <c r="X61" s="143" t="s">
        <v>23</v>
      </c>
      <c r="Y61" s="136"/>
      <c r="Z61" s="137"/>
      <c r="AA61" s="163"/>
      <c r="AB61" s="146"/>
      <c r="AC61" s="126"/>
      <c r="AD61" s="126"/>
      <c r="AE61" s="147"/>
      <c r="AF61" s="146"/>
      <c r="AG61" s="147"/>
    </row>
    <row r="62" spans="1:33" ht="28.8">
      <c r="A62" s="122"/>
      <c r="B62" s="136">
        <f t="shared" si="0"/>
        <v>5000</v>
      </c>
      <c r="C62" s="123" t="s">
        <v>432</v>
      </c>
      <c r="D62" s="123"/>
      <c r="E62" s="123"/>
      <c r="F62" s="137"/>
      <c r="G62" s="140" t="s">
        <v>113</v>
      </c>
      <c r="H62" s="123" t="s">
        <v>112</v>
      </c>
      <c r="I62" s="123" t="s">
        <v>484</v>
      </c>
      <c r="J62" s="124" t="s">
        <v>248</v>
      </c>
      <c r="K62" s="123" t="s">
        <v>282</v>
      </c>
      <c r="L62" s="123" t="s">
        <v>114</v>
      </c>
      <c r="M62" s="123" t="s">
        <v>298</v>
      </c>
      <c r="N62" s="125">
        <v>45570</v>
      </c>
      <c r="O62" s="137"/>
      <c r="P62" s="140" t="s">
        <v>113</v>
      </c>
      <c r="Q62" s="123" t="s">
        <v>484</v>
      </c>
      <c r="R62" s="124" t="s">
        <v>248</v>
      </c>
      <c r="S62" s="123" t="s">
        <v>128</v>
      </c>
      <c r="T62" s="123" t="s">
        <v>114</v>
      </c>
      <c r="U62" s="123" t="s">
        <v>295</v>
      </c>
      <c r="V62" s="125">
        <v>45570</v>
      </c>
      <c r="W62" s="137"/>
      <c r="X62" s="143" t="s">
        <v>23</v>
      </c>
      <c r="Y62" s="136"/>
      <c r="Z62" s="137"/>
      <c r="AA62" s="163"/>
      <c r="AB62" s="146"/>
      <c r="AC62" s="126"/>
      <c r="AD62" s="126"/>
      <c r="AE62" s="147"/>
      <c r="AF62" s="146"/>
      <c r="AG62" s="147"/>
    </row>
    <row r="63" spans="1:33" ht="28.8">
      <c r="A63" s="122"/>
      <c r="B63" s="136">
        <f t="shared" si="0"/>
        <v>5100</v>
      </c>
      <c r="C63" s="123" t="s">
        <v>482</v>
      </c>
      <c r="D63" s="123"/>
      <c r="E63" s="123"/>
      <c r="F63" s="137"/>
      <c r="G63" s="140" t="s">
        <v>113</v>
      </c>
      <c r="H63" s="123" t="s">
        <v>112</v>
      </c>
      <c r="I63" s="123" t="s">
        <v>484</v>
      </c>
      <c r="J63" s="124" t="s">
        <v>248</v>
      </c>
      <c r="K63" s="123" t="s">
        <v>282</v>
      </c>
      <c r="L63" s="123" t="s">
        <v>114</v>
      </c>
      <c r="M63" s="123" t="s">
        <v>298</v>
      </c>
      <c r="N63" s="125">
        <v>45570</v>
      </c>
      <c r="O63" s="137"/>
      <c r="P63" s="140" t="s">
        <v>113</v>
      </c>
      <c r="Q63" s="123" t="s">
        <v>484</v>
      </c>
      <c r="R63" s="124" t="s">
        <v>248</v>
      </c>
      <c r="S63" s="123" t="s">
        <v>128</v>
      </c>
      <c r="T63" s="123" t="s">
        <v>114</v>
      </c>
      <c r="U63" s="123" t="s">
        <v>295</v>
      </c>
      <c r="V63" s="125">
        <v>45570</v>
      </c>
      <c r="W63" s="137"/>
      <c r="X63" s="143" t="s">
        <v>23</v>
      </c>
      <c r="Y63" s="136"/>
      <c r="Z63" s="137"/>
      <c r="AA63" s="163"/>
      <c r="AB63" s="146"/>
      <c r="AC63" s="126"/>
      <c r="AD63" s="126"/>
      <c r="AE63" s="147"/>
      <c r="AF63" s="146"/>
      <c r="AG63" s="147"/>
    </row>
    <row r="64" spans="1:33" ht="28.8">
      <c r="A64" s="122"/>
      <c r="B64" s="136">
        <f t="shared" si="0"/>
        <v>5200</v>
      </c>
      <c r="C64" s="123" t="s">
        <v>433</v>
      </c>
      <c r="D64" s="123"/>
      <c r="E64" s="123"/>
      <c r="F64" s="137"/>
      <c r="G64" s="140" t="s">
        <v>113</v>
      </c>
      <c r="H64" s="123" t="s">
        <v>112</v>
      </c>
      <c r="I64" s="123" t="s">
        <v>484</v>
      </c>
      <c r="J64" s="124" t="s">
        <v>248</v>
      </c>
      <c r="K64" s="123" t="s">
        <v>282</v>
      </c>
      <c r="L64" s="123" t="s">
        <v>114</v>
      </c>
      <c r="M64" s="123" t="s">
        <v>298</v>
      </c>
      <c r="N64" s="125">
        <v>45308</v>
      </c>
      <c r="O64" s="137"/>
      <c r="P64" s="140" t="s">
        <v>113</v>
      </c>
      <c r="Q64" s="123" t="s">
        <v>484</v>
      </c>
      <c r="R64" s="124" t="s">
        <v>248</v>
      </c>
      <c r="S64" s="123" t="s">
        <v>128</v>
      </c>
      <c r="T64" s="123" t="s">
        <v>114</v>
      </c>
      <c r="U64" s="123" t="s">
        <v>295</v>
      </c>
      <c r="V64" s="125">
        <v>45308</v>
      </c>
      <c r="W64" s="137"/>
      <c r="X64" s="143" t="s">
        <v>23</v>
      </c>
      <c r="Y64" s="136"/>
      <c r="Z64" s="137"/>
      <c r="AA64" s="163"/>
      <c r="AB64" s="146"/>
      <c r="AC64" s="126"/>
      <c r="AD64" s="126"/>
      <c r="AE64" s="147"/>
      <c r="AF64" s="146"/>
      <c r="AG64" s="147"/>
    </row>
    <row r="65" spans="1:33" ht="28.8">
      <c r="A65" s="122"/>
      <c r="B65" s="136">
        <f t="shared" si="0"/>
        <v>5300</v>
      </c>
      <c r="C65" s="123" t="s">
        <v>434</v>
      </c>
      <c r="D65" s="123"/>
      <c r="E65" s="123"/>
      <c r="F65" s="137"/>
      <c r="G65" s="140" t="s">
        <v>113</v>
      </c>
      <c r="H65" s="123" t="s">
        <v>112</v>
      </c>
      <c r="I65" s="123" t="s">
        <v>484</v>
      </c>
      <c r="J65" s="124" t="s">
        <v>248</v>
      </c>
      <c r="K65" s="123" t="s">
        <v>282</v>
      </c>
      <c r="L65" s="123" t="s">
        <v>114</v>
      </c>
      <c r="M65" s="123" t="s">
        <v>298</v>
      </c>
      <c r="N65" s="125">
        <v>45308</v>
      </c>
      <c r="O65" s="137"/>
      <c r="P65" s="140" t="s">
        <v>113</v>
      </c>
      <c r="Q65" s="123" t="s">
        <v>484</v>
      </c>
      <c r="R65" s="124" t="s">
        <v>248</v>
      </c>
      <c r="S65" s="123" t="s">
        <v>128</v>
      </c>
      <c r="T65" s="123" t="s">
        <v>114</v>
      </c>
      <c r="U65" s="123" t="s">
        <v>295</v>
      </c>
      <c r="V65" s="125">
        <v>45308</v>
      </c>
      <c r="W65" s="137"/>
      <c r="X65" s="143" t="s">
        <v>23</v>
      </c>
      <c r="Y65" s="136"/>
      <c r="Z65" s="137"/>
      <c r="AA65" s="163"/>
      <c r="AB65" s="146"/>
      <c r="AC65" s="126"/>
      <c r="AD65" s="126"/>
      <c r="AE65" s="147"/>
      <c r="AF65" s="146"/>
      <c r="AG65" s="147"/>
    </row>
    <row r="66" spans="1:33" ht="28.8">
      <c r="A66" s="122"/>
      <c r="B66" s="136">
        <f t="shared" si="0"/>
        <v>5400</v>
      </c>
      <c r="C66" s="123" t="s">
        <v>435</v>
      </c>
      <c r="D66" s="123"/>
      <c r="E66" s="123"/>
      <c r="F66" s="137"/>
      <c r="G66" s="140" t="s">
        <v>113</v>
      </c>
      <c r="H66" s="123" t="s">
        <v>112</v>
      </c>
      <c r="I66" s="123" t="s">
        <v>484</v>
      </c>
      <c r="J66" s="124" t="s">
        <v>248</v>
      </c>
      <c r="K66" s="123" t="s">
        <v>282</v>
      </c>
      <c r="L66" s="123" t="s">
        <v>114</v>
      </c>
      <c r="M66" s="123" t="s">
        <v>298</v>
      </c>
      <c r="N66" s="125">
        <v>45308</v>
      </c>
      <c r="O66" s="137"/>
      <c r="P66" s="140" t="s">
        <v>113</v>
      </c>
      <c r="Q66" s="123" t="s">
        <v>484</v>
      </c>
      <c r="R66" s="124" t="s">
        <v>248</v>
      </c>
      <c r="S66" s="123" t="s">
        <v>128</v>
      </c>
      <c r="T66" s="123" t="s">
        <v>114</v>
      </c>
      <c r="U66" s="123" t="s">
        <v>295</v>
      </c>
      <c r="V66" s="125">
        <v>45308</v>
      </c>
      <c r="W66" s="137"/>
      <c r="X66" s="143" t="s">
        <v>23</v>
      </c>
      <c r="Y66" s="136"/>
      <c r="Z66" s="137"/>
      <c r="AA66" s="163"/>
      <c r="AB66" s="146"/>
      <c r="AC66" s="126"/>
      <c r="AD66" s="126"/>
      <c r="AE66" s="147"/>
      <c r="AF66" s="146"/>
      <c r="AG66" s="147"/>
    </row>
    <row r="67" spans="1:33" ht="28.8">
      <c r="A67" s="122"/>
      <c r="B67" s="136">
        <f t="shared" si="0"/>
        <v>5500</v>
      </c>
      <c r="C67" s="123" t="s">
        <v>436</v>
      </c>
      <c r="D67" s="123"/>
      <c r="E67" s="123"/>
      <c r="F67" s="137"/>
      <c r="G67" s="140" t="s">
        <v>113</v>
      </c>
      <c r="H67" s="123" t="s">
        <v>112</v>
      </c>
      <c r="I67" s="123" t="s">
        <v>484</v>
      </c>
      <c r="J67" s="124" t="s">
        <v>248</v>
      </c>
      <c r="K67" s="123" t="s">
        <v>282</v>
      </c>
      <c r="L67" s="123" t="s">
        <v>114</v>
      </c>
      <c r="M67" s="123" t="s">
        <v>298</v>
      </c>
      <c r="N67" s="125">
        <v>45308</v>
      </c>
      <c r="O67" s="137"/>
      <c r="P67" s="140" t="s">
        <v>113</v>
      </c>
      <c r="Q67" s="123" t="s">
        <v>484</v>
      </c>
      <c r="R67" s="124" t="s">
        <v>248</v>
      </c>
      <c r="S67" s="123" t="s">
        <v>128</v>
      </c>
      <c r="T67" s="123" t="s">
        <v>114</v>
      </c>
      <c r="U67" s="123" t="s">
        <v>295</v>
      </c>
      <c r="V67" s="125">
        <v>45308</v>
      </c>
      <c r="W67" s="137"/>
      <c r="X67" s="143" t="s">
        <v>23</v>
      </c>
      <c r="Y67" s="136"/>
      <c r="Z67" s="137"/>
      <c r="AA67" s="163"/>
      <c r="AB67" s="146"/>
      <c r="AC67" s="126"/>
      <c r="AD67" s="126"/>
      <c r="AE67" s="147"/>
      <c r="AF67" s="146"/>
      <c r="AG67" s="147"/>
    </row>
    <row r="68" spans="1:33" ht="28.8">
      <c r="A68" s="122"/>
      <c r="B68" s="136">
        <f t="shared" si="0"/>
        <v>5600</v>
      </c>
      <c r="C68" s="123" t="s">
        <v>437</v>
      </c>
      <c r="D68" s="123"/>
      <c r="E68" s="123"/>
      <c r="F68" s="137"/>
      <c r="G68" s="140" t="s">
        <v>113</v>
      </c>
      <c r="H68" s="123" t="s">
        <v>112</v>
      </c>
      <c r="I68" s="123" t="s">
        <v>484</v>
      </c>
      <c r="J68" s="124" t="s">
        <v>248</v>
      </c>
      <c r="K68" s="123" t="s">
        <v>282</v>
      </c>
      <c r="L68" s="123" t="s">
        <v>114</v>
      </c>
      <c r="M68" s="123" t="s">
        <v>298</v>
      </c>
      <c r="N68" s="125">
        <v>45308</v>
      </c>
      <c r="O68" s="137"/>
      <c r="P68" s="140" t="s">
        <v>113</v>
      </c>
      <c r="Q68" s="123" t="s">
        <v>484</v>
      </c>
      <c r="R68" s="124" t="s">
        <v>248</v>
      </c>
      <c r="S68" s="123" t="s">
        <v>128</v>
      </c>
      <c r="T68" s="123" t="s">
        <v>114</v>
      </c>
      <c r="U68" s="123" t="s">
        <v>295</v>
      </c>
      <c r="V68" s="125">
        <v>45308</v>
      </c>
      <c r="W68" s="137"/>
      <c r="X68" s="143" t="s">
        <v>23</v>
      </c>
      <c r="Y68" s="136"/>
      <c r="Z68" s="137"/>
      <c r="AA68" s="163"/>
      <c r="AB68" s="146"/>
      <c r="AC68" s="126"/>
      <c r="AD68" s="126"/>
      <c r="AE68" s="147"/>
      <c r="AF68" s="146"/>
      <c r="AG68" s="147"/>
    </row>
    <row r="69" spans="1:33" ht="28.8">
      <c r="A69" s="122"/>
      <c r="B69" s="136">
        <f t="shared" si="0"/>
        <v>5700</v>
      </c>
      <c r="C69" s="123" t="s">
        <v>438</v>
      </c>
      <c r="D69" s="123"/>
      <c r="E69" s="123"/>
      <c r="F69" s="137"/>
      <c r="G69" s="140" t="s">
        <v>113</v>
      </c>
      <c r="H69" s="123" t="s">
        <v>112</v>
      </c>
      <c r="I69" s="123">
        <v>2014</v>
      </c>
      <c r="J69" s="124" t="s">
        <v>248</v>
      </c>
      <c r="K69" s="123" t="s">
        <v>282</v>
      </c>
      <c r="L69" s="123" t="s">
        <v>114</v>
      </c>
      <c r="M69" s="123" t="s">
        <v>298</v>
      </c>
      <c r="N69" s="125">
        <v>45308</v>
      </c>
      <c r="O69" s="137"/>
      <c r="P69" s="140" t="s">
        <v>113</v>
      </c>
      <c r="Q69" s="123">
        <v>2014</v>
      </c>
      <c r="R69" s="124" t="s">
        <v>248</v>
      </c>
      <c r="S69" s="123" t="s">
        <v>128</v>
      </c>
      <c r="T69" s="123" t="s">
        <v>114</v>
      </c>
      <c r="U69" s="123" t="s">
        <v>295</v>
      </c>
      <c r="V69" s="125">
        <v>45308</v>
      </c>
      <c r="W69" s="137"/>
      <c r="X69" s="143" t="s">
        <v>23</v>
      </c>
      <c r="Y69" s="136"/>
      <c r="Z69" s="137"/>
      <c r="AA69" s="163"/>
      <c r="AB69" s="146"/>
      <c r="AC69" s="126"/>
      <c r="AD69" s="126"/>
      <c r="AE69" s="147"/>
      <c r="AF69" s="146"/>
      <c r="AG69" s="147"/>
    </row>
    <row r="70" spans="1:33" ht="28.8">
      <c r="A70" s="122"/>
      <c r="B70" s="136">
        <f t="shared" si="0"/>
        <v>5800</v>
      </c>
      <c r="C70" s="123" t="s">
        <v>439</v>
      </c>
      <c r="D70" s="123"/>
      <c r="E70" s="123"/>
      <c r="F70" s="137"/>
      <c r="G70" s="140" t="s">
        <v>113</v>
      </c>
      <c r="H70" s="123" t="s">
        <v>112</v>
      </c>
      <c r="I70" s="123" t="s">
        <v>484</v>
      </c>
      <c r="J70" s="124" t="s">
        <v>248</v>
      </c>
      <c r="K70" s="123" t="s">
        <v>282</v>
      </c>
      <c r="L70" s="123" t="s">
        <v>114</v>
      </c>
      <c r="M70" s="123" t="s">
        <v>298</v>
      </c>
      <c r="N70" s="125">
        <v>45308</v>
      </c>
      <c r="O70" s="137"/>
      <c r="P70" s="140" t="s">
        <v>122</v>
      </c>
      <c r="Q70" s="123" t="s">
        <v>484</v>
      </c>
      <c r="R70" s="124" t="s">
        <v>248</v>
      </c>
      <c r="S70" s="123" t="s">
        <v>128</v>
      </c>
      <c r="T70" s="123" t="s">
        <v>114</v>
      </c>
      <c r="U70" s="123" t="s">
        <v>295</v>
      </c>
      <c r="V70" s="125">
        <v>45308</v>
      </c>
      <c r="W70" s="137"/>
      <c r="X70" s="143" t="s">
        <v>23</v>
      </c>
      <c r="Y70" s="136"/>
      <c r="Z70" s="137"/>
      <c r="AA70" s="163"/>
      <c r="AB70" s="146"/>
      <c r="AC70" s="126"/>
      <c r="AD70" s="126"/>
      <c r="AE70" s="147"/>
      <c r="AF70" s="146"/>
      <c r="AG70" s="147"/>
    </row>
    <row r="71" spans="1:33" ht="28.8">
      <c r="A71" s="122"/>
      <c r="B71" s="136">
        <f t="shared" si="0"/>
        <v>5900</v>
      </c>
      <c r="C71" s="123" t="s">
        <v>440</v>
      </c>
      <c r="D71" s="123"/>
      <c r="E71" s="123"/>
      <c r="F71" s="137"/>
      <c r="G71" s="140" t="s">
        <v>113</v>
      </c>
      <c r="H71" s="123" t="s">
        <v>112</v>
      </c>
      <c r="I71" s="123" t="s">
        <v>478</v>
      </c>
      <c r="J71" s="124" t="s">
        <v>248</v>
      </c>
      <c r="K71" s="123" t="s">
        <v>282</v>
      </c>
      <c r="L71" s="123" t="s">
        <v>114</v>
      </c>
      <c r="M71" s="123" t="s">
        <v>298</v>
      </c>
      <c r="N71" s="125">
        <v>45308</v>
      </c>
      <c r="O71" s="137"/>
      <c r="P71" s="140" t="s">
        <v>113</v>
      </c>
      <c r="Q71" s="123" t="s">
        <v>478</v>
      </c>
      <c r="R71" s="124" t="s">
        <v>248</v>
      </c>
      <c r="S71" s="123" t="s">
        <v>128</v>
      </c>
      <c r="T71" s="123" t="s">
        <v>114</v>
      </c>
      <c r="U71" s="123" t="s">
        <v>295</v>
      </c>
      <c r="V71" s="125">
        <v>45308</v>
      </c>
      <c r="W71" s="137"/>
      <c r="X71" s="143" t="s">
        <v>23</v>
      </c>
      <c r="Y71" s="136"/>
      <c r="Z71" s="137"/>
      <c r="AA71" s="163"/>
      <c r="AB71" s="146"/>
      <c r="AC71" s="126"/>
      <c r="AD71" s="126"/>
      <c r="AE71" s="147"/>
      <c r="AF71" s="146"/>
      <c r="AG71" s="147"/>
    </row>
    <row r="72" spans="1:33" ht="28.8">
      <c r="A72" s="122"/>
      <c r="B72" s="136">
        <f t="shared" si="0"/>
        <v>6000</v>
      </c>
      <c r="C72" s="123" t="s">
        <v>441</v>
      </c>
      <c r="D72" s="123"/>
      <c r="E72" s="123"/>
      <c r="F72" s="137"/>
      <c r="G72" s="140" t="s">
        <v>113</v>
      </c>
      <c r="H72" s="123" t="s">
        <v>112</v>
      </c>
      <c r="I72" s="123" t="s">
        <v>478</v>
      </c>
      <c r="J72" s="124" t="s">
        <v>248</v>
      </c>
      <c r="K72" s="123" t="s">
        <v>282</v>
      </c>
      <c r="L72" s="123" t="s">
        <v>114</v>
      </c>
      <c r="M72" s="123" t="s">
        <v>298</v>
      </c>
      <c r="N72" s="125">
        <v>45308</v>
      </c>
      <c r="O72" s="137"/>
      <c r="P72" s="140" t="s">
        <v>113</v>
      </c>
      <c r="Q72" s="123" t="s">
        <v>478</v>
      </c>
      <c r="R72" s="124" t="s">
        <v>248</v>
      </c>
      <c r="S72" s="123" t="s">
        <v>128</v>
      </c>
      <c r="T72" s="123" t="s">
        <v>114</v>
      </c>
      <c r="U72" s="123" t="s">
        <v>295</v>
      </c>
      <c r="V72" s="125">
        <v>45308</v>
      </c>
      <c r="W72" s="137"/>
      <c r="X72" s="143" t="s">
        <v>23</v>
      </c>
      <c r="Y72" s="136"/>
      <c r="Z72" s="137"/>
      <c r="AA72" s="163"/>
      <c r="AB72" s="146"/>
      <c r="AC72" s="126"/>
      <c r="AD72" s="126"/>
      <c r="AE72" s="147"/>
      <c r="AF72" s="146"/>
      <c r="AG72" s="147"/>
    </row>
    <row r="73" spans="1:33" ht="28.8">
      <c r="A73" s="122"/>
      <c r="B73" s="136">
        <f t="shared" si="0"/>
        <v>6100</v>
      </c>
      <c r="C73" s="123" t="s">
        <v>442</v>
      </c>
      <c r="D73" s="123"/>
      <c r="E73" s="123"/>
      <c r="F73" s="137"/>
      <c r="G73" s="140" t="s">
        <v>113</v>
      </c>
      <c r="H73" s="123" t="s">
        <v>112</v>
      </c>
      <c r="I73" s="123" t="s">
        <v>478</v>
      </c>
      <c r="J73" s="124" t="s">
        <v>248</v>
      </c>
      <c r="K73" s="123" t="s">
        <v>282</v>
      </c>
      <c r="L73" s="123" t="s">
        <v>114</v>
      </c>
      <c r="M73" s="123" t="s">
        <v>298</v>
      </c>
      <c r="N73" s="125">
        <v>45308</v>
      </c>
      <c r="O73" s="137"/>
      <c r="P73" s="140" t="s">
        <v>113</v>
      </c>
      <c r="Q73" s="123" t="s">
        <v>478</v>
      </c>
      <c r="R73" s="124" t="s">
        <v>248</v>
      </c>
      <c r="S73" s="123" t="s">
        <v>128</v>
      </c>
      <c r="T73" s="123" t="s">
        <v>114</v>
      </c>
      <c r="U73" s="123" t="s">
        <v>295</v>
      </c>
      <c r="V73" s="125">
        <v>45308</v>
      </c>
      <c r="W73" s="137"/>
      <c r="X73" s="143" t="s">
        <v>23</v>
      </c>
      <c r="Y73" s="136"/>
      <c r="Z73" s="137"/>
      <c r="AA73" s="163"/>
      <c r="AB73" s="146"/>
      <c r="AC73" s="126"/>
      <c r="AD73" s="126"/>
      <c r="AE73" s="147"/>
      <c r="AF73" s="146"/>
      <c r="AG73" s="147"/>
    </row>
    <row r="74" spans="1:33" ht="28.8">
      <c r="A74" s="122"/>
      <c r="B74" s="136">
        <f t="shared" si="0"/>
        <v>6200</v>
      </c>
      <c r="C74" s="123" t="s">
        <v>443</v>
      </c>
      <c r="D74" s="123"/>
      <c r="E74" s="123"/>
      <c r="F74" s="137"/>
      <c r="G74" s="140" t="s">
        <v>113</v>
      </c>
      <c r="H74" s="123" t="s">
        <v>112</v>
      </c>
      <c r="I74" s="123">
        <v>2016</v>
      </c>
      <c r="J74" s="124" t="s">
        <v>248</v>
      </c>
      <c r="K74" s="123" t="s">
        <v>282</v>
      </c>
      <c r="L74" s="123" t="s">
        <v>114</v>
      </c>
      <c r="M74" s="123" t="s">
        <v>298</v>
      </c>
      <c r="N74" s="125">
        <v>45308</v>
      </c>
      <c r="O74" s="137"/>
      <c r="P74" s="140" t="s">
        <v>113</v>
      </c>
      <c r="Q74" s="123">
        <v>2016</v>
      </c>
      <c r="R74" s="124" t="s">
        <v>248</v>
      </c>
      <c r="S74" s="123" t="s">
        <v>128</v>
      </c>
      <c r="T74" s="123" t="s">
        <v>114</v>
      </c>
      <c r="U74" s="123" t="s">
        <v>295</v>
      </c>
      <c r="V74" s="125">
        <v>45308</v>
      </c>
      <c r="W74" s="137"/>
      <c r="X74" s="143" t="s">
        <v>23</v>
      </c>
      <c r="Y74" s="136"/>
      <c r="Z74" s="137"/>
      <c r="AA74" s="163"/>
      <c r="AB74" s="146"/>
      <c r="AC74" s="126"/>
      <c r="AD74" s="126"/>
      <c r="AE74" s="147"/>
      <c r="AF74" s="146"/>
      <c r="AG74" s="147"/>
    </row>
    <row r="75" spans="1:33" ht="28.8">
      <c r="A75" s="122"/>
      <c r="B75" s="136">
        <f t="shared" si="0"/>
        <v>6300</v>
      </c>
      <c r="C75" s="123" t="s">
        <v>444</v>
      </c>
      <c r="D75" s="123"/>
      <c r="E75" s="123"/>
      <c r="F75" s="137"/>
      <c r="G75" s="140" t="s">
        <v>113</v>
      </c>
      <c r="H75" s="123" t="s">
        <v>112</v>
      </c>
      <c r="I75" s="123" t="s">
        <v>484</v>
      </c>
      <c r="J75" s="124" t="s">
        <v>248</v>
      </c>
      <c r="K75" s="123" t="s">
        <v>282</v>
      </c>
      <c r="L75" s="123" t="s">
        <v>114</v>
      </c>
      <c r="M75" s="123" t="s">
        <v>298</v>
      </c>
      <c r="N75" s="125">
        <v>45397</v>
      </c>
      <c r="O75" s="137"/>
      <c r="P75" s="140" t="s">
        <v>113</v>
      </c>
      <c r="Q75" s="123" t="s">
        <v>484</v>
      </c>
      <c r="R75" s="124" t="s">
        <v>248</v>
      </c>
      <c r="S75" s="123" t="s">
        <v>128</v>
      </c>
      <c r="T75" s="123" t="s">
        <v>114</v>
      </c>
      <c r="U75" s="123" t="s">
        <v>295</v>
      </c>
      <c r="V75" s="125">
        <v>45397</v>
      </c>
      <c r="W75" s="137"/>
      <c r="X75" s="143" t="s">
        <v>23</v>
      </c>
      <c r="Y75" s="136"/>
      <c r="Z75" s="137"/>
      <c r="AA75" s="163"/>
      <c r="AB75" s="146"/>
      <c r="AC75" s="126"/>
      <c r="AD75" s="126"/>
      <c r="AE75" s="147"/>
      <c r="AF75" s="146"/>
      <c r="AG75" s="147"/>
    </row>
    <row r="76" spans="1:33" ht="28.8">
      <c r="A76" s="122"/>
      <c r="B76" s="136">
        <f t="shared" si="0"/>
        <v>6400</v>
      </c>
      <c r="C76" s="123" t="s">
        <v>445</v>
      </c>
      <c r="D76" s="123"/>
      <c r="E76" s="123"/>
      <c r="F76" s="137"/>
      <c r="G76" s="140" t="s">
        <v>113</v>
      </c>
      <c r="H76" s="123" t="s">
        <v>112</v>
      </c>
      <c r="I76" s="123" t="s">
        <v>484</v>
      </c>
      <c r="J76" s="124" t="s">
        <v>248</v>
      </c>
      <c r="K76" s="123" t="s">
        <v>282</v>
      </c>
      <c r="L76" s="123" t="s">
        <v>114</v>
      </c>
      <c r="M76" s="123" t="s">
        <v>298</v>
      </c>
      <c r="N76" s="125">
        <v>45397</v>
      </c>
      <c r="O76" s="137"/>
      <c r="P76" s="140" t="s">
        <v>113</v>
      </c>
      <c r="Q76" s="123" t="s">
        <v>484</v>
      </c>
      <c r="R76" s="124" t="s">
        <v>248</v>
      </c>
      <c r="S76" s="123" t="s">
        <v>128</v>
      </c>
      <c r="T76" s="123" t="s">
        <v>114</v>
      </c>
      <c r="U76" s="123" t="s">
        <v>295</v>
      </c>
      <c r="V76" s="125">
        <v>45397</v>
      </c>
      <c r="W76" s="137"/>
      <c r="X76" s="143" t="s">
        <v>23</v>
      </c>
      <c r="Y76" s="136"/>
      <c r="Z76" s="137"/>
      <c r="AA76" s="163"/>
      <c r="AB76" s="146"/>
      <c r="AC76" s="126"/>
      <c r="AD76" s="126"/>
      <c r="AE76" s="147"/>
      <c r="AF76" s="146"/>
      <c r="AG76" s="147"/>
    </row>
    <row r="77" spans="1:33" ht="28.8">
      <c r="A77" s="122"/>
      <c r="B77" s="136">
        <f t="shared" si="0"/>
        <v>6500</v>
      </c>
      <c r="C77" s="123" t="s">
        <v>446</v>
      </c>
      <c r="D77" s="123"/>
      <c r="E77" s="123"/>
      <c r="F77" s="137"/>
      <c r="G77" s="140" t="s">
        <v>113</v>
      </c>
      <c r="H77" s="123" t="s">
        <v>112</v>
      </c>
      <c r="I77" s="123" t="s">
        <v>484</v>
      </c>
      <c r="J77" s="124" t="s">
        <v>248</v>
      </c>
      <c r="K77" s="123" t="s">
        <v>282</v>
      </c>
      <c r="L77" s="123" t="s">
        <v>114</v>
      </c>
      <c r="M77" s="123" t="s">
        <v>298</v>
      </c>
      <c r="N77" s="125">
        <v>45397</v>
      </c>
      <c r="O77" s="137"/>
      <c r="P77" s="140" t="s">
        <v>113</v>
      </c>
      <c r="Q77" s="123" t="s">
        <v>484</v>
      </c>
      <c r="R77" s="124" t="s">
        <v>248</v>
      </c>
      <c r="S77" s="123" t="s">
        <v>128</v>
      </c>
      <c r="T77" s="123" t="s">
        <v>114</v>
      </c>
      <c r="U77" s="123" t="s">
        <v>295</v>
      </c>
      <c r="V77" s="125">
        <v>45397</v>
      </c>
      <c r="W77" s="137"/>
      <c r="X77" s="143" t="s">
        <v>23</v>
      </c>
      <c r="Y77" s="136"/>
      <c r="Z77" s="137"/>
      <c r="AA77" s="163"/>
      <c r="AB77" s="146"/>
      <c r="AC77" s="126"/>
      <c r="AD77" s="126"/>
      <c r="AE77" s="147"/>
      <c r="AF77" s="146"/>
      <c r="AG77" s="147"/>
    </row>
    <row r="78" spans="1:33" ht="28.8">
      <c r="A78" s="122"/>
      <c r="B78" s="136">
        <f t="shared" si="0"/>
        <v>6600</v>
      </c>
      <c r="C78" s="123" t="s">
        <v>447</v>
      </c>
      <c r="D78" s="123"/>
      <c r="E78" s="123"/>
      <c r="F78" s="137"/>
      <c r="G78" s="140" t="s">
        <v>113</v>
      </c>
      <c r="H78" s="123" t="s">
        <v>112</v>
      </c>
      <c r="I78" s="123" t="s">
        <v>484</v>
      </c>
      <c r="J78" s="124" t="s">
        <v>248</v>
      </c>
      <c r="K78" s="123" t="s">
        <v>282</v>
      </c>
      <c r="L78" s="123" t="s">
        <v>114</v>
      </c>
      <c r="M78" s="123" t="s">
        <v>298</v>
      </c>
      <c r="N78" s="125">
        <v>45397</v>
      </c>
      <c r="O78" s="137"/>
      <c r="P78" s="140" t="s">
        <v>113</v>
      </c>
      <c r="Q78" s="123" t="s">
        <v>484</v>
      </c>
      <c r="R78" s="124" t="s">
        <v>248</v>
      </c>
      <c r="S78" s="123" t="s">
        <v>128</v>
      </c>
      <c r="T78" s="123" t="s">
        <v>114</v>
      </c>
      <c r="U78" s="123" t="s">
        <v>295</v>
      </c>
      <c r="V78" s="125">
        <v>45397</v>
      </c>
      <c r="W78" s="137"/>
      <c r="X78" s="143" t="s">
        <v>23</v>
      </c>
      <c r="Y78" s="136"/>
      <c r="Z78" s="137"/>
      <c r="AA78" s="163"/>
      <c r="AB78" s="146"/>
      <c r="AC78" s="126"/>
      <c r="AD78" s="126"/>
      <c r="AE78" s="147"/>
      <c r="AF78" s="146"/>
      <c r="AG78" s="147"/>
    </row>
    <row r="79" spans="1:33" ht="28.8">
      <c r="A79" s="122"/>
      <c r="B79" s="136">
        <f t="shared" ref="B79:B106" si="1">B78+100</f>
        <v>6700</v>
      </c>
      <c r="C79" s="123" t="s">
        <v>448</v>
      </c>
      <c r="D79" s="123"/>
      <c r="E79" s="123"/>
      <c r="F79" s="137"/>
      <c r="G79" s="140" t="s">
        <v>113</v>
      </c>
      <c r="H79" s="123" t="s">
        <v>112</v>
      </c>
      <c r="I79" s="123" t="s">
        <v>484</v>
      </c>
      <c r="J79" s="124" t="s">
        <v>248</v>
      </c>
      <c r="K79" s="123" t="s">
        <v>282</v>
      </c>
      <c r="L79" s="123" t="s">
        <v>114</v>
      </c>
      <c r="M79" s="123" t="s">
        <v>298</v>
      </c>
      <c r="N79" s="125">
        <v>45397</v>
      </c>
      <c r="O79" s="137"/>
      <c r="P79" s="140" t="s">
        <v>113</v>
      </c>
      <c r="Q79" s="123" t="s">
        <v>484</v>
      </c>
      <c r="R79" s="124" t="s">
        <v>248</v>
      </c>
      <c r="S79" s="123" t="s">
        <v>128</v>
      </c>
      <c r="T79" s="123" t="s">
        <v>114</v>
      </c>
      <c r="U79" s="123" t="s">
        <v>295</v>
      </c>
      <c r="V79" s="125">
        <v>45397</v>
      </c>
      <c r="W79" s="137"/>
      <c r="X79" s="143" t="s">
        <v>23</v>
      </c>
      <c r="Y79" s="136"/>
      <c r="Z79" s="137"/>
      <c r="AA79" s="163"/>
      <c r="AB79" s="146"/>
      <c r="AC79" s="126"/>
      <c r="AD79" s="126"/>
      <c r="AE79" s="147"/>
      <c r="AF79" s="146"/>
      <c r="AG79" s="147"/>
    </row>
    <row r="80" spans="1:33" ht="28.8">
      <c r="A80" s="122"/>
      <c r="B80" s="136">
        <f t="shared" si="1"/>
        <v>6800</v>
      </c>
      <c r="C80" s="123" t="s">
        <v>449</v>
      </c>
      <c r="D80" s="123"/>
      <c r="E80" s="123"/>
      <c r="F80" s="137"/>
      <c r="G80" s="140" t="s">
        <v>113</v>
      </c>
      <c r="H80" s="123" t="s">
        <v>112</v>
      </c>
      <c r="I80" s="123" t="s">
        <v>484</v>
      </c>
      <c r="J80" s="124" t="s">
        <v>248</v>
      </c>
      <c r="K80" s="123" t="s">
        <v>282</v>
      </c>
      <c r="L80" s="123" t="s">
        <v>114</v>
      </c>
      <c r="M80" s="123" t="s">
        <v>298</v>
      </c>
      <c r="N80" s="125">
        <v>45397</v>
      </c>
      <c r="O80" s="137"/>
      <c r="P80" s="140" t="s">
        <v>113</v>
      </c>
      <c r="Q80" s="123" t="s">
        <v>484</v>
      </c>
      <c r="R80" s="124" t="s">
        <v>248</v>
      </c>
      <c r="S80" s="123" t="s">
        <v>128</v>
      </c>
      <c r="T80" s="123" t="s">
        <v>114</v>
      </c>
      <c r="U80" s="123" t="s">
        <v>295</v>
      </c>
      <c r="V80" s="125">
        <v>45397</v>
      </c>
      <c r="W80" s="137"/>
      <c r="X80" s="143" t="s">
        <v>23</v>
      </c>
      <c r="Y80" s="136"/>
      <c r="Z80" s="137"/>
      <c r="AA80" s="163"/>
      <c r="AB80" s="146"/>
      <c r="AC80" s="126"/>
      <c r="AD80" s="126"/>
      <c r="AE80" s="147"/>
      <c r="AF80" s="146"/>
      <c r="AG80" s="147"/>
    </row>
    <row r="81" spans="1:33" ht="28.8">
      <c r="A81" s="122"/>
      <c r="B81" s="136">
        <f t="shared" si="1"/>
        <v>6900</v>
      </c>
      <c r="C81" s="123" t="s">
        <v>450</v>
      </c>
      <c r="D81" s="123"/>
      <c r="E81" s="123"/>
      <c r="F81" s="137"/>
      <c r="G81" s="140" t="s">
        <v>113</v>
      </c>
      <c r="H81" s="123" t="s">
        <v>112</v>
      </c>
      <c r="I81" s="123" t="s">
        <v>484</v>
      </c>
      <c r="J81" s="124" t="s">
        <v>248</v>
      </c>
      <c r="K81" s="123" t="s">
        <v>282</v>
      </c>
      <c r="L81" s="123" t="s">
        <v>114</v>
      </c>
      <c r="M81" s="123" t="s">
        <v>298</v>
      </c>
      <c r="N81" s="125">
        <v>45397</v>
      </c>
      <c r="O81" s="137"/>
      <c r="P81" s="140" t="s">
        <v>113</v>
      </c>
      <c r="Q81" s="123" t="s">
        <v>484</v>
      </c>
      <c r="R81" s="124" t="s">
        <v>248</v>
      </c>
      <c r="S81" s="123" t="s">
        <v>128</v>
      </c>
      <c r="T81" s="123" t="s">
        <v>114</v>
      </c>
      <c r="U81" s="123" t="s">
        <v>295</v>
      </c>
      <c r="V81" s="125">
        <v>45397</v>
      </c>
      <c r="W81" s="137"/>
      <c r="X81" s="143" t="s">
        <v>23</v>
      </c>
      <c r="Y81" s="136"/>
      <c r="Z81" s="137"/>
      <c r="AA81" s="163"/>
      <c r="AB81" s="146"/>
      <c r="AC81" s="126"/>
      <c r="AD81" s="126"/>
      <c r="AE81" s="147"/>
      <c r="AF81" s="146"/>
      <c r="AG81" s="147"/>
    </row>
    <row r="82" spans="1:33" ht="28.8">
      <c r="A82" s="122"/>
      <c r="B82" s="136">
        <f t="shared" si="1"/>
        <v>7000</v>
      </c>
      <c r="C82" s="123" t="s">
        <v>451</v>
      </c>
      <c r="D82" s="123"/>
      <c r="E82" s="123"/>
      <c r="F82" s="137"/>
      <c r="G82" s="140" t="s">
        <v>113</v>
      </c>
      <c r="H82" s="123" t="s">
        <v>112</v>
      </c>
      <c r="I82" s="123" t="s">
        <v>484</v>
      </c>
      <c r="J82" s="124" t="s">
        <v>248</v>
      </c>
      <c r="K82" s="123" t="s">
        <v>282</v>
      </c>
      <c r="L82" s="123" t="s">
        <v>114</v>
      </c>
      <c r="M82" s="123" t="s">
        <v>298</v>
      </c>
      <c r="N82" s="125">
        <v>45397</v>
      </c>
      <c r="O82" s="137"/>
      <c r="P82" s="140" t="s">
        <v>113</v>
      </c>
      <c r="Q82" s="123" t="s">
        <v>484</v>
      </c>
      <c r="R82" s="124" t="s">
        <v>248</v>
      </c>
      <c r="S82" s="123" t="s">
        <v>128</v>
      </c>
      <c r="T82" s="123" t="s">
        <v>114</v>
      </c>
      <c r="U82" s="123" t="s">
        <v>295</v>
      </c>
      <c r="V82" s="125">
        <v>45397</v>
      </c>
      <c r="W82" s="137"/>
      <c r="X82" s="143" t="s">
        <v>23</v>
      </c>
      <c r="Y82" s="136"/>
      <c r="Z82" s="137"/>
      <c r="AA82" s="163"/>
      <c r="AB82" s="146"/>
      <c r="AC82" s="126"/>
      <c r="AD82" s="126"/>
      <c r="AE82" s="147"/>
      <c r="AF82" s="146"/>
      <c r="AG82" s="147"/>
    </row>
    <row r="83" spans="1:33" ht="28.8">
      <c r="A83" s="122"/>
      <c r="B83" s="136">
        <f t="shared" si="1"/>
        <v>7100</v>
      </c>
      <c r="C83" s="123" t="s">
        <v>452</v>
      </c>
      <c r="D83" s="123"/>
      <c r="E83" s="123"/>
      <c r="F83" s="137"/>
      <c r="G83" s="140" t="s">
        <v>113</v>
      </c>
      <c r="H83" s="123" t="s">
        <v>112</v>
      </c>
      <c r="I83" s="123" t="s">
        <v>484</v>
      </c>
      <c r="J83" s="124" t="s">
        <v>248</v>
      </c>
      <c r="K83" s="123" t="s">
        <v>282</v>
      </c>
      <c r="L83" s="123" t="s">
        <v>114</v>
      </c>
      <c r="M83" s="123" t="s">
        <v>298</v>
      </c>
      <c r="N83" s="125">
        <v>45397</v>
      </c>
      <c r="O83" s="137"/>
      <c r="P83" s="140" t="s">
        <v>113</v>
      </c>
      <c r="Q83" s="123" t="s">
        <v>484</v>
      </c>
      <c r="R83" s="124" t="s">
        <v>248</v>
      </c>
      <c r="S83" s="123" t="s">
        <v>128</v>
      </c>
      <c r="T83" s="123" t="s">
        <v>114</v>
      </c>
      <c r="U83" s="123" t="s">
        <v>295</v>
      </c>
      <c r="V83" s="125">
        <v>45397</v>
      </c>
      <c r="W83" s="137"/>
      <c r="X83" s="143" t="s">
        <v>23</v>
      </c>
      <c r="Y83" s="136"/>
      <c r="Z83" s="137"/>
      <c r="AA83" s="163"/>
      <c r="AB83" s="146"/>
      <c r="AC83" s="126"/>
      <c r="AD83" s="126"/>
      <c r="AE83" s="147"/>
      <c r="AF83" s="146"/>
      <c r="AG83" s="147"/>
    </row>
    <row r="84" spans="1:33" ht="28.8">
      <c r="A84" s="122"/>
      <c r="B84" s="136">
        <f t="shared" si="1"/>
        <v>7200</v>
      </c>
      <c r="C84" s="123" t="s">
        <v>453</v>
      </c>
      <c r="D84" s="123"/>
      <c r="E84" s="123"/>
      <c r="F84" s="137"/>
      <c r="G84" s="140" t="s">
        <v>113</v>
      </c>
      <c r="H84" s="123" t="s">
        <v>112</v>
      </c>
      <c r="I84" s="123" t="s">
        <v>484</v>
      </c>
      <c r="J84" s="124" t="s">
        <v>248</v>
      </c>
      <c r="K84" s="123" t="s">
        <v>282</v>
      </c>
      <c r="L84" s="123" t="s">
        <v>114</v>
      </c>
      <c r="M84" s="123" t="s">
        <v>298</v>
      </c>
      <c r="N84" s="125">
        <v>45397</v>
      </c>
      <c r="O84" s="137"/>
      <c r="P84" s="140" t="s">
        <v>113</v>
      </c>
      <c r="Q84" s="123" t="s">
        <v>484</v>
      </c>
      <c r="R84" s="124" t="s">
        <v>248</v>
      </c>
      <c r="S84" s="123" t="s">
        <v>128</v>
      </c>
      <c r="T84" s="123" t="s">
        <v>114</v>
      </c>
      <c r="U84" s="123" t="s">
        <v>295</v>
      </c>
      <c r="V84" s="125">
        <v>45397</v>
      </c>
      <c r="W84" s="137"/>
      <c r="X84" s="143" t="s">
        <v>23</v>
      </c>
      <c r="Y84" s="136"/>
      <c r="Z84" s="137"/>
      <c r="AA84" s="163"/>
      <c r="AB84" s="146"/>
      <c r="AC84" s="126"/>
      <c r="AD84" s="126"/>
      <c r="AE84" s="147"/>
      <c r="AF84" s="146"/>
      <c r="AG84" s="147"/>
    </row>
    <row r="85" spans="1:33" ht="28.8">
      <c r="A85" s="122"/>
      <c r="B85" s="136">
        <f t="shared" si="1"/>
        <v>7300</v>
      </c>
      <c r="C85" s="123" t="s">
        <v>454</v>
      </c>
      <c r="D85" s="123"/>
      <c r="E85" s="123"/>
      <c r="F85" s="137"/>
      <c r="G85" s="140" t="s">
        <v>113</v>
      </c>
      <c r="H85" s="123" t="s">
        <v>112</v>
      </c>
      <c r="I85" s="123" t="s">
        <v>484</v>
      </c>
      <c r="J85" s="124" t="s">
        <v>248</v>
      </c>
      <c r="K85" s="123" t="s">
        <v>282</v>
      </c>
      <c r="L85" s="123" t="s">
        <v>114</v>
      </c>
      <c r="M85" s="123" t="s">
        <v>298</v>
      </c>
      <c r="N85" s="125">
        <v>45570</v>
      </c>
      <c r="O85" s="137"/>
      <c r="P85" s="140" t="s">
        <v>113</v>
      </c>
      <c r="Q85" s="123" t="s">
        <v>484</v>
      </c>
      <c r="R85" s="124" t="s">
        <v>248</v>
      </c>
      <c r="S85" s="123" t="s">
        <v>128</v>
      </c>
      <c r="T85" s="123" t="s">
        <v>114</v>
      </c>
      <c r="U85" s="123" t="s">
        <v>295</v>
      </c>
      <c r="V85" s="125">
        <v>45570</v>
      </c>
      <c r="W85" s="137"/>
      <c r="X85" s="143" t="s">
        <v>23</v>
      </c>
      <c r="Y85" s="136"/>
      <c r="Z85" s="137"/>
      <c r="AA85" s="163"/>
      <c r="AB85" s="146"/>
      <c r="AC85" s="126"/>
      <c r="AD85" s="126"/>
      <c r="AE85" s="147"/>
      <c r="AF85" s="146"/>
      <c r="AG85" s="147"/>
    </row>
    <row r="86" spans="1:33" ht="28.8">
      <c r="A86" s="122"/>
      <c r="B86" s="136">
        <f t="shared" si="1"/>
        <v>7400</v>
      </c>
      <c r="C86" s="123" t="s">
        <v>455</v>
      </c>
      <c r="D86" s="123"/>
      <c r="E86" s="123"/>
      <c r="F86" s="137"/>
      <c r="G86" s="140" t="s">
        <v>113</v>
      </c>
      <c r="H86" s="123" t="s">
        <v>112</v>
      </c>
      <c r="I86" s="123" t="s">
        <v>484</v>
      </c>
      <c r="J86" s="124" t="s">
        <v>248</v>
      </c>
      <c r="K86" s="123" t="s">
        <v>282</v>
      </c>
      <c r="L86" s="123" t="s">
        <v>114</v>
      </c>
      <c r="M86" s="123" t="s">
        <v>298</v>
      </c>
      <c r="N86" s="125">
        <v>45570</v>
      </c>
      <c r="O86" s="137"/>
      <c r="P86" s="140" t="s">
        <v>113</v>
      </c>
      <c r="Q86" s="123" t="s">
        <v>484</v>
      </c>
      <c r="R86" s="124" t="s">
        <v>248</v>
      </c>
      <c r="S86" s="123" t="s">
        <v>128</v>
      </c>
      <c r="T86" s="123" t="s">
        <v>114</v>
      </c>
      <c r="U86" s="123" t="s">
        <v>295</v>
      </c>
      <c r="V86" s="125">
        <v>45570</v>
      </c>
      <c r="W86" s="137"/>
      <c r="X86" s="143" t="s">
        <v>23</v>
      </c>
      <c r="Y86" s="136"/>
      <c r="Z86" s="137"/>
      <c r="AA86" s="163"/>
      <c r="AB86" s="146"/>
      <c r="AC86" s="126"/>
      <c r="AD86" s="126"/>
      <c r="AE86" s="147"/>
      <c r="AF86" s="146"/>
      <c r="AG86" s="147"/>
    </row>
    <row r="87" spans="1:33" ht="28.8">
      <c r="A87" s="122"/>
      <c r="B87" s="136">
        <f t="shared" si="1"/>
        <v>7500</v>
      </c>
      <c r="C87" s="123" t="s">
        <v>456</v>
      </c>
      <c r="D87" s="123"/>
      <c r="E87" s="123"/>
      <c r="F87" s="137"/>
      <c r="G87" s="140" t="s">
        <v>113</v>
      </c>
      <c r="H87" s="123" t="s">
        <v>112</v>
      </c>
      <c r="I87" s="123" t="s">
        <v>484</v>
      </c>
      <c r="J87" s="124" t="s">
        <v>248</v>
      </c>
      <c r="K87" s="123" t="s">
        <v>282</v>
      </c>
      <c r="L87" s="123" t="s">
        <v>114</v>
      </c>
      <c r="M87" s="123" t="s">
        <v>298</v>
      </c>
      <c r="N87" s="125">
        <v>45397</v>
      </c>
      <c r="O87" s="137"/>
      <c r="P87" s="140" t="s">
        <v>113</v>
      </c>
      <c r="Q87" s="123" t="s">
        <v>484</v>
      </c>
      <c r="R87" s="124" t="s">
        <v>248</v>
      </c>
      <c r="S87" s="123" t="s">
        <v>128</v>
      </c>
      <c r="T87" s="123" t="s">
        <v>114</v>
      </c>
      <c r="U87" s="123" t="s">
        <v>295</v>
      </c>
      <c r="V87" s="125">
        <v>45397</v>
      </c>
      <c r="W87" s="137"/>
      <c r="X87" s="143" t="s">
        <v>23</v>
      </c>
      <c r="Y87" s="136"/>
      <c r="Z87" s="137"/>
      <c r="AA87" s="163"/>
      <c r="AB87" s="146"/>
      <c r="AC87" s="126"/>
      <c r="AD87" s="126"/>
      <c r="AE87" s="147"/>
      <c r="AF87" s="146"/>
      <c r="AG87" s="147"/>
    </row>
    <row r="88" spans="1:33" ht="28.8">
      <c r="A88" s="122"/>
      <c r="B88" s="136">
        <f t="shared" si="1"/>
        <v>7600</v>
      </c>
      <c r="C88" s="123" t="s">
        <v>457</v>
      </c>
      <c r="D88" s="123"/>
      <c r="E88" s="123"/>
      <c r="F88" s="137"/>
      <c r="G88" s="140" t="s">
        <v>113</v>
      </c>
      <c r="H88" s="123" t="s">
        <v>112</v>
      </c>
      <c r="I88" s="123" t="s">
        <v>484</v>
      </c>
      <c r="J88" s="124" t="s">
        <v>248</v>
      </c>
      <c r="K88" s="123" t="s">
        <v>282</v>
      </c>
      <c r="L88" s="123" t="s">
        <v>114</v>
      </c>
      <c r="M88" s="123" t="s">
        <v>298</v>
      </c>
      <c r="N88" s="125">
        <v>45397</v>
      </c>
      <c r="O88" s="137"/>
      <c r="P88" s="140" t="s">
        <v>113</v>
      </c>
      <c r="Q88" s="123" t="s">
        <v>484</v>
      </c>
      <c r="R88" s="124" t="s">
        <v>248</v>
      </c>
      <c r="S88" s="123" t="s">
        <v>128</v>
      </c>
      <c r="T88" s="123" t="s">
        <v>114</v>
      </c>
      <c r="U88" s="123" t="s">
        <v>295</v>
      </c>
      <c r="V88" s="125">
        <v>45397</v>
      </c>
      <c r="W88" s="137"/>
      <c r="X88" s="143" t="s">
        <v>23</v>
      </c>
      <c r="Y88" s="136"/>
      <c r="Z88" s="137"/>
      <c r="AA88" s="163"/>
      <c r="AB88" s="146"/>
      <c r="AC88" s="126"/>
      <c r="AD88" s="126"/>
      <c r="AE88" s="147"/>
      <c r="AF88" s="146"/>
      <c r="AG88" s="147"/>
    </row>
    <row r="89" spans="1:33" ht="28.8">
      <c r="A89" s="122"/>
      <c r="B89" s="136">
        <f t="shared" si="1"/>
        <v>7700</v>
      </c>
      <c r="C89" s="123" t="s">
        <v>458</v>
      </c>
      <c r="D89" s="123"/>
      <c r="E89" s="123"/>
      <c r="F89" s="137"/>
      <c r="G89" s="140" t="s">
        <v>113</v>
      </c>
      <c r="H89" s="123" t="s">
        <v>112</v>
      </c>
      <c r="I89" s="123" t="s">
        <v>484</v>
      </c>
      <c r="J89" s="124" t="s">
        <v>248</v>
      </c>
      <c r="K89" s="123" t="s">
        <v>282</v>
      </c>
      <c r="L89" s="123" t="s">
        <v>114</v>
      </c>
      <c r="M89" s="123" t="s">
        <v>298</v>
      </c>
      <c r="N89" s="125">
        <v>45397</v>
      </c>
      <c r="O89" s="137"/>
      <c r="P89" s="140" t="s">
        <v>113</v>
      </c>
      <c r="Q89" s="123" t="s">
        <v>484</v>
      </c>
      <c r="R89" s="124" t="s">
        <v>248</v>
      </c>
      <c r="S89" s="123" t="s">
        <v>128</v>
      </c>
      <c r="T89" s="123" t="s">
        <v>114</v>
      </c>
      <c r="U89" s="123" t="s">
        <v>295</v>
      </c>
      <c r="V89" s="125">
        <v>45397</v>
      </c>
      <c r="W89" s="137"/>
      <c r="X89" s="143" t="s">
        <v>23</v>
      </c>
      <c r="Y89" s="136"/>
      <c r="Z89" s="137"/>
      <c r="AA89" s="163"/>
      <c r="AB89" s="146"/>
      <c r="AC89" s="126"/>
      <c r="AD89" s="126"/>
      <c r="AE89" s="147"/>
      <c r="AF89" s="146"/>
      <c r="AG89" s="147"/>
    </row>
    <row r="90" spans="1:33" ht="28.8">
      <c r="A90" s="122"/>
      <c r="B90" s="136">
        <f t="shared" si="1"/>
        <v>7800</v>
      </c>
      <c r="C90" s="123" t="s">
        <v>459</v>
      </c>
      <c r="D90" s="123"/>
      <c r="E90" s="123"/>
      <c r="F90" s="137"/>
      <c r="G90" s="140" t="s">
        <v>113</v>
      </c>
      <c r="H90" s="123" t="s">
        <v>112</v>
      </c>
      <c r="I90" s="123" t="s">
        <v>484</v>
      </c>
      <c r="J90" s="124" t="s">
        <v>248</v>
      </c>
      <c r="K90" s="123" t="s">
        <v>282</v>
      </c>
      <c r="L90" s="123" t="s">
        <v>114</v>
      </c>
      <c r="M90" s="123" t="s">
        <v>298</v>
      </c>
      <c r="N90" s="125">
        <v>45397</v>
      </c>
      <c r="O90" s="137"/>
      <c r="P90" s="140" t="s">
        <v>113</v>
      </c>
      <c r="Q90" s="123" t="s">
        <v>484</v>
      </c>
      <c r="R90" s="124" t="s">
        <v>248</v>
      </c>
      <c r="S90" s="123" t="s">
        <v>128</v>
      </c>
      <c r="T90" s="123" t="s">
        <v>114</v>
      </c>
      <c r="U90" s="123" t="s">
        <v>295</v>
      </c>
      <c r="V90" s="125">
        <v>45397</v>
      </c>
      <c r="W90" s="137"/>
      <c r="X90" s="143" t="s">
        <v>23</v>
      </c>
      <c r="Y90" s="136"/>
      <c r="Z90" s="137"/>
      <c r="AA90" s="163"/>
      <c r="AB90" s="146"/>
      <c r="AC90" s="126"/>
      <c r="AD90" s="126"/>
      <c r="AE90" s="147"/>
      <c r="AF90" s="146"/>
      <c r="AG90" s="147"/>
    </row>
    <row r="91" spans="1:33" ht="28.8">
      <c r="A91" s="122"/>
      <c r="B91" s="136">
        <f t="shared" si="1"/>
        <v>7900</v>
      </c>
      <c r="C91" s="123" t="s">
        <v>460</v>
      </c>
      <c r="D91" s="123"/>
      <c r="E91" s="123"/>
      <c r="F91" s="137"/>
      <c r="G91" s="140" t="s">
        <v>113</v>
      </c>
      <c r="H91" s="123" t="s">
        <v>112</v>
      </c>
      <c r="I91" s="123" t="s">
        <v>484</v>
      </c>
      <c r="J91" s="124" t="s">
        <v>248</v>
      </c>
      <c r="K91" s="123" t="s">
        <v>282</v>
      </c>
      <c r="L91" s="123" t="s">
        <v>114</v>
      </c>
      <c r="M91" s="123" t="s">
        <v>298</v>
      </c>
      <c r="N91" s="125">
        <v>45397</v>
      </c>
      <c r="O91" s="137"/>
      <c r="P91" s="140" t="s">
        <v>113</v>
      </c>
      <c r="Q91" s="123" t="s">
        <v>484</v>
      </c>
      <c r="R91" s="124" t="s">
        <v>248</v>
      </c>
      <c r="S91" s="123" t="s">
        <v>128</v>
      </c>
      <c r="T91" s="123" t="s">
        <v>114</v>
      </c>
      <c r="U91" s="123" t="s">
        <v>295</v>
      </c>
      <c r="V91" s="125">
        <v>45397</v>
      </c>
      <c r="W91" s="137"/>
      <c r="X91" s="143" t="s">
        <v>23</v>
      </c>
      <c r="Y91" s="136"/>
      <c r="Z91" s="137"/>
      <c r="AA91" s="163"/>
      <c r="AB91" s="146"/>
      <c r="AC91" s="126"/>
      <c r="AD91" s="126"/>
      <c r="AE91" s="147"/>
      <c r="AF91" s="146"/>
      <c r="AG91" s="147"/>
    </row>
    <row r="92" spans="1:33" ht="28.8">
      <c r="A92" s="122"/>
      <c r="B92" s="136">
        <f t="shared" si="1"/>
        <v>8000</v>
      </c>
      <c r="C92" s="123" t="s">
        <v>461</v>
      </c>
      <c r="D92" s="123"/>
      <c r="E92" s="123"/>
      <c r="F92" s="137"/>
      <c r="G92" s="140" t="s">
        <v>113</v>
      </c>
      <c r="H92" s="123" t="s">
        <v>112</v>
      </c>
      <c r="I92" s="123">
        <v>2020</v>
      </c>
      <c r="J92" s="124" t="s">
        <v>248</v>
      </c>
      <c r="K92" s="123" t="s">
        <v>282</v>
      </c>
      <c r="L92" s="123" t="s">
        <v>114</v>
      </c>
      <c r="M92" s="123" t="s">
        <v>298</v>
      </c>
      <c r="N92" s="125">
        <v>45397</v>
      </c>
      <c r="O92" s="137"/>
      <c r="P92" s="140" t="s">
        <v>113</v>
      </c>
      <c r="Q92" s="123">
        <v>2020</v>
      </c>
      <c r="R92" s="124" t="s">
        <v>248</v>
      </c>
      <c r="S92" s="123" t="s">
        <v>128</v>
      </c>
      <c r="T92" s="123" t="s">
        <v>114</v>
      </c>
      <c r="U92" s="123" t="s">
        <v>295</v>
      </c>
      <c r="V92" s="125">
        <v>45397</v>
      </c>
      <c r="W92" s="137"/>
      <c r="X92" s="143" t="s">
        <v>23</v>
      </c>
      <c r="Y92" s="136"/>
      <c r="Z92" s="137"/>
      <c r="AA92" s="163"/>
      <c r="AB92" s="146"/>
      <c r="AC92" s="126"/>
      <c r="AD92" s="126"/>
      <c r="AE92" s="147"/>
      <c r="AF92" s="146"/>
      <c r="AG92" s="147"/>
    </row>
    <row r="93" spans="1:33" ht="28.8">
      <c r="A93" s="122"/>
      <c r="B93" s="136">
        <f t="shared" si="1"/>
        <v>8100</v>
      </c>
      <c r="C93" s="123" t="s">
        <v>462</v>
      </c>
      <c r="D93" s="123"/>
      <c r="E93" s="123"/>
      <c r="F93" s="137"/>
      <c r="G93" s="140" t="s">
        <v>113</v>
      </c>
      <c r="H93" s="123" t="s">
        <v>112</v>
      </c>
      <c r="I93" s="123" t="s">
        <v>484</v>
      </c>
      <c r="J93" s="124" t="s">
        <v>248</v>
      </c>
      <c r="K93" s="123" t="s">
        <v>282</v>
      </c>
      <c r="L93" s="123" t="s">
        <v>114</v>
      </c>
      <c r="M93" s="123" t="s">
        <v>298</v>
      </c>
      <c r="N93" s="125">
        <v>45397</v>
      </c>
      <c r="O93" s="137"/>
      <c r="P93" s="140" t="s">
        <v>113</v>
      </c>
      <c r="Q93" s="123" t="s">
        <v>484</v>
      </c>
      <c r="R93" s="124" t="s">
        <v>248</v>
      </c>
      <c r="S93" s="123" t="s">
        <v>128</v>
      </c>
      <c r="T93" s="123" t="s">
        <v>114</v>
      </c>
      <c r="U93" s="123" t="s">
        <v>295</v>
      </c>
      <c r="V93" s="125">
        <v>45397</v>
      </c>
      <c r="W93" s="137"/>
      <c r="X93" s="143" t="s">
        <v>23</v>
      </c>
      <c r="Y93" s="136"/>
      <c r="Z93" s="137"/>
      <c r="AA93" s="163"/>
      <c r="AB93" s="146"/>
      <c r="AC93" s="126"/>
      <c r="AD93" s="126"/>
      <c r="AE93" s="147"/>
      <c r="AF93" s="146"/>
      <c r="AG93" s="147"/>
    </row>
    <row r="94" spans="1:33" ht="28.8">
      <c r="A94" s="122"/>
      <c r="B94" s="136">
        <f t="shared" si="1"/>
        <v>8200</v>
      </c>
      <c r="C94" s="123" t="s">
        <v>463</v>
      </c>
      <c r="D94" s="123"/>
      <c r="E94" s="123"/>
      <c r="F94" s="137"/>
      <c r="G94" s="140" t="s">
        <v>113</v>
      </c>
      <c r="H94" s="123" t="s">
        <v>112</v>
      </c>
      <c r="I94" s="123" t="s">
        <v>484</v>
      </c>
      <c r="J94" s="124" t="s">
        <v>248</v>
      </c>
      <c r="K94" s="123" t="s">
        <v>282</v>
      </c>
      <c r="L94" s="123" t="s">
        <v>114</v>
      </c>
      <c r="M94" s="123" t="s">
        <v>298</v>
      </c>
      <c r="N94" s="125">
        <v>45397</v>
      </c>
      <c r="O94" s="137"/>
      <c r="P94" s="140" t="s">
        <v>113</v>
      </c>
      <c r="Q94" s="123" t="s">
        <v>484</v>
      </c>
      <c r="R94" s="124" t="s">
        <v>248</v>
      </c>
      <c r="S94" s="123" t="s">
        <v>128</v>
      </c>
      <c r="T94" s="123" t="s">
        <v>114</v>
      </c>
      <c r="U94" s="123" t="s">
        <v>295</v>
      </c>
      <c r="V94" s="125">
        <v>45397</v>
      </c>
      <c r="W94" s="137"/>
      <c r="X94" s="143" t="s">
        <v>23</v>
      </c>
      <c r="Y94" s="136"/>
      <c r="Z94" s="137"/>
      <c r="AA94" s="163"/>
      <c r="AB94" s="146"/>
      <c r="AC94" s="126"/>
      <c r="AD94" s="126"/>
      <c r="AE94" s="147"/>
      <c r="AF94" s="146"/>
      <c r="AG94" s="147"/>
    </row>
    <row r="95" spans="1:33" ht="28.8">
      <c r="A95" s="122"/>
      <c r="B95" s="136">
        <f t="shared" si="1"/>
        <v>8300</v>
      </c>
      <c r="C95" s="123" t="s">
        <v>464</v>
      </c>
      <c r="D95" s="123"/>
      <c r="E95" s="123"/>
      <c r="F95" s="137"/>
      <c r="G95" s="140" t="s">
        <v>113</v>
      </c>
      <c r="H95" s="123" t="s">
        <v>112</v>
      </c>
      <c r="I95" s="123" t="s">
        <v>484</v>
      </c>
      <c r="J95" s="124" t="s">
        <v>248</v>
      </c>
      <c r="K95" s="123" t="s">
        <v>282</v>
      </c>
      <c r="L95" s="123" t="s">
        <v>114</v>
      </c>
      <c r="M95" s="123" t="s">
        <v>298</v>
      </c>
      <c r="N95" s="125">
        <v>45397</v>
      </c>
      <c r="O95" s="137"/>
      <c r="P95" s="140" t="s">
        <v>113</v>
      </c>
      <c r="Q95" s="123" t="s">
        <v>484</v>
      </c>
      <c r="R95" s="124" t="s">
        <v>248</v>
      </c>
      <c r="S95" s="123" t="s">
        <v>128</v>
      </c>
      <c r="T95" s="123" t="s">
        <v>114</v>
      </c>
      <c r="U95" s="123" t="s">
        <v>295</v>
      </c>
      <c r="V95" s="125">
        <v>45397</v>
      </c>
      <c r="W95" s="137"/>
      <c r="X95" s="143" t="s">
        <v>23</v>
      </c>
      <c r="Y95" s="136"/>
      <c r="Z95" s="137"/>
      <c r="AA95" s="163"/>
      <c r="AB95" s="146"/>
      <c r="AC95" s="126"/>
      <c r="AD95" s="126"/>
      <c r="AE95" s="147"/>
      <c r="AF95" s="146"/>
      <c r="AG95" s="147"/>
    </row>
    <row r="96" spans="1:33" ht="28.8">
      <c r="A96" s="122"/>
      <c r="B96" s="136">
        <f t="shared" si="1"/>
        <v>8400</v>
      </c>
      <c r="C96" s="123" t="s">
        <v>465</v>
      </c>
      <c r="D96" s="123"/>
      <c r="E96" s="123"/>
      <c r="F96" s="137"/>
      <c r="G96" s="140" t="s">
        <v>113</v>
      </c>
      <c r="H96" s="123" t="s">
        <v>112</v>
      </c>
      <c r="I96" s="123" t="s">
        <v>484</v>
      </c>
      <c r="J96" s="124" t="s">
        <v>248</v>
      </c>
      <c r="K96" s="123" t="s">
        <v>282</v>
      </c>
      <c r="L96" s="123" t="s">
        <v>114</v>
      </c>
      <c r="M96" s="123" t="s">
        <v>298</v>
      </c>
      <c r="N96" s="125">
        <v>45397</v>
      </c>
      <c r="O96" s="137"/>
      <c r="P96" s="140" t="s">
        <v>113</v>
      </c>
      <c r="Q96" s="123" t="s">
        <v>484</v>
      </c>
      <c r="R96" s="124" t="s">
        <v>248</v>
      </c>
      <c r="S96" s="123" t="s">
        <v>128</v>
      </c>
      <c r="T96" s="123" t="s">
        <v>114</v>
      </c>
      <c r="U96" s="123" t="s">
        <v>295</v>
      </c>
      <c r="V96" s="125">
        <v>45397</v>
      </c>
      <c r="W96" s="137"/>
      <c r="X96" s="143" t="s">
        <v>23</v>
      </c>
      <c r="Y96" s="136"/>
      <c r="Z96" s="137"/>
      <c r="AA96" s="163"/>
      <c r="AB96" s="146"/>
      <c r="AC96" s="126"/>
      <c r="AD96" s="126"/>
      <c r="AE96" s="147"/>
      <c r="AF96" s="146"/>
      <c r="AG96" s="147"/>
    </row>
    <row r="97" spans="1:33" ht="28.8">
      <c r="A97" s="122"/>
      <c r="B97" s="136">
        <f t="shared" si="1"/>
        <v>8500</v>
      </c>
      <c r="C97" s="123" t="s">
        <v>466</v>
      </c>
      <c r="D97" s="123"/>
      <c r="E97" s="123"/>
      <c r="F97" s="137"/>
      <c r="G97" s="140" t="s">
        <v>113</v>
      </c>
      <c r="H97" s="123" t="s">
        <v>112</v>
      </c>
      <c r="I97" s="123" t="s">
        <v>484</v>
      </c>
      <c r="J97" s="124" t="s">
        <v>248</v>
      </c>
      <c r="K97" s="123" t="s">
        <v>282</v>
      </c>
      <c r="L97" s="123" t="s">
        <v>114</v>
      </c>
      <c r="M97" s="123" t="s">
        <v>298</v>
      </c>
      <c r="N97" s="125">
        <v>45397</v>
      </c>
      <c r="O97" s="137"/>
      <c r="P97" s="140" t="s">
        <v>113</v>
      </c>
      <c r="Q97" s="123" t="s">
        <v>484</v>
      </c>
      <c r="R97" s="124" t="s">
        <v>248</v>
      </c>
      <c r="S97" s="123" t="s">
        <v>128</v>
      </c>
      <c r="T97" s="123" t="s">
        <v>114</v>
      </c>
      <c r="U97" s="123" t="s">
        <v>295</v>
      </c>
      <c r="V97" s="125">
        <v>45397</v>
      </c>
      <c r="W97" s="137"/>
      <c r="X97" s="143" t="s">
        <v>23</v>
      </c>
      <c r="Y97" s="136"/>
      <c r="Z97" s="137"/>
      <c r="AA97" s="163"/>
      <c r="AB97" s="146"/>
      <c r="AC97" s="126"/>
      <c r="AD97" s="126"/>
      <c r="AE97" s="147"/>
      <c r="AF97" s="146"/>
      <c r="AG97" s="147"/>
    </row>
    <row r="98" spans="1:33" ht="28.8">
      <c r="A98" s="122"/>
      <c r="B98" s="136">
        <f t="shared" si="1"/>
        <v>8600</v>
      </c>
      <c r="C98" s="123" t="s">
        <v>467</v>
      </c>
      <c r="D98" s="123"/>
      <c r="E98" s="123"/>
      <c r="F98" s="137"/>
      <c r="G98" s="140" t="s">
        <v>113</v>
      </c>
      <c r="H98" s="123" t="s">
        <v>112</v>
      </c>
      <c r="I98" s="123" t="s">
        <v>484</v>
      </c>
      <c r="J98" s="124" t="s">
        <v>248</v>
      </c>
      <c r="K98" s="123" t="s">
        <v>282</v>
      </c>
      <c r="L98" s="123" t="s">
        <v>114</v>
      </c>
      <c r="M98" s="123" t="s">
        <v>298</v>
      </c>
      <c r="N98" s="125">
        <v>45397</v>
      </c>
      <c r="O98" s="137"/>
      <c r="P98" s="140" t="s">
        <v>113</v>
      </c>
      <c r="Q98" s="123" t="s">
        <v>484</v>
      </c>
      <c r="R98" s="124" t="s">
        <v>248</v>
      </c>
      <c r="S98" s="123" t="s">
        <v>128</v>
      </c>
      <c r="T98" s="123" t="s">
        <v>114</v>
      </c>
      <c r="U98" s="123" t="s">
        <v>295</v>
      </c>
      <c r="V98" s="125">
        <v>45397</v>
      </c>
      <c r="W98" s="137"/>
      <c r="X98" s="143" t="s">
        <v>23</v>
      </c>
      <c r="Y98" s="136"/>
      <c r="Z98" s="137"/>
      <c r="AA98" s="163"/>
      <c r="AB98" s="146"/>
      <c r="AC98" s="126"/>
      <c r="AD98" s="126"/>
      <c r="AE98" s="147"/>
      <c r="AF98" s="146"/>
      <c r="AG98" s="147"/>
    </row>
    <row r="99" spans="1:33" ht="28.8">
      <c r="A99" s="122"/>
      <c r="B99" s="136">
        <f t="shared" si="1"/>
        <v>8700</v>
      </c>
      <c r="C99" s="123" t="s">
        <v>468</v>
      </c>
      <c r="D99" s="123"/>
      <c r="E99" s="123"/>
      <c r="F99" s="137"/>
      <c r="G99" s="140" t="s">
        <v>113</v>
      </c>
      <c r="H99" s="123" t="s">
        <v>112</v>
      </c>
      <c r="I99" s="123" t="s">
        <v>484</v>
      </c>
      <c r="J99" s="124" t="s">
        <v>248</v>
      </c>
      <c r="K99" s="123" t="s">
        <v>282</v>
      </c>
      <c r="L99" s="123" t="s">
        <v>114</v>
      </c>
      <c r="M99" s="123" t="s">
        <v>298</v>
      </c>
      <c r="N99" s="125">
        <v>45570</v>
      </c>
      <c r="O99" s="137"/>
      <c r="P99" s="140" t="s">
        <v>113</v>
      </c>
      <c r="Q99" s="123" t="s">
        <v>484</v>
      </c>
      <c r="R99" s="124" t="s">
        <v>248</v>
      </c>
      <c r="S99" s="123" t="s">
        <v>128</v>
      </c>
      <c r="T99" s="123" t="s">
        <v>114</v>
      </c>
      <c r="U99" s="123" t="s">
        <v>295</v>
      </c>
      <c r="V99" s="125">
        <v>45570</v>
      </c>
      <c r="W99" s="137"/>
      <c r="X99" s="143" t="s">
        <v>23</v>
      </c>
      <c r="Y99" s="136"/>
      <c r="Z99" s="137"/>
      <c r="AA99" s="163"/>
      <c r="AB99" s="146"/>
      <c r="AC99" s="126"/>
      <c r="AD99" s="126"/>
      <c r="AE99" s="147"/>
      <c r="AF99" s="146"/>
      <c r="AG99" s="147"/>
    </row>
    <row r="100" spans="1:33" ht="28.8">
      <c r="A100" s="122"/>
      <c r="B100" s="136">
        <f t="shared" si="1"/>
        <v>8800</v>
      </c>
      <c r="C100" s="123" t="s">
        <v>469</v>
      </c>
      <c r="D100" s="123"/>
      <c r="E100" s="123"/>
      <c r="F100" s="137"/>
      <c r="G100" s="140" t="s">
        <v>113</v>
      </c>
      <c r="H100" s="123" t="s">
        <v>112</v>
      </c>
      <c r="I100" s="123" t="s">
        <v>484</v>
      </c>
      <c r="J100" s="124" t="s">
        <v>248</v>
      </c>
      <c r="K100" s="123" t="s">
        <v>282</v>
      </c>
      <c r="L100" s="123" t="s">
        <v>114</v>
      </c>
      <c r="M100" s="123" t="s">
        <v>298</v>
      </c>
      <c r="N100" s="125">
        <v>45570</v>
      </c>
      <c r="O100" s="137"/>
      <c r="P100" s="140" t="s">
        <v>113</v>
      </c>
      <c r="Q100" s="123" t="s">
        <v>484</v>
      </c>
      <c r="R100" s="124" t="s">
        <v>248</v>
      </c>
      <c r="S100" s="123" t="s">
        <v>128</v>
      </c>
      <c r="T100" s="123" t="s">
        <v>114</v>
      </c>
      <c r="U100" s="123" t="s">
        <v>295</v>
      </c>
      <c r="V100" s="125">
        <v>45570</v>
      </c>
      <c r="W100" s="137"/>
      <c r="X100" s="143" t="s">
        <v>23</v>
      </c>
      <c r="Y100" s="136"/>
      <c r="Z100" s="137"/>
      <c r="AA100" s="163"/>
      <c r="AB100" s="146"/>
      <c r="AC100" s="126"/>
      <c r="AD100" s="126"/>
      <c r="AE100" s="147"/>
      <c r="AF100" s="146"/>
      <c r="AG100" s="147"/>
    </row>
    <row r="101" spans="1:33" ht="28.8">
      <c r="A101" s="122"/>
      <c r="B101" s="136">
        <f t="shared" si="1"/>
        <v>8900</v>
      </c>
      <c r="C101" s="123" t="s">
        <v>470</v>
      </c>
      <c r="D101" s="123"/>
      <c r="E101" s="123"/>
      <c r="F101" s="137"/>
      <c r="G101" s="140" t="s">
        <v>113</v>
      </c>
      <c r="H101" s="123" t="s">
        <v>112</v>
      </c>
      <c r="I101" s="123" t="s">
        <v>484</v>
      </c>
      <c r="J101" s="124" t="s">
        <v>248</v>
      </c>
      <c r="K101" s="123" t="s">
        <v>282</v>
      </c>
      <c r="L101" s="123" t="s">
        <v>114</v>
      </c>
      <c r="M101" s="123" t="s">
        <v>298</v>
      </c>
      <c r="N101" s="125">
        <v>45570</v>
      </c>
      <c r="O101" s="137"/>
      <c r="P101" s="140" t="s">
        <v>113</v>
      </c>
      <c r="Q101" s="123" t="s">
        <v>484</v>
      </c>
      <c r="R101" s="124" t="s">
        <v>248</v>
      </c>
      <c r="S101" s="123" t="s">
        <v>128</v>
      </c>
      <c r="T101" s="123" t="s">
        <v>114</v>
      </c>
      <c r="U101" s="123" t="s">
        <v>295</v>
      </c>
      <c r="V101" s="125">
        <v>45570</v>
      </c>
      <c r="W101" s="137"/>
      <c r="X101" s="143" t="s">
        <v>23</v>
      </c>
      <c r="Y101" s="136"/>
      <c r="Z101" s="137"/>
      <c r="AA101" s="163"/>
      <c r="AB101" s="146"/>
      <c r="AC101" s="126"/>
      <c r="AD101" s="126"/>
      <c r="AE101" s="147"/>
      <c r="AF101" s="146"/>
      <c r="AG101" s="147"/>
    </row>
    <row r="102" spans="1:33" ht="28.8">
      <c r="A102" s="122"/>
      <c r="B102" s="136">
        <f t="shared" si="1"/>
        <v>9000</v>
      </c>
      <c r="C102" s="123" t="s">
        <v>471</v>
      </c>
      <c r="D102" s="123"/>
      <c r="E102" s="123"/>
      <c r="F102" s="137"/>
      <c r="G102" s="140" t="s">
        <v>113</v>
      </c>
      <c r="H102" s="123" t="s">
        <v>112</v>
      </c>
      <c r="I102" s="123" t="s">
        <v>484</v>
      </c>
      <c r="J102" s="124" t="s">
        <v>248</v>
      </c>
      <c r="K102" s="123" t="s">
        <v>282</v>
      </c>
      <c r="L102" s="123" t="s">
        <v>114</v>
      </c>
      <c r="M102" s="123" t="s">
        <v>298</v>
      </c>
      <c r="N102" s="125">
        <v>45570</v>
      </c>
      <c r="O102" s="137"/>
      <c r="P102" s="140" t="s">
        <v>113</v>
      </c>
      <c r="Q102" s="123" t="s">
        <v>484</v>
      </c>
      <c r="R102" s="124" t="s">
        <v>248</v>
      </c>
      <c r="S102" s="123" t="s">
        <v>128</v>
      </c>
      <c r="T102" s="123" t="s">
        <v>114</v>
      </c>
      <c r="U102" s="123" t="s">
        <v>295</v>
      </c>
      <c r="V102" s="125">
        <v>45570</v>
      </c>
      <c r="W102" s="137"/>
      <c r="X102" s="143" t="s">
        <v>23</v>
      </c>
      <c r="Y102" s="136"/>
      <c r="Z102" s="137"/>
      <c r="AA102" s="163"/>
      <c r="AB102" s="146"/>
      <c r="AC102" s="126"/>
      <c r="AD102" s="126"/>
      <c r="AE102" s="147"/>
      <c r="AF102" s="146"/>
      <c r="AG102" s="147"/>
    </row>
    <row r="103" spans="1:33" ht="28.8">
      <c r="A103" s="122"/>
      <c r="B103" s="136">
        <f t="shared" si="1"/>
        <v>9100</v>
      </c>
      <c r="C103" s="123" t="s">
        <v>472</v>
      </c>
      <c r="D103" s="123"/>
      <c r="E103" s="123"/>
      <c r="F103" s="137"/>
      <c r="G103" s="140" t="s">
        <v>113</v>
      </c>
      <c r="H103" s="123" t="s">
        <v>112</v>
      </c>
      <c r="I103" s="123" t="s">
        <v>484</v>
      </c>
      <c r="J103" s="124" t="s">
        <v>248</v>
      </c>
      <c r="K103" s="123" t="s">
        <v>282</v>
      </c>
      <c r="L103" s="123" t="s">
        <v>114</v>
      </c>
      <c r="M103" s="123" t="s">
        <v>298</v>
      </c>
      <c r="N103" s="125">
        <v>45570</v>
      </c>
      <c r="O103" s="137"/>
      <c r="P103" s="140" t="s">
        <v>113</v>
      </c>
      <c r="Q103" s="123" t="s">
        <v>484</v>
      </c>
      <c r="R103" s="124" t="s">
        <v>248</v>
      </c>
      <c r="S103" s="123" t="s">
        <v>128</v>
      </c>
      <c r="T103" s="123" t="s">
        <v>114</v>
      </c>
      <c r="U103" s="123" t="s">
        <v>295</v>
      </c>
      <c r="V103" s="125">
        <v>45570</v>
      </c>
      <c r="W103" s="137"/>
      <c r="X103" s="143" t="s">
        <v>23</v>
      </c>
      <c r="Y103" s="136"/>
      <c r="Z103" s="137"/>
      <c r="AA103" s="163"/>
      <c r="AB103" s="146"/>
      <c r="AC103" s="126"/>
      <c r="AD103" s="126"/>
      <c r="AE103" s="147"/>
      <c r="AF103" s="146"/>
      <c r="AG103" s="147"/>
    </row>
    <row r="104" spans="1:33" ht="28.8">
      <c r="A104" s="122"/>
      <c r="B104" s="136">
        <f t="shared" si="1"/>
        <v>9200</v>
      </c>
      <c r="C104" s="123" t="s">
        <v>473</v>
      </c>
      <c r="D104" s="123"/>
      <c r="E104" s="123"/>
      <c r="F104" s="137"/>
      <c r="G104" s="140" t="s">
        <v>113</v>
      </c>
      <c r="H104" s="123" t="s">
        <v>112</v>
      </c>
      <c r="I104" s="123" t="s">
        <v>484</v>
      </c>
      <c r="J104" s="124" t="s">
        <v>248</v>
      </c>
      <c r="K104" s="123" t="s">
        <v>282</v>
      </c>
      <c r="L104" s="123" t="s">
        <v>114</v>
      </c>
      <c r="M104" s="123" t="s">
        <v>298</v>
      </c>
      <c r="N104" s="125">
        <v>45570</v>
      </c>
      <c r="O104" s="137"/>
      <c r="P104" s="140" t="s">
        <v>113</v>
      </c>
      <c r="Q104" s="123" t="s">
        <v>484</v>
      </c>
      <c r="R104" s="124" t="s">
        <v>248</v>
      </c>
      <c r="S104" s="123" t="s">
        <v>128</v>
      </c>
      <c r="T104" s="123" t="s">
        <v>114</v>
      </c>
      <c r="U104" s="123" t="s">
        <v>295</v>
      </c>
      <c r="V104" s="125">
        <v>45570</v>
      </c>
      <c r="W104" s="137"/>
      <c r="X104" s="143" t="s">
        <v>23</v>
      </c>
      <c r="Y104" s="136"/>
      <c r="Z104" s="137"/>
      <c r="AA104" s="163"/>
      <c r="AB104" s="146"/>
      <c r="AC104" s="126"/>
      <c r="AD104" s="126"/>
      <c r="AE104" s="147"/>
      <c r="AF104" s="146"/>
      <c r="AG104" s="147"/>
    </row>
    <row r="105" spans="1:33" ht="28.8">
      <c r="A105" s="122"/>
      <c r="B105" s="136">
        <f t="shared" si="1"/>
        <v>9300</v>
      </c>
      <c r="C105" s="123" t="s">
        <v>474</v>
      </c>
      <c r="D105" s="123"/>
      <c r="E105" s="123"/>
      <c r="F105" s="137"/>
      <c r="G105" s="140" t="s">
        <v>113</v>
      </c>
      <c r="H105" s="123" t="s">
        <v>112</v>
      </c>
      <c r="I105" s="123" t="s">
        <v>484</v>
      </c>
      <c r="J105" s="124" t="s">
        <v>248</v>
      </c>
      <c r="K105" s="123" t="s">
        <v>282</v>
      </c>
      <c r="L105" s="123" t="s">
        <v>114</v>
      </c>
      <c r="M105" s="123" t="s">
        <v>298</v>
      </c>
      <c r="N105" s="125">
        <v>45570</v>
      </c>
      <c r="O105" s="137"/>
      <c r="P105" s="140" t="s">
        <v>113</v>
      </c>
      <c r="Q105" s="123" t="s">
        <v>484</v>
      </c>
      <c r="R105" s="124" t="s">
        <v>248</v>
      </c>
      <c r="S105" s="123" t="s">
        <v>128</v>
      </c>
      <c r="T105" s="123" t="s">
        <v>114</v>
      </c>
      <c r="U105" s="123" t="s">
        <v>295</v>
      </c>
      <c r="V105" s="125">
        <v>45570</v>
      </c>
      <c r="W105" s="137"/>
      <c r="X105" s="143" t="s">
        <v>23</v>
      </c>
      <c r="Y105" s="136"/>
      <c r="Z105" s="137"/>
      <c r="AA105" s="163"/>
      <c r="AB105" s="146"/>
      <c r="AC105" s="126"/>
      <c r="AD105" s="126"/>
      <c r="AE105" s="147"/>
      <c r="AF105" s="146"/>
      <c r="AG105" s="147"/>
    </row>
    <row r="106" spans="1:33" ht="28.8">
      <c r="A106" s="122"/>
      <c r="B106" s="136">
        <f t="shared" si="1"/>
        <v>9400</v>
      </c>
      <c r="C106" s="123" t="s">
        <v>475</v>
      </c>
      <c r="D106" s="123"/>
      <c r="E106" s="123"/>
      <c r="F106" s="137"/>
      <c r="G106" s="140" t="s">
        <v>113</v>
      </c>
      <c r="H106" s="123" t="s">
        <v>112</v>
      </c>
      <c r="I106" s="123" t="s">
        <v>484</v>
      </c>
      <c r="J106" s="124" t="s">
        <v>248</v>
      </c>
      <c r="K106" s="123" t="s">
        <v>282</v>
      </c>
      <c r="L106" s="123" t="s">
        <v>114</v>
      </c>
      <c r="M106" s="123" t="s">
        <v>298</v>
      </c>
      <c r="N106" s="125">
        <v>45570</v>
      </c>
      <c r="O106" s="137"/>
      <c r="P106" s="140" t="s">
        <v>113</v>
      </c>
      <c r="Q106" s="123" t="s">
        <v>484</v>
      </c>
      <c r="R106" s="124" t="s">
        <v>248</v>
      </c>
      <c r="S106" s="123" t="s">
        <v>128</v>
      </c>
      <c r="T106" s="123" t="s">
        <v>114</v>
      </c>
      <c r="U106" s="123" t="s">
        <v>295</v>
      </c>
      <c r="V106" s="125">
        <v>45570</v>
      </c>
      <c r="W106" s="137"/>
      <c r="X106" s="143" t="s">
        <v>23</v>
      </c>
      <c r="Y106" s="136"/>
      <c r="Z106" s="137"/>
      <c r="AA106" s="163"/>
      <c r="AB106" s="146"/>
      <c r="AC106" s="126"/>
      <c r="AD106" s="126"/>
      <c r="AE106" s="147"/>
      <c r="AF106" s="146"/>
      <c r="AG106" s="147"/>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0015 V13:V106" xr:uid="{8CE0CF09-692C-43ED-A41B-8C5B20B13440}">
      <formula1>1</formula1>
      <formula2>2958465</formula2>
    </dataValidation>
    <dataValidation type="date" allowBlank="1" showInputMessage="1" showErrorMessage="1" sqref="V107:V10015" xr:uid="{0B71108F-80FF-41F6-9D8B-8EBE7E5373AF}">
      <formula1>1</formula1>
      <formula2>2958465</formula2>
    </dataValidation>
    <dataValidation type="list" allowBlank="1" showInputMessage="1" showErrorMessage="1" sqref="Y13:Z10015" xr:uid="{911D674C-AB82-4867-9B8F-CE040AA8285E}">
      <formula1>"Yes, No, Don't Know"</formula1>
    </dataValidation>
    <dataValidation type="list" allowBlank="1" showInputMessage="1" showErrorMessage="1" sqref="AE13:AE10015 F13:F10015" xr:uid="{607E6197-B508-4F6F-BBF8-E871A107A4FE}">
      <formula1>"Yes, No"</formula1>
    </dataValidation>
    <dataValidation type="list" allowBlank="1" showInputMessage="1" showErrorMessage="1" sqref="AF48:AF10015 AG51:AG10015" xr:uid="{6C5603C3-55F8-404B-891E-960F046BDB27}">
      <formula1>"1,2,3,4,5,Does not meet tiering criteria"</formula1>
    </dataValidation>
    <dataValidation allowBlank="1" showInputMessage="1" showErrorMessage="1" sqref="M1:M12 K1:K4 K10016:K1048576 S10016:S1048576 K6:K12 S1:S12 U10016:U1048576 M10016:M1048576 U1:U12" xr:uid="{51CC9474-9AA6-4587-AEB8-A21F3CDF6BF6}"/>
    <dataValidation type="list" allowBlank="1" showInputMessage="1" showErrorMessage="1" sqref="X13:X10015" xr:uid="{4D714E05-3FC9-4E8B-8018-745E85ACF214}">
      <formula1>"Lead, Galvanized Requiring Replacement, Non-Lead, Unknown"</formula1>
    </dataValidation>
  </dataValidations>
  <printOptions horizontalCentered="1"/>
  <pageMargins left="0.25" right="0.25" top="0.75" bottom="0.75" header="0.3" footer="0.3"/>
  <pageSetup scale="47" orientation="landscape" horizontalDpi="300" verticalDpi="300" r:id="rId1"/>
  <colBreaks count="2" manualBreakCount="2">
    <brk id="15" max="105" man="1"/>
    <brk id="23" max="105" man="1"/>
  </colBreaks>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AB13:AB10015</xm:sqref>
        </x14:dataValidation>
        <x14:dataValidation type="list" allowBlank="1" showInputMessage="1" showErrorMessage="1" xr:uid="{1AC001E3-BE33-41E5-B336-5766B25548D5}">
          <x14:formula1>
            <xm:f>'Form Lists'!$Q$3:$Q$5</xm:f>
          </x14:formula1>
          <xm:sqref>AC13:AC10015</xm:sqref>
        </x14:dataValidation>
        <x14:dataValidation type="list" allowBlank="1" showInputMessage="1" showErrorMessage="1" xr:uid="{69C17979-EE71-455D-B615-A29DB024F17A}">
          <x14:formula1>
            <xm:f>'Form Lists'!$R$3:$R$5</xm:f>
          </x14:formula1>
          <xm:sqref>AD13:AD10015</xm:sqref>
        </x14:dataValidation>
        <x14:dataValidation type="list" allowBlank="1" showInputMessage="1" showErrorMessage="1" xr:uid="{0A6AED26-6E65-4CB4-A967-1FF726417F17}">
          <x14:formula1>
            <xm:f>'Form Lists'!$F$3:$F$4</xm:f>
          </x14:formula1>
          <xm:sqref>T13:T10015 L13:L10015</xm:sqref>
        </x14:dataValidation>
        <x14:dataValidation type="list" allowBlank="1" showInputMessage="1" showErrorMessage="1" xr:uid="{E5C1425C-69A0-48BA-B895-78C0A96DB250}">
          <x14:formula1>
            <xm:f>'Form Lists'!$C$3:$C$11</xm:f>
          </x14:formula1>
          <xm:sqref>G13:G10015 P13:P10015</xm:sqref>
        </x14:dataValidation>
        <x14:dataValidation type="list" allowBlank="1" showInputMessage="1" showErrorMessage="1" xr:uid="{0BF2BE8A-22B1-4E1B-950B-CD081FDB4F80}">
          <x14:formula1>
            <xm:f>'Form Lists'!$D$3:$D$5</xm:f>
          </x14:formula1>
          <xm:sqref>H13:H10015</xm:sqref>
        </x14:dataValidation>
        <x14:dataValidation type="list" allowBlank="1" showInputMessage="1" showErrorMessage="1" xr:uid="{B3194DF0-EDAC-43E4-BF7A-4EE9D8776E6F}">
          <x14:formula1>
            <xm:f>Dropdowns!$D$5:$D$12</xm:f>
          </x14:formula1>
          <xm:sqref>U13:U10015 M13:M10015</xm:sqref>
        </x14:dataValidation>
        <x14:dataValidation type="list" allowBlank="1" showInputMessage="1" showErrorMessage="1" xr:uid="{EC38CC01-889E-4BEA-BF1E-EF9F7F571FD8}">
          <x14:formula1>
            <xm:f>Dropdowns!$C$5:$C$13</xm:f>
          </x14:formula1>
          <xm:sqref>K13:K10015 S13:S10015</xm:sqref>
        </x14:dataValidation>
        <x14:dataValidation type="list" allowBlank="1" showInputMessage="1" showErrorMessage="1" xr:uid="{32F8FC50-A0BD-4C89-9335-B384232BA030}">
          <x14:formula1>
            <xm:f>Dropdowns!$B$22:$B$26</xm:f>
          </x14:formula1>
          <xm:sqref>E13:E10015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2" zoomScaleNormal="100" workbookViewId="0">
      <selection activeCell="B29" sqref="B29"/>
    </sheetView>
  </sheetViews>
  <sheetFormatPr defaultColWidth="0" defaultRowHeight="14.4"/>
  <cols>
    <col min="1" max="1" width="6.109375" style="10" customWidth="1"/>
    <col min="2" max="4" width="43.109375" customWidth="1"/>
    <col min="5" max="5" width="6.109375" style="10" customWidth="1"/>
    <col min="6" max="12" width="0" hidden="1" customWidth="1"/>
    <col min="13" max="16384" width="8.88671875" hidden="1"/>
  </cols>
  <sheetData>
    <row r="1" spans="2:5">
      <c r="B1" s="10"/>
      <c r="C1" s="10"/>
      <c r="D1" s="10"/>
    </row>
    <row r="2" spans="2:5" ht="25.8">
      <c r="B2" s="367" t="s">
        <v>134</v>
      </c>
      <c r="C2" s="367"/>
      <c r="D2" s="367"/>
    </row>
    <row r="3" spans="2:5">
      <c r="B3" s="371" t="str">
        <f>IF('PWS Information'!$B$8="","PWS Name: ","PWS Name: "&amp;'PWS Information'!B8)</f>
        <v>PWS Name: Lamont Water System</v>
      </c>
      <c r="C3" s="372"/>
      <c r="D3" s="373"/>
    </row>
    <row r="4" spans="2:5">
      <c r="B4" s="351" t="str">
        <f>IF('PWS Information'!$B$10="","PWSID:","PWSID: "&amp;'PWS Information'!$B$10)</f>
        <v>PWSID: 1330754</v>
      </c>
      <c r="C4" s="352"/>
      <c r="D4" s="353"/>
    </row>
    <row r="5" spans="2:5">
      <c r="B5" s="40" t="s">
        <v>45</v>
      </c>
      <c r="C5" s="370">
        <v>45579</v>
      </c>
      <c r="D5" s="370"/>
      <c r="E5" s="30"/>
    </row>
    <row r="6" spans="2:5">
      <c r="B6" s="29"/>
      <c r="C6" s="29"/>
      <c r="D6" s="29"/>
      <c r="E6" s="29"/>
    </row>
    <row r="7" spans="2:5">
      <c r="B7" s="368" t="s">
        <v>135</v>
      </c>
      <c r="C7" s="368"/>
      <c r="D7" s="368"/>
    </row>
    <row r="8" spans="2:5">
      <c r="B8" s="65"/>
      <c r="C8" s="65"/>
      <c r="D8" s="65"/>
      <c r="E8" s="65"/>
    </row>
    <row r="9" spans="2:5">
      <c r="B9" s="324" t="s">
        <v>240</v>
      </c>
      <c r="C9" s="325"/>
      <c r="D9" s="369"/>
      <c r="E9" s="65"/>
    </row>
    <row r="10" spans="2:5">
      <c r="B10" s="42" t="s">
        <v>136</v>
      </c>
      <c r="C10" s="45"/>
      <c r="D10" s="78"/>
      <c r="E10" s="65"/>
    </row>
    <row r="11" spans="2:5">
      <c r="B11" s="42" t="s">
        <v>137</v>
      </c>
      <c r="C11" s="45"/>
      <c r="D11" s="78"/>
      <c r="E11" s="65"/>
    </row>
    <row r="12" spans="2:5">
      <c r="B12" s="42" t="s">
        <v>138</v>
      </c>
      <c r="C12" s="45"/>
      <c r="D12" s="78"/>
      <c r="E12" s="65"/>
    </row>
    <row r="13" spans="2:5">
      <c r="B13" s="42" t="s">
        <v>139</v>
      </c>
      <c r="C13" s="45"/>
      <c r="D13" s="78"/>
      <c r="E13" s="65"/>
    </row>
    <row r="14" spans="2:5">
      <c r="B14" s="42" t="s">
        <v>140</v>
      </c>
      <c r="C14" s="45"/>
      <c r="D14" s="78"/>
      <c r="E14" s="65"/>
    </row>
    <row r="15" spans="2:5">
      <c r="B15" s="42" t="s">
        <v>141</v>
      </c>
      <c r="C15" s="45"/>
      <c r="D15" s="78"/>
      <c r="E15" s="65"/>
    </row>
    <row r="16" spans="2:5">
      <c r="B16" s="42" t="s">
        <v>142</v>
      </c>
      <c r="C16" s="51"/>
      <c r="D16" s="52"/>
      <c r="E16" s="65"/>
    </row>
    <row r="17" spans="2:5">
      <c r="B17" s="364" t="s">
        <v>143</v>
      </c>
      <c r="C17" s="365"/>
      <c r="D17" s="366"/>
    </row>
    <row r="18" spans="2:5" ht="50.25" customHeight="1">
      <c r="B18" s="268"/>
      <c r="C18" s="269"/>
      <c r="D18" s="270"/>
    </row>
    <row r="19" spans="2:5">
      <c r="B19" s="324" t="s">
        <v>241</v>
      </c>
      <c r="C19" s="325"/>
      <c r="D19" s="76" t="s">
        <v>114</v>
      </c>
    </row>
    <row r="20" spans="2:5">
      <c r="B20" s="364" t="s">
        <v>144</v>
      </c>
      <c r="C20" s="365"/>
      <c r="D20" s="366"/>
    </row>
    <row r="21" spans="2:5" ht="44.25" customHeight="1">
      <c r="B21" s="268"/>
      <c r="C21" s="269"/>
      <c r="D21" s="270"/>
    </row>
    <row r="22" spans="2:5" ht="29.1" customHeight="1">
      <c r="B22" s="324" t="s">
        <v>257</v>
      </c>
      <c r="C22" s="325"/>
      <c r="D22" s="369"/>
    </row>
    <row r="23" spans="2:5">
      <c r="B23" s="67" t="s">
        <v>256</v>
      </c>
      <c r="C23" s="45"/>
      <c r="D23" s="78"/>
    </row>
    <row r="24" spans="2:5">
      <c r="B24" s="160" t="s">
        <v>318</v>
      </c>
      <c r="C24" s="45"/>
      <c r="D24" s="78"/>
    </row>
    <row r="25" spans="2:5">
      <c r="B25" s="160" t="s">
        <v>322</v>
      </c>
      <c r="C25" s="45"/>
      <c r="D25" s="78"/>
    </row>
    <row r="26" spans="2:5">
      <c r="B26" s="67" t="s">
        <v>145</v>
      </c>
      <c r="C26" s="65"/>
      <c r="D26" s="66"/>
      <c r="E26" s="65"/>
    </row>
    <row r="27" spans="2:5">
      <c r="B27" s="67" t="s">
        <v>146</v>
      </c>
      <c r="C27" s="65"/>
      <c r="D27" s="66"/>
      <c r="E27" s="84"/>
    </row>
    <row r="28" spans="2:5">
      <c r="B28" s="79" t="s">
        <v>147</v>
      </c>
      <c r="C28" s="65"/>
      <c r="D28" s="66"/>
      <c r="E28" s="65"/>
    </row>
    <row r="29" spans="2:5">
      <c r="B29" s="79" t="s">
        <v>148</v>
      </c>
      <c r="C29" s="10"/>
      <c r="D29" s="53"/>
    </row>
    <row r="30" spans="2:5">
      <c r="B30" s="67" t="s">
        <v>57</v>
      </c>
      <c r="C30" s="10"/>
      <c r="D30" s="53"/>
    </row>
    <row r="31" spans="2:5">
      <c r="B31" s="364" t="s">
        <v>143</v>
      </c>
      <c r="C31" s="365"/>
      <c r="D31" s="366"/>
    </row>
    <row r="32" spans="2:5" ht="50.25" customHeight="1">
      <c r="B32" s="268"/>
      <c r="C32" s="269"/>
      <c r="D32" s="270"/>
    </row>
    <row r="33" spans="2:2">
      <c r="B33" s="90"/>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160020</xdr:colOff>
                    <xdr:row>28</xdr:row>
                    <xdr:rowOff>7620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160020</xdr:colOff>
                    <xdr:row>28</xdr:row>
                    <xdr:rowOff>373380</xdr:rowOff>
                  </from>
                  <to>
                    <xdr:col>1</xdr:col>
                    <xdr:colOff>381000</xdr:colOff>
                    <xdr:row>30</xdr:row>
                    <xdr:rowOff>7620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160020</xdr:colOff>
                    <xdr:row>22</xdr:row>
                    <xdr:rowOff>0</xdr:rowOff>
                  </from>
                  <to>
                    <xdr:col>1</xdr:col>
                    <xdr:colOff>381000</xdr:colOff>
                    <xdr:row>23</xdr:row>
                    <xdr:rowOff>7620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160020</xdr:colOff>
                    <xdr:row>25</xdr:row>
                    <xdr:rowOff>0</xdr:rowOff>
                  </from>
                  <to>
                    <xdr:col>1</xdr:col>
                    <xdr:colOff>381000</xdr:colOff>
                    <xdr:row>26</xdr:row>
                    <xdr:rowOff>7620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160020</xdr:colOff>
                    <xdr:row>26</xdr:row>
                    <xdr:rowOff>0</xdr:rowOff>
                  </from>
                  <to>
                    <xdr:col>1</xdr:col>
                    <xdr:colOff>381000</xdr:colOff>
                    <xdr:row>27</xdr:row>
                    <xdr:rowOff>7620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160020</xdr:colOff>
                    <xdr:row>27</xdr:row>
                    <xdr:rowOff>0</xdr:rowOff>
                  </from>
                  <to>
                    <xdr:col>1</xdr:col>
                    <xdr:colOff>381000</xdr:colOff>
                    <xdr:row>28</xdr:row>
                    <xdr:rowOff>7620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160020</xdr:colOff>
                    <xdr:row>9</xdr:row>
                    <xdr:rowOff>0</xdr:rowOff>
                  </from>
                  <to>
                    <xdr:col>1</xdr:col>
                    <xdr:colOff>381000</xdr:colOff>
                    <xdr:row>10</xdr:row>
                    <xdr:rowOff>7620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160020</xdr:colOff>
                    <xdr:row>10</xdr:row>
                    <xdr:rowOff>0</xdr:rowOff>
                  </from>
                  <to>
                    <xdr:col>1</xdr:col>
                    <xdr:colOff>381000</xdr:colOff>
                    <xdr:row>11</xdr:row>
                    <xdr:rowOff>7620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160020</xdr:colOff>
                    <xdr:row>12</xdr:row>
                    <xdr:rowOff>0</xdr:rowOff>
                  </from>
                  <to>
                    <xdr:col>1</xdr:col>
                    <xdr:colOff>381000</xdr:colOff>
                    <xdr:row>13</xdr:row>
                    <xdr:rowOff>7620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160020</xdr:colOff>
                    <xdr:row>13</xdr:row>
                    <xdr:rowOff>0</xdr:rowOff>
                  </from>
                  <to>
                    <xdr:col>1</xdr:col>
                    <xdr:colOff>381000</xdr:colOff>
                    <xdr:row>14</xdr:row>
                    <xdr:rowOff>7620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160020</xdr:colOff>
                    <xdr:row>15</xdr:row>
                    <xdr:rowOff>0</xdr:rowOff>
                  </from>
                  <to>
                    <xdr:col>1</xdr:col>
                    <xdr:colOff>381000</xdr:colOff>
                    <xdr:row>16</xdr:row>
                    <xdr:rowOff>7620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160020</xdr:colOff>
                    <xdr:row>11</xdr:row>
                    <xdr:rowOff>0</xdr:rowOff>
                  </from>
                  <to>
                    <xdr:col>1</xdr:col>
                    <xdr:colOff>381000</xdr:colOff>
                    <xdr:row>12</xdr:row>
                    <xdr:rowOff>7620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160020</xdr:colOff>
                    <xdr:row>14</xdr:row>
                    <xdr:rowOff>0</xdr:rowOff>
                  </from>
                  <to>
                    <xdr:col>1</xdr:col>
                    <xdr:colOff>381000</xdr:colOff>
                    <xdr:row>15</xdr:row>
                    <xdr:rowOff>7620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160020</xdr:colOff>
                    <xdr:row>24</xdr:row>
                    <xdr:rowOff>0</xdr:rowOff>
                  </from>
                  <to>
                    <xdr:col>1</xdr:col>
                    <xdr:colOff>381000</xdr:colOff>
                    <xdr:row>25</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E20" sqref="E20"/>
    </sheetView>
  </sheetViews>
  <sheetFormatPr defaultColWidth="0" defaultRowHeight="14.4"/>
  <cols>
    <col min="1" max="1" width="6.109375" style="10" customWidth="1"/>
    <col min="2" max="4" width="29.88671875" customWidth="1"/>
    <col min="5" max="5" width="32" customWidth="1"/>
    <col min="6" max="6" width="6.109375" style="10" customWidth="1"/>
    <col min="7" max="7" width="16.88671875" hidden="1" customWidth="1"/>
    <col min="8" max="11" width="0" hidden="1" customWidth="1"/>
    <col min="12" max="16384" width="8.88671875" hidden="1"/>
  </cols>
  <sheetData>
    <row r="1" spans="1:6">
      <c r="B1" s="10"/>
      <c r="C1" s="10"/>
      <c r="D1" s="10"/>
      <c r="E1" s="10"/>
    </row>
    <row r="2" spans="1:6" ht="21">
      <c r="B2" s="395" t="s">
        <v>149</v>
      </c>
      <c r="C2" s="395"/>
      <c r="D2" s="395"/>
      <c r="E2" s="395"/>
      <c r="F2" s="89"/>
    </row>
    <row r="3" spans="1:6">
      <c r="B3" s="371" t="str">
        <f>IF('PWS Information'!$B$8="","PWS Name:","PWS Name: "&amp;'PWS Information'!$B$8)</f>
        <v>PWS Name: Lamont Water System</v>
      </c>
      <c r="C3" s="372"/>
      <c r="D3" s="372"/>
      <c r="E3" s="373"/>
    </row>
    <row r="4" spans="1:6">
      <c r="B4" s="351" t="str">
        <f>IF('PWS Information'!$B$10="","PWSID: ","PWSID: "&amp;'PWS Information'!$B$10)</f>
        <v>PWSID: 1330754</v>
      </c>
      <c r="C4" s="352"/>
      <c r="D4" s="352"/>
      <c r="E4" s="353"/>
    </row>
    <row r="5" spans="1:6">
      <c r="B5" s="403" t="s">
        <v>45</v>
      </c>
      <c r="C5" s="403"/>
      <c r="D5" s="404">
        <v>45579</v>
      </c>
      <c r="E5" s="404"/>
    </row>
    <row r="6" spans="1:6">
      <c r="B6" s="10"/>
      <c r="C6" s="10"/>
      <c r="D6" s="10"/>
      <c r="E6" s="10"/>
    </row>
    <row r="7" spans="1:6" ht="45.75" customHeight="1">
      <c r="B7" s="315" t="s">
        <v>354</v>
      </c>
      <c r="C7" s="315"/>
      <c r="D7" s="315"/>
      <c r="E7" s="315"/>
    </row>
    <row r="8" spans="1:6">
      <c r="B8" s="10"/>
      <c r="C8" s="10"/>
      <c r="D8" s="10"/>
      <c r="E8" s="10"/>
    </row>
    <row r="9" spans="1:6" s="3" customFormat="1" ht="15.6">
      <c r="A9" s="28"/>
      <c r="B9" s="400" t="s">
        <v>150</v>
      </c>
      <c r="C9" s="400"/>
      <c r="D9" s="393"/>
      <c r="E9" s="393"/>
      <c r="F9" s="28"/>
    </row>
    <row r="10" spans="1:6" ht="21.9" customHeight="1">
      <c r="A10" s="21"/>
      <c r="B10" s="401" t="s">
        <v>40</v>
      </c>
      <c r="C10" s="402"/>
      <c r="D10" s="92" t="s">
        <v>41</v>
      </c>
      <c r="E10" s="93"/>
      <c r="F10" s="18"/>
    </row>
    <row r="11" spans="1:6" ht="27.75" customHeight="1">
      <c r="A11" s="21"/>
      <c r="B11" s="396" t="s">
        <v>497</v>
      </c>
      <c r="C11" s="396"/>
      <c r="D11" s="397" t="s">
        <v>498</v>
      </c>
      <c r="E11" s="397"/>
      <c r="F11" s="18"/>
    </row>
    <row r="12" spans="1:6" ht="18" customHeight="1">
      <c r="A12" s="21"/>
      <c r="B12" s="401" t="s">
        <v>42</v>
      </c>
      <c r="C12" s="402"/>
      <c r="D12" s="92" t="s">
        <v>43</v>
      </c>
      <c r="E12" s="94"/>
      <c r="F12" s="18"/>
    </row>
    <row r="13" spans="1:6" ht="27.75" customHeight="1">
      <c r="A13" s="21"/>
      <c r="B13" s="396" t="s">
        <v>499</v>
      </c>
      <c r="C13" s="396"/>
      <c r="D13" s="398" t="s">
        <v>500</v>
      </c>
      <c r="E13" s="399"/>
      <c r="F13" s="18"/>
    </row>
    <row r="14" spans="1:6">
      <c r="B14" s="10"/>
      <c r="C14" s="10"/>
      <c r="D14" s="10"/>
      <c r="E14" s="10"/>
    </row>
    <row r="15" spans="1:6" s="3" customFormat="1" ht="15.6">
      <c r="A15" s="28"/>
      <c r="B15" s="393" t="s">
        <v>151</v>
      </c>
      <c r="C15" s="393"/>
      <c r="D15" s="393"/>
      <c r="E15" s="393"/>
      <c r="F15" s="28"/>
    </row>
    <row r="16" spans="1:6" ht="20.100000000000001" customHeight="1">
      <c r="A16" s="21"/>
      <c r="B16" s="385" t="s">
        <v>255</v>
      </c>
      <c r="C16" s="386"/>
      <c r="D16" s="386"/>
      <c r="E16" s="91" t="s">
        <v>114</v>
      </c>
      <c r="F16" s="28"/>
    </row>
    <row r="17" spans="1:6">
      <c r="A17" s="21"/>
      <c r="B17" s="394" t="s">
        <v>152</v>
      </c>
      <c r="C17" s="394"/>
      <c r="D17" s="394"/>
      <c r="E17" s="394"/>
      <c r="F17" s="18"/>
    </row>
    <row r="18" spans="1:6">
      <c r="B18" s="10"/>
      <c r="C18" s="10"/>
      <c r="D18" s="10"/>
      <c r="E18" s="10"/>
    </row>
    <row r="19" spans="1:6" s="3" customFormat="1" ht="15.6">
      <c r="A19" s="28"/>
      <c r="B19" s="272" t="s">
        <v>153</v>
      </c>
      <c r="C19" s="273"/>
      <c r="D19" s="273"/>
      <c r="E19" s="274"/>
      <c r="F19" s="28"/>
    </row>
    <row r="20" spans="1:6" ht="20.100000000000001" customHeight="1">
      <c r="A20" s="21"/>
      <c r="B20" s="385" t="s">
        <v>154</v>
      </c>
      <c r="C20" s="386"/>
      <c r="D20" s="386"/>
      <c r="E20" s="85" t="s">
        <v>114</v>
      </c>
      <c r="F20" s="28"/>
    </row>
    <row r="21" spans="1:6" ht="46.5" customHeight="1">
      <c r="A21" s="21"/>
      <c r="B21" s="390" t="s">
        <v>270</v>
      </c>
      <c r="C21" s="391"/>
      <c r="D21" s="391"/>
      <c r="E21" s="392"/>
      <c r="F21" s="18"/>
    </row>
    <row r="22" spans="1:6" ht="20.100000000000001" customHeight="1">
      <c r="A22" s="21"/>
      <c r="B22" s="385" t="s">
        <v>155</v>
      </c>
      <c r="C22" s="386"/>
      <c r="D22" s="386"/>
      <c r="E22" s="85" t="s">
        <v>114</v>
      </c>
      <c r="F22" s="28"/>
    </row>
    <row r="23" spans="1:6" ht="30.6" customHeight="1">
      <c r="A23" s="21"/>
      <c r="B23" s="387" t="s">
        <v>323</v>
      </c>
      <c r="C23" s="388"/>
      <c r="D23" s="388"/>
      <c r="E23" s="389"/>
      <c r="F23" s="18"/>
    </row>
    <row r="24" spans="1:6" ht="34.5" customHeight="1">
      <c r="A24" s="21"/>
      <c r="B24" s="377" t="s">
        <v>315</v>
      </c>
      <c r="C24" s="378"/>
      <c r="D24" s="378"/>
      <c r="E24" s="85" t="s">
        <v>114</v>
      </c>
      <c r="F24" s="28"/>
    </row>
    <row r="25" spans="1:6" ht="30.9" customHeight="1">
      <c r="A25" s="21"/>
      <c r="B25" s="379" t="s">
        <v>156</v>
      </c>
      <c r="C25" s="380"/>
      <c r="D25" s="380"/>
      <c r="E25" s="381"/>
      <c r="F25" s="18"/>
    </row>
    <row r="26" spans="1:6">
      <c r="A26" s="21"/>
      <c r="B26" s="296" t="s">
        <v>157</v>
      </c>
      <c r="C26" s="297"/>
      <c r="D26" s="297"/>
      <c r="E26" s="298"/>
      <c r="F26" s="18"/>
    </row>
    <row r="27" spans="1:6" ht="47.1" customHeight="1">
      <c r="A27" s="21"/>
      <c r="B27" s="382"/>
      <c r="C27" s="383"/>
      <c r="D27" s="383"/>
      <c r="E27" s="384"/>
      <c r="F27" s="18"/>
    </row>
    <row r="28" spans="1:6">
      <c r="B28" s="10"/>
      <c r="C28" s="10"/>
      <c r="D28" s="10"/>
      <c r="E28" s="10"/>
    </row>
    <row r="29" spans="1:6" s="3" customFormat="1" ht="15.6">
      <c r="A29" s="28"/>
      <c r="B29" s="374" t="s">
        <v>158</v>
      </c>
      <c r="C29" s="375"/>
      <c r="D29" s="375"/>
      <c r="E29" s="376"/>
      <c r="F29" s="28"/>
    </row>
    <row r="30" spans="1:6" ht="50.1" customHeight="1">
      <c r="A30" s="21"/>
      <c r="B30" s="405" t="s">
        <v>159</v>
      </c>
      <c r="C30" s="406"/>
      <c r="D30" s="406"/>
      <c r="E30" s="91" t="s">
        <v>114</v>
      </c>
      <c r="F30" s="28"/>
    </row>
    <row r="31" spans="1:6" ht="30.6" customHeight="1">
      <c r="A31" s="21"/>
      <c r="B31" s="379" t="s">
        <v>160</v>
      </c>
      <c r="C31" s="380"/>
      <c r="D31" s="380"/>
      <c r="E31" s="381"/>
      <c r="F31" s="18"/>
    </row>
    <row r="32" spans="1:6" ht="20.100000000000001" customHeight="1">
      <c r="A32" s="21"/>
      <c r="B32" s="405" t="s">
        <v>161</v>
      </c>
      <c r="C32" s="386"/>
      <c r="D32" s="386"/>
      <c r="E32" s="85" t="s">
        <v>114</v>
      </c>
      <c r="F32" s="28"/>
    </row>
    <row r="33" spans="1:6" ht="50.25" customHeight="1">
      <c r="A33" s="21"/>
      <c r="B33" s="387" t="s">
        <v>371</v>
      </c>
      <c r="C33" s="388"/>
      <c r="D33" s="388"/>
      <c r="E33" s="389"/>
      <c r="F33" s="18"/>
    </row>
    <row r="34" spans="1:6" ht="20.100000000000001" customHeight="1">
      <c r="A34" s="21"/>
      <c r="B34" s="296" t="s">
        <v>162</v>
      </c>
      <c r="C34" s="407"/>
      <c r="D34" s="407"/>
      <c r="E34" s="85" t="s">
        <v>114</v>
      </c>
      <c r="F34" s="28"/>
    </row>
    <row r="35" spans="1:6" ht="97.5" customHeight="1">
      <c r="A35" s="21"/>
      <c r="B35" s="379" t="s">
        <v>314</v>
      </c>
      <c r="C35" s="380"/>
      <c r="D35" s="380"/>
      <c r="E35" s="381"/>
      <c r="F35" s="18"/>
    </row>
    <row r="36" spans="1:6" ht="19.5" customHeight="1">
      <c r="A36" s="21"/>
      <c r="B36" s="296" t="s">
        <v>307</v>
      </c>
      <c r="C36" s="297"/>
      <c r="D36" s="297"/>
      <c r="E36" s="298"/>
      <c r="F36" s="18"/>
    </row>
    <row r="37" spans="1:6" ht="37.5" customHeight="1">
      <c r="A37" s="21"/>
      <c r="B37" s="382"/>
      <c r="C37" s="383"/>
      <c r="D37" s="383"/>
      <c r="E37" s="384"/>
      <c r="F37" s="18"/>
    </row>
    <row r="38" spans="1:6">
      <c r="B38" s="10"/>
      <c r="C38" s="10"/>
      <c r="D38" s="10"/>
      <c r="E38" s="10"/>
    </row>
    <row r="39" spans="1:6" s="3" customFormat="1" ht="15.6">
      <c r="A39" s="28"/>
      <c r="B39" s="244" t="s">
        <v>163</v>
      </c>
      <c r="C39" s="245"/>
      <c r="D39" s="245"/>
      <c r="E39" s="245"/>
      <c r="F39" s="28"/>
    </row>
    <row r="40" spans="1:6" ht="35.1" customHeight="1">
      <c r="A40" s="21"/>
      <c r="B40" s="405" t="s">
        <v>367</v>
      </c>
      <c r="C40" s="406"/>
      <c r="D40" s="406"/>
      <c r="E40" s="85" t="s">
        <v>114</v>
      </c>
      <c r="F40" s="28"/>
    </row>
    <row r="41" spans="1:6" ht="36.75" customHeight="1">
      <c r="A41" s="21"/>
      <c r="B41" s="390" t="s">
        <v>312</v>
      </c>
      <c r="C41" s="391"/>
      <c r="D41" s="391"/>
      <c r="E41" s="392"/>
      <c r="F41" s="18"/>
    </row>
    <row r="42" spans="1:6" ht="20.100000000000001" customHeight="1">
      <c r="A42" s="21"/>
      <c r="B42" s="405" t="s">
        <v>164</v>
      </c>
      <c r="C42" s="386"/>
      <c r="D42" s="386"/>
      <c r="E42" s="85" t="s">
        <v>114</v>
      </c>
      <c r="F42" s="28"/>
    </row>
    <row r="43" spans="1:6" ht="47.25" customHeight="1">
      <c r="A43" s="21"/>
      <c r="B43" s="390" t="s">
        <v>313</v>
      </c>
      <c r="C43" s="391"/>
      <c r="D43" s="391"/>
      <c r="E43" s="392"/>
      <c r="F43" s="18"/>
    </row>
    <row r="44" spans="1:6">
      <c r="B44" s="296" t="s">
        <v>165</v>
      </c>
      <c r="C44" s="297"/>
      <c r="D44" s="297"/>
      <c r="E44" s="298"/>
    </row>
    <row r="45" spans="1:6" ht="44.4" customHeight="1">
      <c r="B45" s="382" t="s">
        <v>501</v>
      </c>
      <c r="C45" s="383"/>
      <c r="D45" s="383"/>
      <c r="E45" s="384"/>
    </row>
    <row r="46" spans="1:6">
      <c r="B46" s="2"/>
    </row>
    <row r="47" spans="1:6" ht="15.6">
      <c r="A47" s="164"/>
      <c r="B47" s="408" t="s">
        <v>327</v>
      </c>
      <c r="C47" s="409"/>
      <c r="D47" s="409"/>
      <c r="E47" s="410"/>
      <c r="F47" s="164"/>
    </row>
    <row r="48" spans="1:6">
      <c r="A48" s="411"/>
      <c r="B48" s="412" t="s">
        <v>328</v>
      </c>
      <c r="C48" s="413"/>
      <c r="D48" s="413"/>
      <c r="E48" s="414" t="s">
        <v>114</v>
      </c>
      <c r="F48" s="416"/>
    </row>
    <row r="49" spans="1:6">
      <c r="A49" s="411"/>
      <c r="B49" s="417" t="s">
        <v>329</v>
      </c>
      <c r="C49" s="418"/>
      <c r="D49" s="418"/>
      <c r="E49" s="415"/>
      <c r="F49" s="416"/>
    </row>
    <row r="50" spans="1:6" ht="29.4" customHeight="1">
      <c r="A50" s="165"/>
      <c r="B50" s="419" t="s">
        <v>330</v>
      </c>
      <c r="C50" s="420"/>
      <c r="D50" s="420"/>
      <c r="E50" s="166" t="s">
        <v>74</v>
      </c>
      <c r="F50" s="164"/>
    </row>
    <row r="51" spans="1:6" ht="33" customHeight="1">
      <c r="A51" s="165"/>
      <c r="B51" s="419" t="s">
        <v>331</v>
      </c>
      <c r="C51" s="420"/>
      <c r="D51" s="420"/>
      <c r="E51" s="166" t="s">
        <v>74</v>
      </c>
      <c r="F51" s="167"/>
    </row>
    <row r="52" spans="1:6">
      <c r="A52" s="165"/>
      <c r="B52" s="421" t="s">
        <v>332</v>
      </c>
      <c r="C52" s="422"/>
      <c r="D52" s="422"/>
      <c r="E52" s="423"/>
      <c r="F52" s="164"/>
    </row>
    <row r="53" spans="1:6">
      <c r="A53" s="411"/>
      <c r="B53" s="412" t="s">
        <v>333</v>
      </c>
      <c r="C53" s="413"/>
      <c r="D53" s="413"/>
      <c r="E53" s="424" t="s">
        <v>362</v>
      </c>
      <c r="F53" s="416"/>
    </row>
    <row r="54" spans="1:6">
      <c r="A54" s="411"/>
      <c r="B54" s="425" t="s">
        <v>334</v>
      </c>
      <c r="C54" s="426"/>
      <c r="D54" s="426"/>
      <c r="E54" s="424"/>
      <c r="F54" s="416"/>
    </row>
    <row r="55" spans="1:6" ht="29.1" customHeight="1">
      <c r="A55" s="411"/>
      <c r="B55" s="427" t="s">
        <v>364</v>
      </c>
      <c r="C55" s="428"/>
      <c r="D55" s="428"/>
      <c r="E55" s="424"/>
      <c r="F55" s="416"/>
    </row>
    <row r="56" spans="1:6">
      <c r="A56" s="411"/>
      <c r="B56" s="427" t="s">
        <v>335</v>
      </c>
      <c r="C56" s="428"/>
      <c r="D56" s="428"/>
      <c r="E56" s="424"/>
      <c r="F56" s="416"/>
    </row>
    <row r="57" spans="1:6">
      <c r="A57" s="411"/>
      <c r="B57" s="425" t="s">
        <v>336</v>
      </c>
      <c r="C57" s="426"/>
      <c r="D57" s="426"/>
      <c r="E57" s="424"/>
      <c r="F57" s="416"/>
    </row>
    <row r="58" spans="1:6">
      <c r="A58" s="411"/>
      <c r="B58" s="427" t="s">
        <v>337</v>
      </c>
      <c r="C58" s="428"/>
      <c r="D58" s="428"/>
      <c r="E58" s="424"/>
      <c r="F58" s="416"/>
    </row>
    <row r="59" spans="1:6">
      <c r="A59" s="411"/>
      <c r="B59" s="427" t="s">
        <v>338</v>
      </c>
      <c r="C59" s="428"/>
      <c r="D59" s="428"/>
      <c r="E59" s="424"/>
      <c r="F59" s="416"/>
    </row>
    <row r="60" spans="1:6">
      <c r="A60" s="411"/>
      <c r="B60" s="429" t="s">
        <v>355</v>
      </c>
      <c r="C60" s="426"/>
      <c r="D60" s="426"/>
      <c r="E60" s="424"/>
      <c r="F60" s="416"/>
    </row>
    <row r="61" spans="1:6">
      <c r="A61" s="165"/>
      <c r="B61" s="430"/>
      <c r="C61" s="431"/>
      <c r="D61" s="431"/>
      <c r="E61" s="432"/>
      <c r="F61" s="164"/>
    </row>
    <row r="62" spans="1:6">
      <c r="A62" s="411"/>
      <c r="B62" s="412" t="s">
        <v>339</v>
      </c>
      <c r="C62" s="413"/>
      <c r="D62" s="413"/>
      <c r="E62" s="424" t="s">
        <v>362</v>
      </c>
      <c r="F62" s="416"/>
    </row>
    <row r="63" spans="1:6">
      <c r="A63" s="411"/>
      <c r="B63" s="425" t="s">
        <v>340</v>
      </c>
      <c r="C63" s="426"/>
      <c r="D63" s="426"/>
      <c r="E63" s="424"/>
      <c r="F63" s="416"/>
    </row>
    <row r="64" spans="1:6" ht="34.5" customHeight="1">
      <c r="A64" s="411"/>
      <c r="B64" s="425" t="s">
        <v>365</v>
      </c>
      <c r="C64" s="426"/>
      <c r="D64" s="426"/>
      <c r="E64" s="424"/>
      <c r="F64" s="416"/>
    </row>
    <row r="65" spans="1:6">
      <c r="A65" s="411"/>
      <c r="B65" s="427" t="s">
        <v>341</v>
      </c>
      <c r="C65" s="428"/>
      <c r="D65" s="428"/>
      <c r="E65" s="424"/>
      <c r="F65" s="416"/>
    </row>
    <row r="66" spans="1:6">
      <c r="A66" s="411"/>
      <c r="B66" s="425" t="s">
        <v>342</v>
      </c>
      <c r="C66" s="426"/>
      <c r="D66" s="426"/>
      <c r="E66" s="424"/>
      <c r="F66" s="416"/>
    </row>
    <row r="67" spans="1:6">
      <c r="A67" s="165"/>
      <c r="B67" s="412"/>
      <c r="C67" s="413"/>
      <c r="D67" s="413"/>
      <c r="E67" s="442"/>
      <c r="F67" s="164"/>
    </row>
    <row r="68" spans="1:6">
      <c r="A68" s="411"/>
      <c r="B68" s="412" t="s">
        <v>343</v>
      </c>
      <c r="C68" s="413"/>
      <c r="D68" s="413"/>
      <c r="E68" s="424" t="s">
        <v>362</v>
      </c>
      <c r="F68" s="416"/>
    </row>
    <row r="69" spans="1:6">
      <c r="A69" s="411"/>
      <c r="B69" s="425" t="s">
        <v>344</v>
      </c>
      <c r="C69" s="426"/>
      <c r="D69" s="426"/>
      <c r="E69" s="424"/>
      <c r="F69" s="416"/>
    </row>
    <row r="70" spans="1:6">
      <c r="A70" s="411"/>
      <c r="B70" s="425" t="s">
        <v>366</v>
      </c>
      <c r="C70" s="426"/>
      <c r="D70" s="426"/>
      <c r="E70" s="424"/>
      <c r="F70" s="416"/>
    </row>
    <row r="71" spans="1:6">
      <c r="A71" s="411"/>
      <c r="B71" s="425" t="s">
        <v>345</v>
      </c>
      <c r="C71" s="426"/>
      <c r="D71" s="426"/>
      <c r="E71" s="424"/>
      <c r="F71" s="416"/>
    </row>
    <row r="72" spans="1:6" ht="17.25" customHeight="1">
      <c r="A72" s="411"/>
      <c r="B72" s="425" t="s">
        <v>346</v>
      </c>
      <c r="C72" s="426"/>
      <c r="D72" s="426"/>
      <c r="E72" s="424"/>
      <c r="F72" s="416"/>
    </row>
    <row r="73" spans="1:6">
      <c r="A73" s="165"/>
      <c r="B73" s="433"/>
      <c r="C73" s="434"/>
      <c r="D73" s="434"/>
      <c r="E73" s="435"/>
      <c r="F73" s="167"/>
    </row>
    <row r="74" spans="1:6" s="22" customFormat="1" ht="72.900000000000006" customHeight="1">
      <c r="A74" s="172"/>
      <c r="B74" s="443" t="s">
        <v>374</v>
      </c>
      <c r="C74" s="444"/>
      <c r="D74" s="444"/>
      <c r="E74" s="180" t="s">
        <v>74</v>
      </c>
      <c r="F74" s="173"/>
    </row>
    <row r="75" spans="1:6" ht="30.9" customHeight="1">
      <c r="A75" s="168"/>
      <c r="B75" s="436" t="s">
        <v>363</v>
      </c>
      <c r="C75" s="437"/>
      <c r="D75" s="437"/>
      <c r="E75" s="438"/>
      <c r="F75" s="168"/>
    </row>
    <row r="76" spans="1:6" ht="47.4" customHeight="1">
      <c r="A76" s="168"/>
      <c r="B76" s="439"/>
      <c r="C76" s="440"/>
      <c r="D76" s="440"/>
      <c r="E76" s="441"/>
      <c r="F76" s="168"/>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hyperlinks>
    <hyperlink ref="D13" r:id="rId1" xr:uid="{1CEBEFC5-3494-4F19-8125-F22FAB37D0EA}"/>
  </hyperlinks>
  <printOptions horizontalCentered="1"/>
  <pageMargins left="0.25" right="0.25" top="0.75" bottom="0.75" header="0.3" footer="0.3"/>
  <pageSetup scale="76"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4"/>
  <cols>
    <col min="2" max="2" width="22.44140625" bestFit="1" customWidth="1"/>
    <col min="3" max="3" width="22.88671875" bestFit="1" customWidth="1"/>
    <col min="4" max="4" width="24.44140625" bestFit="1" customWidth="1"/>
    <col min="5" max="5" width="24.5546875" bestFit="1" customWidth="1"/>
    <col min="6" max="6" width="4.88671875" bestFit="1" customWidth="1"/>
    <col min="7" max="7" width="9.109375" bestFit="1" customWidth="1"/>
    <col min="10" max="10" width="26.44140625" bestFit="1" customWidth="1"/>
    <col min="11" max="11" width="20.109375" bestFit="1" customWidth="1"/>
    <col min="16" max="16" width="22" bestFit="1" customWidth="1"/>
    <col min="17" max="17" width="20.44140625" bestFit="1" customWidth="1"/>
    <col min="18" max="18" width="24.109375" bestFit="1" customWidth="1"/>
    <col min="19" max="19" width="33.5546875" bestFit="1" customWidth="1"/>
    <col min="22" max="22" width="20.88671875" bestFit="1" customWidth="1"/>
    <col min="23" max="23" width="33.5546875" bestFit="1" customWidth="1"/>
  </cols>
  <sheetData>
    <row r="1" spans="1:23">
      <c r="A1" t="s">
        <v>166</v>
      </c>
      <c r="J1" s="59" t="s">
        <v>167</v>
      </c>
      <c r="K1" s="59" t="s">
        <v>168</v>
      </c>
      <c r="P1" s="86" t="s">
        <v>18</v>
      </c>
      <c r="Q1" s="86" t="s">
        <v>169</v>
      </c>
      <c r="R1" s="87" t="s">
        <v>19</v>
      </c>
      <c r="S1" s="59" t="s">
        <v>20</v>
      </c>
      <c r="V1" s="87" t="s">
        <v>170</v>
      </c>
      <c r="W1" s="59" t="s">
        <v>20</v>
      </c>
    </row>
    <row r="2" spans="1:23">
      <c r="B2" s="22" t="s">
        <v>171</v>
      </c>
      <c r="J2" s="39" t="s">
        <v>21</v>
      </c>
      <c r="K2" t="s">
        <v>21</v>
      </c>
      <c r="P2" t="s">
        <v>21</v>
      </c>
      <c r="R2" t="s">
        <v>21</v>
      </c>
      <c r="S2" t="s">
        <v>21</v>
      </c>
      <c r="V2" t="s">
        <v>21</v>
      </c>
      <c r="W2" t="s">
        <v>21</v>
      </c>
    </row>
    <row r="3" spans="1:23">
      <c r="J3" s="39" t="s">
        <v>131</v>
      </c>
      <c r="K3" t="s">
        <v>21</v>
      </c>
      <c r="P3" t="s">
        <v>21</v>
      </c>
      <c r="R3" t="s">
        <v>121</v>
      </c>
      <c r="S3" t="s">
        <v>21</v>
      </c>
      <c r="V3" t="s">
        <v>121</v>
      </c>
      <c r="W3" t="s">
        <v>23</v>
      </c>
    </row>
    <row r="4" spans="1:23">
      <c r="J4" s="39" t="s">
        <v>121</v>
      </c>
      <c r="K4" t="s">
        <v>121</v>
      </c>
      <c r="P4" t="s">
        <v>21</v>
      </c>
      <c r="R4" t="s">
        <v>23</v>
      </c>
      <c r="S4" t="s">
        <v>21</v>
      </c>
      <c r="V4" t="s">
        <v>23</v>
      </c>
      <c r="W4" t="s">
        <v>23</v>
      </c>
    </row>
    <row r="5" spans="1:23">
      <c r="J5" s="39" t="s">
        <v>122</v>
      </c>
      <c r="K5" t="s">
        <v>23</v>
      </c>
      <c r="P5" t="s">
        <v>21</v>
      </c>
      <c r="R5" t="s">
        <v>172</v>
      </c>
      <c r="S5" t="s">
        <v>21</v>
      </c>
      <c r="V5" t="s">
        <v>172</v>
      </c>
      <c r="W5" t="s">
        <v>24</v>
      </c>
    </row>
    <row r="6" spans="1:23">
      <c r="J6" s="39" t="s">
        <v>113</v>
      </c>
      <c r="K6" t="s">
        <v>23</v>
      </c>
      <c r="P6" t="s">
        <v>121</v>
      </c>
      <c r="R6" t="s">
        <v>21</v>
      </c>
      <c r="S6" t="s">
        <v>21</v>
      </c>
    </row>
    <row r="7" spans="1:23">
      <c r="J7" s="39" t="s">
        <v>173</v>
      </c>
      <c r="K7" t="s">
        <v>23</v>
      </c>
      <c r="P7" t="s">
        <v>121</v>
      </c>
      <c r="R7" t="s">
        <v>121</v>
      </c>
      <c r="S7" t="s">
        <v>23</v>
      </c>
    </row>
    <row r="8" spans="1:23">
      <c r="J8" s="39" t="s">
        <v>127</v>
      </c>
      <c r="K8" t="s">
        <v>172</v>
      </c>
      <c r="P8" t="s">
        <v>121</v>
      </c>
      <c r="R8" t="s">
        <v>23</v>
      </c>
      <c r="S8" t="s">
        <v>23</v>
      </c>
    </row>
    <row r="9" spans="1:23">
      <c r="J9" s="39" t="s">
        <v>174</v>
      </c>
      <c r="K9" t="s">
        <v>172</v>
      </c>
      <c r="P9" t="s">
        <v>121</v>
      </c>
      <c r="R9" t="s">
        <v>172</v>
      </c>
      <c r="S9" t="s">
        <v>24</v>
      </c>
    </row>
    <row r="10" spans="1:23">
      <c r="J10" s="39" t="s">
        <v>130</v>
      </c>
      <c r="K10" t="s">
        <v>172</v>
      </c>
      <c r="P10" t="s">
        <v>23</v>
      </c>
      <c r="R10" t="s">
        <v>21</v>
      </c>
      <c r="S10" t="s">
        <v>21</v>
      </c>
    </row>
    <row r="11" spans="1:23">
      <c r="P11" t="s">
        <v>23</v>
      </c>
      <c r="Q11" t="s">
        <v>175</v>
      </c>
      <c r="R11" t="s">
        <v>121</v>
      </c>
      <c r="S11" t="s">
        <v>22</v>
      </c>
    </row>
    <row r="12" spans="1:23">
      <c r="J12" s="59" t="s">
        <v>176</v>
      </c>
      <c r="K12" s="59" t="s">
        <v>168</v>
      </c>
      <c r="P12" t="s">
        <v>23</v>
      </c>
      <c r="Q12" t="s">
        <v>177</v>
      </c>
      <c r="R12" t="s">
        <v>121</v>
      </c>
      <c r="S12" t="s">
        <v>23</v>
      </c>
    </row>
    <row r="13" spans="1:23">
      <c r="J13" s="39" t="s">
        <v>21</v>
      </c>
      <c r="K13" t="s">
        <v>21</v>
      </c>
      <c r="P13" t="s">
        <v>23</v>
      </c>
      <c r="Q13" t="s">
        <v>178</v>
      </c>
      <c r="R13" t="s">
        <v>121</v>
      </c>
      <c r="S13" t="s">
        <v>22</v>
      </c>
    </row>
    <row r="14" spans="1:23">
      <c r="J14" s="39" t="s">
        <v>131</v>
      </c>
      <c r="K14" t="s">
        <v>21</v>
      </c>
      <c r="P14" t="s">
        <v>23</v>
      </c>
      <c r="R14" t="s">
        <v>23</v>
      </c>
      <c r="S14" t="s">
        <v>23</v>
      </c>
    </row>
    <row r="15" spans="1:23">
      <c r="J15" s="39" t="s">
        <v>121</v>
      </c>
      <c r="K15" t="s">
        <v>121</v>
      </c>
      <c r="P15" t="s">
        <v>23</v>
      </c>
      <c r="R15" t="s">
        <v>172</v>
      </c>
      <c r="S15" t="s">
        <v>24</v>
      </c>
    </row>
    <row r="16" spans="1:23">
      <c r="J16" s="39" t="s">
        <v>122</v>
      </c>
      <c r="K16" t="s">
        <v>23</v>
      </c>
      <c r="P16" t="s">
        <v>172</v>
      </c>
      <c r="R16" t="s">
        <v>21</v>
      </c>
      <c r="S16" t="s">
        <v>21</v>
      </c>
    </row>
    <row r="17" spans="2:19">
      <c r="J17" s="39" t="s">
        <v>113</v>
      </c>
      <c r="K17" t="s">
        <v>23</v>
      </c>
      <c r="P17" t="s">
        <v>172</v>
      </c>
      <c r="R17" t="s">
        <v>121</v>
      </c>
      <c r="S17" t="s">
        <v>22</v>
      </c>
    </row>
    <row r="18" spans="2:19">
      <c r="J18" s="39" t="s">
        <v>173</v>
      </c>
      <c r="K18" t="s">
        <v>23</v>
      </c>
      <c r="P18" t="s">
        <v>172</v>
      </c>
      <c r="R18" t="s">
        <v>23</v>
      </c>
      <c r="S18" t="s">
        <v>24</v>
      </c>
    </row>
    <row r="19" spans="2:19">
      <c r="J19" s="39" t="s">
        <v>127</v>
      </c>
      <c r="K19" t="s">
        <v>172</v>
      </c>
      <c r="P19" t="s">
        <v>172</v>
      </c>
      <c r="R19" t="s">
        <v>172</v>
      </c>
      <c r="S19" t="s">
        <v>24</v>
      </c>
    </row>
    <row r="20" spans="2:19">
      <c r="J20" s="39" t="s">
        <v>174</v>
      </c>
      <c r="K20" t="s">
        <v>172</v>
      </c>
    </row>
    <row r="21" spans="2:19">
      <c r="B21" t="s">
        <v>179</v>
      </c>
      <c r="D21" t="s">
        <v>180</v>
      </c>
      <c r="E21" t="s">
        <v>181</v>
      </c>
      <c r="J21" s="39" t="s">
        <v>130</v>
      </c>
      <c r="K21" t="s">
        <v>172</v>
      </c>
    </row>
    <row r="22" spans="2:19" ht="28.8">
      <c r="B22" s="54" t="s">
        <v>18</v>
      </c>
      <c r="C22" s="54" t="s">
        <v>169</v>
      </c>
      <c r="D22" s="54" t="s">
        <v>19</v>
      </c>
      <c r="E22" s="54" t="s">
        <v>20</v>
      </c>
      <c r="G22" s="68" t="s">
        <v>182</v>
      </c>
      <c r="H22" s="68" t="s">
        <v>183</v>
      </c>
      <c r="I22" s="68" t="s">
        <v>184</v>
      </c>
    </row>
    <row r="23" spans="2:19" ht="201.6">
      <c r="B23" s="72" t="s">
        <v>21</v>
      </c>
      <c r="C23" s="72"/>
      <c r="D23" s="72" t="s">
        <v>21</v>
      </c>
      <c r="E23" s="72"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59.2">
      <c r="B24" s="72" t="s">
        <v>21</v>
      </c>
      <c r="C24" s="72"/>
      <c r="D24" s="72" t="s">
        <v>121</v>
      </c>
      <c r="E24" s="72" t="s">
        <v>21</v>
      </c>
      <c r="F24" s="69"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36"/>
    </row>
    <row r="25" spans="2:19" ht="216">
      <c r="B25" s="72" t="s">
        <v>21</v>
      </c>
      <c r="C25" s="72"/>
      <c r="D25" s="72" t="s">
        <v>23</v>
      </c>
      <c r="E25" s="72" t="s">
        <v>21</v>
      </c>
      <c r="F25" s="69"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36"/>
    </row>
    <row r="26" spans="2:19" ht="230.4">
      <c r="B26" s="72" t="s">
        <v>21</v>
      </c>
      <c r="C26" s="72"/>
      <c r="D26" s="1" t="s">
        <v>172</v>
      </c>
      <c r="E26" s="72" t="s">
        <v>21</v>
      </c>
      <c r="F26" s="69"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36"/>
    </row>
    <row r="27" spans="2:19" ht="216">
      <c r="B27" s="72" t="s">
        <v>121</v>
      </c>
      <c r="C27" s="72"/>
      <c r="D27" s="1" t="s">
        <v>21</v>
      </c>
      <c r="E27" s="72" t="s">
        <v>21</v>
      </c>
      <c r="F27" s="69"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36"/>
    </row>
    <row r="28" spans="2:19" ht="244.8">
      <c r="B28" s="72" t="s">
        <v>121</v>
      </c>
      <c r="C28" s="72"/>
      <c r="D28" s="72" t="s">
        <v>121</v>
      </c>
      <c r="E28" s="72" t="s">
        <v>23</v>
      </c>
      <c r="F28" s="69"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36"/>
    </row>
    <row r="29" spans="2:19" ht="244.8">
      <c r="B29" t="s">
        <v>121</v>
      </c>
      <c r="D29" s="72" t="s">
        <v>23</v>
      </c>
      <c r="E29" s="72" t="s">
        <v>23</v>
      </c>
      <c r="F29" s="69"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36"/>
    </row>
    <row r="30" spans="2:19" ht="288">
      <c r="B30" t="s">
        <v>121</v>
      </c>
      <c r="D30" s="72" t="s">
        <v>172</v>
      </c>
      <c r="E30" s="72" t="s">
        <v>24</v>
      </c>
      <c r="F30" s="69"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36"/>
    </row>
    <row r="31" spans="2:19" ht="216">
      <c r="B31" s="72" t="s">
        <v>23</v>
      </c>
      <c r="C31" s="72"/>
      <c r="D31" s="72" t="s">
        <v>21</v>
      </c>
      <c r="E31" s="72" t="s">
        <v>21</v>
      </c>
      <c r="F31" s="69"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36"/>
    </row>
    <row r="32" spans="2:19" ht="244.8">
      <c r="B32" s="72" t="s">
        <v>23</v>
      </c>
      <c r="C32" s="88"/>
      <c r="D32" t="s">
        <v>121</v>
      </c>
      <c r="E32" s="72" t="s">
        <v>22</v>
      </c>
      <c r="F32" s="69"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36"/>
    </row>
    <row r="33" spans="2:9" ht="244.8">
      <c r="B33" s="72" t="s">
        <v>23</v>
      </c>
      <c r="C33" s="72"/>
      <c r="D33" s="72" t="s">
        <v>121</v>
      </c>
      <c r="E33" s="72" t="s">
        <v>23</v>
      </c>
      <c r="F33" s="69"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row>
    <row r="34" spans="2:9" ht="288">
      <c r="B34" s="72" t="s">
        <v>23</v>
      </c>
      <c r="C34" s="72"/>
      <c r="D34" s="72" t="s">
        <v>121</v>
      </c>
      <c r="E34" s="72" t="s">
        <v>22</v>
      </c>
      <c r="F34" s="69"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row>
    <row r="35" spans="2:9" ht="409.6">
      <c r="B35" s="72" t="s">
        <v>23</v>
      </c>
      <c r="C35" s="88"/>
      <c r="D35" t="s">
        <v>23</v>
      </c>
      <c r="E35" s="72" t="s">
        <v>23</v>
      </c>
      <c r="F35" s="69"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9" ht="230.4">
      <c r="B36" s="72" t="s">
        <v>23</v>
      </c>
      <c r="C36" s="72"/>
      <c r="D36" s="72" t="s">
        <v>172</v>
      </c>
      <c r="E36" s="72" t="s">
        <v>24</v>
      </c>
      <c r="F36" s="69"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9" ht="345.6">
      <c r="B37" s="72" t="s">
        <v>172</v>
      </c>
      <c r="C37" s="88"/>
      <c r="D37" t="s">
        <v>21</v>
      </c>
      <c r="E37" s="72" t="s">
        <v>21</v>
      </c>
      <c r="F37" s="69"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9" ht="288">
      <c r="B38" s="72" t="s">
        <v>172</v>
      </c>
      <c r="C38" s="72"/>
      <c r="D38" s="72" t="s">
        <v>121</v>
      </c>
      <c r="E38" s="72" t="s">
        <v>22</v>
      </c>
      <c r="F38" s="69"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9" ht="302.39999999999998">
      <c r="B39" s="72" t="s">
        <v>172</v>
      </c>
      <c r="C39" s="72"/>
      <c r="D39" s="72" t="s">
        <v>23</v>
      </c>
      <c r="E39" s="72" t="s">
        <v>24</v>
      </c>
      <c r="F39" s="69"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9">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S13"/>
  <sheetViews>
    <sheetView workbookViewId="0">
      <selection activeCell="D37" sqref="D37"/>
    </sheetView>
  </sheetViews>
  <sheetFormatPr defaultRowHeight="14.4"/>
  <cols>
    <col min="1" max="1" width="17.88671875" style="62" bestFit="1" customWidth="1"/>
    <col min="2" max="2" width="33.44140625" bestFit="1" customWidth="1"/>
    <col min="3" max="3" width="41.5546875" bestFit="1" customWidth="1"/>
    <col min="4" max="4" width="41.5546875" customWidth="1"/>
    <col min="5" max="5" width="41.88671875" bestFit="1" customWidth="1"/>
    <col min="6" max="6" width="40.44140625" bestFit="1" customWidth="1"/>
    <col min="7" max="7" width="37.109375" bestFit="1" customWidth="1"/>
    <col min="8" max="8" width="42.44140625" bestFit="1" customWidth="1"/>
    <col min="9" max="9" width="32.109375" bestFit="1" customWidth="1"/>
    <col min="10" max="11" width="47" customWidth="1"/>
    <col min="12" max="12" width="40.44140625" bestFit="1" customWidth="1"/>
    <col min="13" max="13" width="23.88671875" bestFit="1" customWidth="1"/>
    <col min="14" max="14" width="34.109375" bestFit="1" customWidth="1"/>
    <col min="15" max="15" width="39" bestFit="1" customWidth="1"/>
    <col min="16" max="16" width="30.44140625" bestFit="1" customWidth="1"/>
    <col min="17" max="17" width="35.88671875" bestFit="1" customWidth="1"/>
    <col min="18" max="18" width="40.44140625" bestFit="1" customWidth="1"/>
    <col min="19" max="19" width="23.88671875" bestFit="1" customWidth="1"/>
  </cols>
  <sheetData>
    <row r="1" spans="1:19">
      <c r="A1" s="61" t="s">
        <v>205</v>
      </c>
      <c r="B1" s="59" t="s">
        <v>206</v>
      </c>
      <c r="C1" s="60"/>
      <c r="D1" s="60"/>
      <c r="E1" s="60"/>
      <c r="F1" s="60"/>
      <c r="G1" s="60"/>
      <c r="H1" s="60"/>
      <c r="I1" s="60"/>
      <c r="J1" s="60"/>
      <c r="K1" s="60"/>
      <c r="L1" s="60"/>
      <c r="M1" s="60"/>
      <c r="N1" s="60"/>
      <c r="O1" s="60"/>
      <c r="P1" s="60"/>
      <c r="Q1" s="60"/>
      <c r="R1" s="60"/>
      <c r="S1" s="60"/>
    </row>
    <row r="2" spans="1:19" ht="57.6">
      <c r="A2" s="63" t="s">
        <v>10</v>
      </c>
      <c r="B2" s="39" t="s">
        <v>89</v>
      </c>
      <c r="C2" s="64" t="s">
        <v>207</v>
      </c>
      <c r="D2" s="64" t="s">
        <v>90</v>
      </c>
      <c r="E2" s="64" t="s">
        <v>93</v>
      </c>
      <c r="F2" s="64" t="s">
        <v>94</v>
      </c>
      <c r="G2" s="64" t="s">
        <v>208</v>
      </c>
      <c r="H2" s="64" t="s">
        <v>97</v>
      </c>
      <c r="I2" s="64" t="s">
        <v>209</v>
      </c>
      <c r="J2" s="64" t="s">
        <v>210</v>
      </c>
      <c r="K2" s="64" t="s">
        <v>98</v>
      </c>
      <c r="L2" s="64" t="s">
        <v>211</v>
      </c>
      <c r="M2" s="64" t="s">
        <v>100</v>
      </c>
      <c r="N2" s="64" t="s">
        <v>97</v>
      </c>
      <c r="O2" s="64" t="s">
        <v>209</v>
      </c>
      <c r="P2" s="64" t="s">
        <v>210</v>
      </c>
      <c r="Q2" s="64" t="s">
        <v>98</v>
      </c>
      <c r="R2" s="64" t="s">
        <v>211</v>
      </c>
      <c r="S2" s="64" t="s">
        <v>100</v>
      </c>
    </row>
    <row r="3" spans="1:19">
      <c r="B3" t="s">
        <v>112</v>
      </c>
      <c r="C3" t="s">
        <v>21</v>
      </c>
      <c r="D3" t="s">
        <v>114</v>
      </c>
      <c r="E3" t="s">
        <v>212</v>
      </c>
      <c r="F3" t="s">
        <v>114</v>
      </c>
      <c r="G3" t="s">
        <v>116</v>
      </c>
      <c r="H3" t="s">
        <v>117</v>
      </c>
      <c r="I3" t="s">
        <v>114</v>
      </c>
      <c r="J3" t="s">
        <v>114</v>
      </c>
      <c r="K3" t="s">
        <v>114</v>
      </c>
      <c r="L3" t="s">
        <v>114</v>
      </c>
      <c r="M3" t="s">
        <v>114</v>
      </c>
      <c r="N3" t="s">
        <v>117</v>
      </c>
      <c r="O3" t="s">
        <v>114</v>
      </c>
      <c r="P3" t="s">
        <v>114</v>
      </c>
      <c r="Q3" t="s">
        <v>114</v>
      </c>
      <c r="R3" t="s">
        <v>114</v>
      </c>
      <c r="S3" t="s">
        <v>114</v>
      </c>
    </row>
    <row r="4" spans="1:19">
      <c r="B4" t="s">
        <v>213</v>
      </c>
      <c r="C4" t="s">
        <v>131</v>
      </c>
      <c r="D4" t="s">
        <v>112</v>
      </c>
      <c r="E4" t="s">
        <v>119</v>
      </c>
      <c r="F4" t="s">
        <v>112</v>
      </c>
      <c r="G4" t="s">
        <v>133</v>
      </c>
      <c r="H4" t="s">
        <v>214</v>
      </c>
      <c r="I4" t="s">
        <v>118</v>
      </c>
      <c r="J4" t="s">
        <v>215</v>
      </c>
      <c r="K4" t="s">
        <v>118</v>
      </c>
      <c r="L4" t="s">
        <v>118</v>
      </c>
      <c r="M4" t="s">
        <v>112</v>
      </c>
      <c r="N4" t="s">
        <v>214</v>
      </c>
      <c r="O4" t="s">
        <v>118</v>
      </c>
      <c r="P4" t="s">
        <v>215</v>
      </c>
      <c r="Q4" t="s">
        <v>118</v>
      </c>
      <c r="R4" t="s">
        <v>118</v>
      </c>
      <c r="S4" t="s">
        <v>112</v>
      </c>
    </row>
    <row r="5" spans="1:19">
      <c r="B5" t="s">
        <v>129</v>
      </c>
      <c r="C5" t="s">
        <v>121</v>
      </c>
      <c r="D5" t="s">
        <v>123</v>
      </c>
      <c r="E5" t="s">
        <v>115</v>
      </c>
      <c r="G5" t="s">
        <v>216</v>
      </c>
      <c r="H5" t="s">
        <v>217</v>
      </c>
      <c r="I5" t="s">
        <v>25</v>
      </c>
      <c r="J5" t="s">
        <v>126</v>
      </c>
      <c r="K5" t="s">
        <v>126</v>
      </c>
      <c r="L5" t="s">
        <v>126</v>
      </c>
      <c r="N5" t="s">
        <v>217</v>
      </c>
      <c r="O5" t="s">
        <v>25</v>
      </c>
      <c r="P5" t="s">
        <v>126</v>
      </c>
      <c r="Q5" t="s">
        <v>126</v>
      </c>
      <c r="R5" t="s">
        <v>126</v>
      </c>
    </row>
    <row r="6" spans="1:19">
      <c r="B6" t="s">
        <v>218</v>
      </c>
      <c r="C6" t="s">
        <v>122</v>
      </c>
      <c r="E6" t="s">
        <v>219</v>
      </c>
      <c r="G6" t="s">
        <v>220</v>
      </c>
      <c r="H6" t="s">
        <v>125</v>
      </c>
      <c r="N6" t="s">
        <v>125</v>
      </c>
    </row>
    <row r="7" spans="1:19">
      <c r="C7" t="s">
        <v>113</v>
      </c>
      <c r="E7" t="s">
        <v>124</v>
      </c>
      <c r="G7" t="s">
        <v>120</v>
      </c>
    </row>
    <row r="8" spans="1:19">
      <c r="C8" t="s">
        <v>173</v>
      </c>
      <c r="E8" t="s">
        <v>221</v>
      </c>
      <c r="G8" t="s">
        <v>222</v>
      </c>
    </row>
    <row r="9" spans="1:19">
      <c r="C9" t="s">
        <v>127</v>
      </c>
      <c r="E9" t="s">
        <v>128</v>
      </c>
      <c r="G9" t="s">
        <v>132</v>
      </c>
    </row>
    <row r="10" spans="1:19">
      <c r="C10" t="s">
        <v>174</v>
      </c>
      <c r="E10" t="s">
        <v>223</v>
      </c>
      <c r="G10" t="s">
        <v>224</v>
      </c>
    </row>
    <row r="11" spans="1:19">
      <c r="C11" t="s">
        <v>130</v>
      </c>
      <c r="E11" t="s">
        <v>125</v>
      </c>
      <c r="G11" t="s">
        <v>225</v>
      </c>
    </row>
    <row r="12" spans="1:19">
      <c r="G12" t="s">
        <v>226</v>
      </c>
    </row>
    <row r="13" spans="1:19">
      <c r="B13" s="22"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sharepoint/v3/fields"/>
    <ds:schemaRef ds:uri="http://schemas.microsoft.com/sharepoint.v3"/>
    <ds:schemaRef ds:uri="http://purl.org/dc/dcmitype/"/>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 ds:uri="867a4795-1f71-4343-8230-c1c7f60ddfef"/>
    <ds:schemaRef ds:uri="60f0b823-076b-48cb-98ea-f58794ee8d0d"/>
    <ds:schemaRef ds:uri="4ffa91fb-a0ff-4ac5-b2db-65c790d184a4"/>
    <ds:schemaRef ds:uri="http://purl.org/dc/elements/1.1/"/>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Audrey Lunskis</cp:lastModifiedBy>
  <cp:revision/>
  <cp:lastPrinted>2024-10-14T17:01:49Z</cp:lastPrinted>
  <dcterms:created xsi:type="dcterms:W3CDTF">2021-12-27T16:39:59Z</dcterms:created>
  <dcterms:modified xsi:type="dcterms:W3CDTF">2025-05-09T01:45:45Z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