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mpetition\Watford\"/>
    </mc:Choice>
  </mc:AlternateContent>
  <xr:revisionPtr revIDLastSave="0" documentId="8_{3A833056-876B-A148-AAC7-BED1AFE175EB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Results" sheetId="1" r:id="rId1"/>
    <sheet name="Sheet1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" i="2" l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1" i="2"/>
  <c r="G2" i="1"/>
  <c r="G3" i="1"/>
  <c r="G4" i="1"/>
  <c r="G5" i="1"/>
  <c r="G6" i="1"/>
  <c r="G7" i="1"/>
  <c r="G10" i="1"/>
  <c r="G11" i="1"/>
  <c r="G12" i="1"/>
  <c r="G13" i="1"/>
  <c r="G14" i="1"/>
  <c r="G17" i="1"/>
  <c r="G18" i="1"/>
  <c r="G19" i="1"/>
  <c r="G20" i="1"/>
  <c r="G21" i="1"/>
  <c r="G22" i="1"/>
  <c r="G23" i="1"/>
  <c r="G24" i="1"/>
  <c r="G27" i="1"/>
  <c r="G28" i="1"/>
  <c r="G29" i="1"/>
  <c r="G30" i="1"/>
  <c r="G31" i="1"/>
  <c r="G32" i="1"/>
  <c r="G33" i="1"/>
  <c r="G34" i="1"/>
  <c r="G37" i="1"/>
  <c r="G38" i="1"/>
  <c r="G39" i="1"/>
  <c r="G40" i="1"/>
  <c r="G41" i="1"/>
  <c r="G42" i="1"/>
  <c r="G43" i="1"/>
  <c r="G46" i="1"/>
  <c r="G47" i="1"/>
  <c r="G48" i="1"/>
  <c r="G49" i="1"/>
  <c r="G50" i="1"/>
  <c r="G51" i="1"/>
  <c r="G54" i="1"/>
  <c r="G55" i="1"/>
  <c r="G56" i="1"/>
  <c r="G57" i="1"/>
  <c r="G58" i="1"/>
  <c r="G59" i="1"/>
  <c r="G62" i="1"/>
  <c r="G63" i="1"/>
  <c r="G64" i="1"/>
  <c r="G65" i="1"/>
  <c r="G66" i="1"/>
  <c r="G67" i="1"/>
  <c r="G68" i="1"/>
  <c r="G71" i="1"/>
  <c r="G72" i="1"/>
  <c r="G73" i="1"/>
  <c r="G74" i="1"/>
  <c r="G75" i="1"/>
  <c r="G76" i="1"/>
  <c r="G77" i="1"/>
  <c r="G80" i="1"/>
  <c r="G81" i="1"/>
  <c r="G82" i="1"/>
  <c r="G83" i="1"/>
  <c r="G84" i="1"/>
  <c r="G85" i="1"/>
  <c r="G86" i="1"/>
  <c r="G89" i="1"/>
  <c r="G90" i="1"/>
  <c r="G91" i="1"/>
  <c r="G92" i="1"/>
  <c r="G93" i="1"/>
  <c r="G94" i="1"/>
  <c r="G95" i="1"/>
  <c r="G96" i="1"/>
  <c r="G99" i="1"/>
  <c r="G100" i="1"/>
  <c r="G101" i="1"/>
  <c r="G102" i="1"/>
  <c r="G103" i="1"/>
  <c r="G104" i="1"/>
  <c r="G105" i="1"/>
  <c r="G106" i="1"/>
  <c r="G109" i="1"/>
  <c r="G110" i="1"/>
  <c r="G111" i="1"/>
  <c r="G112" i="1"/>
  <c r="G113" i="1"/>
  <c r="G114" i="1"/>
  <c r="G115" i="1"/>
  <c r="G116" i="1"/>
  <c r="G117" i="1"/>
  <c r="G118" i="1"/>
  <c r="G119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20" i="1"/>
  <c r="G221" i="1"/>
  <c r="G222" i="1"/>
  <c r="G223" i="1"/>
  <c r="G224" i="1"/>
  <c r="G225" i="1"/>
  <c r="G226" i="1"/>
  <c r="G227" i="1"/>
  <c r="G230" i="1"/>
  <c r="G231" i="1"/>
  <c r="G232" i="1"/>
  <c r="G233" i="1"/>
  <c r="G234" i="1"/>
  <c r="G235" i="1"/>
  <c r="G236" i="1"/>
  <c r="G237" i="1"/>
  <c r="G240" i="1"/>
  <c r="G241" i="1"/>
  <c r="G242" i="1"/>
  <c r="G243" i="1"/>
  <c r="G244" i="1"/>
  <c r="G245" i="1"/>
  <c r="G246" i="1"/>
  <c r="G247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</calcChain>
</file>

<file path=xl/sharedStrings.xml><?xml version="1.0" encoding="utf-8"?>
<sst xmlns="http://schemas.openxmlformats.org/spreadsheetml/2006/main" count="2500" uniqueCount="879">
  <si>
    <t>+1.1 M/S</t>
  </si>
  <si>
    <t>Adrian Day</t>
  </si>
  <si>
    <t>Enfield &amp; Haringey AC</t>
  </si>
  <si>
    <t>M60</t>
  </si>
  <si>
    <t>Cherilee Doyle</t>
  </si>
  <si>
    <t>Hillingdon AC</t>
  </si>
  <si>
    <t>U13G</t>
  </si>
  <si>
    <t>Hollie Offord</t>
  </si>
  <si>
    <t>Oxford City AC</t>
  </si>
  <si>
    <t>Alana Thomas</t>
  </si>
  <si>
    <t>Harrow AC</t>
  </si>
  <si>
    <t>Katie Barel</t>
  </si>
  <si>
    <t>Maccabi</t>
  </si>
  <si>
    <t>Daisy Feinson</t>
  </si>
  <si>
    <t>+0.5 M/S</t>
  </si>
  <si>
    <t>Vaughan Ramsay</t>
  </si>
  <si>
    <t>Ranelagh Harriers</t>
  </si>
  <si>
    <t>M45</t>
  </si>
  <si>
    <t>Tony Killilea</t>
  </si>
  <si>
    <t>London Heathside</t>
  </si>
  <si>
    <t>M55</t>
  </si>
  <si>
    <t>Lauren Glynn</t>
  </si>
  <si>
    <t>U15G</t>
  </si>
  <si>
    <t>Zachary Phillips</t>
  </si>
  <si>
    <t>U15B</t>
  </si>
  <si>
    <t>Angel Doyle</t>
  </si>
  <si>
    <t>+1.7 M/S</t>
  </si>
  <si>
    <t>Oscar North</t>
  </si>
  <si>
    <t>Dacorum &amp; Tring AC</t>
  </si>
  <si>
    <t>Lewis Purbrick</t>
  </si>
  <si>
    <t>Abingdon AC</t>
  </si>
  <si>
    <t>M35</t>
  </si>
  <si>
    <t>Imogen Wilson</t>
  </si>
  <si>
    <t>Maidenhead AC</t>
  </si>
  <si>
    <t>Marcus Stansbury</t>
  </si>
  <si>
    <t>U17M</t>
  </si>
  <si>
    <t>Claire Smith</t>
  </si>
  <si>
    <t>Nene Valley Harriers</t>
  </si>
  <si>
    <t>W40</t>
  </si>
  <si>
    <t>Jayden Klein</t>
  </si>
  <si>
    <t>Peter Stansbury</t>
  </si>
  <si>
    <t>M50</t>
  </si>
  <si>
    <t>Richard Laursen</t>
  </si>
  <si>
    <t>Bedford &amp; County AC</t>
  </si>
  <si>
    <t>U20M</t>
  </si>
  <si>
    <t>+1.2 M/S</t>
  </si>
  <si>
    <t>Josh Strudwick</t>
  </si>
  <si>
    <t>Basingstoke &amp; Mid Hants AC</t>
  </si>
  <si>
    <t>SM</t>
  </si>
  <si>
    <t>Harry Scully</t>
  </si>
  <si>
    <t>Herts Phoenix AC</t>
  </si>
  <si>
    <t>Oliver Wells</t>
  </si>
  <si>
    <t>Watford Harriers</t>
  </si>
  <si>
    <t>Malte Wilhelmsson</t>
  </si>
  <si>
    <t>Malcolm McPhail</t>
  </si>
  <si>
    <t>Northern Masters AC</t>
  </si>
  <si>
    <t>Sai Nimalanathan</t>
  </si>
  <si>
    <t>Shion Evans</t>
  </si>
  <si>
    <t>St Albans AC</t>
  </si>
  <si>
    <t>DNS</t>
  </si>
  <si>
    <t>Fausto Furlotti</t>
  </si>
  <si>
    <t>Victor Nutakor</t>
  </si>
  <si>
    <t>Newham &amp; Essex Beagles AC</t>
  </si>
  <si>
    <t>Bailey Swift</t>
  </si>
  <si>
    <t>Rugby &amp; Northampton AC</t>
  </si>
  <si>
    <t>Mark Berridge</t>
  </si>
  <si>
    <t>Benjamin Davys</t>
  </si>
  <si>
    <t>Ralph Williams</t>
  </si>
  <si>
    <t>Shaftesbury Barnet Harriers</t>
  </si>
  <si>
    <t>Sankung Jabbi</t>
  </si>
  <si>
    <t>Alex Haydock-Wilson</t>
  </si>
  <si>
    <t xml:space="preserve">Windsor Slough Eton &amp; Hounslow </t>
  </si>
  <si>
    <t>-0.3 M/S</t>
  </si>
  <si>
    <t>Anjali Fowkes-Gajan</t>
  </si>
  <si>
    <t>Thomas Bailey</t>
  </si>
  <si>
    <t>U13B</t>
  </si>
  <si>
    <t>Mirit Berman</t>
  </si>
  <si>
    <t>Alan Carter</t>
  </si>
  <si>
    <t>M80</t>
  </si>
  <si>
    <t>Amarah Frazer-Williams</t>
  </si>
  <si>
    <t>U17W</t>
  </si>
  <si>
    <t>+1.4 M/S</t>
  </si>
  <si>
    <t>Priyesh Patel</t>
  </si>
  <si>
    <t>Unattached</t>
  </si>
  <si>
    <t>Maisie Doherty</t>
  </si>
  <si>
    <t>Bethan Freestone</t>
  </si>
  <si>
    <t>U20W</t>
  </si>
  <si>
    <t>Tiana Rizzo</t>
  </si>
  <si>
    <t>+0.3 M/S</t>
  </si>
  <si>
    <t>Amelia Gittens</t>
  </si>
  <si>
    <t>Thiru Satkunam</t>
  </si>
  <si>
    <t>M40</t>
  </si>
  <si>
    <t>Samad Ibrahim</t>
  </si>
  <si>
    <t>Lewis Black</t>
  </si>
  <si>
    <t>Vale Of Aylesbury AC</t>
  </si>
  <si>
    <t xml:space="preserve"> </t>
  </si>
  <si>
    <t>Eleanor Shield</t>
  </si>
  <si>
    <t>Chiltern Harriers AC</t>
  </si>
  <si>
    <t>Evie Burton</t>
  </si>
  <si>
    <t>Wycombe Phoenix Harriers &amp; AC</t>
  </si>
  <si>
    <t>Frazer Peterson</t>
  </si>
  <si>
    <t>Libby Sutton</t>
  </si>
  <si>
    <t>Jacob Clement</t>
  </si>
  <si>
    <t>Lily Jessop-Tranter</t>
  </si>
  <si>
    <t>Beth Togneri</t>
  </si>
  <si>
    <t>Daisy Mainwaring</t>
  </si>
  <si>
    <t>Juliet Soane</t>
  </si>
  <si>
    <t>SW</t>
  </si>
  <si>
    <t>Emma Cresswell</t>
  </si>
  <si>
    <t>Eva Marshall</t>
  </si>
  <si>
    <t>West Suffolk AC</t>
  </si>
  <si>
    <t>Michael Hickey</t>
  </si>
  <si>
    <t>Katie Mitchell</t>
  </si>
  <si>
    <t>Lucy Wilkinson</t>
  </si>
  <si>
    <t>Alistair Enser</t>
  </si>
  <si>
    <t>Bracknell AC</t>
  </si>
  <si>
    <t>Imogen Tanner</t>
  </si>
  <si>
    <t>Fabio Espirito Santo</t>
  </si>
  <si>
    <t>George Hawkins</t>
  </si>
  <si>
    <t>Hannah Trotman</t>
  </si>
  <si>
    <t>Hannah Rayden</t>
  </si>
  <si>
    <t>Kennedy Beardwell</t>
  </si>
  <si>
    <t>Thurrock Harriers</t>
  </si>
  <si>
    <t>Sophie Slack</t>
  </si>
  <si>
    <t>Tonbridge AC</t>
  </si>
  <si>
    <t>Marea Logan</t>
  </si>
  <si>
    <t>Lauren Collis</t>
  </si>
  <si>
    <t>Madeline Barker</t>
  </si>
  <si>
    <t>Havering AC</t>
  </si>
  <si>
    <t>Niamh Keohane</t>
  </si>
  <si>
    <t>Trent Park RC</t>
  </si>
  <si>
    <t>Alex Mitchell</t>
  </si>
  <si>
    <t>Miss Natalie Connor</t>
  </si>
  <si>
    <t>Ethan Rattenbury</t>
  </si>
  <si>
    <t>City Of Norwich AC</t>
  </si>
  <si>
    <t>Noah Clarke</t>
  </si>
  <si>
    <t>Barnet &amp; District AC</t>
  </si>
  <si>
    <t>Matilda Canty</t>
  </si>
  <si>
    <t>Annabel Hedge</t>
  </si>
  <si>
    <t>St Albans</t>
  </si>
  <si>
    <t>Jessica Hoar</t>
  </si>
  <si>
    <t>Georgia Finney</t>
  </si>
  <si>
    <t>Roisin Keohane</t>
  </si>
  <si>
    <t>Emily Reed</t>
  </si>
  <si>
    <t>Coventry Godiva Harriers</t>
  </si>
  <si>
    <t>Olivia Edwards</t>
  </si>
  <si>
    <t>Nicholas Mitchell</t>
  </si>
  <si>
    <t>Emily Hathaway</t>
  </si>
  <si>
    <t>Hannah Ridley</t>
  </si>
  <si>
    <t>Clara Higgs</t>
  </si>
  <si>
    <t>Holly Watson</t>
  </si>
  <si>
    <t>Chelmsford AC</t>
  </si>
  <si>
    <t>Lily Slack</t>
  </si>
  <si>
    <t>Lily Woolcock</t>
  </si>
  <si>
    <t>Callum Sydenham</t>
  </si>
  <si>
    <t>Laura Hillyard</t>
  </si>
  <si>
    <t xml:space="preserve">Victoria Park Harriers &amp; Tower </t>
  </si>
  <si>
    <t>Tom Cadwallader</t>
  </si>
  <si>
    <t>Scarlett Kent</t>
  </si>
  <si>
    <t>Max Baxter</t>
  </si>
  <si>
    <t>Luke Burford</t>
  </si>
  <si>
    <t>Morris Tarragano</t>
  </si>
  <si>
    <t>Brighton &amp; Hove AC</t>
  </si>
  <si>
    <t>Ethan Perry</t>
  </si>
  <si>
    <t>Alexander McDonald</t>
  </si>
  <si>
    <t>Zoe Doyle</t>
  </si>
  <si>
    <t>Oren Seneviratne</t>
  </si>
  <si>
    <t>Amelia Casey</t>
  </si>
  <si>
    <t>Thames Valley Harriers</t>
  </si>
  <si>
    <t>David Baah-Okyere</t>
  </si>
  <si>
    <t>Isaac Jessop-Tranter</t>
  </si>
  <si>
    <t>Michael Smith</t>
  </si>
  <si>
    <t>Nathan Rollins</t>
  </si>
  <si>
    <t>Adrian Weston</t>
  </si>
  <si>
    <t>Aldershot Farnham &amp; District</t>
  </si>
  <si>
    <t>Jamie Crawford</t>
  </si>
  <si>
    <t>Samuel Burnell</t>
  </si>
  <si>
    <t>Thomas Roe</t>
  </si>
  <si>
    <t>City Of Portsmouth AC</t>
  </si>
  <si>
    <t>Ash Fowkes-Gajan</t>
  </si>
  <si>
    <t>Finn Combe</t>
  </si>
  <si>
    <t>Ealing Southall &amp; Middlesex AC</t>
  </si>
  <si>
    <t>Alex Mundell</t>
  </si>
  <si>
    <t>City Of Salisbury AC &amp; RC</t>
  </si>
  <si>
    <t>Maisie Grice</t>
  </si>
  <si>
    <t>Kirsten Stilwell</t>
  </si>
  <si>
    <t>James Rhodes</t>
  </si>
  <si>
    <t>Striders Of Croydon</t>
  </si>
  <si>
    <t>George Ward</t>
  </si>
  <si>
    <t>Zico Jones</t>
  </si>
  <si>
    <t>Phoebe Gill</t>
  </si>
  <si>
    <t>Steven Prosser</t>
  </si>
  <si>
    <t>Bishops Stortford RC</t>
  </si>
  <si>
    <t>Alden Collier</t>
  </si>
  <si>
    <t>Aaron Simpson</t>
  </si>
  <si>
    <t>Thomas James</t>
  </si>
  <si>
    <t>Crawley AC</t>
  </si>
  <si>
    <t>Rory Domville</t>
  </si>
  <si>
    <t>Reading AC</t>
  </si>
  <si>
    <t>Georgie Hartigan</t>
  </si>
  <si>
    <t>Birchfield Harriers</t>
  </si>
  <si>
    <t>Brian Jr Kotelo</t>
  </si>
  <si>
    <t>Cambridge &amp; Coleridge AC</t>
  </si>
  <si>
    <t>Aric Klukowski</t>
  </si>
  <si>
    <t>Simeon Beckford-Tongs</t>
  </si>
  <si>
    <t>Anna Clark</t>
  </si>
  <si>
    <t>Woodford Green AC with Essex La</t>
  </si>
  <si>
    <t>Peter Hickman</t>
  </si>
  <si>
    <t>Marshall Milton Keynes AC</t>
  </si>
  <si>
    <t>Chauncey Edwards</t>
  </si>
  <si>
    <t>Luke Gray</t>
  </si>
  <si>
    <t>Ben Hazell</t>
  </si>
  <si>
    <t>Hugo Packman</t>
  </si>
  <si>
    <t>Samuel Shippey</t>
  </si>
  <si>
    <t>Colchester Harriers AC</t>
  </si>
  <si>
    <t>William Tyson</t>
  </si>
  <si>
    <t>Newbury AC</t>
  </si>
  <si>
    <t>Joseph Abbott</t>
  </si>
  <si>
    <t>Thomas Kimber</t>
  </si>
  <si>
    <t>Amar Aiyar-Majeed</t>
  </si>
  <si>
    <t>Louis Enskat</t>
  </si>
  <si>
    <t>James Allison</t>
  </si>
  <si>
    <t>Jack Sharp</t>
  </si>
  <si>
    <t>Finlay Sleeman</t>
  </si>
  <si>
    <t>Highgate Harriers</t>
  </si>
  <si>
    <t>Daniel Weston</t>
  </si>
  <si>
    <t>Benji Davies</t>
  </si>
  <si>
    <t>Peterborough AC</t>
  </si>
  <si>
    <t>Adam Ireland</t>
  </si>
  <si>
    <t>Oscar Hussey</t>
  </si>
  <si>
    <t>Blackheath &amp; Bromley Harriers A</t>
  </si>
  <si>
    <t>Matthew Dicks</t>
  </si>
  <si>
    <t>Regan Thomas</t>
  </si>
  <si>
    <t>Bexley AC</t>
  </si>
  <si>
    <t>Brett Rushman</t>
  </si>
  <si>
    <t>Alex Jago</t>
  </si>
  <si>
    <t>Arena 80 AC</t>
  </si>
  <si>
    <t>Harry Cunningham</t>
  </si>
  <si>
    <t>Swindon Harriers</t>
  </si>
  <si>
    <t>Dereece Green</t>
  </si>
  <si>
    <t>Robert Hickman</t>
  </si>
  <si>
    <t>Alex Bigg</t>
  </si>
  <si>
    <t>Scott Pulley</t>
  </si>
  <si>
    <t>Southampton AC</t>
  </si>
  <si>
    <t>Seweryn Czapka</t>
  </si>
  <si>
    <t>Luca Minale</t>
  </si>
  <si>
    <t>Hanad Ahmed</t>
  </si>
  <si>
    <t>Josh H Lee</t>
  </si>
  <si>
    <t>Joseph Chamberlain</t>
  </si>
  <si>
    <t>Ben Passey</t>
  </si>
  <si>
    <t>Oxford University AC</t>
  </si>
  <si>
    <t>William Ralston</t>
  </si>
  <si>
    <t>Alex Hampson</t>
  </si>
  <si>
    <t>Michael Major</t>
  </si>
  <si>
    <t>Medway &amp; Maidstone AC</t>
  </si>
  <si>
    <t>Allan Stewart</t>
  </si>
  <si>
    <t>William Page</t>
  </si>
  <si>
    <t>Colchester &amp; Tendring AC</t>
  </si>
  <si>
    <t>Tomer Tarragano</t>
  </si>
  <si>
    <t>Owen Stepney</t>
  </si>
  <si>
    <t>Aaron Enser</t>
  </si>
  <si>
    <t>Ben Winfield</t>
  </si>
  <si>
    <t>Jack Higgins</t>
  </si>
  <si>
    <t>Sam Jones</t>
  </si>
  <si>
    <t>Liam Holbrook</t>
  </si>
  <si>
    <t>Tom Greenacre</t>
  </si>
  <si>
    <t>Cameron Enser</t>
  </si>
  <si>
    <t>Niki Faulkner</t>
  </si>
  <si>
    <t>Tom Rickards</t>
  </si>
  <si>
    <t>Tom Bowerman</t>
  </si>
  <si>
    <t>Rowan Miell-Ingram</t>
  </si>
  <si>
    <t>Radley AC</t>
  </si>
  <si>
    <t>Lauren Hall</t>
  </si>
  <si>
    <t>Matthew Blacklock</t>
  </si>
  <si>
    <t>Arturo Martinez de Murguia</t>
  </si>
  <si>
    <t>Martin Sunderland</t>
  </si>
  <si>
    <t>Woking AC</t>
  </si>
  <si>
    <t>Julian Richardson</t>
  </si>
  <si>
    <t>Jacob Sanderson</t>
  </si>
  <si>
    <t>Quinn Miell-Ingram</t>
  </si>
  <si>
    <t>Dean Childs</t>
  </si>
  <si>
    <t>Aryan Gupta</t>
  </si>
  <si>
    <t>Anna Boniface</t>
  </si>
  <si>
    <t>Antonia Jubb</t>
  </si>
  <si>
    <t>Laurie Baker</t>
  </si>
  <si>
    <t>Jennifer Ball</t>
  </si>
  <si>
    <t>W35</t>
  </si>
  <si>
    <t>Emma Howsham</t>
  </si>
  <si>
    <t>Belgrave Harriers</t>
  </si>
  <si>
    <t>Sarah Winstone</t>
  </si>
  <si>
    <t>Naomi Lenane</t>
  </si>
  <si>
    <t>Epsom &amp; Ewell Harriers</t>
  </si>
  <si>
    <t>Lily Tse</t>
  </si>
  <si>
    <t>Claire Bentley</t>
  </si>
  <si>
    <t>Benjamin McCabe</t>
  </si>
  <si>
    <t>Louis Peterson</t>
  </si>
  <si>
    <t>Guillermo Acosta</t>
  </si>
  <si>
    <t>Ahmed Abdulle</t>
  </si>
  <si>
    <t>Ilford AC</t>
  </si>
  <si>
    <t>Alex Bruce-Littlewood</t>
  </si>
  <si>
    <t>Will Brewin</t>
  </si>
  <si>
    <t>Michael Cameron</t>
  </si>
  <si>
    <t>Oliver Newton</t>
  </si>
  <si>
    <t>William Mahoney</t>
  </si>
  <si>
    <t>Max Costley</t>
  </si>
  <si>
    <t>Matt Welsh</t>
  </si>
  <si>
    <t>Elliot Hind</t>
  </si>
  <si>
    <t>Jack Bond</t>
  </si>
  <si>
    <t>Les Newell</t>
  </si>
  <si>
    <t>Ewan Forsythe</t>
  </si>
  <si>
    <t>Dom Willmore</t>
  </si>
  <si>
    <t>Poole Runners</t>
  </si>
  <si>
    <t>Sage Pearce-Higgins</t>
  </si>
  <si>
    <t>Henry Murdoch</t>
  </si>
  <si>
    <t>Chris Booth</t>
  </si>
  <si>
    <t>Cheltenham &amp; County Harriers</t>
  </si>
  <si>
    <t>Jed Noblett</t>
  </si>
  <si>
    <t>Luton AC</t>
  </si>
  <si>
    <t>Graham Jones</t>
  </si>
  <si>
    <t>Maxwell Robinson</t>
  </si>
  <si>
    <t>Finlay Gibbs</t>
  </si>
  <si>
    <t>Sarab Dhillon</t>
  </si>
  <si>
    <t>DNF</t>
  </si>
  <si>
    <t>Max Perry</t>
  </si>
  <si>
    <t xml:space="preserve">200m </t>
  </si>
  <si>
    <t xml:space="preserve">100m </t>
  </si>
  <si>
    <t xml:space="preserve">800m </t>
  </si>
  <si>
    <t xml:space="preserve">3000m </t>
  </si>
  <si>
    <t>High Jump</t>
  </si>
  <si>
    <t>Barel</t>
  </si>
  <si>
    <t>Katie</t>
  </si>
  <si>
    <t>F</t>
  </si>
  <si>
    <t>Bentley</t>
  </si>
  <si>
    <t>Rachel</t>
  </si>
  <si>
    <t>Berridge</t>
  </si>
  <si>
    <t>Mark</t>
  </si>
  <si>
    <t>M</t>
  </si>
  <si>
    <t>Davys</t>
  </si>
  <si>
    <t>Benjamin</t>
  </si>
  <si>
    <t>Day</t>
  </si>
  <si>
    <t>Adrian</t>
  </si>
  <si>
    <t>Doyle</t>
  </si>
  <si>
    <t>Angel</t>
  </si>
  <si>
    <t>Cherilee</t>
  </si>
  <si>
    <t>Evans</t>
  </si>
  <si>
    <t>Shion</t>
  </si>
  <si>
    <t>Glynn</t>
  </si>
  <si>
    <t>Lauren</t>
  </si>
  <si>
    <t>Feinson</t>
  </si>
  <si>
    <t>Daisy</t>
  </si>
  <si>
    <t>Furlotti</t>
  </si>
  <si>
    <t>Fausto</t>
  </si>
  <si>
    <t>Haydock-Wilson</t>
  </si>
  <si>
    <t>Alex</t>
  </si>
  <si>
    <t>Windsor Slough Eton &amp; Hounslow AC</t>
  </si>
  <si>
    <t>Jabbi</t>
  </si>
  <si>
    <t>Sankung</t>
  </si>
  <si>
    <t>Killilea</t>
  </si>
  <si>
    <t>Tony</t>
  </si>
  <si>
    <t>Klein</t>
  </si>
  <si>
    <t>Jayden</t>
  </si>
  <si>
    <t>Kyle</t>
  </si>
  <si>
    <t>Patrick</t>
  </si>
  <si>
    <t>Mornington Chasers</t>
  </si>
  <si>
    <t>Laursen</t>
  </si>
  <si>
    <t>Richard</t>
  </si>
  <si>
    <t>Leiper</t>
  </si>
  <si>
    <t>Elsie</t>
  </si>
  <si>
    <t>McPhail</t>
  </si>
  <si>
    <t>Malcolm</t>
  </si>
  <si>
    <t>Nimalanathan</t>
  </si>
  <si>
    <t>Sai</t>
  </si>
  <si>
    <t>North</t>
  </si>
  <si>
    <t>Oscar</t>
  </si>
  <si>
    <t>Nutakor</t>
  </si>
  <si>
    <t>Victor</t>
  </si>
  <si>
    <t>Offord</t>
  </si>
  <si>
    <t>Hollie</t>
  </si>
  <si>
    <t>Okoro</t>
  </si>
  <si>
    <t>Michael</t>
  </si>
  <si>
    <t>Phillips</t>
  </si>
  <si>
    <t>Zachary</t>
  </si>
  <si>
    <t>Purbrick</t>
  </si>
  <si>
    <t>Lewis</t>
  </si>
  <si>
    <t>Ramsay</t>
  </si>
  <si>
    <t>Vaughan</t>
  </si>
  <si>
    <t>Scully</t>
  </si>
  <si>
    <t>Harry</t>
  </si>
  <si>
    <t>Smith</t>
  </si>
  <si>
    <t>Claire</t>
  </si>
  <si>
    <t>Kaya</t>
  </si>
  <si>
    <t>Sommers</t>
  </si>
  <si>
    <t>Lydia</t>
  </si>
  <si>
    <t>Stansbury</t>
  </si>
  <si>
    <t>Marcus</t>
  </si>
  <si>
    <t>Peter</t>
  </si>
  <si>
    <t>Strudwick</t>
  </si>
  <si>
    <t>Josh</t>
  </si>
  <si>
    <t>Swift</t>
  </si>
  <si>
    <t>Bailey</t>
  </si>
  <si>
    <t>Thomas</t>
  </si>
  <si>
    <t>Alana</t>
  </si>
  <si>
    <t>Webster</t>
  </si>
  <si>
    <t>Wells</t>
  </si>
  <si>
    <t>Oliver</t>
  </si>
  <si>
    <t>Wilhelmsson</t>
  </si>
  <si>
    <t>Malte</t>
  </si>
  <si>
    <t>Williams</t>
  </si>
  <si>
    <t>Ralph</t>
  </si>
  <si>
    <t>Wilson</t>
  </si>
  <si>
    <t>Imogen</t>
  </si>
  <si>
    <t>Beecham</t>
  </si>
  <si>
    <t>Craig</t>
  </si>
  <si>
    <t>Berman</t>
  </si>
  <si>
    <t>Mirit</t>
  </si>
  <si>
    <t>Black</t>
  </si>
  <si>
    <t>Brown</t>
  </si>
  <si>
    <t>Molly</t>
  </si>
  <si>
    <t>Davies</t>
  </si>
  <si>
    <t>Christopher</t>
  </si>
  <si>
    <t>Doherty</t>
  </si>
  <si>
    <t>Maisie</t>
  </si>
  <si>
    <t>Fowkes-Gajan</t>
  </si>
  <si>
    <t>Anjali</t>
  </si>
  <si>
    <t>Frazer-Williams</t>
  </si>
  <si>
    <t>Amarah</t>
  </si>
  <si>
    <t>Freestone</t>
  </si>
  <si>
    <t>Bethan</t>
  </si>
  <si>
    <t>Gannaway</t>
  </si>
  <si>
    <t>Andy</t>
  </si>
  <si>
    <t>Winchester &amp; District AC</t>
  </si>
  <si>
    <t>Ibrahim</t>
  </si>
  <si>
    <t>Samad</t>
  </si>
  <si>
    <t>Patel</t>
  </si>
  <si>
    <t>Priyesh</t>
  </si>
  <si>
    <t>Pierre-Forde</t>
  </si>
  <si>
    <t>Rion</t>
  </si>
  <si>
    <t>Rizzo</t>
  </si>
  <si>
    <t>Tiana</t>
  </si>
  <si>
    <t>Satkunam</t>
  </si>
  <si>
    <t>Thiru</t>
  </si>
  <si>
    <t>Valente</t>
  </si>
  <si>
    <t>Kim</t>
  </si>
  <si>
    <t>Southern Counties Veterans AC</t>
  </si>
  <si>
    <t>Abbott</t>
  </si>
  <si>
    <t>Joseph</t>
  </si>
  <si>
    <t>Ahmed</t>
  </si>
  <si>
    <t>Elias</t>
  </si>
  <si>
    <t>Hanad</t>
  </si>
  <si>
    <t>Aiyar-Majeed</t>
  </si>
  <si>
    <t>Amar</t>
  </si>
  <si>
    <t>Allison</t>
  </si>
  <si>
    <t>James</t>
  </si>
  <si>
    <t>Amdor</t>
  </si>
  <si>
    <t>Sam</t>
  </si>
  <si>
    <t>Anderson</t>
  </si>
  <si>
    <t>Ansell</t>
  </si>
  <si>
    <t>Arthur</t>
  </si>
  <si>
    <t>Orion Harriers</t>
  </si>
  <si>
    <t>Baah-Okyere</t>
  </si>
  <si>
    <t>David</t>
  </si>
  <si>
    <t>Barker</t>
  </si>
  <si>
    <t>Madeline</t>
  </si>
  <si>
    <t>Barrett</t>
  </si>
  <si>
    <t>Sofia</t>
  </si>
  <si>
    <t>Corby AC</t>
  </si>
  <si>
    <t>Bateman</t>
  </si>
  <si>
    <t>Spencer</t>
  </si>
  <si>
    <t>Sutton &amp; District AC</t>
  </si>
  <si>
    <t>Baxter</t>
  </si>
  <si>
    <t>Francesca</t>
  </si>
  <si>
    <t>Max</t>
  </si>
  <si>
    <t>Beardwell</t>
  </si>
  <si>
    <t>Kennedy</t>
  </si>
  <si>
    <t>Beckford-Tongs</t>
  </si>
  <si>
    <t>Simeon</t>
  </si>
  <si>
    <t>Bigg</t>
  </si>
  <si>
    <t>Birdseye</t>
  </si>
  <si>
    <t>Luke</t>
  </si>
  <si>
    <t>Botha</t>
  </si>
  <si>
    <t>Ella</t>
  </si>
  <si>
    <t>Olivia</t>
  </si>
  <si>
    <t>Bowerman</t>
  </si>
  <si>
    <t>Tom</t>
  </si>
  <si>
    <t>Burford</t>
  </si>
  <si>
    <t>Burnell</t>
  </si>
  <si>
    <t>Samuel</t>
  </si>
  <si>
    <t>Burton</t>
  </si>
  <si>
    <t>Evie</t>
  </si>
  <si>
    <t>Cadwallader</t>
  </si>
  <si>
    <t>Canty</t>
  </si>
  <si>
    <t>Matilda</t>
  </si>
  <si>
    <t>Carey</t>
  </si>
  <si>
    <t>Millie</t>
  </si>
  <si>
    <t>Casey</t>
  </si>
  <si>
    <t>Amelia</t>
  </si>
  <si>
    <t>Chamberlain</t>
  </si>
  <si>
    <t>Clark</t>
  </si>
  <si>
    <t>Anna</t>
  </si>
  <si>
    <t>Woodford Green AC with Essex Ladies</t>
  </si>
  <si>
    <t>Clarke</t>
  </si>
  <si>
    <t>Noah</t>
  </si>
  <si>
    <t>Clement</t>
  </si>
  <si>
    <t>Jacob</t>
  </si>
  <si>
    <t>Collis</t>
  </si>
  <si>
    <t>Combe</t>
  </si>
  <si>
    <t>Finn</t>
  </si>
  <si>
    <t>Connor</t>
  </si>
  <si>
    <t>Miss Natalie</t>
  </si>
  <si>
    <t>Crawford</t>
  </si>
  <si>
    <t>Jamie</t>
  </si>
  <si>
    <t>Cresswell</t>
  </si>
  <si>
    <t>Emma</t>
  </si>
  <si>
    <t>Crossland</t>
  </si>
  <si>
    <t>Crossman</t>
  </si>
  <si>
    <t>Chloe</t>
  </si>
  <si>
    <t>Guildford &amp; Godalming AC</t>
  </si>
  <si>
    <t>Cunningham</t>
  </si>
  <si>
    <t>Czapka</t>
  </si>
  <si>
    <t>Seweryn</t>
  </si>
  <si>
    <t>Benji</t>
  </si>
  <si>
    <t>Davis Black</t>
  </si>
  <si>
    <t>Jack</t>
  </si>
  <si>
    <t>Dicks</t>
  </si>
  <si>
    <t>Matthew</t>
  </si>
  <si>
    <t>Domville</t>
  </si>
  <si>
    <t>Rory</t>
  </si>
  <si>
    <t>Zoe</t>
  </si>
  <si>
    <t>Edwards</t>
  </si>
  <si>
    <t>Chauncey</t>
  </si>
  <si>
    <t>Enser</t>
  </si>
  <si>
    <t>Aaron</t>
  </si>
  <si>
    <t>Cameron</t>
  </si>
  <si>
    <t>Ted</t>
  </si>
  <si>
    <t>Alistair</t>
  </si>
  <si>
    <t>Mackenzie</t>
  </si>
  <si>
    <t>Enskat</t>
  </si>
  <si>
    <t>Louis</t>
  </si>
  <si>
    <t>Espirito Santo</t>
  </si>
  <si>
    <t>Fabio</t>
  </si>
  <si>
    <t>Faulkner</t>
  </si>
  <si>
    <t>Niki</t>
  </si>
  <si>
    <t>Finney</t>
  </si>
  <si>
    <t>Georgia</t>
  </si>
  <si>
    <t>Ash</t>
  </si>
  <si>
    <t>Gaunce</t>
  </si>
  <si>
    <t>Gill</t>
  </si>
  <si>
    <t>Phoebe</t>
  </si>
  <si>
    <t>Goater</t>
  </si>
  <si>
    <t>Yasmin</t>
  </si>
  <si>
    <t>Gray</t>
  </si>
  <si>
    <t>Thea</t>
  </si>
  <si>
    <t>Green</t>
  </si>
  <si>
    <t>Dereece</t>
  </si>
  <si>
    <t>Greenacre</t>
  </si>
  <si>
    <t>Grice</t>
  </si>
  <si>
    <t>Hampson</t>
  </si>
  <si>
    <t>Hamud</t>
  </si>
  <si>
    <t>Abdirahim</t>
  </si>
  <si>
    <t>Harris</t>
  </si>
  <si>
    <t>John</t>
  </si>
  <si>
    <t>Fairlands Valley Spartans</t>
  </si>
  <si>
    <t>Hartigan</t>
  </si>
  <si>
    <t>Georgie</t>
  </si>
  <si>
    <t>Hashi</t>
  </si>
  <si>
    <t>Mohamed</t>
  </si>
  <si>
    <t>Hathaway</t>
  </si>
  <si>
    <t>Emily</t>
  </si>
  <si>
    <t>Hawkins</t>
  </si>
  <si>
    <t>George</t>
  </si>
  <si>
    <t>Hazell</t>
  </si>
  <si>
    <t>Ben</t>
  </si>
  <si>
    <t>Hedge</t>
  </si>
  <si>
    <t>Annabel</t>
  </si>
  <si>
    <t>Hickey</t>
  </si>
  <si>
    <t>Hickman</t>
  </si>
  <si>
    <t>Robert</t>
  </si>
  <si>
    <t>Higgins</t>
  </si>
  <si>
    <t>Higgs</t>
  </si>
  <si>
    <t>Clara</t>
  </si>
  <si>
    <t>Hillyard</t>
  </si>
  <si>
    <t>Laura</t>
  </si>
  <si>
    <t>Victoria Park Harriers &amp; Tower Hamlets AC</t>
  </si>
  <si>
    <t>Hoar</t>
  </si>
  <si>
    <t>Jessica</t>
  </si>
  <si>
    <t>Holbrook</t>
  </si>
  <si>
    <t>Liam</t>
  </si>
  <si>
    <t>Hussey</t>
  </si>
  <si>
    <t>Blackheath &amp; Bromley Harriers AC</t>
  </si>
  <si>
    <t>Ireland</t>
  </si>
  <si>
    <t>Adam</t>
  </si>
  <si>
    <t>Jago</t>
  </si>
  <si>
    <t>Jay</t>
  </si>
  <si>
    <t>Leah</t>
  </si>
  <si>
    <t>Jefford</t>
  </si>
  <si>
    <t>Jessop-Tranter</t>
  </si>
  <si>
    <t>Isaac</t>
  </si>
  <si>
    <t>Lily</t>
  </si>
  <si>
    <t>Jones</t>
  </si>
  <si>
    <t>Zico</t>
  </si>
  <si>
    <t>Judd</t>
  </si>
  <si>
    <t>Blackburn Harriers &amp; AC</t>
  </si>
  <si>
    <t>Kanyady</t>
  </si>
  <si>
    <t>Shreyas</t>
  </si>
  <si>
    <t>Kent</t>
  </si>
  <si>
    <t>Scarlett</t>
  </si>
  <si>
    <t>Keohane</t>
  </si>
  <si>
    <t>Roisin</t>
  </si>
  <si>
    <t>Niamh</t>
  </si>
  <si>
    <t>Kimber</t>
  </si>
  <si>
    <t>Klukowski</t>
  </si>
  <si>
    <t>Aric</t>
  </si>
  <si>
    <t>Kornevall</t>
  </si>
  <si>
    <t>Lewes AC</t>
  </si>
  <si>
    <t>Kotelo</t>
  </si>
  <si>
    <t>Brian Jr</t>
  </si>
  <si>
    <t>Lakeland</t>
  </si>
  <si>
    <t>Law</t>
  </si>
  <si>
    <t>Lee</t>
  </si>
  <si>
    <t>Josh H</t>
  </si>
  <si>
    <t>Lenane</t>
  </si>
  <si>
    <t>Naomi</t>
  </si>
  <si>
    <t>Link</t>
  </si>
  <si>
    <t>Logan</t>
  </si>
  <si>
    <t>Marea</t>
  </si>
  <si>
    <t>Maher</t>
  </si>
  <si>
    <t>Lucas</t>
  </si>
  <si>
    <t>Mainwaring</t>
  </si>
  <si>
    <t>Major</t>
  </si>
  <si>
    <t>Marshall</t>
  </si>
  <si>
    <t>Eva</t>
  </si>
  <si>
    <t>Maxwell</t>
  </si>
  <si>
    <t>Ewan</t>
  </si>
  <si>
    <t>McDonald</t>
  </si>
  <si>
    <t>Alexander</t>
  </si>
  <si>
    <t>Miell-Ingram</t>
  </si>
  <si>
    <t>Rowan</t>
  </si>
  <si>
    <t>Quinn</t>
  </si>
  <si>
    <t>Minale</t>
  </si>
  <si>
    <t>Luca</t>
  </si>
  <si>
    <t>Minshull</t>
  </si>
  <si>
    <t>Jake</t>
  </si>
  <si>
    <t>Mitchell</t>
  </si>
  <si>
    <t>Nicholas</t>
  </si>
  <si>
    <t>Muir</t>
  </si>
  <si>
    <t>Mundell</t>
  </si>
  <si>
    <t>Musselwhite</t>
  </si>
  <si>
    <t>Jacqueline</t>
  </si>
  <si>
    <t>W50</t>
  </si>
  <si>
    <t>Nesbitt</t>
  </si>
  <si>
    <t>Kingston AC &amp; Poly H</t>
  </si>
  <si>
    <t>Nicholls</t>
  </si>
  <si>
    <t>Nkoane</t>
  </si>
  <si>
    <t>Lesedi</t>
  </si>
  <si>
    <t>Stephanie</t>
  </si>
  <si>
    <t>Packman</t>
  </si>
  <si>
    <t>Hugo</t>
  </si>
  <si>
    <t>Page</t>
  </si>
  <si>
    <t>William</t>
  </si>
  <si>
    <t>Pandya</t>
  </si>
  <si>
    <t>Savarnah</t>
  </si>
  <si>
    <t>Parocki</t>
  </si>
  <si>
    <t>Herne Hill Harriers</t>
  </si>
  <si>
    <t>Passey</t>
  </si>
  <si>
    <t>Pattison</t>
  </si>
  <si>
    <t>Perry</t>
  </si>
  <si>
    <t>Ethan</t>
  </si>
  <si>
    <t>Peterson</t>
  </si>
  <si>
    <t>Frazer</t>
  </si>
  <si>
    <t>Presland</t>
  </si>
  <si>
    <t>Milly</t>
  </si>
  <si>
    <t>Procter-Legg</t>
  </si>
  <si>
    <t>Prosser</t>
  </si>
  <si>
    <t>Steven</t>
  </si>
  <si>
    <t>Pulley</t>
  </si>
  <si>
    <t>Scott</t>
  </si>
  <si>
    <t>Radus</t>
  </si>
  <si>
    <t>Lia</t>
  </si>
  <si>
    <t>Ralston</t>
  </si>
  <si>
    <t>Rattenbury</t>
  </si>
  <si>
    <t>Rayden</t>
  </si>
  <si>
    <t>Hannah</t>
  </si>
  <si>
    <t>Reed</t>
  </si>
  <si>
    <t>Rhodes</t>
  </si>
  <si>
    <t>Rickards</t>
  </si>
  <si>
    <t>Ridley</t>
  </si>
  <si>
    <t>Roe</t>
  </si>
  <si>
    <t>Rollins</t>
  </si>
  <si>
    <t>Nathan</t>
  </si>
  <si>
    <t>Rushman</t>
  </si>
  <si>
    <t>Brett</t>
  </si>
  <si>
    <t>Seneviratne</t>
  </si>
  <si>
    <t>Oren</t>
  </si>
  <si>
    <t>Sharp</t>
  </si>
  <si>
    <t>Shield</t>
  </si>
  <si>
    <t>Eleanor</t>
  </si>
  <si>
    <t>Shippey</t>
  </si>
  <si>
    <t>Simpson</t>
  </si>
  <si>
    <t>Sispal</t>
  </si>
  <si>
    <t>Jai</t>
  </si>
  <si>
    <t>Leamington Cycling &amp; AC</t>
  </si>
  <si>
    <t>Slack</t>
  </si>
  <si>
    <t>Sophie</t>
  </si>
  <si>
    <t>Sleeman</t>
  </si>
  <si>
    <t>Finlay</t>
  </si>
  <si>
    <t>Soane</t>
  </si>
  <si>
    <t>Juliet</t>
  </si>
  <si>
    <t>Stepney</t>
  </si>
  <si>
    <t>Owen</t>
  </si>
  <si>
    <t>Stewart</t>
  </si>
  <si>
    <t>Allan</t>
  </si>
  <si>
    <t>Stilwell</t>
  </si>
  <si>
    <t>Kirsten</t>
  </si>
  <si>
    <t>Stubbs</t>
  </si>
  <si>
    <t>Gianleo</t>
  </si>
  <si>
    <t>Sutton</t>
  </si>
  <si>
    <t>Libby</t>
  </si>
  <si>
    <t>Sydenham</t>
  </si>
  <si>
    <t>Callum</t>
  </si>
  <si>
    <t>Tanner</t>
  </si>
  <si>
    <t>Tarragano</t>
  </si>
  <si>
    <t>Tomer</t>
  </si>
  <si>
    <t>Morris</t>
  </si>
  <si>
    <t>Thayre</t>
  </si>
  <si>
    <t>Regan</t>
  </si>
  <si>
    <t>Tilney</t>
  </si>
  <si>
    <t>Pippa</t>
  </si>
  <si>
    <t>Togneri</t>
  </si>
  <si>
    <t>Beth</t>
  </si>
  <si>
    <t>Trotman</t>
  </si>
  <si>
    <t>Tyson</t>
  </si>
  <si>
    <t>Underwood</t>
  </si>
  <si>
    <t>Charlotte</t>
  </si>
  <si>
    <t>Wakefield</t>
  </si>
  <si>
    <t>Charlie</t>
  </si>
  <si>
    <t>Saint Edmund Pacers</t>
  </si>
  <si>
    <t>Walters</t>
  </si>
  <si>
    <t>Jordan</t>
  </si>
  <si>
    <t>Warburton</t>
  </si>
  <si>
    <t>Andrew</t>
  </si>
  <si>
    <t>Ward</t>
  </si>
  <si>
    <t>Watson</t>
  </si>
  <si>
    <t>Holly</t>
  </si>
  <si>
    <t>Weightman</t>
  </si>
  <si>
    <t>Aimi</t>
  </si>
  <si>
    <t>Weston</t>
  </si>
  <si>
    <t>Daniel</t>
  </si>
  <si>
    <t>Wickham</t>
  </si>
  <si>
    <t>Clive</t>
  </si>
  <si>
    <t>Wilkinson</t>
  </si>
  <si>
    <t>Lucy</t>
  </si>
  <si>
    <t>Winfield</t>
  </si>
  <si>
    <t>Joanna</t>
  </si>
  <si>
    <t>W45</t>
  </si>
  <si>
    <t>Woolcock</t>
  </si>
  <si>
    <t>Wren</t>
  </si>
  <si>
    <t>Philip</t>
  </si>
  <si>
    <t>Abdulle</t>
  </si>
  <si>
    <t>Acosta</t>
  </si>
  <si>
    <t>Guillermo</t>
  </si>
  <si>
    <t>Allchin</t>
  </si>
  <si>
    <t>Jim</t>
  </si>
  <si>
    <t>Kent AC</t>
  </si>
  <si>
    <t>Anzai-Jackson</t>
  </si>
  <si>
    <t>Akira</t>
  </si>
  <si>
    <t>Archer</t>
  </si>
  <si>
    <t>Baker</t>
  </si>
  <si>
    <t>Laurie</t>
  </si>
  <si>
    <t>Baldwin</t>
  </si>
  <si>
    <t>Ball</t>
  </si>
  <si>
    <t>Jennifer</t>
  </si>
  <si>
    <t>Blacklock</t>
  </si>
  <si>
    <t>Blythman</t>
  </si>
  <si>
    <t>Edward</t>
  </si>
  <si>
    <t>Bond</t>
  </si>
  <si>
    <t>Boniface</t>
  </si>
  <si>
    <t>Booth</t>
  </si>
  <si>
    <t>Chris</t>
  </si>
  <si>
    <t>Brewin</t>
  </si>
  <si>
    <t>Will</t>
  </si>
  <si>
    <t>Brookling</t>
  </si>
  <si>
    <t>Katriona</t>
  </si>
  <si>
    <t>Bruce-Littlewood</t>
  </si>
  <si>
    <t>Childs</t>
  </si>
  <si>
    <t>Dean</t>
  </si>
  <si>
    <t>Costley</t>
  </si>
  <si>
    <t>Dhillon</t>
  </si>
  <si>
    <t>Sarab</t>
  </si>
  <si>
    <t>Dye</t>
  </si>
  <si>
    <t>Izzy</t>
  </si>
  <si>
    <t>Farnworth</t>
  </si>
  <si>
    <t>Forsythe</t>
  </si>
  <si>
    <t>Gibbs</t>
  </si>
  <si>
    <t>Grose</t>
  </si>
  <si>
    <t>Poole AC</t>
  </si>
  <si>
    <t>Gupta</t>
  </si>
  <si>
    <t>Aryan</t>
  </si>
  <si>
    <t>Hall</t>
  </si>
  <si>
    <t>Hart</t>
  </si>
  <si>
    <t>Hind</t>
  </si>
  <si>
    <t>Elliot</t>
  </si>
  <si>
    <t>Howsham</t>
  </si>
  <si>
    <t>Graham</t>
  </si>
  <si>
    <t>Jubb</t>
  </si>
  <si>
    <t>Antonia</t>
  </si>
  <si>
    <t>Kullar</t>
  </si>
  <si>
    <t>Pavit</t>
  </si>
  <si>
    <t>Lennan</t>
  </si>
  <si>
    <t>Aiden</t>
  </si>
  <si>
    <t>Mahoney</t>
  </si>
  <si>
    <t>Martinez de Murguia</t>
  </si>
  <si>
    <t>Arturo</t>
  </si>
  <si>
    <t>McCabe</t>
  </si>
  <si>
    <t>Moffat</t>
  </si>
  <si>
    <t>Murdoch</t>
  </si>
  <si>
    <t>Henry</t>
  </si>
  <si>
    <t>Murray</t>
  </si>
  <si>
    <t>Ross</t>
  </si>
  <si>
    <t>Hercules Wimbledon AC</t>
  </si>
  <si>
    <t>Nevins</t>
  </si>
  <si>
    <t>Damian</t>
  </si>
  <si>
    <t>Newell</t>
  </si>
  <si>
    <t>Les</t>
  </si>
  <si>
    <t>Newton</t>
  </si>
  <si>
    <t>Noblett</t>
  </si>
  <si>
    <t>Jed</t>
  </si>
  <si>
    <t>Pearce-Higgins</t>
  </si>
  <si>
    <t>Sage</t>
  </si>
  <si>
    <t>Maayan</t>
  </si>
  <si>
    <t>Read</t>
  </si>
  <si>
    <t>Harrison</t>
  </si>
  <si>
    <t>Richardson</t>
  </si>
  <si>
    <t>Julian</t>
  </si>
  <si>
    <t>Robinson</t>
  </si>
  <si>
    <t>Roche</t>
  </si>
  <si>
    <t>Elle</t>
  </si>
  <si>
    <t>Roessler</t>
  </si>
  <si>
    <t>Rollings</t>
  </si>
  <si>
    <t>Rosewarn</t>
  </si>
  <si>
    <t>Rubini</t>
  </si>
  <si>
    <t>Riccardo</t>
  </si>
  <si>
    <t>Sanderson</t>
  </si>
  <si>
    <t>Nancy</t>
  </si>
  <si>
    <t>Sunderland</t>
  </si>
  <si>
    <t>Martin</t>
  </si>
  <si>
    <t>Tse</t>
  </si>
  <si>
    <t>Wardley</t>
  </si>
  <si>
    <t>Welsh</t>
  </si>
  <si>
    <t>Matt</t>
  </si>
  <si>
    <t>Wheeler</t>
  </si>
  <si>
    <t>Leon</t>
  </si>
  <si>
    <t>Willmore</t>
  </si>
  <si>
    <t>Dom</t>
  </si>
  <si>
    <t>Winstone</t>
  </si>
  <si>
    <t>Sarah</t>
  </si>
  <si>
    <t>Winters</t>
  </si>
  <si>
    <t>Wyles</t>
  </si>
  <si>
    <t>Ruby</t>
  </si>
  <si>
    <t>Bloodworth</t>
  </si>
  <si>
    <t>Dearman</t>
  </si>
  <si>
    <t>Francis</t>
  </si>
  <si>
    <t>Penelope</t>
  </si>
  <si>
    <t>Greenwood</t>
  </si>
  <si>
    <t>Maddie</t>
  </si>
  <si>
    <t>Laurissa</t>
  </si>
  <si>
    <t>Collier</t>
  </si>
  <si>
    <t>Alden</t>
  </si>
  <si>
    <t>Gittens</t>
  </si>
  <si>
    <t>Carter</t>
  </si>
  <si>
    <t>Alan</t>
  </si>
  <si>
    <t>1.75m</t>
  </si>
  <si>
    <t>1.70m</t>
  </si>
  <si>
    <t>1.58m</t>
  </si>
  <si>
    <t>1.40m</t>
  </si>
  <si>
    <t>1.25m</t>
  </si>
  <si>
    <t>1.20m</t>
  </si>
  <si>
    <t>Owen Dearman</t>
  </si>
  <si>
    <t>Isaac Bloodworth</t>
  </si>
  <si>
    <t>Penelope Francis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</si>
</sst>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5"/>
  <sheetViews>
    <sheetView tabSelected="1" topLeftCell="A151" workbookViewId="0">
      <selection activeCell="F316" sqref="F315:F316"/>
    </sheetView>
  </sheetViews>
  <sheetFormatPr defaultRowHeight="15" x14ac:dyDescent="0.2"/>
  <cols>
    <col min="1" max="1" width="4.70703125" bestFit="1" customWidth="1"/>
    <col min="2" max="2" width="4.03515625" bestFit="1" customWidth="1"/>
    <col min="3" max="3" width="2.95703125" bestFit="1" customWidth="1"/>
    <col min="4" max="4" width="25.9609375" bestFit="1" customWidth="1"/>
    <col min="5" max="5" width="31.609375" bestFit="1" customWidth="1"/>
    <col min="6" max="6" width="6.1875" bestFit="1" customWidth="1"/>
    <col min="7" max="7" width="8.203125" bestFit="1" customWidth="1"/>
  </cols>
  <sheetData>
    <row r="1" spans="1:7" x14ac:dyDescent="0.2">
      <c r="A1">
        <v>1</v>
      </c>
      <c r="C1">
        <v>1</v>
      </c>
      <c r="D1" t="s">
        <v>324</v>
      </c>
      <c r="E1" t="s">
        <v>0</v>
      </c>
    </row>
    <row r="2" spans="1:7" x14ac:dyDescent="0.2">
      <c r="A2">
        <v>1</v>
      </c>
      <c r="B2">
        <v>5</v>
      </c>
      <c r="C2">
        <v>4</v>
      </c>
      <c r="D2" t="s">
        <v>1</v>
      </c>
      <c r="E2" t="s">
        <v>2</v>
      </c>
      <c r="F2" t="s">
        <v>3</v>
      </c>
      <c r="G2" t="str">
        <f>"29.83"</f>
        <v>29.83</v>
      </c>
    </row>
    <row r="3" spans="1:7" x14ac:dyDescent="0.2">
      <c r="A3">
        <v>2</v>
      </c>
      <c r="B3">
        <v>7</v>
      </c>
      <c r="C3">
        <v>3</v>
      </c>
      <c r="D3" t="s">
        <v>4</v>
      </c>
      <c r="E3" t="s">
        <v>5</v>
      </c>
      <c r="F3" t="s">
        <v>6</v>
      </c>
      <c r="G3" t="str">
        <f>"29.84"</f>
        <v>29.84</v>
      </c>
    </row>
    <row r="4" spans="1:7" x14ac:dyDescent="0.2">
      <c r="A4">
        <v>3</v>
      </c>
      <c r="B4">
        <v>23</v>
      </c>
      <c r="C4">
        <v>5</v>
      </c>
      <c r="D4" t="s">
        <v>7</v>
      </c>
      <c r="E4" t="s">
        <v>8</v>
      </c>
      <c r="F4" t="s">
        <v>6</v>
      </c>
      <c r="G4" t="str">
        <f>"29.98"</f>
        <v>29.98</v>
      </c>
    </row>
    <row r="5" spans="1:7" x14ac:dyDescent="0.2">
      <c r="A5">
        <v>4</v>
      </c>
      <c r="B5">
        <v>36</v>
      </c>
      <c r="C5">
        <v>2</v>
      </c>
      <c r="D5" t="s">
        <v>9</v>
      </c>
      <c r="E5" t="s">
        <v>10</v>
      </c>
      <c r="F5" t="s">
        <v>6</v>
      </c>
      <c r="G5" t="str">
        <f>"31.89"</f>
        <v>31.89</v>
      </c>
    </row>
    <row r="6" spans="1:7" x14ac:dyDescent="0.2">
      <c r="A6">
        <v>5</v>
      </c>
      <c r="B6">
        <v>1</v>
      </c>
      <c r="C6">
        <v>6</v>
      </c>
      <c r="D6" t="s">
        <v>11</v>
      </c>
      <c r="E6" t="s">
        <v>12</v>
      </c>
      <c r="F6" t="s">
        <v>6</v>
      </c>
      <c r="G6" t="str">
        <f>"32.94"</f>
        <v>32.94</v>
      </c>
    </row>
    <row r="7" spans="1:7" x14ac:dyDescent="0.2">
      <c r="A7">
        <v>6</v>
      </c>
      <c r="B7">
        <v>10</v>
      </c>
      <c r="C7">
        <v>7</v>
      </c>
      <c r="D7" t="s">
        <v>13</v>
      </c>
      <c r="E7" t="s">
        <v>12</v>
      </c>
      <c r="F7" t="s">
        <v>6</v>
      </c>
      <c r="G7" t="str">
        <f>"33.14"</f>
        <v>33.14</v>
      </c>
    </row>
    <row r="9" spans="1:7" x14ac:dyDescent="0.2">
      <c r="A9">
        <v>1</v>
      </c>
      <c r="C9">
        <v>2</v>
      </c>
      <c r="D9" t="s">
        <v>324</v>
      </c>
      <c r="E9" t="s">
        <v>14</v>
      </c>
    </row>
    <row r="10" spans="1:7" x14ac:dyDescent="0.2">
      <c r="A10">
        <v>1</v>
      </c>
      <c r="B10">
        <v>27</v>
      </c>
      <c r="C10">
        <v>4</v>
      </c>
      <c r="D10" t="s">
        <v>15</v>
      </c>
      <c r="E10" t="s">
        <v>16</v>
      </c>
      <c r="F10" t="s">
        <v>17</v>
      </c>
      <c r="G10" t="str">
        <f>"27.32"</f>
        <v>27.32</v>
      </c>
    </row>
    <row r="11" spans="1:7" x14ac:dyDescent="0.2">
      <c r="A11">
        <v>2</v>
      </c>
      <c r="B11">
        <v>14</v>
      </c>
      <c r="C11">
        <v>6</v>
      </c>
      <c r="D11" t="s">
        <v>18</v>
      </c>
      <c r="E11" t="s">
        <v>19</v>
      </c>
      <c r="F11" t="s">
        <v>20</v>
      </c>
      <c r="G11" t="str">
        <f>"28.05"</f>
        <v>28.05</v>
      </c>
    </row>
    <row r="12" spans="1:7" x14ac:dyDescent="0.2">
      <c r="A12">
        <v>3</v>
      </c>
      <c r="B12">
        <v>9</v>
      </c>
      <c r="C12">
        <v>5</v>
      </c>
      <c r="D12" t="s">
        <v>21</v>
      </c>
      <c r="E12" t="s">
        <v>5</v>
      </c>
      <c r="F12" t="s">
        <v>22</v>
      </c>
      <c r="G12" t="str">
        <f>"28.63"</f>
        <v>28.63</v>
      </c>
    </row>
    <row r="13" spans="1:7" x14ac:dyDescent="0.2">
      <c r="A13">
        <v>4</v>
      </c>
      <c r="B13">
        <v>25</v>
      </c>
      <c r="C13">
        <v>3</v>
      </c>
      <c r="D13" t="s">
        <v>23</v>
      </c>
      <c r="E13" t="s">
        <v>5</v>
      </c>
      <c r="F13" t="s">
        <v>24</v>
      </c>
      <c r="G13" t="str">
        <f>"29.00"</f>
        <v>29.00</v>
      </c>
    </row>
    <row r="14" spans="1:7" x14ac:dyDescent="0.2">
      <c r="A14">
        <v>5</v>
      </c>
      <c r="B14">
        <v>6</v>
      </c>
      <c r="C14">
        <v>7</v>
      </c>
      <c r="D14" t="s">
        <v>25</v>
      </c>
      <c r="E14" t="s">
        <v>5</v>
      </c>
      <c r="F14" t="s">
        <v>22</v>
      </c>
      <c r="G14" t="str">
        <f>"29.95"</f>
        <v>29.95</v>
      </c>
    </row>
    <row r="16" spans="1:7" x14ac:dyDescent="0.2">
      <c r="A16">
        <v>1</v>
      </c>
      <c r="C16">
        <v>3</v>
      </c>
      <c r="D16" t="s">
        <v>324</v>
      </c>
      <c r="E16" t="s">
        <v>26</v>
      </c>
    </row>
    <row r="17" spans="1:7" x14ac:dyDescent="0.2">
      <c r="A17">
        <v>1</v>
      </c>
      <c r="B17">
        <v>21</v>
      </c>
      <c r="C17">
        <v>6</v>
      </c>
      <c r="D17" t="s">
        <v>27</v>
      </c>
      <c r="E17" t="s">
        <v>28</v>
      </c>
      <c r="F17" t="s">
        <v>24</v>
      </c>
      <c r="G17" t="str">
        <f>"25.74"</f>
        <v>25.74</v>
      </c>
    </row>
    <row r="18" spans="1:7" x14ac:dyDescent="0.2">
      <c r="A18">
        <v>2</v>
      </c>
      <c r="B18">
        <v>26</v>
      </c>
      <c r="C18">
        <v>4</v>
      </c>
      <c r="D18" t="s">
        <v>29</v>
      </c>
      <c r="E18" t="s">
        <v>30</v>
      </c>
      <c r="F18" t="s">
        <v>31</v>
      </c>
      <c r="G18" t="str">
        <f>"26.03"</f>
        <v>26.03</v>
      </c>
    </row>
    <row r="19" spans="1:7" x14ac:dyDescent="0.2">
      <c r="A19">
        <v>3</v>
      </c>
      <c r="B19">
        <v>41</v>
      </c>
      <c r="C19">
        <v>5</v>
      </c>
      <c r="D19" t="s">
        <v>32</v>
      </c>
      <c r="E19" t="s">
        <v>33</v>
      </c>
      <c r="F19" t="s">
        <v>22</v>
      </c>
      <c r="G19" t="str">
        <f>"26.47"</f>
        <v>26.47</v>
      </c>
    </row>
    <row r="20" spans="1:7" x14ac:dyDescent="0.2">
      <c r="A20">
        <v>4</v>
      </c>
      <c r="B20">
        <v>32</v>
      </c>
      <c r="C20">
        <v>3</v>
      </c>
      <c r="D20" t="s">
        <v>34</v>
      </c>
      <c r="E20" t="s">
        <v>28</v>
      </c>
      <c r="F20" t="s">
        <v>35</v>
      </c>
      <c r="G20" t="str">
        <f>"26.67"</f>
        <v>26.67</v>
      </c>
    </row>
    <row r="21" spans="1:7" x14ac:dyDescent="0.2">
      <c r="A21">
        <v>5</v>
      </c>
      <c r="B21">
        <v>29</v>
      </c>
      <c r="C21">
        <v>1</v>
      </c>
      <c r="D21" t="s">
        <v>36</v>
      </c>
      <c r="E21" t="s">
        <v>37</v>
      </c>
      <c r="F21" t="s">
        <v>38</v>
      </c>
      <c r="G21" t="str">
        <f>"27.61"</f>
        <v>27.61</v>
      </c>
    </row>
    <row r="22" spans="1:7" x14ac:dyDescent="0.2">
      <c r="A22">
        <v>6</v>
      </c>
      <c r="B22">
        <v>15</v>
      </c>
      <c r="C22">
        <v>7</v>
      </c>
      <c r="D22" t="s">
        <v>39</v>
      </c>
      <c r="E22" t="s">
        <v>12</v>
      </c>
      <c r="F22" t="s">
        <v>24</v>
      </c>
      <c r="G22" t="str">
        <f>"27.99"</f>
        <v>27.99</v>
      </c>
    </row>
    <row r="23" spans="1:7" x14ac:dyDescent="0.2">
      <c r="A23">
        <v>7</v>
      </c>
      <c r="B23">
        <v>33</v>
      </c>
      <c r="C23">
        <v>8</v>
      </c>
      <c r="D23" t="s">
        <v>40</v>
      </c>
      <c r="E23" t="s">
        <v>28</v>
      </c>
      <c r="F23" t="s">
        <v>41</v>
      </c>
      <c r="G23" t="str">
        <f>"28.16"</f>
        <v>28.16</v>
      </c>
    </row>
    <row r="24" spans="1:7" x14ac:dyDescent="0.2">
      <c r="A24">
        <v>8</v>
      </c>
      <c r="B24">
        <v>17</v>
      </c>
      <c r="C24">
        <v>2</v>
      </c>
      <c r="D24" t="s">
        <v>42</v>
      </c>
      <c r="E24" t="s">
        <v>43</v>
      </c>
      <c r="F24" t="s">
        <v>44</v>
      </c>
      <c r="G24" t="str">
        <f>"28.93"</f>
        <v>28.93</v>
      </c>
    </row>
    <row r="26" spans="1:7" x14ac:dyDescent="0.2">
      <c r="A26">
        <v>1</v>
      </c>
      <c r="C26">
        <v>4</v>
      </c>
      <c r="D26" t="s">
        <v>324</v>
      </c>
      <c r="E26" t="s">
        <v>45</v>
      </c>
    </row>
    <row r="27" spans="1:7" x14ac:dyDescent="0.2">
      <c r="A27">
        <v>1</v>
      </c>
      <c r="B27">
        <v>34</v>
      </c>
      <c r="C27">
        <v>1</v>
      </c>
      <c r="D27" t="s">
        <v>46</v>
      </c>
      <c r="E27" t="s">
        <v>47</v>
      </c>
      <c r="F27" t="s">
        <v>48</v>
      </c>
      <c r="G27" t="str">
        <f>"23.62"</f>
        <v>23.62</v>
      </c>
    </row>
    <row r="28" spans="1:7" x14ac:dyDescent="0.2">
      <c r="A28">
        <v>2</v>
      </c>
      <c r="B28">
        <v>28</v>
      </c>
      <c r="C28">
        <v>5</v>
      </c>
      <c r="D28" t="s">
        <v>49</v>
      </c>
      <c r="E28" t="s">
        <v>50</v>
      </c>
      <c r="F28" t="s">
        <v>44</v>
      </c>
      <c r="G28" t="str">
        <f>"24.31"</f>
        <v>24.31</v>
      </c>
    </row>
    <row r="29" spans="1:7" x14ac:dyDescent="0.2">
      <c r="A29">
        <v>3</v>
      </c>
      <c r="B29">
        <v>38</v>
      </c>
      <c r="C29">
        <v>6</v>
      </c>
      <c r="D29" t="s">
        <v>51</v>
      </c>
      <c r="E29" t="s">
        <v>52</v>
      </c>
      <c r="F29" t="s">
        <v>48</v>
      </c>
      <c r="G29" t="str">
        <f>"24.60"</f>
        <v>24.60</v>
      </c>
    </row>
    <row r="30" spans="1:7" x14ac:dyDescent="0.2">
      <c r="A30">
        <v>4</v>
      </c>
      <c r="B30">
        <v>39</v>
      </c>
      <c r="C30">
        <v>3</v>
      </c>
      <c r="D30" t="s">
        <v>53</v>
      </c>
      <c r="E30" t="s">
        <v>30</v>
      </c>
      <c r="F30" t="s">
        <v>35</v>
      </c>
      <c r="G30" t="str">
        <f>"25.03"</f>
        <v>25.03</v>
      </c>
    </row>
    <row r="31" spans="1:7" x14ac:dyDescent="0.2">
      <c r="A31">
        <v>5</v>
      </c>
      <c r="B31">
        <v>19</v>
      </c>
      <c r="C31">
        <v>8</v>
      </c>
      <c r="D31" t="s">
        <v>54</v>
      </c>
      <c r="E31" t="s">
        <v>55</v>
      </c>
      <c r="F31" t="s">
        <v>41</v>
      </c>
      <c r="G31" t="str">
        <f>"25.82"</f>
        <v>25.82</v>
      </c>
    </row>
    <row r="32" spans="1:7" x14ac:dyDescent="0.2">
      <c r="A32">
        <v>6</v>
      </c>
      <c r="B32">
        <v>20</v>
      </c>
      <c r="C32">
        <v>4</v>
      </c>
      <c r="D32" t="s">
        <v>56</v>
      </c>
      <c r="E32" t="s">
        <v>52</v>
      </c>
      <c r="F32" t="s">
        <v>48</v>
      </c>
      <c r="G32" t="str">
        <f>"26.11"</f>
        <v>26.11</v>
      </c>
    </row>
    <row r="33" spans="1:7" x14ac:dyDescent="0.2">
      <c r="A33">
        <v>7</v>
      </c>
      <c r="B33">
        <v>8</v>
      </c>
      <c r="C33">
        <v>2</v>
      </c>
      <c r="D33" t="s">
        <v>57</v>
      </c>
      <c r="E33" t="s">
        <v>58</v>
      </c>
      <c r="F33" t="s">
        <v>24</v>
      </c>
      <c r="G33" t="str">
        <f>"26.13"</f>
        <v>26.13</v>
      </c>
    </row>
    <row r="34" spans="1:7" x14ac:dyDescent="0.2">
      <c r="A34" t="s">
        <v>59</v>
      </c>
      <c r="B34">
        <v>11</v>
      </c>
      <c r="C34">
        <v>7</v>
      </c>
      <c r="D34" t="s">
        <v>60</v>
      </c>
      <c r="E34" t="s">
        <v>2</v>
      </c>
      <c r="F34" t="s">
        <v>20</v>
      </c>
      <c r="G34" t="str">
        <f>""</f>
        <v/>
      </c>
    </row>
    <row r="36" spans="1:7" x14ac:dyDescent="0.2">
      <c r="A36">
        <v>1</v>
      </c>
      <c r="C36">
        <v>5</v>
      </c>
      <c r="D36" t="s">
        <v>324</v>
      </c>
      <c r="E36" t="s">
        <v>0</v>
      </c>
    </row>
    <row r="37" spans="1:7" x14ac:dyDescent="0.2">
      <c r="A37">
        <v>1</v>
      </c>
      <c r="B37">
        <v>22</v>
      </c>
      <c r="C37">
        <v>6</v>
      </c>
      <c r="D37" t="s">
        <v>61</v>
      </c>
      <c r="E37" t="s">
        <v>62</v>
      </c>
      <c r="F37" t="s">
        <v>48</v>
      </c>
      <c r="G37" t="str">
        <f>"21.58"</f>
        <v>21.58</v>
      </c>
    </row>
    <row r="38" spans="1:7" x14ac:dyDescent="0.2">
      <c r="A38">
        <v>2</v>
      </c>
      <c r="B38">
        <v>35</v>
      </c>
      <c r="C38">
        <v>3</v>
      </c>
      <c r="D38" t="s">
        <v>63</v>
      </c>
      <c r="E38" t="s">
        <v>64</v>
      </c>
      <c r="F38" t="s">
        <v>44</v>
      </c>
      <c r="G38" t="str">
        <f>"22.11"</f>
        <v>22.11</v>
      </c>
    </row>
    <row r="39" spans="1:7" x14ac:dyDescent="0.2">
      <c r="A39">
        <v>3</v>
      </c>
      <c r="B39">
        <v>3</v>
      </c>
      <c r="C39">
        <v>4</v>
      </c>
      <c r="D39" t="s">
        <v>65</v>
      </c>
      <c r="E39" t="s">
        <v>47</v>
      </c>
      <c r="F39" t="s">
        <v>31</v>
      </c>
      <c r="G39" t="str">
        <f>"23.26"</f>
        <v>23.26</v>
      </c>
    </row>
    <row r="40" spans="1:7" x14ac:dyDescent="0.2">
      <c r="A40">
        <v>4</v>
      </c>
      <c r="B40">
        <v>4</v>
      </c>
      <c r="C40">
        <v>7</v>
      </c>
      <c r="D40" t="s">
        <v>66</v>
      </c>
      <c r="E40" t="s">
        <v>30</v>
      </c>
      <c r="F40" t="s">
        <v>35</v>
      </c>
      <c r="G40" t="str">
        <f>"23.50"</f>
        <v>23.50</v>
      </c>
    </row>
    <row r="41" spans="1:7" x14ac:dyDescent="0.2">
      <c r="A41">
        <v>5</v>
      </c>
      <c r="B41">
        <v>40</v>
      </c>
      <c r="C41">
        <v>8</v>
      </c>
      <c r="D41" t="s">
        <v>67</v>
      </c>
      <c r="E41" t="s">
        <v>68</v>
      </c>
      <c r="F41" t="s">
        <v>44</v>
      </c>
      <c r="G41" t="str">
        <f>"24.35"</f>
        <v>24.35</v>
      </c>
    </row>
    <row r="42" spans="1:7" x14ac:dyDescent="0.2">
      <c r="A42">
        <v>6</v>
      </c>
      <c r="B42">
        <v>13</v>
      </c>
      <c r="C42">
        <v>2</v>
      </c>
      <c r="D42" t="s">
        <v>69</v>
      </c>
      <c r="E42" t="s">
        <v>52</v>
      </c>
      <c r="F42" t="s">
        <v>35</v>
      </c>
      <c r="G42" t="str">
        <f>"25.49"</f>
        <v>25.49</v>
      </c>
    </row>
    <row r="43" spans="1:7" x14ac:dyDescent="0.2">
      <c r="A43" t="s">
        <v>59</v>
      </c>
      <c r="B43">
        <v>12</v>
      </c>
      <c r="C43">
        <v>5</v>
      </c>
      <c r="D43" t="s">
        <v>70</v>
      </c>
      <c r="E43" t="s">
        <v>71</v>
      </c>
      <c r="F43" t="s">
        <v>48</v>
      </c>
      <c r="G43" t="str">
        <f>""</f>
        <v/>
      </c>
    </row>
    <row r="45" spans="1:7" x14ac:dyDescent="0.2">
      <c r="A45">
        <v>2</v>
      </c>
      <c r="C45">
        <v>1</v>
      </c>
      <c r="D45" t="s">
        <v>325</v>
      </c>
      <c r="E45" t="s">
        <v>72</v>
      </c>
    </row>
    <row r="46" spans="1:7" x14ac:dyDescent="0.2">
      <c r="A46">
        <v>1</v>
      </c>
      <c r="B46">
        <v>7</v>
      </c>
      <c r="C46">
        <v>2</v>
      </c>
      <c r="D46" t="s">
        <v>4</v>
      </c>
      <c r="E46" t="s">
        <v>5</v>
      </c>
      <c r="F46" t="s">
        <v>6</v>
      </c>
      <c r="G46" t="str">
        <f>"14.88"</f>
        <v>14.88</v>
      </c>
    </row>
    <row r="47" spans="1:7" x14ac:dyDescent="0.2">
      <c r="A47">
        <v>2</v>
      </c>
      <c r="B47">
        <v>49</v>
      </c>
      <c r="C47">
        <v>4</v>
      </c>
      <c r="D47" t="s">
        <v>73</v>
      </c>
      <c r="E47" t="s">
        <v>68</v>
      </c>
      <c r="F47" t="s">
        <v>22</v>
      </c>
      <c r="G47" t="str">
        <f>"15.63"</f>
        <v>15.63</v>
      </c>
    </row>
    <row r="48" spans="1:7" x14ac:dyDescent="0.2">
      <c r="A48">
        <v>3</v>
      </c>
      <c r="B48">
        <v>10</v>
      </c>
      <c r="C48">
        <v>5</v>
      </c>
      <c r="D48" t="s">
        <v>13</v>
      </c>
      <c r="E48" t="s">
        <v>12</v>
      </c>
      <c r="F48" t="s">
        <v>6</v>
      </c>
      <c r="G48" t="str">
        <f>"15.67"</f>
        <v>15.67</v>
      </c>
    </row>
    <row r="49" spans="1:7" x14ac:dyDescent="0.2">
      <c r="A49">
        <v>4</v>
      </c>
      <c r="B49">
        <v>42</v>
      </c>
      <c r="C49">
        <v>7</v>
      </c>
      <c r="D49" t="s">
        <v>74</v>
      </c>
      <c r="E49" t="s">
        <v>58</v>
      </c>
      <c r="F49" t="s">
        <v>75</v>
      </c>
      <c r="G49" t="str">
        <f>"15.84"</f>
        <v>15.84</v>
      </c>
    </row>
    <row r="50" spans="1:7" x14ac:dyDescent="0.2">
      <c r="A50">
        <v>5</v>
      </c>
      <c r="B50">
        <v>44</v>
      </c>
      <c r="C50">
        <v>6</v>
      </c>
      <c r="D50" t="s">
        <v>76</v>
      </c>
      <c r="E50" t="s">
        <v>12</v>
      </c>
      <c r="F50" t="s">
        <v>22</v>
      </c>
      <c r="G50" t="str">
        <f>"15.89"</f>
        <v>15.89</v>
      </c>
    </row>
    <row r="51" spans="1:7" x14ac:dyDescent="0.2">
      <c r="A51">
        <v>6</v>
      </c>
      <c r="B51">
        <v>335</v>
      </c>
      <c r="C51">
        <v>3</v>
      </c>
      <c r="D51" t="s">
        <v>77</v>
      </c>
      <c r="E51" t="s">
        <v>2</v>
      </c>
      <c r="F51" t="s">
        <v>78</v>
      </c>
      <c r="G51" t="str">
        <f>"16.21"</f>
        <v>16.21</v>
      </c>
    </row>
    <row r="53" spans="1:7" x14ac:dyDescent="0.2">
      <c r="A53">
        <v>2</v>
      </c>
      <c r="C53">
        <v>2</v>
      </c>
      <c r="D53" t="s">
        <v>325</v>
      </c>
      <c r="E53" t="s">
        <v>14</v>
      </c>
    </row>
    <row r="54" spans="1:7" x14ac:dyDescent="0.2">
      <c r="A54">
        <v>1</v>
      </c>
      <c r="B54">
        <v>9</v>
      </c>
      <c r="C54">
        <v>2</v>
      </c>
      <c r="D54" t="s">
        <v>21</v>
      </c>
      <c r="E54" t="s">
        <v>5</v>
      </c>
      <c r="F54" t="s">
        <v>22</v>
      </c>
      <c r="G54" t="str">
        <f>"14.09"</f>
        <v>14.09</v>
      </c>
    </row>
    <row r="55" spans="1:7" x14ac:dyDescent="0.2">
      <c r="A55">
        <v>2</v>
      </c>
      <c r="B55">
        <v>50</v>
      </c>
      <c r="C55">
        <v>7</v>
      </c>
      <c r="D55" t="s">
        <v>79</v>
      </c>
      <c r="E55" t="s">
        <v>52</v>
      </c>
      <c r="F55" t="s">
        <v>80</v>
      </c>
      <c r="G55" t="str">
        <f>"14.36"</f>
        <v>14.36</v>
      </c>
    </row>
    <row r="56" spans="1:7" x14ac:dyDescent="0.2">
      <c r="A56">
        <v>3</v>
      </c>
      <c r="B56">
        <v>25</v>
      </c>
      <c r="C56">
        <v>6</v>
      </c>
      <c r="D56" t="s">
        <v>23</v>
      </c>
      <c r="E56" t="s">
        <v>5</v>
      </c>
      <c r="F56" t="s">
        <v>24</v>
      </c>
      <c r="G56" t="str">
        <f>"14.41"</f>
        <v>14.41</v>
      </c>
    </row>
    <row r="57" spans="1:7" x14ac:dyDescent="0.2">
      <c r="A57">
        <v>4</v>
      </c>
      <c r="B57">
        <v>6</v>
      </c>
      <c r="C57">
        <v>5</v>
      </c>
      <c r="D57" t="s">
        <v>25</v>
      </c>
      <c r="E57" t="s">
        <v>5</v>
      </c>
      <c r="F57" t="s">
        <v>22</v>
      </c>
      <c r="G57" t="str">
        <f>"14.52"</f>
        <v>14.52</v>
      </c>
    </row>
    <row r="58" spans="1:7" x14ac:dyDescent="0.2">
      <c r="A58">
        <v>5</v>
      </c>
      <c r="B58">
        <v>5</v>
      </c>
      <c r="C58">
        <v>4</v>
      </c>
      <c r="D58" t="s">
        <v>1</v>
      </c>
      <c r="E58" t="s">
        <v>2</v>
      </c>
      <c r="F58" t="s">
        <v>3</v>
      </c>
      <c r="G58" t="str">
        <f>"14.85"</f>
        <v>14.85</v>
      </c>
    </row>
    <row r="59" spans="1:7" x14ac:dyDescent="0.2">
      <c r="A59" t="s">
        <v>59</v>
      </c>
      <c r="B59">
        <v>17</v>
      </c>
      <c r="C59">
        <v>3</v>
      </c>
      <c r="D59" t="s">
        <v>42</v>
      </c>
      <c r="E59" t="s">
        <v>43</v>
      </c>
      <c r="F59" t="s">
        <v>44</v>
      </c>
      <c r="G59" t="str">
        <f>""</f>
        <v/>
      </c>
    </row>
    <row r="61" spans="1:7" x14ac:dyDescent="0.2">
      <c r="A61">
        <v>2</v>
      </c>
      <c r="C61">
        <v>3</v>
      </c>
      <c r="D61" t="s">
        <v>325</v>
      </c>
      <c r="E61" t="s">
        <v>81</v>
      </c>
    </row>
    <row r="62" spans="1:7" x14ac:dyDescent="0.2">
      <c r="A62">
        <v>1</v>
      </c>
      <c r="B62">
        <v>54</v>
      </c>
      <c r="C62">
        <v>2</v>
      </c>
      <c r="D62" t="s">
        <v>82</v>
      </c>
      <c r="E62" t="s">
        <v>83</v>
      </c>
      <c r="F62" t="s">
        <v>48</v>
      </c>
      <c r="G62" t="str">
        <f>"12.90"</f>
        <v>12.90</v>
      </c>
    </row>
    <row r="63" spans="1:7" x14ac:dyDescent="0.2">
      <c r="A63">
        <v>2</v>
      </c>
      <c r="B63">
        <v>48</v>
      </c>
      <c r="C63">
        <v>3</v>
      </c>
      <c r="D63" t="s">
        <v>84</v>
      </c>
      <c r="E63" t="s">
        <v>52</v>
      </c>
      <c r="F63" t="s">
        <v>80</v>
      </c>
      <c r="G63" t="str">
        <f>"12.96"</f>
        <v>12.96</v>
      </c>
    </row>
    <row r="64" spans="1:7" x14ac:dyDescent="0.2">
      <c r="A64">
        <v>3</v>
      </c>
      <c r="B64">
        <v>20</v>
      </c>
      <c r="C64">
        <v>8</v>
      </c>
      <c r="D64" t="s">
        <v>56</v>
      </c>
      <c r="E64" t="s">
        <v>52</v>
      </c>
      <c r="F64" t="s">
        <v>48</v>
      </c>
      <c r="G64" t="str">
        <f>"12.98"</f>
        <v>12.98</v>
      </c>
    </row>
    <row r="65" spans="1:7" x14ac:dyDescent="0.2">
      <c r="A65">
        <v>4</v>
      </c>
      <c r="B65">
        <v>41</v>
      </c>
      <c r="C65">
        <v>6</v>
      </c>
      <c r="D65" t="s">
        <v>32</v>
      </c>
      <c r="E65" t="s">
        <v>33</v>
      </c>
      <c r="F65" t="s">
        <v>22</v>
      </c>
      <c r="G65" t="str">
        <f>"13.04"</f>
        <v>13.04</v>
      </c>
    </row>
    <row r="66" spans="1:7" x14ac:dyDescent="0.2">
      <c r="A66">
        <v>5</v>
      </c>
      <c r="B66">
        <v>51</v>
      </c>
      <c r="C66">
        <v>4</v>
      </c>
      <c r="D66" t="s">
        <v>85</v>
      </c>
      <c r="E66" t="s">
        <v>30</v>
      </c>
      <c r="F66" t="s">
        <v>86</v>
      </c>
      <c r="G66" t="str">
        <f>"13.25"</f>
        <v>13.25</v>
      </c>
    </row>
    <row r="67" spans="1:7" x14ac:dyDescent="0.2">
      <c r="A67">
        <v>6</v>
      </c>
      <c r="B67">
        <v>29</v>
      </c>
      <c r="C67">
        <v>7</v>
      </c>
      <c r="D67" t="s">
        <v>36</v>
      </c>
      <c r="E67" t="s">
        <v>37</v>
      </c>
      <c r="F67" t="s">
        <v>38</v>
      </c>
      <c r="G67" t="str">
        <f>"13.61"</f>
        <v>13.61</v>
      </c>
    </row>
    <row r="68" spans="1:7" x14ac:dyDescent="0.2">
      <c r="A68">
        <v>7</v>
      </c>
      <c r="B68">
        <v>56</v>
      </c>
      <c r="C68">
        <v>5</v>
      </c>
      <c r="D68" t="s">
        <v>87</v>
      </c>
      <c r="E68" t="s">
        <v>50</v>
      </c>
      <c r="F68" t="s">
        <v>6</v>
      </c>
      <c r="G68" t="str">
        <f>"13.74"</f>
        <v>13.74</v>
      </c>
    </row>
    <row r="70" spans="1:7" x14ac:dyDescent="0.2">
      <c r="A70">
        <v>2</v>
      </c>
      <c r="C70">
        <v>4</v>
      </c>
      <c r="D70" t="s">
        <v>325</v>
      </c>
      <c r="E70" t="s">
        <v>88</v>
      </c>
    </row>
    <row r="71" spans="1:7" x14ac:dyDescent="0.2">
      <c r="A71">
        <v>1</v>
      </c>
      <c r="B71">
        <v>3</v>
      </c>
      <c r="C71">
        <v>5</v>
      </c>
      <c r="D71" t="s">
        <v>65</v>
      </c>
      <c r="E71" t="s">
        <v>47</v>
      </c>
      <c r="F71" t="s">
        <v>31</v>
      </c>
      <c r="G71" t="str">
        <f>"11.75"</f>
        <v>11.75</v>
      </c>
    </row>
    <row r="72" spans="1:7" x14ac:dyDescent="0.2">
      <c r="A72">
        <v>2</v>
      </c>
      <c r="B72">
        <v>4</v>
      </c>
      <c r="C72">
        <v>3</v>
      </c>
      <c r="D72" t="s">
        <v>66</v>
      </c>
      <c r="E72" t="s">
        <v>30</v>
      </c>
      <c r="F72" t="s">
        <v>35</v>
      </c>
      <c r="G72" t="str">
        <f>"11.76"</f>
        <v>11.76</v>
      </c>
    </row>
    <row r="73" spans="1:7" x14ac:dyDescent="0.2">
      <c r="A73">
        <v>3</v>
      </c>
      <c r="B73">
        <v>38</v>
      </c>
      <c r="C73">
        <v>6</v>
      </c>
      <c r="D73" t="s">
        <v>51</v>
      </c>
      <c r="E73" t="s">
        <v>52</v>
      </c>
      <c r="F73" t="s">
        <v>48</v>
      </c>
      <c r="G73" t="str">
        <f>"12.36"</f>
        <v>12.36</v>
      </c>
    </row>
    <row r="74" spans="1:7" x14ac:dyDescent="0.2">
      <c r="A74">
        <v>4</v>
      </c>
      <c r="B74">
        <v>19</v>
      </c>
      <c r="C74">
        <v>7</v>
      </c>
      <c r="D74" t="s">
        <v>54</v>
      </c>
      <c r="E74" t="s">
        <v>55</v>
      </c>
      <c r="F74" t="s">
        <v>41</v>
      </c>
      <c r="G74" t="str">
        <f>"12.67"</f>
        <v>12.67</v>
      </c>
    </row>
    <row r="75" spans="1:7" x14ac:dyDescent="0.2">
      <c r="A75">
        <v>5</v>
      </c>
      <c r="B75">
        <v>334</v>
      </c>
      <c r="C75">
        <v>2</v>
      </c>
      <c r="D75" t="s">
        <v>89</v>
      </c>
      <c r="E75" t="s">
        <v>50</v>
      </c>
      <c r="F75" t="s">
        <v>22</v>
      </c>
      <c r="G75" t="str">
        <f>"12.91"</f>
        <v>12.91</v>
      </c>
    </row>
    <row r="76" spans="1:7" x14ac:dyDescent="0.2">
      <c r="A76">
        <v>6</v>
      </c>
      <c r="B76">
        <v>57</v>
      </c>
      <c r="C76">
        <v>4</v>
      </c>
      <c r="D76" t="s">
        <v>90</v>
      </c>
      <c r="E76" t="s">
        <v>83</v>
      </c>
      <c r="F76" t="s">
        <v>91</v>
      </c>
      <c r="G76" t="str">
        <f>"13.00"</f>
        <v>13.00</v>
      </c>
    </row>
    <row r="77" spans="1:7" x14ac:dyDescent="0.2">
      <c r="A77">
        <v>7</v>
      </c>
      <c r="B77">
        <v>26</v>
      </c>
      <c r="C77">
        <v>8</v>
      </c>
      <c r="D77" t="s">
        <v>29</v>
      </c>
      <c r="E77" t="s">
        <v>30</v>
      </c>
      <c r="F77" t="s">
        <v>31</v>
      </c>
      <c r="G77" t="str">
        <f>"13.12"</f>
        <v>13.12</v>
      </c>
    </row>
    <row r="79" spans="1:7" x14ac:dyDescent="0.2">
      <c r="A79">
        <v>2</v>
      </c>
      <c r="C79">
        <v>5</v>
      </c>
      <c r="D79" t="s">
        <v>325</v>
      </c>
      <c r="E79" t="s">
        <v>45</v>
      </c>
    </row>
    <row r="80" spans="1:7" x14ac:dyDescent="0.2">
      <c r="A80">
        <v>1</v>
      </c>
      <c r="B80">
        <v>12</v>
      </c>
      <c r="C80">
        <v>5</v>
      </c>
      <c r="D80" t="s">
        <v>70</v>
      </c>
      <c r="E80" t="s">
        <v>71</v>
      </c>
      <c r="F80" t="s">
        <v>48</v>
      </c>
      <c r="G80" t="str">
        <f>"10.93"</f>
        <v>10.93</v>
      </c>
    </row>
    <row r="81" spans="1:7" x14ac:dyDescent="0.2">
      <c r="A81">
        <v>2</v>
      </c>
      <c r="B81">
        <v>35</v>
      </c>
      <c r="C81">
        <v>3</v>
      </c>
      <c r="D81" t="s">
        <v>63</v>
      </c>
      <c r="E81" t="s">
        <v>64</v>
      </c>
      <c r="F81" t="s">
        <v>44</v>
      </c>
      <c r="G81" t="str">
        <f>"11.12"</f>
        <v>11.12</v>
      </c>
    </row>
    <row r="82" spans="1:7" x14ac:dyDescent="0.2">
      <c r="A82">
        <v>3</v>
      </c>
      <c r="B82">
        <v>53</v>
      </c>
      <c r="C82">
        <v>4</v>
      </c>
      <c r="D82" t="s">
        <v>92</v>
      </c>
      <c r="E82" t="s">
        <v>28</v>
      </c>
      <c r="F82" t="s">
        <v>44</v>
      </c>
      <c r="G82" t="str">
        <f>"11.47"</f>
        <v>11.47</v>
      </c>
    </row>
    <row r="83" spans="1:7" x14ac:dyDescent="0.2">
      <c r="A83">
        <v>4</v>
      </c>
      <c r="B83">
        <v>45</v>
      </c>
      <c r="C83">
        <v>7</v>
      </c>
      <c r="D83" t="s">
        <v>93</v>
      </c>
      <c r="E83" t="s">
        <v>94</v>
      </c>
      <c r="F83" t="s">
        <v>48</v>
      </c>
      <c r="G83" t="str">
        <f>"11.59"</f>
        <v>11.59</v>
      </c>
    </row>
    <row r="84" spans="1:7" x14ac:dyDescent="0.2">
      <c r="A84">
        <v>5</v>
      </c>
      <c r="B84">
        <v>34</v>
      </c>
      <c r="C84">
        <v>6</v>
      </c>
      <c r="D84" t="s">
        <v>46</v>
      </c>
      <c r="E84" t="s">
        <v>47</v>
      </c>
      <c r="F84" t="s">
        <v>48</v>
      </c>
      <c r="G84" t="str">
        <f>"11.59"</f>
        <v>11.59</v>
      </c>
    </row>
    <row r="85" spans="1:7" x14ac:dyDescent="0.2">
      <c r="A85">
        <v>6</v>
      </c>
      <c r="B85">
        <v>39</v>
      </c>
      <c r="C85">
        <v>8</v>
      </c>
      <c r="D85" t="s">
        <v>53</v>
      </c>
      <c r="E85" t="s">
        <v>30</v>
      </c>
      <c r="F85" t="s">
        <v>35</v>
      </c>
      <c r="G85" t="str">
        <f>"11.92"</f>
        <v>11.92</v>
      </c>
    </row>
    <row r="86" spans="1:7" x14ac:dyDescent="0.2">
      <c r="A86">
        <v>7</v>
      </c>
      <c r="B86">
        <v>13</v>
      </c>
      <c r="C86">
        <v>2</v>
      </c>
      <c r="D86" t="s">
        <v>69</v>
      </c>
      <c r="E86" t="s">
        <v>52</v>
      </c>
      <c r="F86" t="s">
        <v>35</v>
      </c>
      <c r="G86" t="str">
        <f>"12.33"</f>
        <v>12.33</v>
      </c>
    </row>
    <row r="88" spans="1:7" x14ac:dyDescent="0.2">
      <c r="A88">
        <v>3</v>
      </c>
      <c r="C88">
        <v>1</v>
      </c>
      <c r="D88" t="s">
        <v>326</v>
      </c>
      <c r="E88" t="s">
        <v>95</v>
      </c>
    </row>
    <row r="89" spans="1:7" x14ac:dyDescent="0.2">
      <c r="A89">
        <v>1</v>
      </c>
      <c r="B89">
        <v>216</v>
      </c>
      <c r="C89">
        <v>6</v>
      </c>
      <c r="D89" t="s">
        <v>96</v>
      </c>
      <c r="E89" t="s">
        <v>97</v>
      </c>
      <c r="F89" t="s">
        <v>22</v>
      </c>
      <c r="G89" t="str">
        <f>"2:39.66"</f>
        <v>2:39.66</v>
      </c>
    </row>
    <row r="90" spans="1:7" x14ac:dyDescent="0.2">
      <c r="A90">
        <v>2</v>
      </c>
      <c r="B90">
        <v>82</v>
      </c>
      <c r="C90">
        <v>7</v>
      </c>
      <c r="D90" t="s">
        <v>98</v>
      </c>
      <c r="E90" t="s">
        <v>99</v>
      </c>
      <c r="F90" t="s">
        <v>75</v>
      </c>
      <c r="G90" t="str">
        <f>"2:39.83"</f>
        <v>2:39.83</v>
      </c>
    </row>
    <row r="91" spans="1:7" x14ac:dyDescent="0.2">
      <c r="A91">
        <v>3</v>
      </c>
      <c r="B91">
        <v>33</v>
      </c>
      <c r="C91">
        <v>5</v>
      </c>
      <c r="D91" t="s">
        <v>40</v>
      </c>
      <c r="E91" t="s">
        <v>28</v>
      </c>
      <c r="F91" t="s">
        <v>41</v>
      </c>
      <c r="G91" t="str">
        <f>"2:40.57"</f>
        <v>2:40.57</v>
      </c>
    </row>
    <row r="92" spans="1:7" x14ac:dyDescent="0.2">
      <c r="A92">
        <v>4</v>
      </c>
      <c r="B92">
        <v>197</v>
      </c>
      <c r="C92">
        <v>1</v>
      </c>
      <c r="D92" t="s">
        <v>100</v>
      </c>
      <c r="E92" t="s">
        <v>83</v>
      </c>
      <c r="F92" t="s">
        <v>75</v>
      </c>
      <c r="G92" t="str">
        <f>"2:41.75"</f>
        <v>2:41.75</v>
      </c>
    </row>
    <row r="93" spans="1:7" x14ac:dyDescent="0.2">
      <c r="A93">
        <v>5</v>
      </c>
      <c r="B93">
        <v>229</v>
      </c>
      <c r="C93">
        <v>2</v>
      </c>
      <c r="D93" t="s">
        <v>101</v>
      </c>
      <c r="E93" t="s">
        <v>99</v>
      </c>
      <c r="F93" t="s">
        <v>6</v>
      </c>
      <c r="G93" t="str">
        <f>"2:41.79"</f>
        <v>2:41.79</v>
      </c>
    </row>
    <row r="94" spans="1:7" x14ac:dyDescent="0.2">
      <c r="A94">
        <v>6</v>
      </c>
      <c r="B94">
        <v>91</v>
      </c>
      <c r="C94">
        <v>3</v>
      </c>
      <c r="D94" t="s">
        <v>102</v>
      </c>
      <c r="E94" t="s">
        <v>12</v>
      </c>
      <c r="F94" t="s">
        <v>75</v>
      </c>
      <c r="G94" t="str">
        <f>"2:47.59"</f>
        <v>2:47.59</v>
      </c>
    </row>
    <row r="95" spans="1:7" x14ac:dyDescent="0.2">
      <c r="A95">
        <v>7</v>
      </c>
      <c r="B95">
        <v>150</v>
      </c>
      <c r="C95">
        <v>8</v>
      </c>
      <c r="D95" t="s">
        <v>103</v>
      </c>
      <c r="E95" t="s">
        <v>97</v>
      </c>
      <c r="F95" t="s">
        <v>6</v>
      </c>
      <c r="G95" t="str">
        <f>"2:48.32"</f>
        <v>2:48.32</v>
      </c>
    </row>
    <row r="96" spans="1:7" x14ac:dyDescent="0.2">
      <c r="A96">
        <v>8</v>
      </c>
      <c r="B96">
        <v>237</v>
      </c>
      <c r="C96">
        <v>4</v>
      </c>
      <c r="D96" t="s">
        <v>104</v>
      </c>
      <c r="E96" t="s">
        <v>97</v>
      </c>
      <c r="F96" t="s">
        <v>75</v>
      </c>
      <c r="G96" t="str">
        <f>"2:54.56"</f>
        <v>2:54.56</v>
      </c>
    </row>
    <row r="98" spans="1:7" x14ac:dyDescent="0.2">
      <c r="A98">
        <v>3</v>
      </c>
      <c r="C98">
        <v>2</v>
      </c>
      <c r="D98" t="s">
        <v>326</v>
      </c>
      <c r="E98" t="s">
        <v>95</v>
      </c>
    </row>
    <row r="99" spans="1:7" x14ac:dyDescent="0.2">
      <c r="A99">
        <v>1</v>
      </c>
      <c r="B99">
        <v>169</v>
      </c>
      <c r="C99">
        <v>2</v>
      </c>
      <c r="D99" t="s">
        <v>105</v>
      </c>
      <c r="E99" t="s">
        <v>52</v>
      </c>
      <c r="F99" t="s">
        <v>22</v>
      </c>
      <c r="G99" t="str">
        <f>"2:28.47"</f>
        <v>2:28.47</v>
      </c>
    </row>
    <row r="100" spans="1:7" x14ac:dyDescent="0.2">
      <c r="A100">
        <v>2</v>
      </c>
      <c r="B100">
        <v>224</v>
      </c>
      <c r="C100">
        <v>6</v>
      </c>
      <c r="D100" t="s">
        <v>106</v>
      </c>
      <c r="E100" t="s">
        <v>71</v>
      </c>
      <c r="F100" t="s">
        <v>107</v>
      </c>
      <c r="G100" t="str">
        <f>"2:31.52"</f>
        <v>2:31.52</v>
      </c>
    </row>
    <row r="101" spans="1:7" x14ac:dyDescent="0.2">
      <c r="A101">
        <v>3</v>
      </c>
      <c r="B101">
        <v>96</v>
      </c>
      <c r="C101">
        <v>5</v>
      </c>
      <c r="D101" t="s">
        <v>108</v>
      </c>
      <c r="E101" t="s">
        <v>28</v>
      </c>
      <c r="F101" t="s">
        <v>22</v>
      </c>
      <c r="G101" t="str">
        <f>"2:31.89"</f>
        <v>2:31.89</v>
      </c>
    </row>
    <row r="102" spans="1:7" x14ac:dyDescent="0.2">
      <c r="A102">
        <v>4</v>
      </c>
      <c r="B102">
        <v>171</v>
      </c>
      <c r="C102">
        <v>1</v>
      </c>
      <c r="D102" t="s">
        <v>109</v>
      </c>
      <c r="E102" t="s">
        <v>110</v>
      </c>
      <c r="F102" t="s">
        <v>22</v>
      </c>
      <c r="G102" t="str">
        <f>"2:32.95"</f>
        <v>2:32.95</v>
      </c>
    </row>
    <row r="103" spans="1:7" x14ac:dyDescent="0.2">
      <c r="A103">
        <v>5</v>
      </c>
      <c r="B103">
        <v>135</v>
      </c>
      <c r="C103">
        <v>3</v>
      </c>
      <c r="D103" t="s">
        <v>111</v>
      </c>
      <c r="E103" t="s">
        <v>47</v>
      </c>
      <c r="F103" t="s">
        <v>20</v>
      </c>
      <c r="G103" t="str">
        <f>"2:33.14"</f>
        <v>2:33.14</v>
      </c>
    </row>
    <row r="104" spans="1:7" x14ac:dyDescent="0.2">
      <c r="A104">
        <v>6</v>
      </c>
      <c r="B104">
        <v>180</v>
      </c>
      <c r="C104">
        <v>4</v>
      </c>
      <c r="D104" t="s">
        <v>112</v>
      </c>
      <c r="E104" t="s">
        <v>28</v>
      </c>
      <c r="F104" t="s">
        <v>22</v>
      </c>
      <c r="G104" t="str">
        <f>"2:34.93"</f>
        <v>2:34.93</v>
      </c>
    </row>
    <row r="105" spans="1:7" x14ac:dyDescent="0.2">
      <c r="A105">
        <v>7</v>
      </c>
      <c r="B105">
        <v>251</v>
      </c>
      <c r="C105">
        <v>7</v>
      </c>
      <c r="D105" t="s">
        <v>113</v>
      </c>
      <c r="E105" t="s">
        <v>97</v>
      </c>
      <c r="F105" t="s">
        <v>6</v>
      </c>
      <c r="G105" t="str">
        <f>"2:37.03"</f>
        <v>2:37.03</v>
      </c>
    </row>
    <row r="106" spans="1:7" x14ac:dyDescent="0.2">
      <c r="A106" t="s">
        <v>59</v>
      </c>
      <c r="B106">
        <v>111</v>
      </c>
      <c r="C106">
        <v>8</v>
      </c>
      <c r="D106" t="s">
        <v>114</v>
      </c>
      <c r="E106" t="s">
        <v>115</v>
      </c>
      <c r="F106" t="s">
        <v>17</v>
      </c>
      <c r="G106" t="str">
        <f>""</f>
        <v/>
      </c>
    </row>
    <row r="108" spans="1:7" x14ac:dyDescent="0.2">
      <c r="A108">
        <v>3</v>
      </c>
      <c r="C108">
        <v>3</v>
      </c>
      <c r="D108" t="s">
        <v>326</v>
      </c>
      <c r="E108" t="s">
        <v>95</v>
      </c>
    </row>
    <row r="109" spans="1:7" x14ac:dyDescent="0.2">
      <c r="A109">
        <v>1</v>
      </c>
      <c r="B109">
        <v>231</v>
      </c>
      <c r="C109">
        <v>7</v>
      </c>
      <c r="D109" t="s">
        <v>116</v>
      </c>
      <c r="F109" t="s">
        <v>80</v>
      </c>
      <c r="G109" t="str">
        <f>"2:25.77"</f>
        <v>2:25.77</v>
      </c>
    </row>
    <row r="110" spans="1:7" x14ac:dyDescent="0.2">
      <c r="A110">
        <v>2</v>
      </c>
      <c r="B110">
        <v>114</v>
      </c>
      <c r="C110">
        <v>11</v>
      </c>
      <c r="D110" t="s">
        <v>117</v>
      </c>
      <c r="E110" t="s">
        <v>19</v>
      </c>
      <c r="F110" t="s">
        <v>48</v>
      </c>
      <c r="G110" t="str">
        <f>"2:26.61"</f>
        <v>2:26.61</v>
      </c>
    </row>
    <row r="111" spans="1:7" x14ac:dyDescent="0.2">
      <c r="A111">
        <v>3</v>
      </c>
      <c r="B111">
        <v>132</v>
      </c>
      <c r="C111">
        <v>1</v>
      </c>
      <c r="D111" t="s">
        <v>118</v>
      </c>
      <c r="E111" t="s">
        <v>28</v>
      </c>
      <c r="F111" t="s">
        <v>75</v>
      </c>
      <c r="G111" t="str">
        <f>"2:26.71"</f>
        <v>2:26.71</v>
      </c>
    </row>
    <row r="112" spans="1:7" x14ac:dyDescent="0.2">
      <c r="A112">
        <v>4</v>
      </c>
      <c r="B112">
        <v>238</v>
      </c>
      <c r="C112">
        <v>8</v>
      </c>
      <c r="D112" t="s">
        <v>119</v>
      </c>
      <c r="E112" t="s">
        <v>52</v>
      </c>
      <c r="F112" t="s">
        <v>86</v>
      </c>
      <c r="G112" t="str">
        <f>"2:27.01"</f>
        <v>2:27.01</v>
      </c>
    </row>
    <row r="113" spans="1:7" x14ac:dyDescent="0.2">
      <c r="A113">
        <v>5</v>
      </c>
      <c r="B113">
        <v>205</v>
      </c>
      <c r="C113">
        <v>3</v>
      </c>
      <c r="D113" t="s">
        <v>120</v>
      </c>
      <c r="E113" t="s">
        <v>58</v>
      </c>
      <c r="F113" t="s">
        <v>86</v>
      </c>
      <c r="G113" t="str">
        <f>"2:28.06"</f>
        <v>2:28.06</v>
      </c>
    </row>
    <row r="114" spans="1:7" x14ac:dyDescent="0.2">
      <c r="A114">
        <v>6</v>
      </c>
      <c r="B114">
        <v>73</v>
      </c>
      <c r="C114">
        <v>2</v>
      </c>
      <c r="D114" t="s">
        <v>121</v>
      </c>
      <c r="E114" t="s">
        <v>122</v>
      </c>
      <c r="F114" t="s">
        <v>80</v>
      </c>
      <c r="G114" t="str">
        <f>"2:28.36"</f>
        <v>2:28.36</v>
      </c>
    </row>
    <row r="115" spans="1:7" x14ac:dyDescent="0.2">
      <c r="A115">
        <v>7</v>
      </c>
      <c r="B115">
        <v>221</v>
      </c>
      <c r="C115">
        <v>10</v>
      </c>
      <c r="D115" t="s">
        <v>123</v>
      </c>
      <c r="E115" t="s">
        <v>124</v>
      </c>
      <c r="F115" t="s">
        <v>22</v>
      </c>
      <c r="G115" t="str">
        <f>"2:32.37"</f>
        <v>2:32.37</v>
      </c>
    </row>
    <row r="116" spans="1:7" x14ac:dyDescent="0.2">
      <c r="A116">
        <v>8</v>
      </c>
      <c r="B116">
        <v>167</v>
      </c>
      <c r="C116">
        <v>6</v>
      </c>
      <c r="D116" t="s">
        <v>125</v>
      </c>
      <c r="E116" t="s">
        <v>97</v>
      </c>
      <c r="F116" t="s">
        <v>6</v>
      </c>
      <c r="G116" t="str">
        <f>"2:32.55"</f>
        <v>2:32.55</v>
      </c>
    </row>
    <row r="117" spans="1:7" x14ac:dyDescent="0.2">
      <c r="A117">
        <v>9</v>
      </c>
      <c r="B117">
        <v>92</v>
      </c>
      <c r="C117">
        <v>5</v>
      </c>
      <c r="D117" t="s">
        <v>126</v>
      </c>
      <c r="E117" t="s">
        <v>28</v>
      </c>
      <c r="F117" t="s">
        <v>22</v>
      </c>
      <c r="G117" t="str">
        <f>"2:33.09"</f>
        <v>2:33.09</v>
      </c>
    </row>
    <row r="118" spans="1:7" x14ac:dyDescent="0.2">
      <c r="A118">
        <v>10</v>
      </c>
      <c r="B118">
        <v>68</v>
      </c>
      <c r="C118">
        <v>9</v>
      </c>
      <c r="D118" t="s">
        <v>127</v>
      </c>
      <c r="E118" t="s">
        <v>128</v>
      </c>
      <c r="F118" t="s">
        <v>22</v>
      </c>
      <c r="G118" t="str">
        <f>"2:33.46"</f>
        <v>2:33.46</v>
      </c>
    </row>
    <row r="119" spans="1:7" x14ac:dyDescent="0.2">
      <c r="A119">
        <v>11</v>
      </c>
      <c r="B119">
        <v>157</v>
      </c>
      <c r="C119">
        <v>4</v>
      </c>
      <c r="D119" t="s">
        <v>129</v>
      </c>
      <c r="E119" t="s">
        <v>130</v>
      </c>
      <c r="F119" t="s">
        <v>22</v>
      </c>
      <c r="G119" t="str">
        <f>"2:35.64"</f>
        <v>2:35.64</v>
      </c>
    </row>
    <row r="121" spans="1:7" x14ac:dyDescent="0.2">
      <c r="A121">
        <v>3</v>
      </c>
      <c r="C121">
        <v>4</v>
      </c>
      <c r="D121" t="s">
        <v>326</v>
      </c>
      <c r="E121" t="s">
        <v>95</v>
      </c>
    </row>
    <row r="122" spans="1:7" x14ac:dyDescent="0.2">
      <c r="A122">
        <v>1</v>
      </c>
      <c r="B122">
        <v>179</v>
      </c>
      <c r="C122">
        <v>6</v>
      </c>
      <c r="D122" t="s">
        <v>131</v>
      </c>
      <c r="E122" t="s">
        <v>99</v>
      </c>
      <c r="F122" t="s">
        <v>35</v>
      </c>
      <c r="G122" t="str">
        <f>"2:18.11"</f>
        <v>2:18.11</v>
      </c>
    </row>
    <row r="123" spans="1:7" x14ac:dyDescent="0.2">
      <c r="A123">
        <v>2</v>
      </c>
      <c r="B123">
        <v>94</v>
      </c>
      <c r="C123">
        <v>8</v>
      </c>
      <c r="D123" t="s">
        <v>132</v>
      </c>
      <c r="E123" t="s">
        <v>68</v>
      </c>
      <c r="F123" t="s">
        <v>107</v>
      </c>
      <c r="G123" t="str">
        <f>"2:21.20"</f>
        <v>2:21.20</v>
      </c>
    </row>
    <row r="124" spans="1:7" x14ac:dyDescent="0.2">
      <c r="A124">
        <v>3</v>
      </c>
      <c r="B124">
        <v>204</v>
      </c>
      <c r="C124">
        <v>4</v>
      </c>
      <c r="D124" t="s">
        <v>133</v>
      </c>
      <c r="E124" t="s">
        <v>134</v>
      </c>
      <c r="F124" t="s">
        <v>75</v>
      </c>
      <c r="G124" t="str">
        <f>"2:24.68"</f>
        <v>2:24.68</v>
      </c>
    </row>
    <row r="125" spans="1:7" x14ac:dyDescent="0.2">
      <c r="A125">
        <v>4</v>
      </c>
      <c r="B125">
        <v>89</v>
      </c>
      <c r="C125">
        <v>7</v>
      </c>
      <c r="D125" t="s">
        <v>135</v>
      </c>
      <c r="E125" t="s">
        <v>136</v>
      </c>
      <c r="F125" t="s">
        <v>24</v>
      </c>
      <c r="G125" t="str">
        <f>"2:27.65"</f>
        <v>2:27.65</v>
      </c>
    </row>
    <row r="126" spans="1:7" x14ac:dyDescent="0.2">
      <c r="A126">
        <v>5</v>
      </c>
      <c r="B126">
        <v>84</v>
      </c>
      <c r="C126">
        <v>3</v>
      </c>
      <c r="D126" t="s">
        <v>137</v>
      </c>
      <c r="E126" t="s">
        <v>128</v>
      </c>
      <c r="F126" t="s">
        <v>22</v>
      </c>
      <c r="G126" t="str">
        <f>"2:27.75"</f>
        <v>2:27.75</v>
      </c>
    </row>
    <row r="127" spans="1:7" x14ac:dyDescent="0.2">
      <c r="A127">
        <v>6</v>
      </c>
      <c r="B127">
        <v>134</v>
      </c>
      <c r="C127">
        <v>11</v>
      </c>
      <c r="D127" t="s">
        <v>138</v>
      </c>
      <c r="E127" t="s">
        <v>139</v>
      </c>
      <c r="F127" t="s">
        <v>22</v>
      </c>
      <c r="G127" t="str">
        <f>"2:28.08"</f>
        <v>2:28.08</v>
      </c>
    </row>
    <row r="128" spans="1:7" x14ac:dyDescent="0.2">
      <c r="A128">
        <v>7</v>
      </c>
      <c r="B128">
        <v>141</v>
      </c>
      <c r="C128">
        <v>2</v>
      </c>
      <c r="D128" t="s">
        <v>140</v>
      </c>
      <c r="E128" t="s">
        <v>28</v>
      </c>
      <c r="F128" t="s">
        <v>80</v>
      </c>
      <c r="G128" t="str">
        <f>"2:28.29"</f>
        <v>2:28.29</v>
      </c>
    </row>
    <row r="129" spans="1:7" x14ac:dyDescent="0.2">
      <c r="A129">
        <v>8</v>
      </c>
      <c r="B129">
        <v>116</v>
      </c>
      <c r="C129">
        <v>12</v>
      </c>
      <c r="D129" t="s">
        <v>141</v>
      </c>
      <c r="E129" t="s">
        <v>136</v>
      </c>
      <c r="F129" t="s">
        <v>22</v>
      </c>
      <c r="G129" t="str">
        <f>"2:28.38"</f>
        <v>2:28.38</v>
      </c>
    </row>
    <row r="130" spans="1:7" x14ac:dyDescent="0.2">
      <c r="A130">
        <v>9</v>
      </c>
      <c r="B130">
        <v>32</v>
      </c>
      <c r="C130">
        <v>1</v>
      </c>
      <c r="D130" t="s">
        <v>34</v>
      </c>
      <c r="E130" t="s">
        <v>28</v>
      </c>
      <c r="F130" t="s">
        <v>35</v>
      </c>
      <c r="G130" t="str">
        <f>"2:28.79"</f>
        <v>2:28.79</v>
      </c>
    </row>
    <row r="131" spans="1:7" x14ac:dyDescent="0.2">
      <c r="A131">
        <v>10</v>
      </c>
      <c r="B131">
        <v>156</v>
      </c>
      <c r="C131">
        <v>5</v>
      </c>
      <c r="D131" t="s">
        <v>142</v>
      </c>
      <c r="E131" t="s">
        <v>130</v>
      </c>
      <c r="F131" t="s">
        <v>22</v>
      </c>
      <c r="G131" t="str">
        <f>"2:29.12"</f>
        <v>2:29.12</v>
      </c>
    </row>
    <row r="132" spans="1:7" x14ac:dyDescent="0.2">
      <c r="A132">
        <v>11</v>
      </c>
      <c r="B132">
        <v>206</v>
      </c>
      <c r="C132">
        <v>10</v>
      </c>
      <c r="D132" t="s">
        <v>143</v>
      </c>
      <c r="E132" t="s">
        <v>144</v>
      </c>
      <c r="F132" t="s">
        <v>86</v>
      </c>
      <c r="G132" t="str">
        <f>"2:29.18"</f>
        <v>2:29.18</v>
      </c>
    </row>
    <row r="133" spans="1:7" x14ac:dyDescent="0.2">
      <c r="A133">
        <v>12</v>
      </c>
      <c r="B133">
        <v>106</v>
      </c>
      <c r="C133">
        <v>9</v>
      </c>
      <c r="D133" t="s">
        <v>145</v>
      </c>
      <c r="E133" t="s">
        <v>28</v>
      </c>
      <c r="F133" t="s">
        <v>22</v>
      </c>
      <c r="G133" t="str">
        <f>"2:30.73"</f>
        <v>2:30.73</v>
      </c>
    </row>
    <row r="135" spans="1:7" x14ac:dyDescent="0.2">
      <c r="A135">
        <v>3</v>
      </c>
      <c r="C135">
        <v>5</v>
      </c>
      <c r="D135" t="s">
        <v>326</v>
      </c>
      <c r="E135" t="s">
        <v>95</v>
      </c>
    </row>
    <row r="136" spans="1:7" x14ac:dyDescent="0.2">
      <c r="A136">
        <v>1</v>
      </c>
      <c r="B136">
        <v>178</v>
      </c>
      <c r="C136">
        <v>12</v>
      </c>
      <c r="D136" t="s">
        <v>146</v>
      </c>
      <c r="E136" t="s">
        <v>99</v>
      </c>
      <c r="F136" t="s">
        <v>35</v>
      </c>
      <c r="G136" t="str">
        <f>"2:13.63"</f>
        <v>2:13.63</v>
      </c>
    </row>
    <row r="137" spans="1:7" x14ac:dyDescent="0.2">
      <c r="A137">
        <v>2</v>
      </c>
      <c r="B137">
        <v>131</v>
      </c>
      <c r="C137">
        <v>9</v>
      </c>
      <c r="D137" t="s">
        <v>147</v>
      </c>
      <c r="E137" t="s">
        <v>68</v>
      </c>
      <c r="F137" t="s">
        <v>80</v>
      </c>
      <c r="G137" t="str">
        <f>"2:18.39"</f>
        <v>2:18.39</v>
      </c>
    </row>
    <row r="138" spans="1:7" x14ac:dyDescent="0.2">
      <c r="A138">
        <v>3</v>
      </c>
      <c r="B138">
        <v>210</v>
      </c>
      <c r="C138">
        <v>6</v>
      </c>
      <c r="D138" t="s">
        <v>148</v>
      </c>
      <c r="E138" t="s">
        <v>68</v>
      </c>
      <c r="F138" t="s">
        <v>107</v>
      </c>
      <c r="G138" t="str">
        <f>"2:18.83"</f>
        <v>2:18.83</v>
      </c>
    </row>
    <row r="139" spans="1:7" x14ac:dyDescent="0.2">
      <c r="A139">
        <v>4</v>
      </c>
      <c r="B139">
        <v>139</v>
      </c>
      <c r="C139">
        <v>10</v>
      </c>
      <c r="D139" t="s">
        <v>149</v>
      </c>
      <c r="E139" t="s">
        <v>5</v>
      </c>
      <c r="F139" t="s">
        <v>80</v>
      </c>
      <c r="G139" t="str">
        <f>"2:20.52"</f>
        <v>2:20.52</v>
      </c>
    </row>
    <row r="140" spans="1:7" x14ac:dyDescent="0.2">
      <c r="A140">
        <v>5</v>
      </c>
      <c r="B140">
        <v>245</v>
      </c>
      <c r="C140">
        <v>3</v>
      </c>
      <c r="D140" t="s">
        <v>150</v>
      </c>
      <c r="E140" t="s">
        <v>151</v>
      </c>
      <c r="F140" t="s">
        <v>22</v>
      </c>
      <c r="G140" t="str">
        <f>"2:22.15"</f>
        <v>2:22.15</v>
      </c>
    </row>
    <row r="141" spans="1:7" x14ac:dyDescent="0.2">
      <c r="A141">
        <v>6</v>
      </c>
      <c r="B141">
        <v>220</v>
      </c>
      <c r="C141">
        <v>4</v>
      </c>
      <c r="D141" t="s">
        <v>152</v>
      </c>
      <c r="E141" t="s">
        <v>124</v>
      </c>
      <c r="F141" t="s">
        <v>6</v>
      </c>
      <c r="G141" t="str">
        <f>"2:22.55"</f>
        <v>2:22.55</v>
      </c>
    </row>
    <row r="142" spans="1:7" x14ac:dyDescent="0.2">
      <c r="A142">
        <v>7</v>
      </c>
      <c r="B142">
        <v>255</v>
      </c>
      <c r="C142">
        <v>2</v>
      </c>
      <c r="D142" t="s">
        <v>153</v>
      </c>
      <c r="E142" t="s">
        <v>19</v>
      </c>
      <c r="F142" t="s">
        <v>107</v>
      </c>
      <c r="G142" t="str">
        <f>"2:22.84"</f>
        <v>2:22.84</v>
      </c>
    </row>
    <row r="143" spans="1:7" x14ac:dyDescent="0.2">
      <c r="A143">
        <v>8</v>
      </c>
      <c r="B143">
        <v>230</v>
      </c>
      <c r="C143">
        <v>7</v>
      </c>
      <c r="D143" t="s">
        <v>154</v>
      </c>
      <c r="E143" t="s">
        <v>136</v>
      </c>
      <c r="F143" t="s">
        <v>24</v>
      </c>
      <c r="G143" t="str">
        <f>"2:23.73"</f>
        <v>2:23.73</v>
      </c>
    </row>
    <row r="144" spans="1:7" x14ac:dyDescent="0.2">
      <c r="A144">
        <v>9</v>
      </c>
      <c r="B144">
        <v>140</v>
      </c>
      <c r="C144">
        <v>5</v>
      </c>
      <c r="D144" t="s">
        <v>155</v>
      </c>
      <c r="E144" t="s">
        <v>156</v>
      </c>
      <c r="F144" t="s">
        <v>107</v>
      </c>
      <c r="G144" t="str">
        <f>"2:24.16"</f>
        <v>2:24.16</v>
      </c>
    </row>
    <row r="145" spans="1:7" x14ac:dyDescent="0.2">
      <c r="A145">
        <v>10</v>
      </c>
      <c r="B145">
        <v>83</v>
      </c>
      <c r="C145">
        <v>1</v>
      </c>
      <c r="D145" t="s">
        <v>157</v>
      </c>
      <c r="E145" t="s">
        <v>68</v>
      </c>
      <c r="F145" t="s">
        <v>75</v>
      </c>
      <c r="G145" t="str">
        <f>"2:26.60"</f>
        <v>2:26.60</v>
      </c>
    </row>
    <row r="146" spans="1:7" x14ac:dyDescent="0.2">
      <c r="A146">
        <v>11</v>
      </c>
      <c r="B146">
        <v>155</v>
      </c>
      <c r="C146">
        <v>11</v>
      </c>
      <c r="D146" t="s">
        <v>158</v>
      </c>
      <c r="E146" t="s">
        <v>68</v>
      </c>
      <c r="F146" t="s">
        <v>86</v>
      </c>
      <c r="G146" t="str">
        <f>"2:26.94"</f>
        <v>2:26.94</v>
      </c>
    </row>
    <row r="147" spans="1:7" x14ac:dyDescent="0.2">
      <c r="A147">
        <v>12</v>
      </c>
      <c r="B147">
        <v>72</v>
      </c>
      <c r="C147">
        <v>8</v>
      </c>
      <c r="D147" t="s">
        <v>159</v>
      </c>
      <c r="E147" t="s">
        <v>97</v>
      </c>
      <c r="F147" t="s">
        <v>75</v>
      </c>
      <c r="G147" t="str">
        <f>"2:30.31"</f>
        <v>2:30.31</v>
      </c>
    </row>
    <row r="149" spans="1:7" x14ac:dyDescent="0.2">
      <c r="A149">
        <v>3</v>
      </c>
      <c r="C149">
        <v>6</v>
      </c>
      <c r="D149" t="s">
        <v>326</v>
      </c>
      <c r="E149" t="s">
        <v>95</v>
      </c>
    </row>
    <row r="150" spans="1:7" x14ac:dyDescent="0.2">
      <c r="A150">
        <v>1</v>
      </c>
      <c r="B150">
        <v>80</v>
      </c>
      <c r="C150">
        <v>2</v>
      </c>
      <c r="D150" t="s">
        <v>160</v>
      </c>
      <c r="E150" t="s">
        <v>28</v>
      </c>
      <c r="F150" t="s">
        <v>44</v>
      </c>
      <c r="G150" t="str">
        <f>"2:13.66"</f>
        <v>2:13.66</v>
      </c>
    </row>
    <row r="151" spans="1:7" x14ac:dyDescent="0.2">
      <c r="A151">
        <v>2</v>
      </c>
      <c r="B151">
        <v>233</v>
      </c>
      <c r="C151">
        <v>10</v>
      </c>
      <c r="D151" t="s">
        <v>161</v>
      </c>
      <c r="E151" t="s">
        <v>162</v>
      </c>
      <c r="F151" t="s">
        <v>41</v>
      </c>
      <c r="G151" t="str">
        <f>"2:15.62"</f>
        <v>2:15.62</v>
      </c>
    </row>
    <row r="152" spans="1:7" x14ac:dyDescent="0.2">
      <c r="A152">
        <v>3</v>
      </c>
      <c r="B152">
        <v>195</v>
      </c>
      <c r="C152">
        <v>12</v>
      </c>
      <c r="D152" t="s">
        <v>163</v>
      </c>
      <c r="E152" t="s">
        <v>94</v>
      </c>
      <c r="F152" t="s">
        <v>24</v>
      </c>
      <c r="G152" t="str">
        <f>"2:15.63"</f>
        <v>2:15.63</v>
      </c>
    </row>
    <row r="153" spans="1:7" x14ac:dyDescent="0.2">
      <c r="A153">
        <v>4</v>
      </c>
      <c r="B153">
        <v>173</v>
      </c>
      <c r="C153">
        <v>8</v>
      </c>
      <c r="D153" t="s">
        <v>164</v>
      </c>
      <c r="E153" t="s">
        <v>58</v>
      </c>
      <c r="F153" t="s">
        <v>24</v>
      </c>
      <c r="G153" t="str">
        <f>"2:16.12"</f>
        <v>2:16.12</v>
      </c>
    </row>
    <row r="154" spans="1:7" x14ac:dyDescent="0.2">
      <c r="A154">
        <v>5</v>
      </c>
      <c r="B154">
        <v>105</v>
      </c>
      <c r="C154">
        <v>3</v>
      </c>
      <c r="D154" t="s">
        <v>165</v>
      </c>
      <c r="E154" t="s">
        <v>99</v>
      </c>
      <c r="F154" t="s">
        <v>38</v>
      </c>
      <c r="G154" t="str">
        <f>"2:16.32"</f>
        <v>2:16.32</v>
      </c>
    </row>
    <row r="155" spans="1:7" x14ac:dyDescent="0.2">
      <c r="A155">
        <v>6</v>
      </c>
      <c r="B155">
        <v>214</v>
      </c>
      <c r="C155">
        <v>5</v>
      </c>
      <c r="D155" t="s">
        <v>166</v>
      </c>
      <c r="E155" t="s">
        <v>58</v>
      </c>
      <c r="F155" t="s">
        <v>24</v>
      </c>
      <c r="G155" t="str">
        <f>"2:17.34"</f>
        <v>2:17.34</v>
      </c>
    </row>
    <row r="156" spans="1:7" x14ac:dyDescent="0.2">
      <c r="A156">
        <v>7</v>
      </c>
      <c r="B156">
        <v>86</v>
      </c>
      <c r="C156">
        <v>11</v>
      </c>
      <c r="D156" t="s">
        <v>167</v>
      </c>
      <c r="E156" t="s">
        <v>168</v>
      </c>
      <c r="F156" t="s">
        <v>86</v>
      </c>
      <c r="G156" t="str">
        <f>"2:17.39"</f>
        <v>2:17.39</v>
      </c>
    </row>
    <row r="157" spans="1:7" x14ac:dyDescent="0.2">
      <c r="A157">
        <v>8</v>
      </c>
      <c r="B157">
        <v>67</v>
      </c>
      <c r="C157">
        <v>7</v>
      </c>
      <c r="D157" t="s">
        <v>169</v>
      </c>
      <c r="E157" t="s">
        <v>83</v>
      </c>
      <c r="F157" t="s">
        <v>75</v>
      </c>
      <c r="G157" t="str">
        <f>"2:18.16"</f>
        <v>2:18.16</v>
      </c>
    </row>
    <row r="158" spans="1:7" x14ac:dyDescent="0.2">
      <c r="A158">
        <v>9</v>
      </c>
      <c r="B158">
        <v>149</v>
      </c>
      <c r="C158">
        <v>1</v>
      </c>
      <c r="D158" t="s">
        <v>170</v>
      </c>
      <c r="E158" t="s">
        <v>97</v>
      </c>
      <c r="F158" t="s">
        <v>75</v>
      </c>
      <c r="G158" t="str">
        <f>"2:18.20"</f>
        <v>2:18.20</v>
      </c>
    </row>
    <row r="159" spans="1:7" x14ac:dyDescent="0.2">
      <c r="A159">
        <v>10</v>
      </c>
      <c r="B159">
        <v>223</v>
      </c>
      <c r="C159">
        <v>4</v>
      </c>
      <c r="D159" t="s">
        <v>171</v>
      </c>
      <c r="E159" t="s">
        <v>19</v>
      </c>
      <c r="F159" t="s">
        <v>24</v>
      </c>
      <c r="G159" t="str">
        <f>"2:18.35"</f>
        <v>2:18.35</v>
      </c>
    </row>
    <row r="160" spans="1:7" x14ac:dyDescent="0.2">
      <c r="A160">
        <v>11</v>
      </c>
      <c r="B160">
        <v>212</v>
      </c>
      <c r="C160">
        <v>9</v>
      </c>
      <c r="D160" t="s">
        <v>172</v>
      </c>
      <c r="E160" t="s">
        <v>71</v>
      </c>
      <c r="F160" t="s">
        <v>75</v>
      </c>
      <c r="G160" t="str">
        <f>"2:20.37"</f>
        <v>2:20.37</v>
      </c>
    </row>
    <row r="161" spans="1:7" x14ac:dyDescent="0.2">
      <c r="A161">
        <v>12</v>
      </c>
      <c r="B161">
        <v>248</v>
      </c>
      <c r="C161">
        <v>6</v>
      </c>
      <c r="D161" t="s">
        <v>173</v>
      </c>
      <c r="E161" t="s">
        <v>174</v>
      </c>
      <c r="F161" t="s">
        <v>17</v>
      </c>
      <c r="G161" t="str">
        <f>"2:30.49"</f>
        <v>2:30.49</v>
      </c>
    </row>
    <row r="163" spans="1:7" x14ac:dyDescent="0.2">
      <c r="A163">
        <v>3</v>
      </c>
      <c r="C163">
        <v>7</v>
      </c>
      <c r="D163" t="s">
        <v>326</v>
      </c>
      <c r="E163" t="s">
        <v>95</v>
      </c>
    </row>
    <row r="164" spans="1:7" x14ac:dyDescent="0.2">
      <c r="A164">
        <v>1</v>
      </c>
      <c r="B164">
        <v>95</v>
      </c>
      <c r="C164">
        <v>9</v>
      </c>
      <c r="D164" t="s">
        <v>175</v>
      </c>
      <c r="E164" t="s">
        <v>162</v>
      </c>
      <c r="F164" t="s">
        <v>48</v>
      </c>
      <c r="G164" t="str">
        <f>"2:09.22"</f>
        <v>2:09.22</v>
      </c>
    </row>
    <row r="165" spans="1:7" x14ac:dyDescent="0.2">
      <c r="A165">
        <v>2</v>
      </c>
      <c r="B165">
        <v>81</v>
      </c>
      <c r="C165">
        <v>7</v>
      </c>
      <c r="D165" t="s">
        <v>176</v>
      </c>
      <c r="E165" t="s">
        <v>28</v>
      </c>
      <c r="F165" t="s">
        <v>35</v>
      </c>
      <c r="G165" t="str">
        <f>"2:09.56"</f>
        <v>2:09.56</v>
      </c>
    </row>
    <row r="166" spans="1:7" x14ac:dyDescent="0.2">
      <c r="A166">
        <v>3</v>
      </c>
      <c r="B166">
        <v>211</v>
      </c>
      <c r="C166">
        <v>11</v>
      </c>
      <c r="D166" t="s">
        <v>177</v>
      </c>
      <c r="E166" t="s">
        <v>178</v>
      </c>
      <c r="F166" t="s">
        <v>44</v>
      </c>
      <c r="G166" t="str">
        <f>"2:11.98"</f>
        <v>2:11.98</v>
      </c>
    </row>
    <row r="167" spans="1:7" x14ac:dyDescent="0.2">
      <c r="A167">
        <v>4</v>
      </c>
      <c r="B167">
        <v>117</v>
      </c>
      <c r="C167">
        <v>12</v>
      </c>
      <c r="D167" t="s">
        <v>179</v>
      </c>
      <c r="E167" t="s">
        <v>68</v>
      </c>
      <c r="F167" t="s">
        <v>35</v>
      </c>
      <c r="G167" t="str">
        <f>"2:12.10"</f>
        <v>2:12.10</v>
      </c>
    </row>
    <row r="168" spans="1:7" x14ac:dyDescent="0.2">
      <c r="A168">
        <v>5</v>
      </c>
      <c r="B168">
        <v>93</v>
      </c>
      <c r="C168">
        <v>10</v>
      </c>
      <c r="D168" t="s">
        <v>180</v>
      </c>
      <c r="E168" t="s">
        <v>181</v>
      </c>
      <c r="F168" t="s">
        <v>24</v>
      </c>
      <c r="G168" t="str">
        <f>"2:13.47"</f>
        <v>2:13.47</v>
      </c>
    </row>
    <row r="169" spans="1:7" x14ac:dyDescent="0.2">
      <c r="A169">
        <v>6</v>
      </c>
      <c r="B169">
        <v>182</v>
      </c>
      <c r="C169">
        <v>1</v>
      </c>
      <c r="D169" t="s">
        <v>182</v>
      </c>
      <c r="E169" t="s">
        <v>183</v>
      </c>
      <c r="F169" t="s">
        <v>107</v>
      </c>
      <c r="G169" t="str">
        <f>"2:14.15"</f>
        <v>2:14.15</v>
      </c>
    </row>
    <row r="170" spans="1:7" x14ac:dyDescent="0.2">
      <c r="A170">
        <v>7</v>
      </c>
      <c r="B170">
        <v>125</v>
      </c>
      <c r="C170">
        <v>3</v>
      </c>
      <c r="D170" t="s">
        <v>184</v>
      </c>
      <c r="E170" t="s">
        <v>174</v>
      </c>
      <c r="F170" t="s">
        <v>86</v>
      </c>
      <c r="G170" t="str">
        <f>"2:14.38"</f>
        <v>2:14.38</v>
      </c>
    </row>
    <row r="171" spans="1:7" x14ac:dyDescent="0.2">
      <c r="A171">
        <v>8</v>
      </c>
      <c r="B171">
        <v>227</v>
      </c>
      <c r="C171">
        <v>8</v>
      </c>
      <c r="D171" t="s">
        <v>185</v>
      </c>
      <c r="E171" t="s">
        <v>99</v>
      </c>
      <c r="F171" t="s">
        <v>80</v>
      </c>
      <c r="G171" t="str">
        <f>"2:14.91"</f>
        <v>2:14.91</v>
      </c>
    </row>
    <row r="172" spans="1:7" x14ac:dyDescent="0.2">
      <c r="A172">
        <v>9</v>
      </c>
      <c r="B172">
        <v>208</v>
      </c>
      <c r="C172">
        <v>5</v>
      </c>
      <c r="D172" t="s">
        <v>186</v>
      </c>
      <c r="E172" t="s">
        <v>187</v>
      </c>
      <c r="F172" t="s">
        <v>48</v>
      </c>
      <c r="G172" t="str">
        <f>"2:15.24"</f>
        <v>2:15.24</v>
      </c>
    </row>
    <row r="173" spans="1:7" x14ac:dyDescent="0.2">
      <c r="A173">
        <v>10</v>
      </c>
      <c r="B173">
        <v>244</v>
      </c>
      <c r="C173">
        <v>6</v>
      </c>
      <c r="D173" t="s">
        <v>188</v>
      </c>
      <c r="E173" t="s">
        <v>50</v>
      </c>
      <c r="F173" t="s">
        <v>24</v>
      </c>
      <c r="G173" t="str">
        <f>"2:16.22"</f>
        <v>2:16.22</v>
      </c>
    </row>
    <row r="174" spans="1:7" x14ac:dyDescent="0.2">
      <c r="A174">
        <v>11</v>
      </c>
      <c r="B174">
        <v>151</v>
      </c>
      <c r="C174">
        <v>4</v>
      </c>
      <c r="D174" t="s">
        <v>189</v>
      </c>
      <c r="E174" t="s">
        <v>68</v>
      </c>
      <c r="F174" t="s">
        <v>75</v>
      </c>
      <c r="G174" t="str">
        <f>"2:17.02"</f>
        <v>2:17.02</v>
      </c>
    </row>
    <row r="175" spans="1:7" x14ac:dyDescent="0.2">
      <c r="A175">
        <v>12</v>
      </c>
      <c r="B175">
        <v>119</v>
      </c>
      <c r="C175">
        <v>2</v>
      </c>
      <c r="D175" t="s">
        <v>190</v>
      </c>
      <c r="E175" t="s">
        <v>58</v>
      </c>
      <c r="F175" t="s">
        <v>6</v>
      </c>
      <c r="G175" t="str">
        <f>"2:17.37"</f>
        <v>2:17.37</v>
      </c>
    </row>
    <row r="177" spans="1:7" x14ac:dyDescent="0.2">
      <c r="A177">
        <v>3</v>
      </c>
      <c r="C177">
        <v>8</v>
      </c>
      <c r="D177" t="s">
        <v>326</v>
      </c>
      <c r="E177" t="s">
        <v>95</v>
      </c>
    </row>
    <row r="178" spans="1:7" x14ac:dyDescent="0.2">
      <c r="A178">
        <v>1</v>
      </c>
      <c r="B178">
        <v>200</v>
      </c>
      <c r="C178">
        <v>5</v>
      </c>
      <c r="D178" t="s">
        <v>191</v>
      </c>
      <c r="E178" t="s">
        <v>192</v>
      </c>
      <c r="F178" t="s">
        <v>91</v>
      </c>
      <c r="G178" t="str">
        <f>"2:06.63"</f>
        <v>2:06.63</v>
      </c>
    </row>
    <row r="179" spans="1:7" x14ac:dyDescent="0.2">
      <c r="A179">
        <v>2</v>
      </c>
      <c r="B179">
        <v>333</v>
      </c>
      <c r="C179">
        <v>7</v>
      </c>
      <c r="D179" t="s">
        <v>193</v>
      </c>
      <c r="E179" t="s">
        <v>97</v>
      </c>
      <c r="F179" t="s">
        <v>75</v>
      </c>
      <c r="G179" t="str">
        <f>"2:06.76"</f>
        <v>2:06.76</v>
      </c>
    </row>
    <row r="180" spans="1:7" x14ac:dyDescent="0.2">
      <c r="A180">
        <v>3</v>
      </c>
      <c r="B180">
        <v>218</v>
      </c>
      <c r="C180">
        <v>10</v>
      </c>
      <c r="D180" t="s">
        <v>194</v>
      </c>
      <c r="E180" t="s">
        <v>8</v>
      </c>
      <c r="F180" t="s">
        <v>48</v>
      </c>
      <c r="G180" t="str">
        <f>"2:07.97"</f>
        <v>2:07.97</v>
      </c>
    </row>
    <row r="181" spans="1:7" x14ac:dyDescent="0.2">
      <c r="A181">
        <v>4</v>
      </c>
      <c r="B181">
        <v>146</v>
      </c>
      <c r="C181">
        <v>12</v>
      </c>
      <c r="D181" t="s">
        <v>195</v>
      </c>
      <c r="E181" t="s">
        <v>196</v>
      </c>
      <c r="F181" t="s">
        <v>35</v>
      </c>
      <c r="G181" t="str">
        <f>"2:08.25"</f>
        <v>2:08.25</v>
      </c>
    </row>
    <row r="182" spans="1:7" x14ac:dyDescent="0.2">
      <c r="A182">
        <v>5</v>
      </c>
      <c r="B182">
        <v>104</v>
      </c>
      <c r="C182">
        <v>9</v>
      </c>
      <c r="D182" t="s">
        <v>197</v>
      </c>
      <c r="E182" t="s">
        <v>198</v>
      </c>
      <c r="F182" t="s">
        <v>48</v>
      </c>
      <c r="G182" t="str">
        <f>"2:08.44"</f>
        <v>2:08.44</v>
      </c>
    </row>
    <row r="183" spans="1:7" x14ac:dyDescent="0.2">
      <c r="A183">
        <v>6</v>
      </c>
      <c r="B183">
        <v>129</v>
      </c>
      <c r="C183">
        <v>6</v>
      </c>
      <c r="D183" t="s">
        <v>199</v>
      </c>
      <c r="E183" t="s">
        <v>200</v>
      </c>
      <c r="F183" t="s">
        <v>107</v>
      </c>
      <c r="G183" t="str">
        <f>"2:08.91"</f>
        <v>2:08.91</v>
      </c>
    </row>
    <row r="184" spans="1:7" x14ac:dyDescent="0.2">
      <c r="A184">
        <v>7</v>
      </c>
      <c r="B184">
        <v>161</v>
      </c>
      <c r="C184">
        <v>8</v>
      </c>
      <c r="D184" t="s">
        <v>201</v>
      </c>
      <c r="E184" t="s">
        <v>202</v>
      </c>
      <c r="F184" t="s">
        <v>48</v>
      </c>
      <c r="G184" t="str">
        <f>"2:08.94"</f>
        <v>2:08.94</v>
      </c>
    </row>
    <row r="185" spans="1:7" x14ac:dyDescent="0.2">
      <c r="A185">
        <v>8</v>
      </c>
      <c r="B185">
        <v>159</v>
      </c>
      <c r="C185">
        <v>11</v>
      </c>
      <c r="D185" t="s">
        <v>203</v>
      </c>
      <c r="E185" t="s">
        <v>30</v>
      </c>
      <c r="F185" t="s">
        <v>48</v>
      </c>
      <c r="G185" t="str">
        <f>"2:09.22"</f>
        <v>2:09.22</v>
      </c>
    </row>
    <row r="186" spans="1:7" x14ac:dyDescent="0.2">
      <c r="A186">
        <v>9</v>
      </c>
      <c r="B186">
        <v>74</v>
      </c>
      <c r="C186">
        <v>3</v>
      </c>
      <c r="D186" t="s">
        <v>204</v>
      </c>
      <c r="E186" t="s">
        <v>52</v>
      </c>
      <c r="F186" t="s">
        <v>48</v>
      </c>
      <c r="G186" t="str">
        <f>"2:09.90"</f>
        <v>2:09.90</v>
      </c>
    </row>
    <row r="187" spans="1:7" x14ac:dyDescent="0.2">
      <c r="A187">
        <v>10</v>
      </c>
      <c r="B187">
        <v>88</v>
      </c>
      <c r="C187">
        <v>1</v>
      </c>
      <c r="D187" t="s">
        <v>205</v>
      </c>
      <c r="E187" t="s">
        <v>206</v>
      </c>
      <c r="F187" t="s">
        <v>107</v>
      </c>
      <c r="G187" t="str">
        <f>"2:10.76"</f>
        <v>2:10.76</v>
      </c>
    </row>
    <row r="188" spans="1:7" x14ac:dyDescent="0.2">
      <c r="A188">
        <v>11</v>
      </c>
      <c r="B188">
        <v>136</v>
      </c>
      <c r="C188">
        <v>2</v>
      </c>
      <c r="D188" t="s">
        <v>207</v>
      </c>
      <c r="E188" t="s">
        <v>208</v>
      </c>
      <c r="F188" t="s">
        <v>44</v>
      </c>
      <c r="G188" t="str">
        <f>"2:12.21"</f>
        <v>2:12.21</v>
      </c>
    </row>
    <row r="189" spans="1:7" x14ac:dyDescent="0.2">
      <c r="A189">
        <v>12</v>
      </c>
      <c r="B189">
        <v>107</v>
      </c>
      <c r="C189">
        <v>4</v>
      </c>
      <c r="D189" t="s">
        <v>209</v>
      </c>
      <c r="E189" t="s">
        <v>181</v>
      </c>
      <c r="F189" t="s">
        <v>44</v>
      </c>
      <c r="G189" t="str">
        <f>"2:15.37"</f>
        <v>2:15.37</v>
      </c>
    </row>
    <row r="191" spans="1:7" x14ac:dyDescent="0.2">
      <c r="A191">
        <v>3</v>
      </c>
      <c r="C191">
        <v>9</v>
      </c>
      <c r="D191" t="s">
        <v>326</v>
      </c>
      <c r="E191" t="s">
        <v>95</v>
      </c>
    </row>
    <row r="192" spans="1:7" x14ac:dyDescent="0.2">
      <c r="A192">
        <v>1</v>
      </c>
      <c r="B192">
        <v>122</v>
      </c>
      <c r="C192">
        <v>8</v>
      </c>
      <c r="D192" t="s">
        <v>210</v>
      </c>
      <c r="E192" t="s">
        <v>19</v>
      </c>
      <c r="F192" t="s">
        <v>44</v>
      </c>
      <c r="G192" t="str">
        <f>"2:01.65"</f>
        <v>2:01.65</v>
      </c>
    </row>
    <row r="193" spans="1:7" x14ac:dyDescent="0.2">
      <c r="A193">
        <v>2</v>
      </c>
      <c r="B193">
        <v>133</v>
      </c>
      <c r="C193">
        <v>12</v>
      </c>
      <c r="D193" t="s">
        <v>211</v>
      </c>
      <c r="E193" t="s">
        <v>47</v>
      </c>
      <c r="F193" t="s">
        <v>107</v>
      </c>
      <c r="G193" t="str">
        <f>"2:01.87"</f>
        <v>2:01.87</v>
      </c>
    </row>
    <row r="194" spans="1:7" x14ac:dyDescent="0.2">
      <c r="A194">
        <v>3</v>
      </c>
      <c r="B194">
        <v>188</v>
      </c>
      <c r="C194">
        <v>5</v>
      </c>
      <c r="D194" t="s">
        <v>212</v>
      </c>
      <c r="E194" t="s">
        <v>202</v>
      </c>
      <c r="F194" t="s">
        <v>35</v>
      </c>
      <c r="G194" t="str">
        <f>"2:03.21"</f>
        <v>2:03.21</v>
      </c>
    </row>
    <row r="195" spans="1:7" x14ac:dyDescent="0.2">
      <c r="A195">
        <v>4</v>
      </c>
      <c r="B195">
        <v>217</v>
      </c>
      <c r="C195">
        <v>4</v>
      </c>
      <c r="D195" t="s">
        <v>213</v>
      </c>
      <c r="E195" t="s">
        <v>214</v>
      </c>
      <c r="F195" t="s">
        <v>35</v>
      </c>
      <c r="G195" t="str">
        <f>"2:03.83"</f>
        <v>2:03.83</v>
      </c>
    </row>
    <row r="196" spans="1:7" x14ac:dyDescent="0.2">
      <c r="A196">
        <v>5</v>
      </c>
      <c r="B196">
        <v>239</v>
      </c>
      <c r="C196">
        <v>9</v>
      </c>
      <c r="D196" t="s">
        <v>215</v>
      </c>
      <c r="E196" t="s">
        <v>216</v>
      </c>
      <c r="F196" t="s">
        <v>48</v>
      </c>
      <c r="G196" t="str">
        <f>"2:04.05"</f>
        <v>2:04.05</v>
      </c>
    </row>
    <row r="197" spans="1:7" x14ac:dyDescent="0.2">
      <c r="A197">
        <v>6</v>
      </c>
      <c r="B197">
        <v>59</v>
      </c>
      <c r="C197">
        <v>10</v>
      </c>
      <c r="D197" t="s">
        <v>217</v>
      </c>
      <c r="E197" t="s">
        <v>151</v>
      </c>
      <c r="F197" t="s">
        <v>44</v>
      </c>
      <c r="G197" t="str">
        <f>"2:04.70"</f>
        <v>2:04.70</v>
      </c>
    </row>
    <row r="198" spans="1:7" x14ac:dyDescent="0.2">
      <c r="A198">
        <v>7</v>
      </c>
      <c r="B198">
        <v>158</v>
      </c>
      <c r="C198">
        <v>1</v>
      </c>
      <c r="D198" t="s">
        <v>218</v>
      </c>
      <c r="E198" t="s">
        <v>196</v>
      </c>
      <c r="F198" t="s">
        <v>35</v>
      </c>
      <c r="G198" t="str">
        <f>"2:04.79"</f>
        <v>2:04.79</v>
      </c>
    </row>
    <row r="199" spans="1:7" x14ac:dyDescent="0.2">
      <c r="A199">
        <v>8</v>
      </c>
      <c r="B199">
        <v>62</v>
      </c>
      <c r="C199">
        <v>3</v>
      </c>
      <c r="D199" t="s">
        <v>219</v>
      </c>
      <c r="E199" t="s">
        <v>19</v>
      </c>
      <c r="F199" t="s">
        <v>48</v>
      </c>
      <c r="G199" t="str">
        <f>"2:06.46"</f>
        <v>2:06.46</v>
      </c>
    </row>
    <row r="200" spans="1:7" x14ac:dyDescent="0.2">
      <c r="A200">
        <v>9</v>
      </c>
      <c r="B200">
        <v>113</v>
      </c>
      <c r="C200">
        <v>6</v>
      </c>
      <c r="D200" t="s">
        <v>220</v>
      </c>
      <c r="E200" t="s">
        <v>8</v>
      </c>
      <c r="F200" t="s">
        <v>35</v>
      </c>
      <c r="G200" t="str">
        <f>"2:06.57"</f>
        <v>2:06.57</v>
      </c>
    </row>
    <row r="201" spans="1:7" x14ac:dyDescent="0.2">
      <c r="A201">
        <v>10</v>
      </c>
      <c r="B201">
        <v>63</v>
      </c>
      <c r="C201">
        <v>7</v>
      </c>
      <c r="D201" t="s">
        <v>221</v>
      </c>
      <c r="E201" t="s">
        <v>139</v>
      </c>
      <c r="F201" t="s">
        <v>35</v>
      </c>
      <c r="G201" t="str">
        <f>"2:06.63"</f>
        <v>2:06.63</v>
      </c>
    </row>
    <row r="202" spans="1:7" x14ac:dyDescent="0.2">
      <c r="A202">
        <v>11</v>
      </c>
      <c r="B202">
        <v>215</v>
      </c>
      <c r="C202">
        <v>2</v>
      </c>
      <c r="D202" t="s">
        <v>222</v>
      </c>
      <c r="E202" t="s">
        <v>208</v>
      </c>
      <c r="F202" t="s">
        <v>35</v>
      </c>
      <c r="G202" t="str">
        <f>"2:07.10"</f>
        <v>2:07.10</v>
      </c>
    </row>
    <row r="203" spans="1:7" x14ac:dyDescent="0.2">
      <c r="A203">
        <v>12</v>
      </c>
      <c r="B203">
        <v>222</v>
      </c>
      <c r="C203">
        <v>11</v>
      </c>
      <c r="D203" t="s">
        <v>223</v>
      </c>
      <c r="E203" t="s">
        <v>224</v>
      </c>
      <c r="F203" t="s">
        <v>35</v>
      </c>
      <c r="G203" t="str">
        <f>"2:08.36"</f>
        <v>2:08.36</v>
      </c>
    </row>
    <row r="205" spans="1:7" x14ac:dyDescent="0.2">
      <c r="A205">
        <v>3</v>
      </c>
      <c r="C205">
        <v>10</v>
      </c>
      <c r="D205" t="s">
        <v>326</v>
      </c>
      <c r="E205" t="s">
        <v>95</v>
      </c>
    </row>
    <row r="206" spans="1:7" x14ac:dyDescent="0.2">
      <c r="A206">
        <v>1</v>
      </c>
      <c r="B206">
        <v>249</v>
      </c>
      <c r="C206">
        <v>1</v>
      </c>
      <c r="D206" t="s">
        <v>225</v>
      </c>
      <c r="E206" t="s">
        <v>174</v>
      </c>
      <c r="F206" t="s">
        <v>44</v>
      </c>
      <c r="G206" t="str">
        <f>"1:58.91"</f>
        <v>1:58.91</v>
      </c>
    </row>
    <row r="207" spans="1:7" x14ac:dyDescent="0.2">
      <c r="A207">
        <v>2</v>
      </c>
      <c r="B207">
        <v>101</v>
      </c>
      <c r="C207">
        <v>11</v>
      </c>
      <c r="D207" t="s">
        <v>226</v>
      </c>
      <c r="E207" t="s">
        <v>227</v>
      </c>
      <c r="F207" t="s">
        <v>35</v>
      </c>
      <c r="G207" t="str">
        <f>"1:59.43"</f>
        <v>1:59.43</v>
      </c>
    </row>
    <row r="208" spans="1:7" x14ac:dyDescent="0.2">
      <c r="A208">
        <v>3</v>
      </c>
      <c r="B208">
        <v>144</v>
      </c>
      <c r="C208">
        <v>8</v>
      </c>
      <c r="D208" t="s">
        <v>228</v>
      </c>
      <c r="E208" t="s">
        <v>5</v>
      </c>
      <c r="F208" t="s">
        <v>35</v>
      </c>
      <c r="G208" t="str">
        <f>"1:59.52"</f>
        <v>1:59.52</v>
      </c>
    </row>
    <row r="209" spans="1:7" x14ac:dyDescent="0.2">
      <c r="A209">
        <v>4</v>
      </c>
      <c r="B209">
        <v>143</v>
      </c>
      <c r="C209">
        <v>6</v>
      </c>
      <c r="D209" t="s">
        <v>229</v>
      </c>
      <c r="E209" t="s">
        <v>230</v>
      </c>
      <c r="F209" t="s">
        <v>48</v>
      </c>
      <c r="G209" t="str">
        <f>"1:59.57"</f>
        <v>1:59.57</v>
      </c>
    </row>
    <row r="210" spans="1:7" x14ac:dyDescent="0.2">
      <c r="A210">
        <v>5</v>
      </c>
      <c r="B210">
        <v>103</v>
      </c>
      <c r="C210">
        <v>7</v>
      </c>
      <c r="D210" t="s">
        <v>231</v>
      </c>
      <c r="E210" t="s">
        <v>208</v>
      </c>
      <c r="F210" t="s">
        <v>44</v>
      </c>
      <c r="G210" t="str">
        <f>"2:00.32"</f>
        <v>2:00.32</v>
      </c>
    </row>
    <row r="211" spans="1:7" x14ac:dyDescent="0.2">
      <c r="A211">
        <v>6</v>
      </c>
      <c r="B211">
        <v>235</v>
      </c>
      <c r="C211">
        <v>2</v>
      </c>
      <c r="D211" t="s">
        <v>232</v>
      </c>
      <c r="E211" t="s">
        <v>233</v>
      </c>
      <c r="F211" t="s">
        <v>44</v>
      </c>
      <c r="G211" t="str">
        <f>"2:01.41"</f>
        <v>2:01.41</v>
      </c>
    </row>
    <row r="212" spans="1:7" x14ac:dyDescent="0.2">
      <c r="A212">
        <v>7</v>
      </c>
      <c r="B212">
        <v>213</v>
      </c>
      <c r="C212">
        <v>5</v>
      </c>
      <c r="D212" t="s">
        <v>234</v>
      </c>
      <c r="E212" t="s">
        <v>50</v>
      </c>
      <c r="F212" t="s">
        <v>44</v>
      </c>
      <c r="G212" t="str">
        <f>"2:01.47"</f>
        <v>2:01.47</v>
      </c>
    </row>
    <row r="213" spans="1:7" x14ac:dyDescent="0.2">
      <c r="A213">
        <v>8</v>
      </c>
      <c r="B213">
        <v>145</v>
      </c>
      <c r="C213">
        <v>3</v>
      </c>
      <c r="D213" t="s">
        <v>235</v>
      </c>
      <c r="E213" t="s">
        <v>236</v>
      </c>
      <c r="F213" t="s">
        <v>48</v>
      </c>
      <c r="G213" t="str">
        <f>"2:02.95"</f>
        <v>2:02.95</v>
      </c>
    </row>
    <row r="214" spans="1:7" x14ac:dyDescent="0.2">
      <c r="A214">
        <v>9</v>
      </c>
      <c r="B214">
        <v>99</v>
      </c>
      <c r="C214">
        <v>10</v>
      </c>
      <c r="D214" t="s">
        <v>237</v>
      </c>
      <c r="E214" t="s">
        <v>238</v>
      </c>
      <c r="F214" t="s">
        <v>35</v>
      </c>
      <c r="G214" t="str">
        <f>"2:03.99"</f>
        <v>2:03.99</v>
      </c>
    </row>
    <row r="215" spans="1:7" x14ac:dyDescent="0.2">
      <c r="A215">
        <v>10</v>
      </c>
      <c r="B215">
        <v>123</v>
      </c>
      <c r="C215">
        <v>12</v>
      </c>
      <c r="D215" t="s">
        <v>239</v>
      </c>
      <c r="E215" t="s">
        <v>71</v>
      </c>
      <c r="F215" t="s">
        <v>48</v>
      </c>
      <c r="G215" t="str">
        <f>"2:04.33"</f>
        <v>2:04.33</v>
      </c>
    </row>
    <row r="216" spans="1:7" x14ac:dyDescent="0.2">
      <c r="A216">
        <v>11</v>
      </c>
      <c r="B216">
        <v>137</v>
      </c>
      <c r="C216">
        <v>9</v>
      </c>
      <c r="D216" t="s">
        <v>240</v>
      </c>
      <c r="E216" t="s">
        <v>208</v>
      </c>
      <c r="F216" t="s">
        <v>44</v>
      </c>
      <c r="G216" t="str">
        <f>"2:05.09"</f>
        <v>2:05.09</v>
      </c>
    </row>
    <row r="217" spans="1:7" x14ac:dyDescent="0.2">
      <c r="A217">
        <v>12</v>
      </c>
      <c r="B217">
        <v>75</v>
      </c>
      <c r="C217">
        <v>4</v>
      </c>
      <c r="D217" t="s">
        <v>241</v>
      </c>
      <c r="E217" t="s">
        <v>47</v>
      </c>
      <c r="F217" t="s">
        <v>48</v>
      </c>
      <c r="G217" t="str">
        <f>"2:08.61"</f>
        <v>2:08.61</v>
      </c>
    </row>
    <row r="219" spans="1:7" x14ac:dyDescent="0.2">
      <c r="A219">
        <v>3</v>
      </c>
      <c r="C219">
        <v>11</v>
      </c>
      <c r="D219" t="s">
        <v>326</v>
      </c>
      <c r="E219" t="s">
        <v>95</v>
      </c>
    </row>
    <row r="220" spans="1:7" x14ac:dyDescent="0.2">
      <c r="A220">
        <v>1</v>
      </c>
      <c r="B220">
        <v>201</v>
      </c>
      <c r="C220">
        <v>6</v>
      </c>
      <c r="D220" t="s">
        <v>242</v>
      </c>
      <c r="E220" t="s">
        <v>243</v>
      </c>
      <c r="F220" t="s">
        <v>48</v>
      </c>
      <c r="G220" t="str">
        <f>"1:59.18"</f>
        <v>1:59.18</v>
      </c>
    </row>
    <row r="221" spans="1:7" x14ac:dyDescent="0.2">
      <c r="A221">
        <v>2</v>
      </c>
      <c r="B221">
        <v>100</v>
      </c>
      <c r="C221">
        <v>1</v>
      </c>
      <c r="D221" t="s">
        <v>244</v>
      </c>
      <c r="E221" t="s">
        <v>181</v>
      </c>
      <c r="F221" t="s">
        <v>35</v>
      </c>
      <c r="G221" t="str">
        <f>"1:59.38"</f>
        <v>1:59.38</v>
      </c>
    </row>
    <row r="222" spans="1:7" x14ac:dyDescent="0.2">
      <c r="A222">
        <v>3</v>
      </c>
      <c r="B222">
        <v>176</v>
      </c>
      <c r="C222">
        <v>7</v>
      </c>
      <c r="D222" t="s">
        <v>245</v>
      </c>
      <c r="E222" t="s">
        <v>156</v>
      </c>
      <c r="F222" t="s">
        <v>44</v>
      </c>
      <c r="G222" t="str">
        <f>"1:59.76"</f>
        <v>1:59.76</v>
      </c>
    </row>
    <row r="223" spans="1:7" x14ac:dyDescent="0.2">
      <c r="A223">
        <v>4</v>
      </c>
      <c r="B223">
        <v>61</v>
      </c>
      <c r="C223">
        <v>8</v>
      </c>
      <c r="D223" t="s">
        <v>246</v>
      </c>
      <c r="E223" t="s">
        <v>5</v>
      </c>
      <c r="F223" t="s">
        <v>35</v>
      </c>
      <c r="G223" t="str">
        <f>"2:00.67"</f>
        <v>2:00.67</v>
      </c>
    </row>
    <row r="224" spans="1:7" x14ac:dyDescent="0.2">
      <c r="A224">
        <v>5</v>
      </c>
      <c r="B224">
        <v>164</v>
      </c>
      <c r="C224">
        <v>3</v>
      </c>
      <c r="D224" t="s">
        <v>247</v>
      </c>
      <c r="E224" t="s">
        <v>5</v>
      </c>
      <c r="F224" t="s">
        <v>35</v>
      </c>
      <c r="G224" t="str">
        <f>"2:01.15"</f>
        <v>2:01.15</v>
      </c>
    </row>
    <row r="225" spans="1:7" x14ac:dyDescent="0.2">
      <c r="A225">
        <v>6</v>
      </c>
      <c r="B225">
        <v>87</v>
      </c>
      <c r="C225">
        <v>4</v>
      </c>
      <c r="D225" t="s">
        <v>248</v>
      </c>
      <c r="E225" t="s">
        <v>28</v>
      </c>
      <c r="F225" t="s">
        <v>35</v>
      </c>
      <c r="G225" t="str">
        <f>"2:02.69"</f>
        <v>2:02.69</v>
      </c>
    </row>
    <row r="226" spans="1:7" x14ac:dyDescent="0.2">
      <c r="A226">
        <v>7</v>
      </c>
      <c r="B226">
        <v>192</v>
      </c>
      <c r="C226">
        <v>5</v>
      </c>
      <c r="D226" t="s">
        <v>249</v>
      </c>
      <c r="E226" t="s">
        <v>250</v>
      </c>
      <c r="F226" t="s">
        <v>48</v>
      </c>
      <c r="G226" t="str">
        <f>"2:04.70"</f>
        <v>2:04.70</v>
      </c>
    </row>
    <row r="227" spans="1:7" x14ac:dyDescent="0.2">
      <c r="A227">
        <v>8</v>
      </c>
      <c r="B227">
        <v>203</v>
      </c>
      <c r="C227">
        <v>2</v>
      </c>
      <c r="D227" t="s">
        <v>251</v>
      </c>
      <c r="E227" t="s">
        <v>94</v>
      </c>
      <c r="F227" t="s">
        <v>48</v>
      </c>
      <c r="G227" t="str">
        <f>"2:07.58"</f>
        <v>2:07.58</v>
      </c>
    </row>
    <row r="229" spans="1:7" x14ac:dyDescent="0.2">
      <c r="A229">
        <v>3</v>
      </c>
      <c r="C229">
        <v>12</v>
      </c>
      <c r="D229" t="s">
        <v>326</v>
      </c>
      <c r="E229" t="s">
        <v>95</v>
      </c>
    </row>
    <row r="230" spans="1:7" x14ac:dyDescent="0.2">
      <c r="A230">
        <v>1</v>
      </c>
      <c r="B230">
        <v>126</v>
      </c>
      <c r="C230">
        <v>2</v>
      </c>
      <c r="D230" t="s">
        <v>252</v>
      </c>
      <c r="E230" t="s">
        <v>37</v>
      </c>
      <c r="F230" t="s">
        <v>48</v>
      </c>
      <c r="G230" t="str">
        <f>"1:55.92"</f>
        <v>1:55.92</v>
      </c>
    </row>
    <row r="231" spans="1:7" x14ac:dyDescent="0.2">
      <c r="A231">
        <v>2</v>
      </c>
      <c r="B231">
        <v>170</v>
      </c>
      <c r="C231">
        <v>5</v>
      </c>
      <c r="D231" t="s">
        <v>253</v>
      </c>
      <c r="E231" t="s">
        <v>254</v>
      </c>
      <c r="F231" t="s">
        <v>48</v>
      </c>
      <c r="G231" t="str">
        <f>"1:57.44"</f>
        <v>1:57.44</v>
      </c>
    </row>
    <row r="232" spans="1:7" x14ac:dyDescent="0.2">
      <c r="A232">
        <v>3</v>
      </c>
      <c r="B232">
        <v>226</v>
      </c>
      <c r="C232">
        <v>7</v>
      </c>
      <c r="D232" t="s">
        <v>255</v>
      </c>
      <c r="E232" t="s">
        <v>97</v>
      </c>
      <c r="F232" t="s">
        <v>48</v>
      </c>
      <c r="G232" t="str">
        <f>"1:57.78"</f>
        <v>1:57.78</v>
      </c>
    </row>
    <row r="233" spans="1:7" x14ac:dyDescent="0.2">
      <c r="A233">
        <v>4</v>
      </c>
      <c r="B233">
        <v>189</v>
      </c>
      <c r="C233">
        <v>6</v>
      </c>
      <c r="D233" t="s">
        <v>256</v>
      </c>
      <c r="E233" t="s">
        <v>257</v>
      </c>
      <c r="F233" t="s">
        <v>48</v>
      </c>
      <c r="G233" t="str">
        <f>"1:57.95"</f>
        <v>1:57.95</v>
      </c>
    </row>
    <row r="234" spans="1:7" x14ac:dyDescent="0.2">
      <c r="A234">
        <v>5</v>
      </c>
      <c r="B234">
        <v>232</v>
      </c>
      <c r="C234">
        <v>4</v>
      </c>
      <c r="D234" t="s">
        <v>258</v>
      </c>
      <c r="E234" t="s">
        <v>162</v>
      </c>
      <c r="F234" t="s">
        <v>44</v>
      </c>
      <c r="G234" t="str">
        <f>"1:58.14"</f>
        <v>1:58.14</v>
      </c>
    </row>
    <row r="235" spans="1:7" x14ac:dyDescent="0.2">
      <c r="A235">
        <v>6</v>
      </c>
      <c r="B235">
        <v>225</v>
      </c>
      <c r="C235">
        <v>8</v>
      </c>
      <c r="D235" t="s">
        <v>259</v>
      </c>
      <c r="E235" t="s">
        <v>30</v>
      </c>
      <c r="F235" t="s">
        <v>48</v>
      </c>
      <c r="G235" t="str">
        <f>"1:59.39"</f>
        <v>1:59.39</v>
      </c>
    </row>
    <row r="236" spans="1:7" x14ac:dyDescent="0.2">
      <c r="A236">
        <v>7</v>
      </c>
      <c r="B236">
        <v>108</v>
      </c>
      <c r="C236">
        <v>3</v>
      </c>
      <c r="D236" t="s">
        <v>260</v>
      </c>
      <c r="E236" t="s">
        <v>115</v>
      </c>
      <c r="F236" t="s">
        <v>44</v>
      </c>
      <c r="G236" t="str">
        <f>"2:00.53"</f>
        <v>2:00.53</v>
      </c>
    </row>
    <row r="237" spans="1:7" x14ac:dyDescent="0.2">
      <c r="A237">
        <v>8</v>
      </c>
      <c r="B237">
        <v>254</v>
      </c>
      <c r="C237">
        <v>1</v>
      </c>
      <c r="D237" t="s">
        <v>261</v>
      </c>
      <c r="E237" t="s">
        <v>68</v>
      </c>
      <c r="F237" t="s">
        <v>44</v>
      </c>
      <c r="G237" t="str">
        <f>"2:01.27"</f>
        <v>2:01.27</v>
      </c>
    </row>
    <row r="239" spans="1:7" x14ac:dyDescent="0.2">
      <c r="A239">
        <v>3</v>
      </c>
      <c r="C239">
        <v>13</v>
      </c>
      <c r="D239" t="s">
        <v>326</v>
      </c>
      <c r="E239" t="s">
        <v>95</v>
      </c>
    </row>
    <row r="240" spans="1:7" x14ac:dyDescent="0.2">
      <c r="A240">
        <v>1</v>
      </c>
      <c r="B240">
        <v>138</v>
      </c>
      <c r="C240">
        <v>1</v>
      </c>
      <c r="D240" t="s">
        <v>262</v>
      </c>
      <c r="E240" t="s">
        <v>233</v>
      </c>
      <c r="F240" t="s">
        <v>44</v>
      </c>
      <c r="G240" t="str">
        <f>"1:51.77"</f>
        <v>1:51.77</v>
      </c>
    </row>
    <row r="241" spans="1:7" x14ac:dyDescent="0.2">
      <c r="A241">
        <v>2</v>
      </c>
      <c r="B241">
        <v>152</v>
      </c>
      <c r="C241">
        <v>3</v>
      </c>
      <c r="D241" t="s">
        <v>263</v>
      </c>
      <c r="E241" t="s">
        <v>58</v>
      </c>
      <c r="F241" t="s">
        <v>48</v>
      </c>
      <c r="G241" t="str">
        <f>"1:53.80"</f>
        <v>1:53.80</v>
      </c>
    </row>
    <row r="242" spans="1:7" x14ac:dyDescent="0.2">
      <c r="A242">
        <v>3</v>
      </c>
      <c r="B242">
        <v>142</v>
      </c>
      <c r="C242">
        <v>4</v>
      </c>
      <c r="D242" t="s">
        <v>264</v>
      </c>
      <c r="E242" t="s">
        <v>5</v>
      </c>
      <c r="F242" t="s">
        <v>48</v>
      </c>
      <c r="G242" t="str">
        <f>"1:55.58"</f>
        <v>1:55.58</v>
      </c>
    </row>
    <row r="243" spans="1:7" x14ac:dyDescent="0.2">
      <c r="A243">
        <v>4</v>
      </c>
      <c r="B243">
        <v>124</v>
      </c>
      <c r="C243">
        <v>7</v>
      </c>
      <c r="D243" t="s">
        <v>265</v>
      </c>
      <c r="E243" t="s">
        <v>134</v>
      </c>
      <c r="F243" t="s">
        <v>44</v>
      </c>
      <c r="G243" t="str">
        <f>"1:55.79"</f>
        <v>1:55.79</v>
      </c>
    </row>
    <row r="244" spans="1:7" x14ac:dyDescent="0.2">
      <c r="A244">
        <v>5</v>
      </c>
      <c r="B244">
        <v>109</v>
      </c>
      <c r="C244">
        <v>8</v>
      </c>
      <c r="D244" t="s">
        <v>266</v>
      </c>
      <c r="E244" t="s">
        <v>115</v>
      </c>
      <c r="F244" t="s">
        <v>35</v>
      </c>
      <c r="G244" t="str">
        <f>"1:57.42"</f>
        <v>1:57.42</v>
      </c>
    </row>
    <row r="245" spans="1:7" x14ac:dyDescent="0.2">
      <c r="A245">
        <v>6</v>
      </c>
      <c r="B245">
        <v>115</v>
      </c>
      <c r="C245">
        <v>2</v>
      </c>
      <c r="D245" t="s">
        <v>267</v>
      </c>
      <c r="E245" t="s">
        <v>224</v>
      </c>
      <c r="F245" t="s">
        <v>48</v>
      </c>
      <c r="G245" t="str">
        <f>"1:57.75"</f>
        <v>1:57.75</v>
      </c>
    </row>
    <row r="246" spans="1:7" x14ac:dyDescent="0.2">
      <c r="A246">
        <v>7</v>
      </c>
      <c r="B246">
        <v>209</v>
      </c>
      <c r="C246">
        <v>5</v>
      </c>
      <c r="D246" t="s">
        <v>268</v>
      </c>
      <c r="E246" t="s">
        <v>198</v>
      </c>
      <c r="F246" t="s">
        <v>35</v>
      </c>
      <c r="G246" t="str">
        <f>"1:59.17"</f>
        <v>1:59.17</v>
      </c>
    </row>
    <row r="247" spans="1:7" x14ac:dyDescent="0.2">
      <c r="A247">
        <v>8</v>
      </c>
      <c r="B247">
        <v>79</v>
      </c>
      <c r="C247">
        <v>6</v>
      </c>
      <c r="D247" t="s">
        <v>269</v>
      </c>
      <c r="E247" t="s">
        <v>174</v>
      </c>
      <c r="F247" t="s">
        <v>48</v>
      </c>
      <c r="G247" t="str">
        <f>"2:01.83"</f>
        <v>2:01.83</v>
      </c>
    </row>
    <row r="249" spans="1:7" x14ac:dyDescent="0.2">
      <c r="A249">
        <v>4</v>
      </c>
      <c r="C249">
        <v>1</v>
      </c>
      <c r="D249" t="s">
        <v>327</v>
      </c>
      <c r="E249" t="s">
        <v>95</v>
      </c>
    </row>
    <row r="250" spans="1:7" x14ac:dyDescent="0.2">
      <c r="A250">
        <v>1</v>
      </c>
      <c r="B250">
        <v>174</v>
      </c>
      <c r="C250">
        <v>5</v>
      </c>
      <c r="D250" t="s">
        <v>270</v>
      </c>
      <c r="E250" t="s">
        <v>271</v>
      </c>
      <c r="F250" t="s">
        <v>35</v>
      </c>
      <c r="G250" t="str">
        <f>"9:33.09"</f>
        <v>9:33.09</v>
      </c>
    </row>
    <row r="251" spans="1:7" x14ac:dyDescent="0.2">
      <c r="A251">
        <v>2</v>
      </c>
      <c r="B251">
        <v>286</v>
      </c>
      <c r="C251">
        <v>2</v>
      </c>
      <c r="D251" t="s">
        <v>272</v>
      </c>
      <c r="E251" t="s">
        <v>174</v>
      </c>
      <c r="F251" t="s">
        <v>107</v>
      </c>
      <c r="G251" t="str">
        <f>"9:35.40"</f>
        <v>9:35.40</v>
      </c>
    </row>
    <row r="252" spans="1:7" x14ac:dyDescent="0.2">
      <c r="A252">
        <v>3</v>
      </c>
      <c r="B252">
        <v>266</v>
      </c>
      <c r="C252">
        <v>9</v>
      </c>
      <c r="D252" t="s">
        <v>273</v>
      </c>
      <c r="E252" t="s">
        <v>128</v>
      </c>
      <c r="F252" t="s">
        <v>24</v>
      </c>
      <c r="G252" t="str">
        <f>"9:38.56"</f>
        <v>9:38.56</v>
      </c>
    </row>
    <row r="253" spans="1:7" x14ac:dyDescent="0.2">
      <c r="A253">
        <v>4</v>
      </c>
      <c r="B253">
        <v>295</v>
      </c>
      <c r="C253">
        <v>7</v>
      </c>
      <c r="D253" t="s">
        <v>274</v>
      </c>
      <c r="E253" t="s">
        <v>198</v>
      </c>
      <c r="F253" t="s">
        <v>48</v>
      </c>
      <c r="G253" t="str">
        <f>"9:39.00"</f>
        <v>9:39.00</v>
      </c>
    </row>
    <row r="254" spans="1:7" x14ac:dyDescent="0.2">
      <c r="A254">
        <v>5</v>
      </c>
      <c r="B254">
        <v>319</v>
      </c>
      <c r="C254">
        <v>14</v>
      </c>
      <c r="D254" t="s">
        <v>275</v>
      </c>
      <c r="E254" t="s">
        <v>276</v>
      </c>
      <c r="F254" t="s">
        <v>24</v>
      </c>
      <c r="G254" t="str">
        <f>"9:40.81"</f>
        <v>9:40.81</v>
      </c>
    </row>
    <row r="255" spans="1:7" x14ac:dyDescent="0.2">
      <c r="A255">
        <v>6</v>
      </c>
      <c r="B255">
        <v>308</v>
      </c>
      <c r="C255">
        <v>19</v>
      </c>
      <c r="D255" t="s">
        <v>277</v>
      </c>
      <c r="E255" t="s">
        <v>8</v>
      </c>
      <c r="F255" t="s">
        <v>41</v>
      </c>
      <c r="G255" t="str">
        <f>"9:41.76"</f>
        <v>9:41.76</v>
      </c>
    </row>
    <row r="256" spans="1:7" x14ac:dyDescent="0.2">
      <c r="A256">
        <v>7</v>
      </c>
      <c r="B256">
        <v>316</v>
      </c>
      <c r="C256">
        <v>12</v>
      </c>
      <c r="D256" t="s">
        <v>278</v>
      </c>
      <c r="E256" t="s">
        <v>99</v>
      </c>
      <c r="F256" t="s">
        <v>35</v>
      </c>
      <c r="G256" t="str">
        <f>"9:45.32"</f>
        <v>9:45.32</v>
      </c>
    </row>
    <row r="257" spans="1:7" x14ac:dyDescent="0.2">
      <c r="A257">
        <v>8</v>
      </c>
      <c r="B257">
        <v>175</v>
      </c>
      <c r="C257">
        <v>4</v>
      </c>
      <c r="D257" t="s">
        <v>279</v>
      </c>
      <c r="E257" t="s">
        <v>271</v>
      </c>
      <c r="F257" t="s">
        <v>24</v>
      </c>
      <c r="G257" t="str">
        <f>"9:48.86"</f>
        <v>9:48.86</v>
      </c>
    </row>
    <row r="258" spans="1:7" x14ac:dyDescent="0.2">
      <c r="A258">
        <v>9</v>
      </c>
      <c r="B258">
        <v>276</v>
      </c>
      <c r="C258">
        <v>15</v>
      </c>
      <c r="D258" t="s">
        <v>280</v>
      </c>
      <c r="E258" t="s">
        <v>99</v>
      </c>
      <c r="F258" t="s">
        <v>48</v>
      </c>
      <c r="G258" t="str">
        <f>"9:49.93"</f>
        <v>9:49.93</v>
      </c>
    </row>
    <row r="259" spans="1:7" x14ac:dyDescent="0.2">
      <c r="A259">
        <v>10</v>
      </c>
      <c r="B259">
        <v>285</v>
      </c>
      <c r="C259">
        <v>1</v>
      </c>
      <c r="D259" t="s">
        <v>281</v>
      </c>
      <c r="E259" t="s">
        <v>198</v>
      </c>
      <c r="F259" t="s">
        <v>35</v>
      </c>
      <c r="G259" t="str">
        <f>"10:05.67"</f>
        <v>10:05.67</v>
      </c>
    </row>
    <row r="260" spans="1:7" x14ac:dyDescent="0.2">
      <c r="A260">
        <v>11</v>
      </c>
      <c r="B260">
        <v>269</v>
      </c>
      <c r="C260">
        <v>6</v>
      </c>
      <c r="D260" t="s">
        <v>282</v>
      </c>
      <c r="E260" t="s">
        <v>198</v>
      </c>
      <c r="F260" t="s">
        <v>107</v>
      </c>
      <c r="G260" t="str">
        <f>"10:06.41"</f>
        <v>10:06.41</v>
      </c>
    </row>
    <row r="261" spans="1:7" x14ac:dyDescent="0.2">
      <c r="A261">
        <v>12</v>
      </c>
      <c r="B261">
        <v>291</v>
      </c>
      <c r="C261">
        <v>20</v>
      </c>
      <c r="D261" t="s">
        <v>283</v>
      </c>
      <c r="E261" t="s">
        <v>58</v>
      </c>
      <c r="F261" t="s">
        <v>22</v>
      </c>
      <c r="G261" t="str">
        <f>"10:14.83"</f>
        <v>10:14.83</v>
      </c>
    </row>
    <row r="262" spans="1:7" x14ac:dyDescent="0.2">
      <c r="A262">
        <v>13</v>
      </c>
      <c r="B262">
        <v>262</v>
      </c>
      <c r="C262">
        <v>22</v>
      </c>
      <c r="D262" t="s">
        <v>284</v>
      </c>
      <c r="E262" t="s">
        <v>198</v>
      </c>
      <c r="F262" t="s">
        <v>35</v>
      </c>
      <c r="G262" t="str">
        <f>"10:15.55"</f>
        <v>10:15.55</v>
      </c>
    </row>
    <row r="263" spans="1:7" x14ac:dyDescent="0.2">
      <c r="A263">
        <v>14</v>
      </c>
      <c r="B263">
        <v>264</v>
      </c>
      <c r="C263">
        <v>3</v>
      </c>
      <c r="D263" t="s">
        <v>285</v>
      </c>
      <c r="E263" t="s">
        <v>71</v>
      </c>
      <c r="F263" t="s">
        <v>286</v>
      </c>
      <c r="G263" t="str">
        <f>"10:17.93"</f>
        <v>10:17.93</v>
      </c>
    </row>
    <row r="264" spans="1:7" x14ac:dyDescent="0.2">
      <c r="A264">
        <v>15</v>
      </c>
      <c r="B264">
        <v>289</v>
      </c>
      <c r="C264">
        <v>16</v>
      </c>
      <c r="D264" t="s">
        <v>287</v>
      </c>
      <c r="E264" t="s">
        <v>288</v>
      </c>
      <c r="F264" t="s">
        <v>107</v>
      </c>
      <c r="G264" t="str">
        <f>"10:21.03"</f>
        <v>10:21.03</v>
      </c>
    </row>
    <row r="265" spans="1:7" x14ac:dyDescent="0.2">
      <c r="A265">
        <v>16</v>
      </c>
      <c r="B265">
        <v>325</v>
      </c>
      <c r="C265">
        <v>13</v>
      </c>
      <c r="D265" t="s">
        <v>289</v>
      </c>
      <c r="E265" t="s">
        <v>243</v>
      </c>
      <c r="F265" t="s">
        <v>107</v>
      </c>
      <c r="G265" t="str">
        <f>"10:29.53"</f>
        <v>10:29.53</v>
      </c>
    </row>
    <row r="266" spans="1:7" x14ac:dyDescent="0.2">
      <c r="A266">
        <v>17</v>
      </c>
      <c r="B266">
        <v>165</v>
      </c>
      <c r="C266">
        <v>18</v>
      </c>
      <c r="D266" t="s">
        <v>290</v>
      </c>
      <c r="E266" t="s">
        <v>291</v>
      </c>
      <c r="F266" t="s">
        <v>107</v>
      </c>
      <c r="G266" t="str">
        <f>"10:41.91"</f>
        <v>10:41.91</v>
      </c>
    </row>
    <row r="267" spans="1:7" x14ac:dyDescent="0.2">
      <c r="A267">
        <v>18</v>
      </c>
      <c r="B267">
        <v>320</v>
      </c>
      <c r="C267">
        <v>17</v>
      </c>
      <c r="D267" t="s">
        <v>292</v>
      </c>
      <c r="E267" t="s">
        <v>58</v>
      </c>
      <c r="F267" t="s">
        <v>22</v>
      </c>
      <c r="G267" t="str">
        <f>"10:51.03"</f>
        <v>10:51.03</v>
      </c>
    </row>
    <row r="268" spans="1:7" x14ac:dyDescent="0.2">
      <c r="A268">
        <v>19</v>
      </c>
      <c r="B268">
        <v>265</v>
      </c>
      <c r="C268">
        <v>11</v>
      </c>
      <c r="D268" t="s">
        <v>293</v>
      </c>
      <c r="E268" t="s">
        <v>52</v>
      </c>
      <c r="F268" t="s">
        <v>107</v>
      </c>
      <c r="G268" t="str">
        <f>"10:56.88"</f>
        <v>10:56.88</v>
      </c>
    </row>
    <row r="269" spans="1:7" x14ac:dyDescent="0.2">
      <c r="A269">
        <v>20</v>
      </c>
      <c r="B269">
        <v>296</v>
      </c>
      <c r="C269">
        <v>10</v>
      </c>
      <c r="D269" t="s">
        <v>294</v>
      </c>
      <c r="E269" t="s">
        <v>198</v>
      </c>
      <c r="F269" t="s">
        <v>35</v>
      </c>
      <c r="G269" t="str">
        <f>"11:24.37"</f>
        <v>11:24.37</v>
      </c>
    </row>
    <row r="270" spans="1:7" x14ac:dyDescent="0.2">
      <c r="A270" t="s">
        <v>59</v>
      </c>
      <c r="B270">
        <v>196</v>
      </c>
      <c r="C270">
        <v>8</v>
      </c>
      <c r="D270" t="s">
        <v>295</v>
      </c>
      <c r="E270" t="s">
        <v>97</v>
      </c>
      <c r="F270" t="s">
        <v>35</v>
      </c>
      <c r="G270" t="str">
        <f>""</f>
        <v/>
      </c>
    </row>
    <row r="271" spans="1:7" x14ac:dyDescent="0.2">
      <c r="A271" t="s">
        <v>59</v>
      </c>
      <c r="B271">
        <v>258</v>
      </c>
      <c r="C271">
        <v>21</v>
      </c>
      <c r="D271" t="s">
        <v>296</v>
      </c>
      <c r="E271" t="s">
        <v>130</v>
      </c>
      <c r="F271" t="s">
        <v>44</v>
      </c>
      <c r="G271" t="str">
        <f>""</f>
        <v/>
      </c>
    </row>
    <row r="273" spans="1:7" x14ac:dyDescent="0.2">
      <c r="A273">
        <v>4</v>
      </c>
      <c r="C273">
        <v>2</v>
      </c>
      <c r="D273" t="s">
        <v>327</v>
      </c>
      <c r="E273" t="s">
        <v>95</v>
      </c>
    </row>
    <row r="274" spans="1:7" x14ac:dyDescent="0.2">
      <c r="A274">
        <v>1</v>
      </c>
      <c r="B274">
        <v>257</v>
      </c>
      <c r="C274">
        <v>9</v>
      </c>
      <c r="D274" t="s">
        <v>297</v>
      </c>
      <c r="E274" t="s">
        <v>298</v>
      </c>
      <c r="F274" t="s">
        <v>48</v>
      </c>
      <c r="G274" t="str">
        <f>"8:33.33"</f>
        <v>8:33.33</v>
      </c>
    </row>
    <row r="275" spans="1:7" x14ac:dyDescent="0.2">
      <c r="A275">
        <v>2</v>
      </c>
      <c r="B275">
        <v>274</v>
      </c>
      <c r="C275">
        <v>15</v>
      </c>
      <c r="D275" t="s">
        <v>299</v>
      </c>
      <c r="E275" t="s">
        <v>230</v>
      </c>
      <c r="F275" t="s">
        <v>48</v>
      </c>
      <c r="G275" t="str">
        <f>"8:36.53"</f>
        <v>8:36.53</v>
      </c>
    </row>
    <row r="276" spans="1:7" x14ac:dyDescent="0.2">
      <c r="A276">
        <v>3</v>
      </c>
      <c r="B276">
        <v>271</v>
      </c>
      <c r="C276">
        <v>7</v>
      </c>
      <c r="D276" t="s">
        <v>300</v>
      </c>
      <c r="E276" t="s">
        <v>243</v>
      </c>
      <c r="F276" t="s">
        <v>48</v>
      </c>
      <c r="G276" t="str">
        <f>"8:38.04"</f>
        <v>8:38.04</v>
      </c>
    </row>
    <row r="277" spans="1:7" x14ac:dyDescent="0.2">
      <c r="A277">
        <v>4</v>
      </c>
      <c r="B277">
        <v>275</v>
      </c>
      <c r="C277">
        <v>5</v>
      </c>
      <c r="D277" t="s">
        <v>301</v>
      </c>
      <c r="E277" t="s">
        <v>168</v>
      </c>
      <c r="F277" t="s">
        <v>48</v>
      </c>
      <c r="G277" t="str">
        <f>"8:42.32"</f>
        <v>8:42.32</v>
      </c>
    </row>
    <row r="278" spans="1:7" x14ac:dyDescent="0.2">
      <c r="A278">
        <v>5</v>
      </c>
      <c r="B278">
        <v>302</v>
      </c>
      <c r="C278">
        <v>11</v>
      </c>
      <c r="D278" t="s">
        <v>302</v>
      </c>
      <c r="E278" t="s">
        <v>168</v>
      </c>
      <c r="F278" t="s">
        <v>48</v>
      </c>
      <c r="G278" t="str">
        <f>"8:46.27"</f>
        <v>8:46.27</v>
      </c>
    </row>
    <row r="279" spans="1:7" x14ac:dyDescent="0.2">
      <c r="A279">
        <v>6</v>
      </c>
      <c r="B279">
        <v>294</v>
      </c>
      <c r="C279">
        <v>16</v>
      </c>
      <c r="D279" t="s">
        <v>303</v>
      </c>
      <c r="E279" t="s">
        <v>134</v>
      </c>
      <c r="F279" t="s">
        <v>44</v>
      </c>
      <c r="G279" t="str">
        <f>"8:46.78"</f>
        <v>8:46.78</v>
      </c>
    </row>
    <row r="280" spans="1:7" x14ac:dyDescent="0.2">
      <c r="A280">
        <v>7</v>
      </c>
      <c r="B280">
        <v>278</v>
      </c>
      <c r="C280">
        <v>21</v>
      </c>
      <c r="D280" t="s">
        <v>304</v>
      </c>
      <c r="E280" t="s">
        <v>243</v>
      </c>
      <c r="F280" t="s">
        <v>48</v>
      </c>
      <c r="G280" t="str">
        <f>"8:47.84"</f>
        <v>8:47.84</v>
      </c>
    </row>
    <row r="281" spans="1:7" x14ac:dyDescent="0.2">
      <c r="A281">
        <v>8</v>
      </c>
      <c r="B281">
        <v>322</v>
      </c>
      <c r="C281">
        <v>2</v>
      </c>
      <c r="D281" t="s">
        <v>305</v>
      </c>
      <c r="E281" t="s">
        <v>288</v>
      </c>
      <c r="F281" t="s">
        <v>48</v>
      </c>
      <c r="G281" t="str">
        <f>"8:49.04"</f>
        <v>8:49.04</v>
      </c>
    </row>
    <row r="282" spans="1:7" x14ac:dyDescent="0.2">
      <c r="A282">
        <v>9</v>
      </c>
      <c r="B282">
        <v>288</v>
      </c>
      <c r="C282">
        <v>6</v>
      </c>
      <c r="D282" t="s">
        <v>306</v>
      </c>
      <c r="E282" t="s">
        <v>208</v>
      </c>
      <c r="F282" t="s">
        <v>48</v>
      </c>
      <c r="G282" t="str">
        <f>"8:49.87"</f>
        <v>8:49.87</v>
      </c>
    </row>
    <row r="283" spans="1:7" x14ac:dyDescent="0.2">
      <c r="A283">
        <v>10</v>
      </c>
      <c r="B283">
        <v>268</v>
      </c>
      <c r="C283">
        <v>1</v>
      </c>
      <c r="D283" t="s">
        <v>307</v>
      </c>
      <c r="E283" t="s">
        <v>64</v>
      </c>
      <c r="F283" t="s">
        <v>48</v>
      </c>
      <c r="G283" t="str">
        <f>"8:52.59"</f>
        <v>8:52.59</v>
      </c>
    </row>
    <row r="284" spans="1:7" x14ac:dyDescent="0.2">
      <c r="A284">
        <v>11</v>
      </c>
      <c r="B284">
        <v>301</v>
      </c>
      <c r="C284">
        <v>3</v>
      </c>
      <c r="D284" t="s">
        <v>308</v>
      </c>
      <c r="E284" t="s">
        <v>30</v>
      </c>
      <c r="F284" t="s">
        <v>91</v>
      </c>
      <c r="G284" t="str">
        <f>"8:56.92"</f>
        <v>8:56.92</v>
      </c>
    </row>
    <row r="285" spans="1:7" x14ac:dyDescent="0.2">
      <c r="A285">
        <v>12</v>
      </c>
      <c r="B285">
        <v>282</v>
      </c>
      <c r="C285">
        <v>14</v>
      </c>
      <c r="D285" t="s">
        <v>309</v>
      </c>
      <c r="E285" t="s">
        <v>208</v>
      </c>
      <c r="F285" t="s">
        <v>44</v>
      </c>
      <c r="G285" t="str">
        <f>"8:57.88"</f>
        <v>8:57.88</v>
      </c>
    </row>
    <row r="286" spans="1:7" x14ac:dyDescent="0.2">
      <c r="A286">
        <v>13</v>
      </c>
      <c r="B286">
        <v>324</v>
      </c>
      <c r="C286">
        <v>12</v>
      </c>
      <c r="D286" t="s">
        <v>310</v>
      </c>
      <c r="E286" t="s">
        <v>311</v>
      </c>
      <c r="F286" t="s">
        <v>48</v>
      </c>
      <c r="G286" t="str">
        <f>"8:59.49"</f>
        <v>8:59.49</v>
      </c>
    </row>
    <row r="287" spans="1:7" x14ac:dyDescent="0.2">
      <c r="A287">
        <v>14</v>
      </c>
      <c r="B287">
        <v>304</v>
      </c>
      <c r="C287">
        <v>22</v>
      </c>
      <c r="D287" t="s">
        <v>312</v>
      </c>
      <c r="E287" t="s">
        <v>168</v>
      </c>
      <c r="F287" t="s">
        <v>31</v>
      </c>
      <c r="G287" t="str">
        <f>"9:00.84"</f>
        <v>9:00.84</v>
      </c>
    </row>
    <row r="288" spans="1:7" x14ac:dyDescent="0.2">
      <c r="A288">
        <v>15</v>
      </c>
      <c r="B288">
        <v>298</v>
      </c>
      <c r="C288">
        <v>13</v>
      </c>
      <c r="D288" t="s">
        <v>313</v>
      </c>
      <c r="E288" t="s">
        <v>224</v>
      </c>
      <c r="F288" t="s">
        <v>48</v>
      </c>
      <c r="G288" t="str">
        <f>"9:01.99"</f>
        <v>9:01.99</v>
      </c>
    </row>
    <row r="289" spans="1:7" x14ac:dyDescent="0.2">
      <c r="A289">
        <v>16</v>
      </c>
      <c r="B289">
        <v>270</v>
      </c>
      <c r="C289">
        <v>20</v>
      </c>
      <c r="D289" t="s">
        <v>314</v>
      </c>
      <c r="E289" t="s">
        <v>315</v>
      </c>
      <c r="F289" t="s">
        <v>48</v>
      </c>
      <c r="G289" t="str">
        <f>"9:02.03"</f>
        <v>9:02.03</v>
      </c>
    </row>
    <row r="290" spans="1:7" x14ac:dyDescent="0.2">
      <c r="A290">
        <v>17</v>
      </c>
      <c r="B290">
        <v>303</v>
      </c>
      <c r="C290">
        <v>10</v>
      </c>
      <c r="D290" t="s">
        <v>316</v>
      </c>
      <c r="E290" t="s">
        <v>317</v>
      </c>
      <c r="F290" t="s">
        <v>44</v>
      </c>
      <c r="G290" t="str">
        <f>"9:03.29"</f>
        <v>9:03.29</v>
      </c>
    </row>
    <row r="291" spans="1:7" x14ac:dyDescent="0.2">
      <c r="A291">
        <v>18</v>
      </c>
      <c r="B291">
        <v>290</v>
      </c>
      <c r="C291">
        <v>19</v>
      </c>
      <c r="D291" t="s">
        <v>318</v>
      </c>
      <c r="E291" t="s">
        <v>208</v>
      </c>
      <c r="F291" t="s">
        <v>48</v>
      </c>
      <c r="G291" t="str">
        <f>"9:03.53"</f>
        <v>9:03.53</v>
      </c>
    </row>
    <row r="292" spans="1:7" x14ac:dyDescent="0.2">
      <c r="A292">
        <v>19</v>
      </c>
      <c r="B292">
        <v>309</v>
      </c>
      <c r="C292">
        <v>4</v>
      </c>
      <c r="D292" t="s">
        <v>319</v>
      </c>
      <c r="E292" t="s">
        <v>8</v>
      </c>
      <c r="F292" t="s">
        <v>48</v>
      </c>
      <c r="G292" t="str">
        <f>"9:05.63"</f>
        <v>9:05.63</v>
      </c>
    </row>
    <row r="293" spans="1:7" x14ac:dyDescent="0.2">
      <c r="A293">
        <v>20</v>
      </c>
      <c r="B293">
        <v>283</v>
      </c>
      <c r="C293">
        <v>17</v>
      </c>
      <c r="D293" t="s">
        <v>320</v>
      </c>
      <c r="E293" t="s">
        <v>208</v>
      </c>
      <c r="F293" t="s">
        <v>44</v>
      </c>
      <c r="G293" t="str">
        <f>"9:18.07"</f>
        <v>9:18.07</v>
      </c>
    </row>
    <row r="294" spans="1:7" x14ac:dyDescent="0.2">
      <c r="A294">
        <v>21</v>
      </c>
      <c r="B294">
        <v>279</v>
      </c>
      <c r="C294">
        <v>8</v>
      </c>
      <c r="D294" t="s">
        <v>321</v>
      </c>
      <c r="E294" t="s">
        <v>122</v>
      </c>
      <c r="F294" t="s">
        <v>44</v>
      </c>
      <c r="G294" t="str">
        <f>"9:23.96"</f>
        <v>9:23.96</v>
      </c>
    </row>
    <row r="295" spans="1:7" x14ac:dyDescent="0.2">
      <c r="A295">
        <v>22</v>
      </c>
      <c r="B295">
        <v>146</v>
      </c>
      <c r="C295">
        <v>18</v>
      </c>
      <c r="D295" t="s">
        <v>195</v>
      </c>
      <c r="E295" t="s">
        <v>196</v>
      </c>
      <c r="F295" t="s">
        <v>35</v>
      </c>
      <c r="G295" t="str">
        <f>"9:36.21"</f>
        <v>9:36.21</v>
      </c>
    </row>
    <row r="296" spans="1:7" x14ac:dyDescent="0.2">
      <c r="A296" t="s">
        <v>322</v>
      </c>
      <c r="B296">
        <v>305</v>
      </c>
      <c r="C296">
        <v>23</v>
      </c>
      <c r="D296" t="s">
        <v>323</v>
      </c>
      <c r="E296" t="s">
        <v>94</v>
      </c>
      <c r="F296" t="s">
        <v>44</v>
      </c>
      <c r="G296" t="str">
        <f>""</f>
        <v/>
      </c>
    </row>
    <row r="298" spans="1:7" x14ac:dyDescent="0.2">
      <c r="A298">
        <v>5</v>
      </c>
      <c r="C298">
        <v>1</v>
      </c>
      <c r="D298" t="s">
        <v>328</v>
      </c>
    </row>
    <row r="299" spans="1:7" x14ac:dyDescent="0.2">
      <c r="A299">
        <v>1</v>
      </c>
      <c r="B299">
        <v>329</v>
      </c>
      <c r="D299" t="s">
        <v>876</v>
      </c>
      <c r="E299" t="s">
        <v>52</v>
      </c>
      <c r="F299" t="s">
        <v>48</v>
      </c>
      <c r="G299" t="s">
        <v>870</v>
      </c>
    </row>
    <row r="300" spans="1:7" x14ac:dyDescent="0.2">
      <c r="A300">
        <v>2</v>
      </c>
      <c r="B300">
        <v>328</v>
      </c>
      <c r="D300" t="s">
        <v>877</v>
      </c>
      <c r="E300" t="s">
        <v>5</v>
      </c>
      <c r="F300" t="s">
        <v>35</v>
      </c>
      <c r="G300" t="s">
        <v>871</v>
      </c>
    </row>
    <row r="301" spans="1:7" x14ac:dyDescent="0.2">
      <c r="A301">
        <v>3</v>
      </c>
      <c r="B301">
        <v>27</v>
      </c>
      <c r="D301" t="s">
        <v>15</v>
      </c>
      <c r="E301" t="s">
        <v>16</v>
      </c>
      <c r="F301" t="s">
        <v>17</v>
      </c>
      <c r="G301" t="s">
        <v>872</v>
      </c>
    </row>
    <row r="302" spans="1:7" x14ac:dyDescent="0.2">
      <c r="A302">
        <v>4</v>
      </c>
      <c r="B302">
        <v>15</v>
      </c>
      <c r="D302" t="s">
        <v>39</v>
      </c>
      <c r="E302" t="s">
        <v>12</v>
      </c>
      <c r="F302" t="s">
        <v>24</v>
      </c>
      <c r="G302" t="s">
        <v>873</v>
      </c>
    </row>
    <row r="303" spans="1:7" x14ac:dyDescent="0.2">
      <c r="A303">
        <v>5</v>
      </c>
      <c r="B303">
        <v>330</v>
      </c>
      <c r="D303" t="s">
        <v>878</v>
      </c>
      <c r="E303" t="s">
        <v>43</v>
      </c>
      <c r="F303" t="s">
        <v>22</v>
      </c>
      <c r="G303" t="s">
        <v>873</v>
      </c>
    </row>
    <row r="304" spans="1:7" x14ac:dyDescent="0.2">
      <c r="A304">
        <v>6</v>
      </c>
      <c r="B304">
        <v>23</v>
      </c>
      <c r="D304" t="s">
        <v>7</v>
      </c>
      <c r="E304" t="s">
        <v>8</v>
      </c>
      <c r="F304" t="s">
        <v>6</v>
      </c>
      <c r="G304" t="s">
        <v>874</v>
      </c>
    </row>
    <row r="305" spans="1:7" x14ac:dyDescent="0.2">
      <c r="A305">
        <v>7</v>
      </c>
      <c r="B305">
        <v>91</v>
      </c>
      <c r="D305" t="s">
        <v>102</v>
      </c>
      <c r="E305" t="s">
        <v>12</v>
      </c>
      <c r="F305" t="s">
        <v>75</v>
      </c>
      <c r="G305" t="s">
        <v>875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5"/>
  <sheetViews>
    <sheetView topLeftCell="A298" workbookViewId="0">
      <selection activeCell="L314" sqref="L314"/>
    </sheetView>
  </sheetViews>
  <sheetFormatPr defaultRowHeight="15" x14ac:dyDescent="0.2"/>
  <cols>
    <col min="2" max="2" width="19.50390625" bestFit="1" customWidth="1"/>
    <col min="3" max="3" width="11.8359375" bestFit="1" customWidth="1"/>
    <col min="4" max="4" width="39.01171875" bestFit="1" customWidth="1"/>
    <col min="5" max="5" width="6.1875" bestFit="1" customWidth="1"/>
    <col min="6" max="6" width="2.6875" bestFit="1" customWidth="1"/>
    <col min="9" max="9" width="25.9609375" bestFit="1" customWidth="1"/>
  </cols>
  <sheetData>
    <row r="1" spans="1:9" x14ac:dyDescent="0.2">
      <c r="A1">
        <v>1</v>
      </c>
      <c r="B1" t="s">
        <v>329</v>
      </c>
      <c r="C1" t="s">
        <v>330</v>
      </c>
      <c r="D1" t="s">
        <v>12</v>
      </c>
      <c r="E1" t="s">
        <v>6</v>
      </c>
      <c r="F1" t="s">
        <v>331</v>
      </c>
      <c r="I1" t="str">
        <f>_xlfn.CONCAT(C1," ",B1)</f>
        <v>Katie Barel</v>
      </c>
    </row>
    <row r="2" spans="1:9" x14ac:dyDescent="0.2">
      <c r="A2">
        <v>2</v>
      </c>
      <c r="B2" t="s">
        <v>332</v>
      </c>
      <c r="C2" t="s">
        <v>333</v>
      </c>
      <c r="D2" t="s">
        <v>52</v>
      </c>
      <c r="E2" t="s">
        <v>107</v>
      </c>
      <c r="F2" t="s">
        <v>331</v>
      </c>
      <c r="I2" t="str">
        <f t="shared" ref="I2:I65" si="0">_xlfn.CONCAT(C2," ",B2)</f>
        <v>Rachel Bentley</v>
      </c>
    </row>
    <row r="3" spans="1:9" x14ac:dyDescent="0.2">
      <c r="A3">
        <v>3</v>
      </c>
      <c r="B3" t="s">
        <v>334</v>
      </c>
      <c r="C3" t="s">
        <v>335</v>
      </c>
      <c r="D3" t="s">
        <v>47</v>
      </c>
      <c r="E3" t="s">
        <v>31</v>
      </c>
      <c r="F3" t="s">
        <v>336</v>
      </c>
      <c r="I3" t="str">
        <f t="shared" si="0"/>
        <v>Mark Berridge</v>
      </c>
    </row>
    <row r="4" spans="1:9" x14ac:dyDescent="0.2">
      <c r="A4">
        <v>4</v>
      </c>
      <c r="B4" t="s">
        <v>337</v>
      </c>
      <c r="C4" t="s">
        <v>338</v>
      </c>
      <c r="D4" t="s">
        <v>30</v>
      </c>
      <c r="E4" t="s">
        <v>35</v>
      </c>
      <c r="F4" t="s">
        <v>336</v>
      </c>
      <c r="I4" t="str">
        <f t="shared" si="0"/>
        <v>Benjamin Davys</v>
      </c>
    </row>
    <row r="5" spans="1:9" x14ac:dyDescent="0.2">
      <c r="A5">
        <v>5</v>
      </c>
      <c r="B5" t="s">
        <v>339</v>
      </c>
      <c r="C5" t="s">
        <v>340</v>
      </c>
      <c r="D5" t="s">
        <v>2</v>
      </c>
      <c r="E5" t="s">
        <v>3</v>
      </c>
      <c r="F5" t="s">
        <v>336</v>
      </c>
      <c r="I5" t="str">
        <f t="shared" si="0"/>
        <v>Adrian Day</v>
      </c>
    </row>
    <row r="6" spans="1:9" x14ac:dyDescent="0.2">
      <c r="A6">
        <v>6</v>
      </c>
      <c r="B6" t="s">
        <v>341</v>
      </c>
      <c r="C6" t="s">
        <v>342</v>
      </c>
      <c r="D6" t="s">
        <v>5</v>
      </c>
      <c r="E6" t="s">
        <v>22</v>
      </c>
      <c r="F6" t="s">
        <v>331</v>
      </c>
      <c r="I6" t="str">
        <f t="shared" si="0"/>
        <v>Angel Doyle</v>
      </c>
    </row>
    <row r="7" spans="1:9" x14ac:dyDescent="0.2">
      <c r="A7">
        <v>7</v>
      </c>
      <c r="B7" t="s">
        <v>341</v>
      </c>
      <c r="C7" t="s">
        <v>343</v>
      </c>
      <c r="D7" t="s">
        <v>5</v>
      </c>
      <c r="E7" t="s">
        <v>6</v>
      </c>
      <c r="F7" t="s">
        <v>331</v>
      </c>
      <c r="I7" t="str">
        <f t="shared" si="0"/>
        <v>Cherilee Doyle</v>
      </c>
    </row>
    <row r="8" spans="1:9" x14ac:dyDescent="0.2">
      <c r="A8">
        <v>8</v>
      </c>
      <c r="B8" t="s">
        <v>344</v>
      </c>
      <c r="C8" t="s">
        <v>345</v>
      </c>
      <c r="D8" t="s">
        <v>58</v>
      </c>
      <c r="E8" t="s">
        <v>24</v>
      </c>
      <c r="F8" t="s">
        <v>336</v>
      </c>
      <c r="I8" t="str">
        <f t="shared" si="0"/>
        <v>Shion Evans</v>
      </c>
    </row>
    <row r="9" spans="1:9" x14ac:dyDescent="0.2">
      <c r="A9">
        <v>9</v>
      </c>
      <c r="B9" t="s">
        <v>346</v>
      </c>
      <c r="C9" t="s">
        <v>347</v>
      </c>
      <c r="D9" t="s">
        <v>5</v>
      </c>
      <c r="E9" t="s">
        <v>22</v>
      </c>
      <c r="F9" t="s">
        <v>331</v>
      </c>
      <c r="I9" t="str">
        <f t="shared" si="0"/>
        <v>Lauren Glynn</v>
      </c>
    </row>
    <row r="10" spans="1:9" x14ac:dyDescent="0.2">
      <c r="A10">
        <v>10</v>
      </c>
      <c r="B10" t="s">
        <v>348</v>
      </c>
      <c r="C10" t="s">
        <v>349</v>
      </c>
      <c r="D10" t="s">
        <v>12</v>
      </c>
      <c r="E10" t="s">
        <v>6</v>
      </c>
      <c r="F10" t="s">
        <v>331</v>
      </c>
      <c r="I10" t="str">
        <f t="shared" si="0"/>
        <v>Daisy Feinson</v>
      </c>
    </row>
    <row r="11" spans="1:9" x14ac:dyDescent="0.2">
      <c r="A11">
        <v>11</v>
      </c>
      <c r="B11" t="s">
        <v>350</v>
      </c>
      <c r="C11" t="s">
        <v>351</v>
      </c>
      <c r="D11" t="s">
        <v>2</v>
      </c>
      <c r="E11" t="s">
        <v>20</v>
      </c>
      <c r="F11" t="s">
        <v>336</v>
      </c>
      <c r="I11" t="str">
        <f t="shared" si="0"/>
        <v>Fausto Furlotti</v>
      </c>
    </row>
    <row r="12" spans="1:9" x14ac:dyDescent="0.2">
      <c r="A12">
        <v>12</v>
      </c>
      <c r="B12" t="s">
        <v>352</v>
      </c>
      <c r="C12" t="s">
        <v>353</v>
      </c>
      <c r="D12" t="s">
        <v>354</v>
      </c>
      <c r="E12" t="s">
        <v>48</v>
      </c>
      <c r="F12" t="s">
        <v>336</v>
      </c>
      <c r="I12" t="str">
        <f t="shared" si="0"/>
        <v>Alex Haydock-Wilson</v>
      </c>
    </row>
    <row r="13" spans="1:9" x14ac:dyDescent="0.2">
      <c r="A13">
        <v>13</v>
      </c>
      <c r="B13" t="s">
        <v>355</v>
      </c>
      <c r="C13" t="s">
        <v>356</v>
      </c>
      <c r="D13" t="s">
        <v>52</v>
      </c>
      <c r="E13" t="s">
        <v>35</v>
      </c>
      <c r="F13" t="s">
        <v>336</v>
      </c>
      <c r="I13" t="str">
        <f t="shared" si="0"/>
        <v>Sankung Jabbi</v>
      </c>
    </row>
    <row r="14" spans="1:9" x14ac:dyDescent="0.2">
      <c r="A14">
        <v>14</v>
      </c>
      <c r="B14" t="s">
        <v>357</v>
      </c>
      <c r="C14" t="s">
        <v>358</v>
      </c>
      <c r="D14" t="s">
        <v>19</v>
      </c>
      <c r="E14" t="s">
        <v>20</v>
      </c>
      <c r="F14" t="s">
        <v>336</v>
      </c>
      <c r="I14" t="str">
        <f t="shared" si="0"/>
        <v>Tony Killilea</v>
      </c>
    </row>
    <row r="15" spans="1:9" x14ac:dyDescent="0.2">
      <c r="A15">
        <v>15</v>
      </c>
      <c r="B15" t="s">
        <v>359</v>
      </c>
      <c r="C15" t="s">
        <v>360</v>
      </c>
      <c r="D15" t="s">
        <v>12</v>
      </c>
      <c r="E15" t="s">
        <v>24</v>
      </c>
      <c r="F15" t="s">
        <v>336</v>
      </c>
      <c r="I15" t="str">
        <f t="shared" si="0"/>
        <v>Jayden Klein</v>
      </c>
    </row>
    <row r="16" spans="1:9" x14ac:dyDescent="0.2">
      <c r="A16">
        <v>16</v>
      </c>
      <c r="B16" t="s">
        <v>361</v>
      </c>
      <c r="C16" t="s">
        <v>362</v>
      </c>
      <c r="D16" t="s">
        <v>363</v>
      </c>
      <c r="E16" t="s">
        <v>35</v>
      </c>
      <c r="F16" t="s">
        <v>336</v>
      </c>
      <c r="I16" t="str">
        <f t="shared" si="0"/>
        <v>Patrick Kyle</v>
      </c>
    </row>
    <row r="17" spans="1:9" x14ac:dyDescent="0.2">
      <c r="A17">
        <v>17</v>
      </c>
      <c r="B17" t="s">
        <v>364</v>
      </c>
      <c r="C17" t="s">
        <v>365</v>
      </c>
      <c r="D17" t="s">
        <v>43</v>
      </c>
      <c r="E17" t="s">
        <v>44</v>
      </c>
      <c r="F17" t="s">
        <v>336</v>
      </c>
      <c r="I17" t="str">
        <f t="shared" si="0"/>
        <v>Richard Laursen</v>
      </c>
    </row>
    <row r="18" spans="1:9" x14ac:dyDescent="0.2">
      <c r="A18">
        <v>18</v>
      </c>
      <c r="B18" t="s">
        <v>366</v>
      </c>
      <c r="C18" t="s">
        <v>367</v>
      </c>
      <c r="D18" t="s">
        <v>28</v>
      </c>
      <c r="E18" t="s">
        <v>80</v>
      </c>
      <c r="F18" t="s">
        <v>331</v>
      </c>
      <c r="I18" t="str">
        <f t="shared" si="0"/>
        <v>Elsie Leiper</v>
      </c>
    </row>
    <row r="19" spans="1:9" x14ac:dyDescent="0.2">
      <c r="A19">
        <v>19</v>
      </c>
      <c r="B19" t="s">
        <v>368</v>
      </c>
      <c r="C19" t="s">
        <v>369</v>
      </c>
      <c r="D19" t="s">
        <v>55</v>
      </c>
      <c r="E19" t="s">
        <v>41</v>
      </c>
      <c r="F19" t="s">
        <v>336</v>
      </c>
      <c r="I19" t="str">
        <f t="shared" si="0"/>
        <v>Malcolm McPhail</v>
      </c>
    </row>
    <row r="20" spans="1:9" x14ac:dyDescent="0.2">
      <c r="A20">
        <v>20</v>
      </c>
      <c r="B20" t="s">
        <v>370</v>
      </c>
      <c r="C20" t="s">
        <v>371</v>
      </c>
      <c r="D20" t="s">
        <v>52</v>
      </c>
      <c r="E20" t="s">
        <v>48</v>
      </c>
      <c r="F20" t="s">
        <v>336</v>
      </c>
      <c r="I20" t="str">
        <f t="shared" si="0"/>
        <v>Sai Nimalanathan</v>
      </c>
    </row>
    <row r="21" spans="1:9" x14ac:dyDescent="0.2">
      <c r="A21">
        <v>21</v>
      </c>
      <c r="B21" t="s">
        <v>372</v>
      </c>
      <c r="C21" t="s">
        <v>373</v>
      </c>
      <c r="D21" t="s">
        <v>28</v>
      </c>
      <c r="E21" t="s">
        <v>24</v>
      </c>
      <c r="F21" t="s">
        <v>336</v>
      </c>
      <c r="I21" t="str">
        <f t="shared" si="0"/>
        <v>Oscar North</v>
      </c>
    </row>
    <row r="22" spans="1:9" x14ac:dyDescent="0.2">
      <c r="A22">
        <v>22</v>
      </c>
      <c r="B22" t="s">
        <v>374</v>
      </c>
      <c r="C22" t="s">
        <v>375</v>
      </c>
      <c r="D22" t="s">
        <v>62</v>
      </c>
      <c r="E22" t="s">
        <v>48</v>
      </c>
      <c r="F22" t="s">
        <v>336</v>
      </c>
      <c r="I22" t="str">
        <f t="shared" si="0"/>
        <v>Victor Nutakor</v>
      </c>
    </row>
    <row r="23" spans="1:9" x14ac:dyDescent="0.2">
      <c r="A23">
        <v>23</v>
      </c>
      <c r="B23" t="s">
        <v>376</v>
      </c>
      <c r="C23" t="s">
        <v>377</v>
      </c>
      <c r="D23" t="s">
        <v>8</v>
      </c>
      <c r="E23" t="s">
        <v>6</v>
      </c>
      <c r="F23" t="s">
        <v>331</v>
      </c>
      <c r="I23" t="str">
        <f t="shared" si="0"/>
        <v>Hollie Offord</v>
      </c>
    </row>
    <row r="24" spans="1:9" x14ac:dyDescent="0.2">
      <c r="A24">
        <v>24</v>
      </c>
      <c r="B24" t="s">
        <v>378</v>
      </c>
      <c r="C24" t="s">
        <v>379</v>
      </c>
      <c r="D24" t="s">
        <v>128</v>
      </c>
      <c r="E24" t="s">
        <v>35</v>
      </c>
      <c r="F24" t="s">
        <v>336</v>
      </c>
      <c r="I24" t="str">
        <f t="shared" si="0"/>
        <v>Michael Okoro</v>
      </c>
    </row>
    <row r="25" spans="1:9" x14ac:dyDescent="0.2">
      <c r="A25">
        <v>25</v>
      </c>
      <c r="B25" t="s">
        <v>380</v>
      </c>
      <c r="C25" t="s">
        <v>381</v>
      </c>
      <c r="D25" t="s">
        <v>5</v>
      </c>
      <c r="E25" t="s">
        <v>24</v>
      </c>
      <c r="F25" t="s">
        <v>336</v>
      </c>
      <c r="I25" t="str">
        <f t="shared" si="0"/>
        <v>Zachary Phillips</v>
      </c>
    </row>
    <row r="26" spans="1:9" x14ac:dyDescent="0.2">
      <c r="A26">
        <v>26</v>
      </c>
      <c r="B26" t="s">
        <v>382</v>
      </c>
      <c r="C26" t="s">
        <v>383</v>
      </c>
      <c r="D26" t="s">
        <v>30</v>
      </c>
      <c r="E26" t="s">
        <v>31</v>
      </c>
      <c r="F26" t="s">
        <v>336</v>
      </c>
      <c r="I26" t="str">
        <f t="shared" si="0"/>
        <v>Lewis Purbrick</v>
      </c>
    </row>
    <row r="27" spans="1:9" x14ac:dyDescent="0.2">
      <c r="A27">
        <v>27</v>
      </c>
      <c r="B27" t="s">
        <v>384</v>
      </c>
      <c r="C27" t="s">
        <v>385</v>
      </c>
      <c r="D27" t="s">
        <v>16</v>
      </c>
      <c r="E27" t="s">
        <v>17</v>
      </c>
      <c r="F27" t="s">
        <v>336</v>
      </c>
      <c r="I27" t="str">
        <f t="shared" si="0"/>
        <v>Vaughan Ramsay</v>
      </c>
    </row>
    <row r="28" spans="1:9" x14ac:dyDescent="0.2">
      <c r="A28">
        <v>28</v>
      </c>
      <c r="B28" t="s">
        <v>386</v>
      </c>
      <c r="C28" t="s">
        <v>387</v>
      </c>
      <c r="D28" t="s">
        <v>50</v>
      </c>
      <c r="E28" t="s">
        <v>44</v>
      </c>
      <c r="F28" t="s">
        <v>336</v>
      </c>
      <c r="I28" t="str">
        <f t="shared" si="0"/>
        <v>Harry Scully</v>
      </c>
    </row>
    <row r="29" spans="1:9" x14ac:dyDescent="0.2">
      <c r="A29">
        <v>29</v>
      </c>
      <c r="B29" t="s">
        <v>388</v>
      </c>
      <c r="C29" t="s">
        <v>389</v>
      </c>
      <c r="D29" t="s">
        <v>37</v>
      </c>
      <c r="E29" t="s">
        <v>38</v>
      </c>
      <c r="F29" t="s">
        <v>331</v>
      </c>
      <c r="I29" t="str">
        <f t="shared" si="0"/>
        <v>Claire Smith</v>
      </c>
    </row>
    <row r="30" spans="1:9" x14ac:dyDescent="0.2">
      <c r="A30">
        <v>30</v>
      </c>
      <c r="B30" t="s">
        <v>388</v>
      </c>
      <c r="C30" t="s">
        <v>390</v>
      </c>
      <c r="D30" t="s">
        <v>208</v>
      </c>
      <c r="E30" t="s">
        <v>35</v>
      </c>
      <c r="F30" t="s">
        <v>336</v>
      </c>
      <c r="I30" t="str">
        <f t="shared" si="0"/>
        <v>Kaya Smith</v>
      </c>
    </row>
    <row r="31" spans="1:9" x14ac:dyDescent="0.2">
      <c r="A31">
        <v>31</v>
      </c>
      <c r="B31" t="s">
        <v>391</v>
      </c>
      <c r="C31" t="s">
        <v>392</v>
      </c>
      <c r="D31" t="s">
        <v>47</v>
      </c>
      <c r="E31" t="s">
        <v>107</v>
      </c>
      <c r="F31" t="s">
        <v>331</v>
      </c>
      <c r="I31" t="str">
        <f t="shared" si="0"/>
        <v>Lydia Sommers</v>
      </c>
    </row>
    <row r="32" spans="1:9" x14ac:dyDescent="0.2">
      <c r="A32">
        <v>32</v>
      </c>
      <c r="B32" t="s">
        <v>393</v>
      </c>
      <c r="C32" t="s">
        <v>394</v>
      </c>
      <c r="D32" t="s">
        <v>28</v>
      </c>
      <c r="E32" t="s">
        <v>35</v>
      </c>
      <c r="F32" t="s">
        <v>336</v>
      </c>
      <c r="I32" t="str">
        <f t="shared" si="0"/>
        <v>Marcus Stansbury</v>
      </c>
    </row>
    <row r="33" spans="1:9" x14ac:dyDescent="0.2">
      <c r="A33">
        <v>33</v>
      </c>
      <c r="B33" t="s">
        <v>393</v>
      </c>
      <c r="C33" t="s">
        <v>395</v>
      </c>
      <c r="D33" t="s">
        <v>28</v>
      </c>
      <c r="E33" t="s">
        <v>41</v>
      </c>
      <c r="F33" t="s">
        <v>336</v>
      </c>
      <c r="I33" t="str">
        <f t="shared" si="0"/>
        <v>Peter Stansbury</v>
      </c>
    </row>
    <row r="34" spans="1:9" x14ac:dyDescent="0.2">
      <c r="A34">
        <v>34</v>
      </c>
      <c r="B34" t="s">
        <v>396</v>
      </c>
      <c r="C34" t="s">
        <v>397</v>
      </c>
      <c r="D34" t="s">
        <v>47</v>
      </c>
      <c r="E34" t="s">
        <v>48</v>
      </c>
      <c r="F34" t="s">
        <v>336</v>
      </c>
      <c r="I34" t="str">
        <f t="shared" si="0"/>
        <v>Josh Strudwick</v>
      </c>
    </row>
    <row r="35" spans="1:9" x14ac:dyDescent="0.2">
      <c r="A35">
        <v>35</v>
      </c>
      <c r="B35" t="s">
        <v>398</v>
      </c>
      <c r="C35" t="s">
        <v>399</v>
      </c>
      <c r="D35" t="s">
        <v>64</v>
      </c>
      <c r="E35" t="s">
        <v>44</v>
      </c>
      <c r="F35" t="s">
        <v>336</v>
      </c>
      <c r="I35" t="str">
        <f t="shared" si="0"/>
        <v>Bailey Swift</v>
      </c>
    </row>
    <row r="36" spans="1:9" x14ac:dyDescent="0.2">
      <c r="A36">
        <v>36</v>
      </c>
      <c r="B36" t="s">
        <v>400</v>
      </c>
      <c r="C36" t="s">
        <v>401</v>
      </c>
      <c r="D36" t="s">
        <v>10</v>
      </c>
      <c r="E36" t="s">
        <v>6</v>
      </c>
      <c r="F36" t="s">
        <v>331</v>
      </c>
      <c r="I36" t="str">
        <f t="shared" si="0"/>
        <v>Alana Thomas</v>
      </c>
    </row>
    <row r="37" spans="1:9" x14ac:dyDescent="0.2">
      <c r="A37">
        <v>37</v>
      </c>
      <c r="B37" t="s">
        <v>402</v>
      </c>
      <c r="C37" t="s">
        <v>395</v>
      </c>
      <c r="D37" t="s">
        <v>43</v>
      </c>
      <c r="E37" t="s">
        <v>41</v>
      </c>
      <c r="F37" t="s">
        <v>336</v>
      </c>
      <c r="I37" t="str">
        <f t="shared" si="0"/>
        <v>Peter Webster</v>
      </c>
    </row>
    <row r="38" spans="1:9" x14ac:dyDescent="0.2">
      <c r="A38">
        <v>38</v>
      </c>
      <c r="B38" t="s">
        <v>403</v>
      </c>
      <c r="C38" t="s">
        <v>404</v>
      </c>
      <c r="D38" t="s">
        <v>52</v>
      </c>
      <c r="E38" t="s">
        <v>48</v>
      </c>
      <c r="F38" t="s">
        <v>336</v>
      </c>
      <c r="I38" t="str">
        <f t="shared" si="0"/>
        <v>Oliver Wells</v>
      </c>
    </row>
    <row r="39" spans="1:9" x14ac:dyDescent="0.2">
      <c r="A39">
        <v>39</v>
      </c>
      <c r="B39" t="s">
        <v>405</v>
      </c>
      <c r="C39" t="s">
        <v>406</v>
      </c>
      <c r="D39" t="s">
        <v>30</v>
      </c>
      <c r="E39" t="s">
        <v>35</v>
      </c>
      <c r="F39" t="s">
        <v>336</v>
      </c>
      <c r="I39" t="str">
        <f t="shared" si="0"/>
        <v>Malte Wilhelmsson</v>
      </c>
    </row>
    <row r="40" spans="1:9" x14ac:dyDescent="0.2">
      <c r="A40">
        <v>40</v>
      </c>
      <c r="B40" t="s">
        <v>407</v>
      </c>
      <c r="C40" t="s">
        <v>408</v>
      </c>
      <c r="D40" t="s">
        <v>68</v>
      </c>
      <c r="E40" t="s">
        <v>44</v>
      </c>
      <c r="F40" t="s">
        <v>336</v>
      </c>
      <c r="I40" t="str">
        <f t="shared" si="0"/>
        <v>Ralph Williams</v>
      </c>
    </row>
    <row r="41" spans="1:9" x14ac:dyDescent="0.2">
      <c r="A41">
        <v>41</v>
      </c>
      <c r="B41" t="s">
        <v>409</v>
      </c>
      <c r="C41" t="s">
        <v>410</v>
      </c>
      <c r="D41" t="s">
        <v>33</v>
      </c>
      <c r="E41" t="s">
        <v>22</v>
      </c>
      <c r="F41" t="s">
        <v>331</v>
      </c>
      <c r="I41" t="str">
        <f t="shared" si="0"/>
        <v>Imogen Wilson</v>
      </c>
    </row>
    <row r="42" spans="1:9" x14ac:dyDescent="0.2">
      <c r="A42">
        <v>42</v>
      </c>
      <c r="B42" t="s">
        <v>399</v>
      </c>
      <c r="C42" t="s">
        <v>400</v>
      </c>
      <c r="D42" t="s">
        <v>58</v>
      </c>
      <c r="E42" t="s">
        <v>75</v>
      </c>
      <c r="F42" t="s">
        <v>336</v>
      </c>
      <c r="I42" t="str">
        <f t="shared" si="0"/>
        <v>Thomas Bailey</v>
      </c>
    </row>
    <row r="43" spans="1:9" x14ac:dyDescent="0.2">
      <c r="A43">
        <v>43</v>
      </c>
      <c r="B43" t="s">
        <v>411</v>
      </c>
      <c r="C43" t="s">
        <v>412</v>
      </c>
      <c r="D43" t="s">
        <v>216</v>
      </c>
      <c r="E43" t="s">
        <v>17</v>
      </c>
      <c r="F43" t="s">
        <v>336</v>
      </c>
      <c r="I43" t="str">
        <f t="shared" si="0"/>
        <v>Craig Beecham</v>
      </c>
    </row>
    <row r="44" spans="1:9" x14ac:dyDescent="0.2">
      <c r="A44">
        <v>44</v>
      </c>
      <c r="B44" t="s">
        <v>413</v>
      </c>
      <c r="C44" t="s">
        <v>414</v>
      </c>
      <c r="D44" t="s">
        <v>12</v>
      </c>
      <c r="E44" t="s">
        <v>22</v>
      </c>
      <c r="F44" t="s">
        <v>331</v>
      </c>
      <c r="I44" t="str">
        <f t="shared" si="0"/>
        <v>Mirit Berman</v>
      </c>
    </row>
    <row r="45" spans="1:9" x14ac:dyDescent="0.2">
      <c r="A45">
        <v>45</v>
      </c>
      <c r="B45" t="s">
        <v>415</v>
      </c>
      <c r="C45" t="s">
        <v>383</v>
      </c>
      <c r="D45" t="s">
        <v>94</v>
      </c>
      <c r="E45" t="s">
        <v>48</v>
      </c>
      <c r="F45" t="s">
        <v>336</v>
      </c>
      <c r="I45" t="str">
        <f t="shared" si="0"/>
        <v>Lewis Black</v>
      </c>
    </row>
    <row r="46" spans="1:9" x14ac:dyDescent="0.2">
      <c r="A46">
        <v>46</v>
      </c>
      <c r="B46" t="s">
        <v>416</v>
      </c>
      <c r="C46" t="s">
        <v>417</v>
      </c>
      <c r="D46" t="s">
        <v>58</v>
      </c>
      <c r="E46" t="s">
        <v>86</v>
      </c>
      <c r="F46" t="s">
        <v>331</v>
      </c>
      <c r="I46" t="str">
        <f t="shared" si="0"/>
        <v>Molly Brown</v>
      </c>
    </row>
    <row r="47" spans="1:9" x14ac:dyDescent="0.2">
      <c r="A47">
        <v>47</v>
      </c>
      <c r="B47" t="s">
        <v>418</v>
      </c>
      <c r="C47" t="s">
        <v>419</v>
      </c>
      <c r="D47" t="s">
        <v>52</v>
      </c>
      <c r="E47" t="s">
        <v>24</v>
      </c>
      <c r="F47" t="s">
        <v>336</v>
      </c>
      <c r="I47" t="str">
        <f t="shared" si="0"/>
        <v>Christopher Davies</v>
      </c>
    </row>
    <row r="48" spans="1:9" x14ac:dyDescent="0.2">
      <c r="A48">
        <v>48</v>
      </c>
      <c r="B48" t="s">
        <v>420</v>
      </c>
      <c r="C48" t="s">
        <v>421</v>
      </c>
      <c r="D48" t="s">
        <v>52</v>
      </c>
      <c r="E48" t="s">
        <v>80</v>
      </c>
      <c r="F48" t="s">
        <v>331</v>
      </c>
      <c r="I48" t="str">
        <f t="shared" si="0"/>
        <v>Maisie Doherty</v>
      </c>
    </row>
    <row r="49" spans="1:9" x14ac:dyDescent="0.2">
      <c r="A49">
        <v>49</v>
      </c>
      <c r="B49" t="s">
        <v>422</v>
      </c>
      <c r="C49" t="s">
        <v>423</v>
      </c>
      <c r="D49" t="s">
        <v>68</v>
      </c>
      <c r="E49" t="s">
        <v>22</v>
      </c>
      <c r="F49" t="s">
        <v>331</v>
      </c>
      <c r="I49" t="str">
        <f t="shared" si="0"/>
        <v>Anjali Fowkes-Gajan</v>
      </c>
    </row>
    <row r="50" spans="1:9" x14ac:dyDescent="0.2">
      <c r="A50">
        <v>50</v>
      </c>
      <c r="B50" t="s">
        <v>424</v>
      </c>
      <c r="C50" t="s">
        <v>425</v>
      </c>
      <c r="D50" t="s">
        <v>52</v>
      </c>
      <c r="E50" t="s">
        <v>80</v>
      </c>
      <c r="F50" t="s">
        <v>331</v>
      </c>
      <c r="I50" t="str">
        <f t="shared" si="0"/>
        <v>Amarah Frazer-Williams</v>
      </c>
    </row>
    <row r="51" spans="1:9" x14ac:dyDescent="0.2">
      <c r="A51">
        <v>51</v>
      </c>
      <c r="B51" t="s">
        <v>426</v>
      </c>
      <c r="C51" t="s">
        <v>427</v>
      </c>
      <c r="D51" t="s">
        <v>30</v>
      </c>
      <c r="E51" t="s">
        <v>86</v>
      </c>
      <c r="F51" t="s">
        <v>331</v>
      </c>
      <c r="I51" t="str">
        <f t="shared" si="0"/>
        <v>Bethan Freestone</v>
      </c>
    </row>
    <row r="52" spans="1:9" x14ac:dyDescent="0.2">
      <c r="A52">
        <v>52</v>
      </c>
      <c r="B52" t="s">
        <v>428</v>
      </c>
      <c r="C52" t="s">
        <v>429</v>
      </c>
      <c r="D52" t="s">
        <v>430</v>
      </c>
      <c r="E52" t="s">
        <v>20</v>
      </c>
      <c r="F52" t="s">
        <v>336</v>
      </c>
      <c r="I52" t="str">
        <f t="shared" si="0"/>
        <v>Andy Gannaway</v>
      </c>
    </row>
    <row r="53" spans="1:9" x14ac:dyDescent="0.2">
      <c r="A53">
        <v>53</v>
      </c>
      <c r="B53" t="s">
        <v>431</v>
      </c>
      <c r="C53" t="s">
        <v>432</v>
      </c>
      <c r="D53" t="s">
        <v>28</v>
      </c>
      <c r="E53" t="s">
        <v>44</v>
      </c>
      <c r="F53" t="s">
        <v>336</v>
      </c>
      <c r="I53" t="str">
        <f t="shared" si="0"/>
        <v>Samad Ibrahim</v>
      </c>
    </row>
    <row r="54" spans="1:9" x14ac:dyDescent="0.2">
      <c r="A54">
        <v>54</v>
      </c>
      <c r="B54" t="s">
        <v>433</v>
      </c>
      <c r="C54" t="s">
        <v>434</v>
      </c>
      <c r="D54" t="s">
        <v>83</v>
      </c>
      <c r="E54" t="s">
        <v>48</v>
      </c>
      <c r="F54" t="s">
        <v>336</v>
      </c>
      <c r="I54" t="str">
        <f t="shared" si="0"/>
        <v>Priyesh Patel</v>
      </c>
    </row>
    <row r="55" spans="1:9" x14ac:dyDescent="0.2">
      <c r="A55">
        <v>55</v>
      </c>
      <c r="B55" t="s">
        <v>435</v>
      </c>
      <c r="C55" t="s">
        <v>436</v>
      </c>
      <c r="D55" t="s">
        <v>354</v>
      </c>
      <c r="E55" t="s">
        <v>48</v>
      </c>
      <c r="F55" t="s">
        <v>336</v>
      </c>
      <c r="I55" t="str">
        <f t="shared" si="0"/>
        <v>Rion Pierre-Forde</v>
      </c>
    </row>
    <row r="56" spans="1:9" x14ac:dyDescent="0.2">
      <c r="A56">
        <v>56</v>
      </c>
      <c r="B56" t="s">
        <v>437</v>
      </c>
      <c r="C56" t="s">
        <v>438</v>
      </c>
      <c r="D56" t="s">
        <v>50</v>
      </c>
      <c r="E56" t="s">
        <v>6</v>
      </c>
      <c r="F56" t="s">
        <v>331</v>
      </c>
      <c r="I56" t="str">
        <f t="shared" si="0"/>
        <v>Tiana Rizzo</v>
      </c>
    </row>
    <row r="57" spans="1:9" x14ac:dyDescent="0.2">
      <c r="A57">
        <v>57</v>
      </c>
      <c r="B57" t="s">
        <v>439</v>
      </c>
      <c r="C57" t="s">
        <v>440</v>
      </c>
      <c r="D57" t="s">
        <v>83</v>
      </c>
      <c r="E57" t="s">
        <v>91</v>
      </c>
      <c r="F57" t="s">
        <v>336</v>
      </c>
      <c r="I57" t="str">
        <f t="shared" si="0"/>
        <v>Thiru Satkunam</v>
      </c>
    </row>
    <row r="58" spans="1:9" x14ac:dyDescent="0.2">
      <c r="A58">
        <v>58</v>
      </c>
      <c r="B58" t="s">
        <v>441</v>
      </c>
      <c r="C58" t="s">
        <v>442</v>
      </c>
      <c r="D58" t="s">
        <v>443</v>
      </c>
      <c r="E58" t="s">
        <v>38</v>
      </c>
      <c r="F58" t="s">
        <v>331</v>
      </c>
      <c r="I58" t="str">
        <f t="shared" si="0"/>
        <v>Kim Valente</v>
      </c>
    </row>
    <row r="59" spans="1:9" x14ac:dyDescent="0.2">
      <c r="A59">
        <v>59</v>
      </c>
      <c r="B59" t="s">
        <v>444</v>
      </c>
      <c r="C59" t="s">
        <v>445</v>
      </c>
      <c r="D59" t="s">
        <v>151</v>
      </c>
      <c r="E59" t="s">
        <v>44</v>
      </c>
      <c r="F59" t="s">
        <v>336</v>
      </c>
      <c r="I59" t="str">
        <f t="shared" si="0"/>
        <v>Joseph Abbott</v>
      </c>
    </row>
    <row r="60" spans="1:9" x14ac:dyDescent="0.2">
      <c r="A60">
        <v>60</v>
      </c>
      <c r="B60" t="s">
        <v>446</v>
      </c>
      <c r="C60" t="s">
        <v>447</v>
      </c>
      <c r="D60" t="s">
        <v>181</v>
      </c>
      <c r="E60" t="s">
        <v>44</v>
      </c>
      <c r="F60" t="s">
        <v>336</v>
      </c>
      <c r="I60" t="str">
        <f t="shared" si="0"/>
        <v>Elias Ahmed</v>
      </c>
    </row>
    <row r="61" spans="1:9" x14ac:dyDescent="0.2">
      <c r="A61">
        <v>61</v>
      </c>
      <c r="B61" t="s">
        <v>446</v>
      </c>
      <c r="C61" t="s">
        <v>448</v>
      </c>
      <c r="D61" t="s">
        <v>5</v>
      </c>
      <c r="E61" t="s">
        <v>35</v>
      </c>
      <c r="F61" t="s">
        <v>336</v>
      </c>
      <c r="I61" t="str">
        <f t="shared" si="0"/>
        <v>Hanad Ahmed</v>
      </c>
    </row>
    <row r="62" spans="1:9" x14ac:dyDescent="0.2">
      <c r="A62">
        <v>62</v>
      </c>
      <c r="B62" t="s">
        <v>449</v>
      </c>
      <c r="C62" t="s">
        <v>450</v>
      </c>
      <c r="D62" t="s">
        <v>19</v>
      </c>
      <c r="E62" t="s">
        <v>48</v>
      </c>
      <c r="F62" t="s">
        <v>336</v>
      </c>
      <c r="I62" t="str">
        <f t="shared" si="0"/>
        <v>Amar Aiyar-Majeed</v>
      </c>
    </row>
    <row r="63" spans="1:9" x14ac:dyDescent="0.2">
      <c r="A63">
        <v>63</v>
      </c>
      <c r="B63" t="s">
        <v>451</v>
      </c>
      <c r="C63" t="s">
        <v>452</v>
      </c>
      <c r="D63" t="s">
        <v>139</v>
      </c>
      <c r="E63" t="s">
        <v>35</v>
      </c>
      <c r="F63" t="s">
        <v>336</v>
      </c>
      <c r="I63" t="str">
        <f t="shared" si="0"/>
        <v>James Allison</v>
      </c>
    </row>
    <row r="64" spans="1:9" x14ac:dyDescent="0.2">
      <c r="A64">
        <v>64</v>
      </c>
      <c r="B64" t="s">
        <v>453</v>
      </c>
      <c r="C64" t="s">
        <v>454</v>
      </c>
      <c r="D64" t="s">
        <v>224</v>
      </c>
      <c r="E64" t="s">
        <v>24</v>
      </c>
      <c r="F64" t="s">
        <v>336</v>
      </c>
      <c r="I64" t="str">
        <f t="shared" si="0"/>
        <v>Sam Amdor</v>
      </c>
    </row>
    <row r="65" spans="1:9" x14ac:dyDescent="0.2">
      <c r="A65">
        <v>65</v>
      </c>
      <c r="B65" t="s">
        <v>455</v>
      </c>
      <c r="C65" t="s">
        <v>338</v>
      </c>
      <c r="D65" t="s">
        <v>16</v>
      </c>
      <c r="E65" t="s">
        <v>48</v>
      </c>
      <c r="F65" t="s">
        <v>336</v>
      </c>
      <c r="I65" t="str">
        <f t="shared" si="0"/>
        <v>Benjamin Anderson</v>
      </c>
    </row>
    <row r="66" spans="1:9" x14ac:dyDescent="0.2">
      <c r="A66">
        <v>66</v>
      </c>
      <c r="B66" t="s">
        <v>456</v>
      </c>
      <c r="C66" t="s">
        <v>457</v>
      </c>
      <c r="D66" t="s">
        <v>458</v>
      </c>
      <c r="E66" t="s">
        <v>24</v>
      </c>
      <c r="F66" t="s">
        <v>336</v>
      </c>
      <c r="I66" t="str">
        <f t="shared" ref="I66:I129" si="1">_xlfn.CONCAT(C66," ",B66)</f>
        <v>Arthur Ansell</v>
      </c>
    </row>
    <row r="67" spans="1:9" x14ac:dyDescent="0.2">
      <c r="A67">
        <v>67</v>
      </c>
      <c r="B67" t="s">
        <v>459</v>
      </c>
      <c r="C67" t="s">
        <v>460</v>
      </c>
      <c r="D67" t="s">
        <v>83</v>
      </c>
      <c r="E67" t="s">
        <v>75</v>
      </c>
      <c r="F67" t="s">
        <v>336</v>
      </c>
      <c r="I67" t="str">
        <f t="shared" si="1"/>
        <v>David Baah-Okyere</v>
      </c>
    </row>
    <row r="68" spans="1:9" x14ac:dyDescent="0.2">
      <c r="A68">
        <v>68</v>
      </c>
      <c r="B68" t="s">
        <v>461</v>
      </c>
      <c r="C68" t="s">
        <v>462</v>
      </c>
      <c r="D68" t="s">
        <v>128</v>
      </c>
      <c r="E68" t="s">
        <v>22</v>
      </c>
      <c r="F68" t="s">
        <v>331</v>
      </c>
      <c r="I68" t="str">
        <f t="shared" si="1"/>
        <v>Madeline Barker</v>
      </c>
    </row>
    <row r="69" spans="1:9" x14ac:dyDescent="0.2">
      <c r="A69">
        <v>69</v>
      </c>
      <c r="B69" t="s">
        <v>463</v>
      </c>
      <c r="C69" t="s">
        <v>464</v>
      </c>
      <c r="D69" t="s">
        <v>465</v>
      </c>
      <c r="E69" t="s">
        <v>6</v>
      </c>
      <c r="F69" t="s">
        <v>331</v>
      </c>
      <c r="I69" t="str">
        <f t="shared" si="1"/>
        <v>Sofia Barrett</v>
      </c>
    </row>
    <row r="70" spans="1:9" x14ac:dyDescent="0.2">
      <c r="A70">
        <v>70</v>
      </c>
      <c r="B70" t="s">
        <v>466</v>
      </c>
      <c r="C70" t="s">
        <v>467</v>
      </c>
      <c r="D70" t="s">
        <v>468</v>
      </c>
      <c r="E70" t="s">
        <v>35</v>
      </c>
      <c r="F70" t="s">
        <v>336</v>
      </c>
      <c r="I70" t="str">
        <f t="shared" si="1"/>
        <v>Spencer Bateman</v>
      </c>
    </row>
    <row r="71" spans="1:9" x14ac:dyDescent="0.2">
      <c r="A71">
        <v>71</v>
      </c>
      <c r="B71" t="s">
        <v>469</v>
      </c>
      <c r="C71" t="s">
        <v>470</v>
      </c>
      <c r="D71" t="s">
        <v>97</v>
      </c>
      <c r="E71" t="s">
        <v>6</v>
      </c>
      <c r="F71" t="s">
        <v>331</v>
      </c>
      <c r="I71" t="str">
        <f t="shared" si="1"/>
        <v>Francesca Baxter</v>
      </c>
    </row>
    <row r="72" spans="1:9" x14ac:dyDescent="0.2">
      <c r="A72">
        <v>72</v>
      </c>
      <c r="B72" t="s">
        <v>469</v>
      </c>
      <c r="C72" t="s">
        <v>471</v>
      </c>
      <c r="D72" t="s">
        <v>97</v>
      </c>
      <c r="E72" t="s">
        <v>75</v>
      </c>
      <c r="F72" t="s">
        <v>336</v>
      </c>
      <c r="I72" t="str">
        <f t="shared" si="1"/>
        <v>Max Baxter</v>
      </c>
    </row>
    <row r="73" spans="1:9" x14ac:dyDescent="0.2">
      <c r="A73">
        <v>73</v>
      </c>
      <c r="B73" t="s">
        <v>472</v>
      </c>
      <c r="C73" t="s">
        <v>473</v>
      </c>
      <c r="D73" t="s">
        <v>122</v>
      </c>
      <c r="E73" t="s">
        <v>80</v>
      </c>
      <c r="F73" t="s">
        <v>331</v>
      </c>
      <c r="I73" t="str">
        <f t="shared" si="1"/>
        <v>Kennedy Beardwell</v>
      </c>
    </row>
    <row r="74" spans="1:9" x14ac:dyDescent="0.2">
      <c r="A74">
        <v>74</v>
      </c>
      <c r="B74" t="s">
        <v>474</v>
      </c>
      <c r="C74" t="s">
        <v>475</v>
      </c>
      <c r="D74" t="s">
        <v>52</v>
      </c>
      <c r="E74" t="s">
        <v>48</v>
      </c>
      <c r="F74" t="s">
        <v>336</v>
      </c>
      <c r="I74" t="str">
        <f t="shared" si="1"/>
        <v>Simeon Beckford-Tongs</v>
      </c>
    </row>
    <row r="75" spans="1:9" x14ac:dyDescent="0.2">
      <c r="A75">
        <v>75</v>
      </c>
      <c r="B75" t="s">
        <v>476</v>
      </c>
      <c r="C75" t="s">
        <v>353</v>
      </c>
      <c r="D75" t="s">
        <v>47</v>
      </c>
      <c r="E75" t="s">
        <v>48</v>
      </c>
      <c r="F75" t="s">
        <v>336</v>
      </c>
      <c r="I75" t="str">
        <f t="shared" si="1"/>
        <v>Alex Bigg</v>
      </c>
    </row>
    <row r="76" spans="1:9" x14ac:dyDescent="0.2">
      <c r="A76">
        <v>76</v>
      </c>
      <c r="B76" t="s">
        <v>477</v>
      </c>
      <c r="C76" t="s">
        <v>478</v>
      </c>
      <c r="D76" t="s">
        <v>354</v>
      </c>
      <c r="E76" t="s">
        <v>24</v>
      </c>
      <c r="F76" t="s">
        <v>336</v>
      </c>
      <c r="I76" t="str">
        <f t="shared" si="1"/>
        <v>Luke Birdseye</v>
      </c>
    </row>
    <row r="77" spans="1:9" x14ac:dyDescent="0.2">
      <c r="A77">
        <v>77</v>
      </c>
      <c r="B77" t="s">
        <v>479</v>
      </c>
      <c r="C77" t="s">
        <v>480</v>
      </c>
      <c r="D77" t="s">
        <v>198</v>
      </c>
      <c r="E77" t="s">
        <v>22</v>
      </c>
      <c r="F77" t="s">
        <v>331</v>
      </c>
      <c r="I77" t="str">
        <f t="shared" si="1"/>
        <v>Ella Botha</v>
      </c>
    </row>
    <row r="78" spans="1:9" x14ac:dyDescent="0.2">
      <c r="A78">
        <v>78</v>
      </c>
      <c r="B78" t="s">
        <v>479</v>
      </c>
      <c r="C78" t="s">
        <v>481</v>
      </c>
      <c r="D78" t="s">
        <v>198</v>
      </c>
      <c r="E78" t="s">
        <v>6</v>
      </c>
      <c r="F78" t="s">
        <v>331</v>
      </c>
      <c r="I78" t="str">
        <f t="shared" si="1"/>
        <v>Olivia Botha</v>
      </c>
    </row>
    <row r="79" spans="1:9" x14ac:dyDescent="0.2">
      <c r="A79">
        <v>79</v>
      </c>
      <c r="B79" t="s">
        <v>482</v>
      </c>
      <c r="C79" t="s">
        <v>483</v>
      </c>
      <c r="D79" t="s">
        <v>174</v>
      </c>
      <c r="E79" t="s">
        <v>48</v>
      </c>
      <c r="F79" t="s">
        <v>336</v>
      </c>
      <c r="I79" t="str">
        <f t="shared" si="1"/>
        <v>Tom Bowerman</v>
      </c>
    </row>
    <row r="80" spans="1:9" x14ac:dyDescent="0.2">
      <c r="A80">
        <v>80</v>
      </c>
      <c r="B80" t="s">
        <v>484</v>
      </c>
      <c r="C80" t="s">
        <v>478</v>
      </c>
      <c r="D80" t="s">
        <v>28</v>
      </c>
      <c r="E80" t="s">
        <v>44</v>
      </c>
      <c r="F80" t="s">
        <v>336</v>
      </c>
      <c r="I80" t="str">
        <f t="shared" si="1"/>
        <v>Luke Burford</v>
      </c>
    </row>
    <row r="81" spans="1:9" x14ac:dyDescent="0.2">
      <c r="A81">
        <v>81</v>
      </c>
      <c r="B81" t="s">
        <v>485</v>
      </c>
      <c r="C81" t="s">
        <v>486</v>
      </c>
      <c r="D81" t="s">
        <v>28</v>
      </c>
      <c r="E81" t="s">
        <v>35</v>
      </c>
      <c r="F81" t="s">
        <v>336</v>
      </c>
      <c r="I81" t="str">
        <f t="shared" si="1"/>
        <v>Samuel Burnell</v>
      </c>
    </row>
    <row r="82" spans="1:9" x14ac:dyDescent="0.2">
      <c r="A82">
        <v>82</v>
      </c>
      <c r="B82" t="s">
        <v>487</v>
      </c>
      <c r="C82" t="s">
        <v>488</v>
      </c>
      <c r="D82" t="s">
        <v>99</v>
      </c>
      <c r="E82" t="s">
        <v>75</v>
      </c>
      <c r="F82" t="s">
        <v>336</v>
      </c>
      <c r="I82" t="str">
        <f t="shared" si="1"/>
        <v>Evie Burton</v>
      </c>
    </row>
    <row r="83" spans="1:9" x14ac:dyDescent="0.2">
      <c r="A83">
        <v>83</v>
      </c>
      <c r="B83" t="s">
        <v>489</v>
      </c>
      <c r="C83" t="s">
        <v>483</v>
      </c>
      <c r="D83" t="s">
        <v>68</v>
      </c>
      <c r="E83" t="s">
        <v>75</v>
      </c>
      <c r="F83" t="s">
        <v>336</v>
      </c>
      <c r="I83" t="str">
        <f t="shared" si="1"/>
        <v>Tom Cadwallader</v>
      </c>
    </row>
    <row r="84" spans="1:9" x14ac:dyDescent="0.2">
      <c r="A84">
        <v>84</v>
      </c>
      <c r="B84" t="s">
        <v>490</v>
      </c>
      <c r="C84" t="s">
        <v>491</v>
      </c>
      <c r="D84" t="s">
        <v>128</v>
      </c>
      <c r="E84" t="s">
        <v>22</v>
      </c>
      <c r="F84" t="s">
        <v>331</v>
      </c>
      <c r="I84" t="str">
        <f t="shared" si="1"/>
        <v>Matilda Canty</v>
      </c>
    </row>
    <row r="85" spans="1:9" x14ac:dyDescent="0.2">
      <c r="A85">
        <v>85</v>
      </c>
      <c r="B85" t="s">
        <v>492</v>
      </c>
      <c r="C85" t="s">
        <v>493</v>
      </c>
      <c r="D85" t="s">
        <v>94</v>
      </c>
      <c r="E85" t="s">
        <v>80</v>
      </c>
      <c r="F85" t="s">
        <v>331</v>
      </c>
      <c r="I85" t="str">
        <f t="shared" si="1"/>
        <v>Millie Carey</v>
      </c>
    </row>
    <row r="86" spans="1:9" x14ac:dyDescent="0.2">
      <c r="A86">
        <v>86</v>
      </c>
      <c r="B86" t="s">
        <v>494</v>
      </c>
      <c r="C86" t="s">
        <v>495</v>
      </c>
      <c r="D86" t="s">
        <v>168</v>
      </c>
      <c r="E86" t="s">
        <v>86</v>
      </c>
      <c r="F86" t="s">
        <v>331</v>
      </c>
      <c r="I86" t="str">
        <f t="shared" si="1"/>
        <v>Amelia Casey</v>
      </c>
    </row>
    <row r="87" spans="1:9" x14ac:dyDescent="0.2">
      <c r="A87">
        <v>87</v>
      </c>
      <c r="B87" t="s">
        <v>496</v>
      </c>
      <c r="C87" t="s">
        <v>445</v>
      </c>
      <c r="D87" t="s">
        <v>28</v>
      </c>
      <c r="E87" t="s">
        <v>35</v>
      </c>
      <c r="F87" t="s">
        <v>336</v>
      </c>
      <c r="I87" t="str">
        <f t="shared" si="1"/>
        <v>Joseph Chamberlain</v>
      </c>
    </row>
    <row r="88" spans="1:9" x14ac:dyDescent="0.2">
      <c r="A88">
        <v>88</v>
      </c>
      <c r="B88" t="s">
        <v>497</v>
      </c>
      <c r="C88" t="s">
        <v>498</v>
      </c>
      <c r="D88" t="s">
        <v>499</v>
      </c>
      <c r="E88" t="s">
        <v>107</v>
      </c>
      <c r="F88" t="s">
        <v>331</v>
      </c>
      <c r="I88" t="str">
        <f t="shared" si="1"/>
        <v>Anna Clark</v>
      </c>
    </row>
    <row r="89" spans="1:9" x14ac:dyDescent="0.2">
      <c r="A89">
        <v>89</v>
      </c>
      <c r="B89" t="s">
        <v>500</v>
      </c>
      <c r="C89" t="s">
        <v>501</v>
      </c>
      <c r="D89" t="s">
        <v>136</v>
      </c>
      <c r="E89" t="s">
        <v>24</v>
      </c>
      <c r="F89" t="s">
        <v>336</v>
      </c>
      <c r="I89" t="str">
        <f t="shared" si="1"/>
        <v>Noah Clarke</v>
      </c>
    </row>
    <row r="90" spans="1:9" x14ac:dyDescent="0.2">
      <c r="A90">
        <v>90</v>
      </c>
      <c r="B90" t="s">
        <v>500</v>
      </c>
      <c r="C90" t="s">
        <v>481</v>
      </c>
      <c r="D90" t="s">
        <v>97</v>
      </c>
      <c r="E90" t="s">
        <v>6</v>
      </c>
      <c r="F90" t="s">
        <v>331</v>
      </c>
      <c r="I90" t="str">
        <f t="shared" si="1"/>
        <v>Olivia Clarke</v>
      </c>
    </row>
    <row r="91" spans="1:9" x14ac:dyDescent="0.2">
      <c r="A91">
        <v>91</v>
      </c>
      <c r="B91" t="s">
        <v>502</v>
      </c>
      <c r="C91" t="s">
        <v>503</v>
      </c>
      <c r="D91" t="s">
        <v>12</v>
      </c>
      <c r="E91" t="s">
        <v>75</v>
      </c>
      <c r="F91" t="s">
        <v>336</v>
      </c>
      <c r="I91" t="str">
        <f t="shared" si="1"/>
        <v>Jacob Clement</v>
      </c>
    </row>
    <row r="92" spans="1:9" x14ac:dyDescent="0.2">
      <c r="A92">
        <v>92</v>
      </c>
      <c r="B92" t="s">
        <v>504</v>
      </c>
      <c r="C92" t="s">
        <v>347</v>
      </c>
      <c r="D92" t="s">
        <v>28</v>
      </c>
      <c r="E92" t="s">
        <v>22</v>
      </c>
      <c r="F92" t="s">
        <v>331</v>
      </c>
      <c r="I92" t="str">
        <f t="shared" si="1"/>
        <v>Lauren Collis</v>
      </c>
    </row>
    <row r="93" spans="1:9" x14ac:dyDescent="0.2">
      <c r="A93">
        <v>93</v>
      </c>
      <c r="B93" t="s">
        <v>505</v>
      </c>
      <c r="C93" t="s">
        <v>506</v>
      </c>
      <c r="D93" t="s">
        <v>181</v>
      </c>
      <c r="E93" t="s">
        <v>24</v>
      </c>
      <c r="F93" t="s">
        <v>336</v>
      </c>
      <c r="I93" t="str">
        <f t="shared" si="1"/>
        <v>Finn Combe</v>
      </c>
    </row>
    <row r="94" spans="1:9" x14ac:dyDescent="0.2">
      <c r="A94">
        <v>94</v>
      </c>
      <c r="B94" t="s">
        <v>507</v>
      </c>
      <c r="C94" t="s">
        <v>508</v>
      </c>
      <c r="D94" t="s">
        <v>68</v>
      </c>
      <c r="E94" t="s">
        <v>107</v>
      </c>
      <c r="F94" t="s">
        <v>331</v>
      </c>
      <c r="I94" t="str">
        <f t="shared" si="1"/>
        <v>Miss Natalie Connor</v>
      </c>
    </row>
    <row r="95" spans="1:9" x14ac:dyDescent="0.2">
      <c r="A95">
        <v>95</v>
      </c>
      <c r="B95" t="s">
        <v>509</v>
      </c>
      <c r="C95" t="s">
        <v>510</v>
      </c>
      <c r="D95" t="s">
        <v>162</v>
      </c>
      <c r="E95" t="s">
        <v>48</v>
      </c>
      <c r="F95" t="s">
        <v>336</v>
      </c>
      <c r="I95" t="str">
        <f t="shared" si="1"/>
        <v>Jamie Crawford</v>
      </c>
    </row>
    <row r="96" spans="1:9" x14ac:dyDescent="0.2">
      <c r="A96">
        <v>96</v>
      </c>
      <c r="B96" t="s">
        <v>511</v>
      </c>
      <c r="C96" t="s">
        <v>512</v>
      </c>
      <c r="D96" t="s">
        <v>28</v>
      </c>
      <c r="E96" t="s">
        <v>22</v>
      </c>
      <c r="F96" t="s">
        <v>331</v>
      </c>
      <c r="I96" t="str">
        <f t="shared" si="1"/>
        <v>Emma Cresswell</v>
      </c>
    </row>
    <row r="97" spans="1:9" x14ac:dyDescent="0.2">
      <c r="A97">
        <v>97</v>
      </c>
      <c r="B97" t="s">
        <v>513</v>
      </c>
      <c r="C97" t="s">
        <v>460</v>
      </c>
      <c r="D97" t="s">
        <v>33</v>
      </c>
      <c r="E97" t="s">
        <v>3</v>
      </c>
      <c r="F97" t="s">
        <v>336</v>
      </c>
      <c r="I97" t="str">
        <f t="shared" si="1"/>
        <v>David Crossland</v>
      </c>
    </row>
    <row r="98" spans="1:9" x14ac:dyDescent="0.2">
      <c r="A98">
        <v>98</v>
      </c>
      <c r="B98" t="s">
        <v>514</v>
      </c>
      <c r="C98" t="s">
        <v>515</v>
      </c>
      <c r="D98" t="s">
        <v>516</v>
      </c>
      <c r="E98" t="s">
        <v>107</v>
      </c>
      <c r="F98" t="s">
        <v>331</v>
      </c>
      <c r="I98" t="str">
        <f t="shared" si="1"/>
        <v>Chloe Crossman</v>
      </c>
    </row>
    <row r="99" spans="1:9" x14ac:dyDescent="0.2">
      <c r="A99">
        <v>99</v>
      </c>
      <c r="B99" t="s">
        <v>517</v>
      </c>
      <c r="C99" t="s">
        <v>387</v>
      </c>
      <c r="D99" t="s">
        <v>238</v>
      </c>
      <c r="E99" t="s">
        <v>35</v>
      </c>
      <c r="F99" t="s">
        <v>336</v>
      </c>
      <c r="I99" t="str">
        <f t="shared" si="1"/>
        <v>Harry Cunningham</v>
      </c>
    </row>
    <row r="100" spans="1:9" x14ac:dyDescent="0.2">
      <c r="A100">
        <v>100</v>
      </c>
      <c r="B100" t="s">
        <v>518</v>
      </c>
      <c r="C100" t="s">
        <v>519</v>
      </c>
      <c r="D100" t="s">
        <v>181</v>
      </c>
      <c r="E100" t="s">
        <v>35</v>
      </c>
      <c r="F100" t="s">
        <v>336</v>
      </c>
      <c r="I100" t="str">
        <f t="shared" si="1"/>
        <v>Seweryn Czapka</v>
      </c>
    </row>
    <row r="101" spans="1:9" x14ac:dyDescent="0.2">
      <c r="A101">
        <v>101</v>
      </c>
      <c r="B101" t="s">
        <v>418</v>
      </c>
      <c r="C101" t="s">
        <v>520</v>
      </c>
      <c r="D101" t="s">
        <v>227</v>
      </c>
      <c r="E101" t="s">
        <v>35</v>
      </c>
      <c r="F101" t="s">
        <v>336</v>
      </c>
      <c r="I101" t="str">
        <f t="shared" si="1"/>
        <v>Benji Davies</v>
      </c>
    </row>
    <row r="102" spans="1:9" x14ac:dyDescent="0.2">
      <c r="A102">
        <v>102</v>
      </c>
      <c r="B102" t="s">
        <v>521</v>
      </c>
      <c r="C102" t="s">
        <v>522</v>
      </c>
      <c r="D102" t="s">
        <v>19</v>
      </c>
      <c r="E102" t="s">
        <v>24</v>
      </c>
      <c r="F102" t="s">
        <v>336</v>
      </c>
      <c r="I102" t="str">
        <f t="shared" si="1"/>
        <v>Jack Davis Black</v>
      </c>
    </row>
    <row r="103" spans="1:9" x14ac:dyDescent="0.2">
      <c r="A103">
        <v>103</v>
      </c>
      <c r="B103" t="s">
        <v>523</v>
      </c>
      <c r="C103" t="s">
        <v>524</v>
      </c>
      <c r="D103" t="s">
        <v>208</v>
      </c>
      <c r="E103" t="s">
        <v>44</v>
      </c>
      <c r="F103" t="s">
        <v>336</v>
      </c>
      <c r="I103" t="str">
        <f t="shared" si="1"/>
        <v>Matthew Dicks</v>
      </c>
    </row>
    <row r="104" spans="1:9" x14ac:dyDescent="0.2">
      <c r="A104">
        <v>104</v>
      </c>
      <c r="B104" t="s">
        <v>525</v>
      </c>
      <c r="C104" t="s">
        <v>526</v>
      </c>
      <c r="D104" t="s">
        <v>198</v>
      </c>
      <c r="E104" t="s">
        <v>48</v>
      </c>
      <c r="F104" t="s">
        <v>336</v>
      </c>
      <c r="I104" t="str">
        <f t="shared" si="1"/>
        <v>Rory Domville</v>
      </c>
    </row>
    <row r="105" spans="1:9" x14ac:dyDescent="0.2">
      <c r="A105">
        <v>105</v>
      </c>
      <c r="B105" t="s">
        <v>341</v>
      </c>
      <c r="C105" t="s">
        <v>527</v>
      </c>
      <c r="D105" t="s">
        <v>99</v>
      </c>
      <c r="E105" t="s">
        <v>38</v>
      </c>
      <c r="F105" t="s">
        <v>331</v>
      </c>
      <c r="I105" t="str">
        <f t="shared" si="1"/>
        <v>Zoe Doyle</v>
      </c>
    </row>
    <row r="106" spans="1:9" x14ac:dyDescent="0.2">
      <c r="A106">
        <v>106</v>
      </c>
      <c r="B106" t="s">
        <v>528</v>
      </c>
      <c r="C106" t="s">
        <v>481</v>
      </c>
      <c r="D106" t="s">
        <v>28</v>
      </c>
      <c r="E106" t="s">
        <v>22</v>
      </c>
      <c r="F106" t="s">
        <v>331</v>
      </c>
      <c r="I106" t="str">
        <f t="shared" si="1"/>
        <v>Olivia Edwards</v>
      </c>
    </row>
    <row r="107" spans="1:9" x14ac:dyDescent="0.2">
      <c r="A107">
        <v>107</v>
      </c>
      <c r="B107" t="s">
        <v>528</v>
      </c>
      <c r="C107" t="s">
        <v>529</v>
      </c>
      <c r="D107" t="s">
        <v>181</v>
      </c>
      <c r="E107" t="s">
        <v>44</v>
      </c>
      <c r="F107" t="s">
        <v>336</v>
      </c>
      <c r="I107" t="str">
        <f t="shared" si="1"/>
        <v>Chauncey Edwards</v>
      </c>
    </row>
    <row r="108" spans="1:9" x14ac:dyDescent="0.2">
      <c r="A108">
        <v>108</v>
      </c>
      <c r="B108" t="s">
        <v>530</v>
      </c>
      <c r="C108" t="s">
        <v>531</v>
      </c>
      <c r="D108" t="s">
        <v>115</v>
      </c>
      <c r="E108" t="s">
        <v>44</v>
      </c>
      <c r="F108" t="s">
        <v>336</v>
      </c>
      <c r="I108" t="str">
        <f t="shared" si="1"/>
        <v>Aaron Enser</v>
      </c>
    </row>
    <row r="109" spans="1:9" x14ac:dyDescent="0.2">
      <c r="A109">
        <v>109</v>
      </c>
      <c r="B109" t="s">
        <v>530</v>
      </c>
      <c r="C109" t="s">
        <v>532</v>
      </c>
      <c r="D109" t="s">
        <v>115</v>
      </c>
      <c r="E109" t="s">
        <v>35</v>
      </c>
      <c r="F109" t="s">
        <v>336</v>
      </c>
      <c r="I109" t="str">
        <f t="shared" si="1"/>
        <v>Cameron Enser</v>
      </c>
    </row>
    <row r="110" spans="1:9" x14ac:dyDescent="0.2">
      <c r="A110">
        <v>110</v>
      </c>
      <c r="B110" t="s">
        <v>530</v>
      </c>
      <c r="C110" t="s">
        <v>533</v>
      </c>
      <c r="D110" t="s">
        <v>115</v>
      </c>
      <c r="E110" t="s">
        <v>24</v>
      </c>
      <c r="F110" t="s">
        <v>336</v>
      </c>
      <c r="I110" t="str">
        <f t="shared" si="1"/>
        <v>Ted Enser</v>
      </c>
    </row>
    <row r="111" spans="1:9" x14ac:dyDescent="0.2">
      <c r="A111">
        <v>111</v>
      </c>
      <c r="B111" t="s">
        <v>530</v>
      </c>
      <c r="C111" t="s">
        <v>534</v>
      </c>
      <c r="D111" t="s">
        <v>115</v>
      </c>
      <c r="E111" t="s">
        <v>17</v>
      </c>
      <c r="F111" t="s">
        <v>336</v>
      </c>
      <c r="I111" t="str">
        <f t="shared" si="1"/>
        <v>Alistair Enser</v>
      </c>
    </row>
    <row r="112" spans="1:9" x14ac:dyDescent="0.2">
      <c r="A112">
        <v>112</v>
      </c>
      <c r="B112" t="s">
        <v>530</v>
      </c>
      <c r="C112" t="s">
        <v>535</v>
      </c>
      <c r="D112" t="s">
        <v>115</v>
      </c>
      <c r="E112" t="s">
        <v>75</v>
      </c>
      <c r="F112" t="s">
        <v>336</v>
      </c>
      <c r="I112" t="str">
        <f t="shared" si="1"/>
        <v>Mackenzie Enser</v>
      </c>
    </row>
    <row r="113" spans="1:9" x14ac:dyDescent="0.2">
      <c r="A113">
        <v>113</v>
      </c>
      <c r="B113" t="s">
        <v>536</v>
      </c>
      <c r="C113" t="s">
        <v>537</v>
      </c>
      <c r="D113" t="s">
        <v>8</v>
      </c>
      <c r="E113" t="s">
        <v>35</v>
      </c>
      <c r="F113" t="s">
        <v>336</v>
      </c>
      <c r="I113" t="str">
        <f t="shared" si="1"/>
        <v>Louis Enskat</v>
      </c>
    </row>
    <row r="114" spans="1:9" x14ac:dyDescent="0.2">
      <c r="A114">
        <v>114</v>
      </c>
      <c r="B114" t="s">
        <v>538</v>
      </c>
      <c r="C114" t="s">
        <v>539</v>
      </c>
      <c r="D114" t="s">
        <v>19</v>
      </c>
      <c r="E114" t="s">
        <v>48</v>
      </c>
      <c r="F114" t="s">
        <v>336</v>
      </c>
      <c r="I114" t="str">
        <f t="shared" si="1"/>
        <v>Fabio Espirito Santo</v>
      </c>
    </row>
    <row r="115" spans="1:9" x14ac:dyDescent="0.2">
      <c r="A115">
        <v>115</v>
      </c>
      <c r="B115" t="s">
        <v>540</v>
      </c>
      <c r="C115" t="s">
        <v>541</v>
      </c>
      <c r="D115" t="s">
        <v>224</v>
      </c>
      <c r="E115" t="s">
        <v>48</v>
      </c>
      <c r="F115" t="s">
        <v>336</v>
      </c>
      <c r="I115" t="str">
        <f t="shared" si="1"/>
        <v>Niki Faulkner</v>
      </c>
    </row>
    <row r="116" spans="1:9" x14ac:dyDescent="0.2">
      <c r="A116">
        <v>116</v>
      </c>
      <c r="B116" t="s">
        <v>542</v>
      </c>
      <c r="C116" t="s">
        <v>543</v>
      </c>
      <c r="D116" t="s">
        <v>136</v>
      </c>
      <c r="E116" t="s">
        <v>22</v>
      </c>
      <c r="F116" t="s">
        <v>331</v>
      </c>
      <c r="I116" t="str">
        <f t="shared" si="1"/>
        <v>Georgia Finney</v>
      </c>
    </row>
    <row r="117" spans="1:9" x14ac:dyDescent="0.2">
      <c r="A117">
        <v>117</v>
      </c>
      <c r="B117" t="s">
        <v>422</v>
      </c>
      <c r="C117" t="s">
        <v>544</v>
      </c>
      <c r="D117" t="s">
        <v>68</v>
      </c>
      <c r="E117" t="s">
        <v>35</v>
      </c>
      <c r="F117" t="s">
        <v>336</v>
      </c>
      <c r="I117" t="str">
        <f t="shared" si="1"/>
        <v>Ash Fowkes-Gajan</v>
      </c>
    </row>
    <row r="118" spans="1:9" x14ac:dyDescent="0.2">
      <c r="A118">
        <v>118</v>
      </c>
      <c r="B118" t="s">
        <v>545</v>
      </c>
      <c r="C118" t="s">
        <v>483</v>
      </c>
      <c r="D118" t="s">
        <v>28</v>
      </c>
      <c r="E118" t="s">
        <v>24</v>
      </c>
      <c r="F118" t="s">
        <v>336</v>
      </c>
      <c r="I118" t="str">
        <f t="shared" si="1"/>
        <v>Tom Gaunce</v>
      </c>
    </row>
    <row r="119" spans="1:9" x14ac:dyDescent="0.2">
      <c r="A119">
        <v>119</v>
      </c>
      <c r="B119" t="s">
        <v>546</v>
      </c>
      <c r="C119" t="s">
        <v>547</v>
      </c>
      <c r="D119" t="s">
        <v>58</v>
      </c>
      <c r="E119" t="s">
        <v>6</v>
      </c>
      <c r="F119" t="s">
        <v>331</v>
      </c>
      <c r="I119" t="str">
        <f t="shared" si="1"/>
        <v>Phoebe Gill</v>
      </c>
    </row>
    <row r="120" spans="1:9" x14ac:dyDescent="0.2">
      <c r="A120">
        <v>120</v>
      </c>
      <c r="B120" t="s">
        <v>548</v>
      </c>
      <c r="C120" t="s">
        <v>549</v>
      </c>
      <c r="D120" t="s">
        <v>224</v>
      </c>
      <c r="E120" t="s">
        <v>107</v>
      </c>
      <c r="F120" t="s">
        <v>331</v>
      </c>
      <c r="I120" t="str">
        <f t="shared" si="1"/>
        <v>Yasmin Goater</v>
      </c>
    </row>
    <row r="121" spans="1:9" x14ac:dyDescent="0.2">
      <c r="A121">
        <v>121</v>
      </c>
      <c r="B121" t="s">
        <v>550</v>
      </c>
      <c r="C121" t="s">
        <v>551</v>
      </c>
      <c r="D121" t="s">
        <v>99</v>
      </c>
      <c r="E121" t="s">
        <v>6</v>
      </c>
      <c r="F121" t="s">
        <v>331</v>
      </c>
      <c r="I121" t="str">
        <f t="shared" si="1"/>
        <v>Thea Gray</v>
      </c>
    </row>
    <row r="122" spans="1:9" x14ac:dyDescent="0.2">
      <c r="A122">
        <v>122</v>
      </c>
      <c r="B122" t="s">
        <v>550</v>
      </c>
      <c r="C122" t="s">
        <v>478</v>
      </c>
      <c r="D122" t="s">
        <v>19</v>
      </c>
      <c r="E122" t="s">
        <v>44</v>
      </c>
      <c r="F122" t="s">
        <v>336</v>
      </c>
      <c r="I122" t="str">
        <f t="shared" si="1"/>
        <v>Luke Gray</v>
      </c>
    </row>
    <row r="123" spans="1:9" x14ac:dyDescent="0.2">
      <c r="A123">
        <v>123</v>
      </c>
      <c r="B123" t="s">
        <v>552</v>
      </c>
      <c r="C123" t="s">
        <v>553</v>
      </c>
      <c r="D123" t="s">
        <v>354</v>
      </c>
      <c r="E123" t="s">
        <v>48</v>
      </c>
      <c r="F123" t="s">
        <v>336</v>
      </c>
      <c r="I123" t="str">
        <f t="shared" si="1"/>
        <v>Dereece Green</v>
      </c>
    </row>
    <row r="124" spans="1:9" x14ac:dyDescent="0.2">
      <c r="A124">
        <v>124</v>
      </c>
      <c r="B124" t="s">
        <v>554</v>
      </c>
      <c r="C124" t="s">
        <v>483</v>
      </c>
      <c r="D124" t="s">
        <v>134</v>
      </c>
      <c r="E124" t="s">
        <v>44</v>
      </c>
      <c r="F124" t="s">
        <v>336</v>
      </c>
      <c r="I124" t="str">
        <f t="shared" si="1"/>
        <v>Tom Greenacre</v>
      </c>
    </row>
    <row r="125" spans="1:9" x14ac:dyDescent="0.2">
      <c r="A125">
        <v>125</v>
      </c>
      <c r="B125" t="s">
        <v>555</v>
      </c>
      <c r="C125" t="s">
        <v>421</v>
      </c>
      <c r="D125" t="s">
        <v>174</v>
      </c>
      <c r="E125" t="s">
        <v>86</v>
      </c>
      <c r="F125" t="s">
        <v>331</v>
      </c>
      <c r="I125" t="str">
        <f t="shared" si="1"/>
        <v>Maisie Grice</v>
      </c>
    </row>
    <row r="126" spans="1:9" x14ac:dyDescent="0.2">
      <c r="A126">
        <v>126</v>
      </c>
      <c r="B126" t="s">
        <v>556</v>
      </c>
      <c r="C126" t="s">
        <v>353</v>
      </c>
      <c r="D126" t="s">
        <v>37</v>
      </c>
      <c r="E126" t="s">
        <v>48</v>
      </c>
      <c r="F126" t="s">
        <v>336</v>
      </c>
      <c r="I126" t="str">
        <f t="shared" si="1"/>
        <v>Alex Hampson</v>
      </c>
    </row>
    <row r="127" spans="1:9" x14ac:dyDescent="0.2">
      <c r="A127">
        <v>127</v>
      </c>
      <c r="B127" t="s">
        <v>557</v>
      </c>
      <c r="C127" t="s">
        <v>558</v>
      </c>
      <c r="D127" t="s">
        <v>5</v>
      </c>
      <c r="E127" t="s">
        <v>24</v>
      </c>
      <c r="F127" t="s">
        <v>336</v>
      </c>
      <c r="I127" t="str">
        <f t="shared" si="1"/>
        <v>Abdirahim Hamud</v>
      </c>
    </row>
    <row r="128" spans="1:9" x14ac:dyDescent="0.2">
      <c r="A128">
        <v>128</v>
      </c>
      <c r="B128" t="s">
        <v>559</v>
      </c>
      <c r="C128" t="s">
        <v>560</v>
      </c>
      <c r="D128" t="s">
        <v>561</v>
      </c>
      <c r="E128" t="s">
        <v>20</v>
      </c>
      <c r="F128" t="s">
        <v>336</v>
      </c>
      <c r="I128" t="str">
        <f t="shared" si="1"/>
        <v>John Harris</v>
      </c>
    </row>
    <row r="129" spans="1:9" x14ac:dyDescent="0.2">
      <c r="A129">
        <v>129</v>
      </c>
      <c r="B129" t="s">
        <v>562</v>
      </c>
      <c r="C129" t="s">
        <v>563</v>
      </c>
      <c r="D129" t="s">
        <v>200</v>
      </c>
      <c r="E129" t="s">
        <v>107</v>
      </c>
      <c r="F129" t="s">
        <v>331</v>
      </c>
      <c r="I129" t="str">
        <f t="shared" si="1"/>
        <v>Georgie Hartigan</v>
      </c>
    </row>
    <row r="130" spans="1:9" x14ac:dyDescent="0.2">
      <c r="A130">
        <v>130</v>
      </c>
      <c r="B130" t="s">
        <v>564</v>
      </c>
      <c r="C130" t="s">
        <v>565</v>
      </c>
      <c r="D130" t="s">
        <v>181</v>
      </c>
      <c r="E130" t="s">
        <v>48</v>
      </c>
      <c r="F130" t="s">
        <v>336</v>
      </c>
      <c r="I130" t="str">
        <f t="shared" ref="I130:I193" si="2">_xlfn.CONCAT(C130," ",B130)</f>
        <v>Mohamed Hashi</v>
      </c>
    </row>
    <row r="131" spans="1:9" x14ac:dyDescent="0.2">
      <c r="A131">
        <v>131</v>
      </c>
      <c r="B131" t="s">
        <v>566</v>
      </c>
      <c r="C131" t="s">
        <v>567</v>
      </c>
      <c r="D131" t="s">
        <v>68</v>
      </c>
      <c r="E131" t="s">
        <v>80</v>
      </c>
      <c r="F131" t="s">
        <v>331</v>
      </c>
      <c r="I131" t="str">
        <f t="shared" si="2"/>
        <v>Emily Hathaway</v>
      </c>
    </row>
    <row r="132" spans="1:9" x14ac:dyDescent="0.2">
      <c r="A132">
        <v>132</v>
      </c>
      <c r="B132" t="s">
        <v>568</v>
      </c>
      <c r="C132" t="s">
        <v>569</v>
      </c>
      <c r="D132" t="s">
        <v>28</v>
      </c>
      <c r="E132" t="s">
        <v>75</v>
      </c>
      <c r="F132" t="s">
        <v>336</v>
      </c>
      <c r="I132" t="str">
        <f t="shared" si="2"/>
        <v>George Hawkins</v>
      </c>
    </row>
    <row r="133" spans="1:9" x14ac:dyDescent="0.2">
      <c r="A133">
        <v>133</v>
      </c>
      <c r="B133" t="s">
        <v>570</v>
      </c>
      <c r="C133" t="s">
        <v>571</v>
      </c>
      <c r="D133" t="s">
        <v>47</v>
      </c>
      <c r="E133" t="s">
        <v>107</v>
      </c>
      <c r="F133" t="s">
        <v>331</v>
      </c>
      <c r="I133" t="str">
        <f t="shared" si="2"/>
        <v>Ben Hazell</v>
      </c>
    </row>
    <row r="134" spans="1:9" x14ac:dyDescent="0.2">
      <c r="A134">
        <v>134</v>
      </c>
      <c r="B134" t="s">
        <v>572</v>
      </c>
      <c r="C134" t="s">
        <v>573</v>
      </c>
      <c r="D134" t="s">
        <v>139</v>
      </c>
      <c r="E134" t="s">
        <v>22</v>
      </c>
      <c r="F134" t="s">
        <v>331</v>
      </c>
      <c r="I134" t="str">
        <f t="shared" si="2"/>
        <v>Annabel Hedge</v>
      </c>
    </row>
    <row r="135" spans="1:9" x14ac:dyDescent="0.2">
      <c r="A135">
        <v>135</v>
      </c>
      <c r="B135" t="s">
        <v>574</v>
      </c>
      <c r="C135" t="s">
        <v>379</v>
      </c>
      <c r="D135" t="s">
        <v>47</v>
      </c>
      <c r="E135" t="s">
        <v>20</v>
      </c>
      <c r="F135" t="s">
        <v>336</v>
      </c>
      <c r="I135" t="str">
        <f t="shared" si="2"/>
        <v>Michael Hickey</v>
      </c>
    </row>
    <row r="136" spans="1:9" x14ac:dyDescent="0.2">
      <c r="A136">
        <v>136</v>
      </c>
      <c r="B136" t="s">
        <v>575</v>
      </c>
      <c r="C136" t="s">
        <v>395</v>
      </c>
      <c r="D136" t="s">
        <v>208</v>
      </c>
      <c r="E136" t="s">
        <v>44</v>
      </c>
      <c r="F136" t="s">
        <v>336</v>
      </c>
      <c r="I136" t="str">
        <f t="shared" si="2"/>
        <v>Peter Hickman</v>
      </c>
    </row>
    <row r="137" spans="1:9" x14ac:dyDescent="0.2">
      <c r="A137">
        <v>137</v>
      </c>
      <c r="B137" t="s">
        <v>575</v>
      </c>
      <c r="C137" t="s">
        <v>576</v>
      </c>
      <c r="D137" t="s">
        <v>208</v>
      </c>
      <c r="E137" t="s">
        <v>44</v>
      </c>
      <c r="F137" t="s">
        <v>336</v>
      </c>
      <c r="I137" t="str">
        <f t="shared" si="2"/>
        <v>Robert Hickman</v>
      </c>
    </row>
    <row r="138" spans="1:9" x14ac:dyDescent="0.2">
      <c r="A138">
        <v>138</v>
      </c>
      <c r="B138" t="s">
        <v>577</v>
      </c>
      <c r="C138" t="s">
        <v>522</v>
      </c>
      <c r="D138" t="s">
        <v>233</v>
      </c>
      <c r="E138" t="s">
        <v>44</v>
      </c>
      <c r="F138" t="s">
        <v>336</v>
      </c>
      <c r="I138" t="str">
        <f t="shared" si="2"/>
        <v>Jack Higgins</v>
      </c>
    </row>
    <row r="139" spans="1:9" x14ac:dyDescent="0.2">
      <c r="A139">
        <v>139</v>
      </c>
      <c r="B139" t="s">
        <v>578</v>
      </c>
      <c r="C139" t="s">
        <v>579</v>
      </c>
      <c r="D139" t="s">
        <v>5</v>
      </c>
      <c r="E139" t="s">
        <v>80</v>
      </c>
      <c r="F139" t="s">
        <v>331</v>
      </c>
      <c r="I139" t="str">
        <f t="shared" si="2"/>
        <v>Clara Higgs</v>
      </c>
    </row>
    <row r="140" spans="1:9" x14ac:dyDescent="0.2">
      <c r="A140">
        <v>140</v>
      </c>
      <c r="B140" t="s">
        <v>580</v>
      </c>
      <c r="C140" t="s">
        <v>581</v>
      </c>
      <c r="D140" t="s">
        <v>582</v>
      </c>
      <c r="E140" t="s">
        <v>107</v>
      </c>
      <c r="F140" t="s">
        <v>331</v>
      </c>
      <c r="I140" t="str">
        <f t="shared" si="2"/>
        <v>Laura Hillyard</v>
      </c>
    </row>
    <row r="141" spans="1:9" x14ac:dyDescent="0.2">
      <c r="A141">
        <v>141</v>
      </c>
      <c r="B141" t="s">
        <v>583</v>
      </c>
      <c r="C141" t="s">
        <v>584</v>
      </c>
      <c r="D141" t="s">
        <v>28</v>
      </c>
      <c r="E141" t="s">
        <v>80</v>
      </c>
      <c r="F141" t="s">
        <v>331</v>
      </c>
      <c r="I141" t="str">
        <f t="shared" si="2"/>
        <v>Jessica Hoar</v>
      </c>
    </row>
    <row r="142" spans="1:9" x14ac:dyDescent="0.2">
      <c r="A142">
        <v>142</v>
      </c>
      <c r="B142" t="s">
        <v>585</v>
      </c>
      <c r="C142" t="s">
        <v>586</v>
      </c>
      <c r="D142" t="s">
        <v>5</v>
      </c>
      <c r="E142" t="s">
        <v>48</v>
      </c>
      <c r="F142" t="s">
        <v>336</v>
      </c>
      <c r="I142" t="str">
        <f t="shared" si="2"/>
        <v>Liam Holbrook</v>
      </c>
    </row>
    <row r="143" spans="1:9" x14ac:dyDescent="0.2">
      <c r="A143">
        <v>143</v>
      </c>
      <c r="B143" t="s">
        <v>587</v>
      </c>
      <c r="C143" t="s">
        <v>373</v>
      </c>
      <c r="D143" t="s">
        <v>588</v>
      </c>
      <c r="E143" t="s">
        <v>48</v>
      </c>
      <c r="F143" t="s">
        <v>336</v>
      </c>
      <c r="I143" t="str">
        <f t="shared" si="2"/>
        <v>Oscar Hussey</v>
      </c>
    </row>
    <row r="144" spans="1:9" x14ac:dyDescent="0.2">
      <c r="A144">
        <v>144</v>
      </c>
      <c r="B144" t="s">
        <v>589</v>
      </c>
      <c r="C144" t="s">
        <v>590</v>
      </c>
      <c r="D144" t="s">
        <v>5</v>
      </c>
      <c r="E144" t="s">
        <v>35</v>
      </c>
      <c r="F144" t="s">
        <v>336</v>
      </c>
      <c r="I144" t="str">
        <f t="shared" si="2"/>
        <v>Adam Ireland</v>
      </c>
    </row>
    <row r="145" spans="1:9" x14ac:dyDescent="0.2">
      <c r="A145">
        <v>145</v>
      </c>
      <c r="B145" t="s">
        <v>591</v>
      </c>
      <c r="C145" t="s">
        <v>353</v>
      </c>
      <c r="D145" t="s">
        <v>236</v>
      </c>
      <c r="E145" t="s">
        <v>48</v>
      </c>
      <c r="F145" t="s">
        <v>336</v>
      </c>
      <c r="I145" t="str">
        <f t="shared" si="2"/>
        <v>Alex Jago</v>
      </c>
    </row>
    <row r="146" spans="1:9" x14ac:dyDescent="0.2">
      <c r="A146">
        <v>146</v>
      </c>
      <c r="B146" t="s">
        <v>452</v>
      </c>
      <c r="C146" t="s">
        <v>400</v>
      </c>
      <c r="D146" t="s">
        <v>196</v>
      </c>
      <c r="E146" t="s">
        <v>35</v>
      </c>
      <c r="F146" t="s">
        <v>336</v>
      </c>
      <c r="I146" t="str">
        <f t="shared" si="2"/>
        <v>Thomas James</v>
      </c>
    </row>
    <row r="147" spans="1:9" x14ac:dyDescent="0.2">
      <c r="A147">
        <v>147</v>
      </c>
      <c r="B147" t="s">
        <v>592</v>
      </c>
      <c r="C147" t="s">
        <v>593</v>
      </c>
      <c r="D147" t="s">
        <v>317</v>
      </c>
      <c r="E147" t="s">
        <v>22</v>
      </c>
      <c r="F147" t="s">
        <v>331</v>
      </c>
      <c r="I147" t="str">
        <f t="shared" si="2"/>
        <v>Leah Jay</v>
      </c>
    </row>
    <row r="148" spans="1:9" x14ac:dyDescent="0.2">
      <c r="A148">
        <v>148</v>
      </c>
      <c r="B148" t="s">
        <v>594</v>
      </c>
      <c r="C148" t="s">
        <v>335</v>
      </c>
      <c r="D148" t="s">
        <v>19</v>
      </c>
      <c r="E148" t="s">
        <v>41</v>
      </c>
      <c r="F148" t="s">
        <v>336</v>
      </c>
      <c r="I148" t="str">
        <f t="shared" si="2"/>
        <v>Mark Jefford</v>
      </c>
    </row>
    <row r="149" spans="1:9" x14ac:dyDescent="0.2">
      <c r="A149">
        <v>149</v>
      </c>
      <c r="B149" t="s">
        <v>595</v>
      </c>
      <c r="C149" t="s">
        <v>596</v>
      </c>
      <c r="D149" t="s">
        <v>97</v>
      </c>
      <c r="E149" t="s">
        <v>75</v>
      </c>
      <c r="F149" t="s">
        <v>336</v>
      </c>
      <c r="I149" t="str">
        <f t="shared" si="2"/>
        <v>Isaac Jessop-Tranter</v>
      </c>
    </row>
    <row r="150" spans="1:9" x14ac:dyDescent="0.2">
      <c r="A150">
        <v>150</v>
      </c>
      <c r="B150" t="s">
        <v>595</v>
      </c>
      <c r="C150" t="s">
        <v>597</v>
      </c>
      <c r="D150" t="s">
        <v>97</v>
      </c>
      <c r="E150" t="s">
        <v>6</v>
      </c>
      <c r="F150" t="s">
        <v>331</v>
      </c>
      <c r="I150" t="str">
        <f t="shared" si="2"/>
        <v>Lily Jessop-Tranter</v>
      </c>
    </row>
    <row r="151" spans="1:9" x14ac:dyDescent="0.2">
      <c r="A151">
        <v>151</v>
      </c>
      <c r="B151" t="s">
        <v>598</v>
      </c>
      <c r="C151" t="s">
        <v>599</v>
      </c>
      <c r="D151" t="s">
        <v>68</v>
      </c>
      <c r="E151" t="s">
        <v>75</v>
      </c>
      <c r="F151" t="s">
        <v>336</v>
      </c>
      <c r="I151" t="str">
        <f t="shared" si="2"/>
        <v>Zico Jones</v>
      </c>
    </row>
    <row r="152" spans="1:9" x14ac:dyDescent="0.2">
      <c r="A152">
        <v>152</v>
      </c>
      <c r="B152" t="s">
        <v>598</v>
      </c>
      <c r="C152" t="s">
        <v>454</v>
      </c>
      <c r="D152" t="s">
        <v>58</v>
      </c>
      <c r="E152" t="s">
        <v>48</v>
      </c>
      <c r="F152" t="s">
        <v>336</v>
      </c>
      <c r="I152" t="str">
        <f t="shared" si="2"/>
        <v>Sam Jones</v>
      </c>
    </row>
    <row r="153" spans="1:9" x14ac:dyDescent="0.2">
      <c r="A153">
        <v>153</v>
      </c>
      <c r="B153" t="s">
        <v>600</v>
      </c>
      <c r="C153" t="s">
        <v>584</v>
      </c>
      <c r="D153" t="s">
        <v>601</v>
      </c>
      <c r="E153" t="s">
        <v>107</v>
      </c>
      <c r="F153" t="s">
        <v>331</v>
      </c>
      <c r="I153" t="str">
        <f t="shared" si="2"/>
        <v>Jessica Judd</v>
      </c>
    </row>
    <row r="154" spans="1:9" x14ac:dyDescent="0.2">
      <c r="A154">
        <v>154</v>
      </c>
      <c r="B154" t="s">
        <v>602</v>
      </c>
      <c r="C154" t="s">
        <v>603</v>
      </c>
      <c r="D154" t="s">
        <v>198</v>
      </c>
      <c r="E154" t="s">
        <v>44</v>
      </c>
      <c r="F154" t="s">
        <v>336</v>
      </c>
      <c r="I154" t="str">
        <f t="shared" si="2"/>
        <v>Shreyas Kanyady</v>
      </c>
    </row>
    <row r="155" spans="1:9" x14ac:dyDescent="0.2">
      <c r="A155">
        <v>155</v>
      </c>
      <c r="B155" t="s">
        <v>604</v>
      </c>
      <c r="C155" t="s">
        <v>605</v>
      </c>
      <c r="D155" t="s">
        <v>68</v>
      </c>
      <c r="E155" t="s">
        <v>86</v>
      </c>
      <c r="F155" t="s">
        <v>331</v>
      </c>
      <c r="I155" t="str">
        <f t="shared" si="2"/>
        <v>Scarlett Kent</v>
      </c>
    </row>
    <row r="156" spans="1:9" x14ac:dyDescent="0.2">
      <c r="A156">
        <v>156</v>
      </c>
      <c r="B156" t="s">
        <v>606</v>
      </c>
      <c r="C156" t="s">
        <v>607</v>
      </c>
      <c r="D156" t="s">
        <v>130</v>
      </c>
      <c r="E156" t="s">
        <v>22</v>
      </c>
      <c r="F156" t="s">
        <v>331</v>
      </c>
      <c r="I156" t="str">
        <f t="shared" si="2"/>
        <v>Roisin Keohane</v>
      </c>
    </row>
    <row r="157" spans="1:9" x14ac:dyDescent="0.2">
      <c r="A157">
        <v>157</v>
      </c>
      <c r="B157" t="s">
        <v>606</v>
      </c>
      <c r="C157" t="s">
        <v>608</v>
      </c>
      <c r="D157" t="s">
        <v>130</v>
      </c>
      <c r="E157" t="s">
        <v>22</v>
      </c>
      <c r="F157" t="s">
        <v>331</v>
      </c>
      <c r="I157" t="str">
        <f t="shared" si="2"/>
        <v>Niamh Keohane</v>
      </c>
    </row>
    <row r="158" spans="1:9" x14ac:dyDescent="0.2">
      <c r="A158">
        <v>158</v>
      </c>
      <c r="B158" t="s">
        <v>609</v>
      </c>
      <c r="C158" t="s">
        <v>400</v>
      </c>
      <c r="D158" t="s">
        <v>196</v>
      </c>
      <c r="E158" t="s">
        <v>35</v>
      </c>
      <c r="F158" t="s">
        <v>336</v>
      </c>
      <c r="I158" t="str">
        <f t="shared" si="2"/>
        <v>Thomas Kimber</v>
      </c>
    </row>
    <row r="159" spans="1:9" x14ac:dyDescent="0.2">
      <c r="A159">
        <v>159</v>
      </c>
      <c r="B159" t="s">
        <v>610</v>
      </c>
      <c r="C159" t="s">
        <v>611</v>
      </c>
      <c r="D159" t="s">
        <v>30</v>
      </c>
      <c r="E159" t="s">
        <v>48</v>
      </c>
      <c r="F159" t="s">
        <v>336</v>
      </c>
      <c r="I159" t="str">
        <f t="shared" si="2"/>
        <v>Aric Klukowski</v>
      </c>
    </row>
    <row r="160" spans="1:9" x14ac:dyDescent="0.2">
      <c r="A160">
        <v>160</v>
      </c>
      <c r="B160" t="s">
        <v>612</v>
      </c>
      <c r="C160" t="s">
        <v>515</v>
      </c>
      <c r="D160" t="s">
        <v>613</v>
      </c>
      <c r="E160" t="s">
        <v>80</v>
      </c>
      <c r="F160" t="s">
        <v>331</v>
      </c>
      <c r="I160" t="str">
        <f t="shared" si="2"/>
        <v>Chloe Kornevall</v>
      </c>
    </row>
    <row r="161" spans="1:9" x14ac:dyDescent="0.2">
      <c r="A161">
        <v>161</v>
      </c>
      <c r="B161" t="s">
        <v>614</v>
      </c>
      <c r="C161" t="s">
        <v>615</v>
      </c>
      <c r="D161" t="s">
        <v>202</v>
      </c>
      <c r="E161" t="s">
        <v>48</v>
      </c>
      <c r="F161" t="s">
        <v>336</v>
      </c>
      <c r="I161" t="str">
        <f t="shared" si="2"/>
        <v>Brian Jr Kotelo</v>
      </c>
    </row>
    <row r="162" spans="1:9" x14ac:dyDescent="0.2">
      <c r="A162">
        <v>162</v>
      </c>
      <c r="B162" t="s">
        <v>616</v>
      </c>
      <c r="C162" t="s">
        <v>353</v>
      </c>
      <c r="D162" t="s">
        <v>47</v>
      </c>
      <c r="E162" t="s">
        <v>35</v>
      </c>
      <c r="F162" t="s">
        <v>336</v>
      </c>
      <c r="I162" t="str">
        <f t="shared" si="2"/>
        <v>Alex Lakeland</v>
      </c>
    </row>
    <row r="163" spans="1:9" x14ac:dyDescent="0.2">
      <c r="A163">
        <v>163</v>
      </c>
      <c r="B163" t="s">
        <v>617</v>
      </c>
      <c r="C163" t="s">
        <v>507</v>
      </c>
      <c r="D163" t="s">
        <v>115</v>
      </c>
      <c r="E163" t="s">
        <v>24</v>
      </c>
      <c r="F163" t="s">
        <v>336</v>
      </c>
      <c r="I163" t="str">
        <f t="shared" si="2"/>
        <v>Connor Law</v>
      </c>
    </row>
    <row r="164" spans="1:9" x14ac:dyDescent="0.2">
      <c r="A164">
        <v>164</v>
      </c>
      <c r="B164" t="s">
        <v>618</v>
      </c>
      <c r="C164" t="s">
        <v>619</v>
      </c>
      <c r="D164" t="s">
        <v>5</v>
      </c>
      <c r="E164" t="s">
        <v>35</v>
      </c>
      <c r="F164" t="s">
        <v>336</v>
      </c>
      <c r="I164" t="str">
        <f t="shared" si="2"/>
        <v>Josh H Lee</v>
      </c>
    </row>
    <row r="165" spans="1:9" x14ac:dyDescent="0.2">
      <c r="A165">
        <v>165</v>
      </c>
      <c r="B165" t="s">
        <v>620</v>
      </c>
      <c r="C165" t="s">
        <v>621</v>
      </c>
      <c r="D165" t="s">
        <v>291</v>
      </c>
      <c r="E165" t="s">
        <v>107</v>
      </c>
      <c r="F165" t="s">
        <v>331</v>
      </c>
      <c r="I165" t="str">
        <f t="shared" si="2"/>
        <v>Naomi Lenane</v>
      </c>
    </row>
    <row r="166" spans="1:9" x14ac:dyDescent="0.2">
      <c r="A166">
        <v>166</v>
      </c>
      <c r="B166" t="s">
        <v>622</v>
      </c>
      <c r="C166" t="s">
        <v>347</v>
      </c>
      <c r="D166" t="s">
        <v>52</v>
      </c>
      <c r="E166" t="s">
        <v>107</v>
      </c>
      <c r="F166" t="s">
        <v>331</v>
      </c>
      <c r="I166" t="str">
        <f t="shared" si="2"/>
        <v>Lauren Link</v>
      </c>
    </row>
    <row r="167" spans="1:9" x14ac:dyDescent="0.2">
      <c r="A167">
        <v>167</v>
      </c>
      <c r="B167" t="s">
        <v>623</v>
      </c>
      <c r="C167" t="s">
        <v>624</v>
      </c>
      <c r="D167" t="s">
        <v>97</v>
      </c>
      <c r="E167" t="s">
        <v>6</v>
      </c>
      <c r="F167" t="s">
        <v>331</v>
      </c>
      <c r="I167" t="str">
        <f t="shared" si="2"/>
        <v>Marea Logan</v>
      </c>
    </row>
    <row r="168" spans="1:9" x14ac:dyDescent="0.2">
      <c r="A168">
        <v>168</v>
      </c>
      <c r="B168" t="s">
        <v>625</v>
      </c>
      <c r="C168" t="s">
        <v>626</v>
      </c>
      <c r="D168" t="s">
        <v>19</v>
      </c>
      <c r="E168" t="s">
        <v>24</v>
      </c>
      <c r="F168" t="s">
        <v>336</v>
      </c>
      <c r="I168" t="str">
        <f t="shared" si="2"/>
        <v>Lucas Maher</v>
      </c>
    </row>
    <row r="169" spans="1:9" x14ac:dyDescent="0.2">
      <c r="A169">
        <v>169</v>
      </c>
      <c r="B169" t="s">
        <v>627</v>
      </c>
      <c r="C169" t="s">
        <v>349</v>
      </c>
      <c r="D169" t="s">
        <v>52</v>
      </c>
      <c r="E169" t="s">
        <v>22</v>
      </c>
      <c r="F169" t="s">
        <v>331</v>
      </c>
      <c r="I169" t="str">
        <f t="shared" si="2"/>
        <v>Daisy Mainwaring</v>
      </c>
    </row>
    <row r="170" spans="1:9" x14ac:dyDescent="0.2">
      <c r="A170">
        <v>170</v>
      </c>
      <c r="B170" t="s">
        <v>628</v>
      </c>
      <c r="C170" t="s">
        <v>379</v>
      </c>
      <c r="D170" t="s">
        <v>254</v>
      </c>
      <c r="E170" t="s">
        <v>48</v>
      </c>
      <c r="F170" t="s">
        <v>336</v>
      </c>
      <c r="I170" t="str">
        <f t="shared" si="2"/>
        <v>Michael Major</v>
      </c>
    </row>
    <row r="171" spans="1:9" x14ac:dyDescent="0.2">
      <c r="A171">
        <v>171</v>
      </c>
      <c r="B171" t="s">
        <v>629</v>
      </c>
      <c r="C171" t="s">
        <v>630</v>
      </c>
      <c r="D171" t="s">
        <v>110</v>
      </c>
      <c r="E171" t="s">
        <v>22</v>
      </c>
      <c r="F171" t="s">
        <v>331</v>
      </c>
      <c r="I171" t="str">
        <f t="shared" si="2"/>
        <v>Eva Marshall</v>
      </c>
    </row>
    <row r="172" spans="1:9" x14ac:dyDescent="0.2">
      <c r="A172">
        <v>172</v>
      </c>
      <c r="B172" t="s">
        <v>631</v>
      </c>
      <c r="C172" t="s">
        <v>632</v>
      </c>
      <c r="D172" t="s">
        <v>94</v>
      </c>
      <c r="E172" t="s">
        <v>24</v>
      </c>
      <c r="F172" t="s">
        <v>336</v>
      </c>
      <c r="I172" t="str">
        <f t="shared" si="2"/>
        <v>Ewan Maxwell</v>
      </c>
    </row>
    <row r="173" spans="1:9" x14ac:dyDescent="0.2">
      <c r="A173">
        <v>173</v>
      </c>
      <c r="B173" t="s">
        <v>633</v>
      </c>
      <c r="C173" t="s">
        <v>634</v>
      </c>
      <c r="D173" t="s">
        <v>58</v>
      </c>
      <c r="E173" t="s">
        <v>24</v>
      </c>
      <c r="F173" t="s">
        <v>336</v>
      </c>
      <c r="I173" t="str">
        <f t="shared" si="2"/>
        <v>Alexander McDonald</v>
      </c>
    </row>
    <row r="174" spans="1:9" x14ac:dyDescent="0.2">
      <c r="A174">
        <v>174</v>
      </c>
      <c r="B174" t="s">
        <v>635</v>
      </c>
      <c r="C174" t="s">
        <v>636</v>
      </c>
      <c r="D174" t="s">
        <v>271</v>
      </c>
      <c r="E174" t="s">
        <v>35</v>
      </c>
      <c r="F174" t="s">
        <v>336</v>
      </c>
      <c r="I174" t="str">
        <f t="shared" si="2"/>
        <v>Rowan Miell-Ingram</v>
      </c>
    </row>
    <row r="175" spans="1:9" x14ac:dyDescent="0.2">
      <c r="A175">
        <v>175</v>
      </c>
      <c r="B175" t="s">
        <v>635</v>
      </c>
      <c r="C175" t="s">
        <v>637</v>
      </c>
      <c r="D175" t="s">
        <v>271</v>
      </c>
      <c r="E175" t="s">
        <v>24</v>
      </c>
      <c r="F175" t="s">
        <v>336</v>
      </c>
      <c r="I175" t="str">
        <f t="shared" si="2"/>
        <v>Quinn Miell-Ingram</v>
      </c>
    </row>
    <row r="176" spans="1:9" x14ac:dyDescent="0.2">
      <c r="A176">
        <v>176</v>
      </c>
      <c r="B176" t="s">
        <v>638</v>
      </c>
      <c r="C176" t="s">
        <v>639</v>
      </c>
      <c r="D176" t="s">
        <v>582</v>
      </c>
      <c r="E176" t="s">
        <v>44</v>
      </c>
      <c r="F176" t="s">
        <v>336</v>
      </c>
      <c r="I176" t="str">
        <f t="shared" si="2"/>
        <v>Luca Minale</v>
      </c>
    </row>
    <row r="177" spans="1:9" x14ac:dyDescent="0.2">
      <c r="A177">
        <v>177</v>
      </c>
      <c r="B177" t="s">
        <v>640</v>
      </c>
      <c r="C177" t="s">
        <v>641</v>
      </c>
      <c r="D177" t="s">
        <v>144</v>
      </c>
      <c r="E177" t="s">
        <v>24</v>
      </c>
      <c r="F177" t="s">
        <v>336</v>
      </c>
      <c r="I177" t="str">
        <f t="shared" si="2"/>
        <v>Jake Minshull</v>
      </c>
    </row>
    <row r="178" spans="1:9" x14ac:dyDescent="0.2">
      <c r="A178">
        <v>178</v>
      </c>
      <c r="B178" t="s">
        <v>642</v>
      </c>
      <c r="C178" t="s">
        <v>643</v>
      </c>
      <c r="D178" t="s">
        <v>99</v>
      </c>
      <c r="E178" t="s">
        <v>35</v>
      </c>
      <c r="F178" t="s">
        <v>336</v>
      </c>
      <c r="I178" t="str">
        <f t="shared" si="2"/>
        <v>Nicholas Mitchell</v>
      </c>
    </row>
    <row r="179" spans="1:9" x14ac:dyDescent="0.2">
      <c r="A179">
        <v>179</v>
      </c>
      <c r="B179" t="s">
        <v>642</v>
      </c>
      <c r="C179" t="s">
        <v>353</v>
      </c>
      <c r="D179" t="s">
        <v>99</v>
      </c>
      <c r="E179" t="s">
        <v>35</v>
      </c>
      <c r="F179" t="s">
        <v>336</v>
      </c>
      <c r="I179" t="str">
        <f t="shared" si="2"/>
        <v>Alex Mitchell</v>
      </c>
    </row>
    <row r="180" spans="1:9" x14ac:dyDescent="0.2">
      <c r="A180">
        <v>180</v>
      </c>
      <c r="B180" t="s">
        <v>642</v>
      </c>
      <c r="C180" t="s">
        <v>330</v>
      </c>
      <c r="D180" t="s">
        <v>28</v>
      </c>
      <c r="E180" t="s">
        <v>22</v>
      </c>
      <c r="F180" t="s">
        <v>331</v>
      </c>
      <c r="I180" t="str">
        <f t="shared" si="2"/>
        <v>Katie Mitchell</v>
      </c>
    </row>
    <row r="181" spans="1:9" x14ac:dyDescent="0.2">
      <c r="A181">
        <v>181</v>
      </c>
      <c r="B181" t="s">
        <v>644</v>
      </c>
      <c r="C181" t="s">
        <v>526</v>
      </c>
      <c r="D181" t="s">
        <v>68</v>
      </c>
      <c r="E181" t="s">
        <v>48</v>
      </c>
      <c r="F181" t="s">
        <v>336</v>
      </c>
      <c r="I181" t="str">
        <f t="shared" si="2"/>
        <v>Rory Muir</v>
      </c>
    </row>
    <row r="182" spans="1:9" x14ac:dyDescent="0.2">
      <c r="A182">
        <v>182</v>
      </c>
      <c r="B182" t="s">
        <v>645</v>
      </c>
      <c r="C182" t="s">
        <v>353</v>
      </c>
      <c r="D182" t="s">
        <v>183</v>
      </c>
      <c r="E182" t="s">
        <v>107</v>
      </c>
      <c r="F182" t="s">
        <v>331</v>
      </c>
      <c r="I182" t="str">
        <f t="shared" si="2"/>
        <v>Alex Mundell</v>
      </c>
    </row>
    <row r="183" spans="1:9" x14ac:dyDescent="0.2">
      <c r="A183">
        <v>183</v>
      </c>
      <c r="B183" t="s">
        <v>646</v>
      </c>
      <c r="C183" t="s">
        <v>647</v>
      </c>
      <c r="D183" t="s">
        <v>276</v>
      </c>
      <c r="E183" t="s">
        <v>648</v>
      </c>
      <c r="F183" t="s">
        <v>331</v>
      </c>
      <c r="I183" t="str">
        <f t="shared" si="2"/>
        <v>Jacqueline Musselwhite</v>
      </c>
    </row>
    <row r="184" spans="1:9" x14ac:dyDescent="0.2">
      <c r="A184">
        <v>184</v>
      </c>
      <c r="B184" t="s">
        <v>649</v>
      </c>
      <c r="C184" t="s">
        <v>454</v>
      </c>
      <c r="D184" t="s">
        <v>650</v>
      </c>
      <c r="E184" t="s">
        <v>24</v>
      </c>
      <c r="F184" t="s">
        <v>336</v>
      </c>
      <c r="I184" t="str">
        <f t="shared" si="2"/>
        <v>Sam Nesbitt</v>
      </c>
    </row>
    <row r="185" spans="1:9" x14ac:dyDescent="0.2">
      <c r="A185">
        <v>185</v>
      </c>
      <c r="B185" t="s">
        <v>651</v>
      </c>
      <c r="C185" t="s">
        <v>522</v>
      </c>
      <c r="D185" t="s">
        <v>202</v>
      </c>
      <c r="E185" t="s">
        <v>44</v>
      </c>
      <c r="F185" t="s">
        <v>336</v>
      </c>
      <c r="I185" t="str">
        <f t="shared" si="2"/>
        <v>Jack Nicholls</v>
      </c>
    </row>
    <row r="186" spans="1:9" x14ac:dyDescent="0.2">
      <c r="A186">
        <v>186</v>
      </c>
      <c r="B186" t="s">
        <v>652</v>
      </c>
      <c r="C186" t="s">
        <v>653</v>
      </c>
      <c r="D186" t="s">
        <v>97</v>
      </c>
      <c r="E186" t="s">
        <v>6</v>
      </c>
      <c r="F186" t="s">
        <v>331</v>
      </c>
      <c r="I186" t="str">
        <f t="shared" si="2"/>
        <v>Lesedi Nkoane</v>
      </c>
    </row>
    <row r="187" spans="1:9" x14ac:dyDescent="0.2">
      <c r="A187">
        <v>187</v>
      </c>
      <c r="B187" t="s">
        <v>378</v>
      </c>
      <c r="C187" t="s">
        <v>654</v>
      </c>
      <c r="D187" t="s">
        <v>128</v>
      </c>
      <c r="E187" t="s">
        <v>22</v>
      </c>
      <c r="F187" t="s">
        <v>331</v>
      </c>
      <c r="I187" t="str">
        <f t="shared" si="2"/>
        <v>Stephanie Okoro</v>
      </c>
    </row>
    <row r="188" spans="1:9" x14ac:dyDescent="0.2">
      <c r="A188">
        <v>188</v>
      </c>
      <c r="B188" t="s">
        <v>655</v>
      </c>
      <c r="C188" t="s">
        <v>656</v>
      </c>
      <c r="D188" t="s">
        <v>202</v>
      </c>
      <c r="E188" t="s">
        <v>35</v>
      </c>
      <c r="F188" t="s">
        <v>336</v>
      </c>
      <c r="I188" t="str">
        <f t="shared" si="2"/>
        <v>Hugo Packman</v>
      </c>
    </row>
    <row r="189" spans="1:9" x14ac:dyDescent="0.2">
      <c r="A189">
        <v>189</v>
      </c>
      <c r="B189" t="s">
        <v>657</v>
      </c>
      <c r="C189" t="s">
        <v>658</v>
      </c>
      <c r="D189" t="s">
        <v>257</v>
      </c>
      <c r="E189" t="s">
        <v>48</v>
      </c>
      <c r="F189" t="s">
        <v>336</v>
      </c>
      <c r="I189" t="str">
        <f t="shared" si="2"/>
        <v>William Page</v>
      </c>
    </row>
    <row r="190" spans="1:9" x14ac:dyDescent="0.2">
      <c r="A190">
        <v>190</v>
      </c>
      <c r="B190" t="s">
        <v>659</v>
      </c>
      <c r="C190" t="s">
        <v>660</v>
      </c>
      <c r="D190" t="s">
        <v>97</v>
      </c>
      <c r="E190" t="s">
        <v>6</v>
      </c>
      <c r="F190" t="s">
        <v>331</v>
      </c>
      <c r="I190" t="str">
        <f t="shared" si="2"/>
        <v>Savarnah Pandya</v>
      </c>
    </row>
    <row r="191" spans="1:9" x14ac:dyDescent="0.2">
      <c r="A191">
        <v>191</v>
      </c>
      <c r="B191" t="s">
        <v>661</v>
      </c>
      <c r="C191" t="s">
        <v>498</v>
      </c>
      <c r="D191" t="s">
        <v>662</v>
      </c>
      <c r="E191" t="s">
        <v>6</v>
      </c>
      <c r="F191" t="s">
        <v>331</v>
      </c>
      <c r="I191" t="str">
        <f t="shared" si="2"/>
        <v>Anna Parocki</v>
      </c>
    </row>
    <row r="192" spans="1:9" x14ac:dyDescent="0.2">
      <c r="A192">
        <v>192</v>
      </c>
      <c r="B192" t="s">
        <v>663</v>
      </c>
      <c r="C192" t="s">
        <v>571</v>
      </c>
      <c r="D192" t="s">
        <v>250</v>
      </c>
      <c r="E192" t="s">
        <v>48</v>
      </c>
      <c r="F192" t="s">
        <v>336</v>
      </c>
      <c r="I192" t="str">
        <f t="shared" si="2"/>
        <v>Ben Passey</v>
      </c>
    </row>
    <row r="193" spans="1:9" x14ac:dyDescent="0.2">
      <c r="A193">
        <v>193</v>
      </c>
      <c r="B193" t="s">
        <v>362</v>
      </c>
      <c r="C193" t="s">
        <v>400</v>
      </c>
      <c r="D193" t="s">
        <v>68</v>
      </c>
      <c r="E193" t="s">
        <v>44</v>
      </c>
      <c r="F193" t="s">
        <v>336</v>
      </c>
      <c r="I193" t="str">
        <f t="shared" si="2"/>
        <v>Thomas Patrick</v>
      </c>
    </row>
    <row r="194" spans="1:9" x14ac:dyDescent="0.2">
      <c r="A194">
        <v>194</v>
      </c>
      <c r="B194" t="s">
        <v>664</v>
      </c>
      <c r="C194" t="s">
        <v>571</v>
      </c>
      <c r="D194" t="s">
        <v>58</v>
      </c>
      <c r="E194" t="s">
        <v>48</v>
      </c>
      <c r="F194" t="s">
        <v>336</v>
      </c>
      <c r="I194" t="str">
        <f t="shared" ref="I194:I257" si="3">_xlfn.CONCAT(C194," ",B194)</f>
        <v>Ben Pattison</v>
      </c>
    </row>
    <row r="195" spans="1:9" x14ac:dyDescent="0.2">
      <c r="A195">
        <v>195</v>
      </c>
      <c r="B195" t="s">
        <v>665</v>
      </c>
      <c r="C195" t="s">
        <v>666</v>
      </c>
      <c r="D195" t="s">
        <v>94</v>
      </c>
      <c r="E195" t="s">
        <v>24</v>
      </c>
      <c r="F195" t="s">
        <v>336</v>
      </c>
      <c r="I195" t="str">
        <f t="shared" si="3"/>
        <v>Ethan Perry</v>
      </c>
    </row>
    <row r="196" spans="1:9" x14ac:dyDescent="0.2">
      <c r="A196">
        <v>196</v>
      </c>
      <c r="B196" t="s">
        <v>667</v>
      </c>
      <c r="C196" t="s">
        <v>537</v>
      </c>
      <c r="D196" t="s">
        <v>97</v>
      </c>
      <c r="E196" t="s">
        <v>35</v>
      </c>
      <c r="F196" t="s">
        <v>336</v>
      </c>
      <c r="I196" t="str">
        <f t="shared" si="3"/>
        <v>Louis Peterson</v>
      </c>
    </row>
    <row r="197" spans="1:9" x14ac:dyDescent="0.2">
      <c r="A197">
        <v>197</v>
      </c>
      <c r="B197" t="s">
        <v>667</v>
      </c>
      <c r="C197" t="s">
        <v>668</v>
      </c>
      <c r="D197" t="s">
        <v>83</v>
      </c>
      <c r="E197" t="s">
        <v>75</v>
      </c>
      <c r="F197" t="s">
        <v>336</v>
      </c>
      <c r="I197" t="str">
        <f t="shared" si="3"/>
        <v>Frazer Peterson</v>
      </c>
    </row>
    <row r="198" spans="1:9" x14ac:dyDescent="0.2">
      <c r="A198">
        <v>198</v>
      </c>
      <c r="B198" t="s">
        <v>669</v>
      </c>
      <c r="C198" t="s">
        <v>670</v>
      </c>
      <c r="D198" t="s">
        <v>214</v>
      </c>
      <c r="E198" t="s">
        <v>80</v>
      </c>
      <c r="F198" t="s">
        <v>331</v>
      </c>
      <c r="I198" t="str">
        <f t="shared" si="3"/>
        <v>Milly Presland</v>
      </c>
    </row>
    <row r="199" spans="1:9" x14ac:dyDescent="0.2">
      <c r="A199">
        <v>199</v>
      </c>
      <c r="B199" t="s">
        <v>671</v>
      </c>
      <c r="C199" t="s">
        <v>400</v>
      </c>
      <c r="D199" t="s">
        <v>271</v>
      </c>
      <c r="E199" t="s">
        <v>31</v>
      </c>
      <c r="F199" t="s">
        <v>336</v>
      </c>
      <c r="I199" t="str">
        <f t="shared" si="3"/>
        <v>Thomas Procter-Legg</v>
      </c>
    </row>
    <row r="200" spans="1:9" x14ac:dyDescent="0.2">
      <c r="A200">
        <v>200</v>
      </c>
      <c r="B200" t="s">
        <v>672</v>
      </c>
      <c r="C200" t="s">
        <v>673</v>
      </c>
      <c r="D200" t="s">
        <v>192</v>
      </c>
      <c r="E200" t="s">
        <v>91</v>
      </c>
      <c r="F200" t="s">
        <v>336</v>
      </c>
      <c r="I200" t="str">
        <f t="shared" si="3"/>
        <v>Steven Prosser</v>
      </c>
    </row>
    <row r="201" spans="1:9" x14ac:dyDescent="0.2">
      <c r="A201">
        <v>201</v>
      </c>
      <c r="B201" t="s">
        <v>674</v>
      </c>
      <c r="C201" t="s">
        <v>675</v>
      </c>
      <c r="D201" t="s">
        <v>243</v>
      </c>
      <c r="E201" t="s">
        <v>48</v>
      </c>
      <c r="F201" t="s">
        <v>336</v>
      </c>
      <c r="I201" t="str">
        <f t="shared" si="3"/>
        <v>Scott Pulley</v>
      </c>
    </row>
    <row r="202" spans="1:9" x14ac:dyDescent="0.2">
      <c r="A202">
        <v>202</v>
      </c>
      <c r="B202" t="s">
        <v>676</v>
      </c>
      <c r="C202" t="s">
        <v>677</v>
      </c>
      <c r="D202" t="s">
        <v>68</v>
      </c>
      <c r="E202" t="s">
        <v>86</v>
      </c>
      <c r="F202" t="s">
        <v>331</v>
      </c>
      <c r="I202" t="str">
        <f t="shared" si="3"/>
        <v>Lia Radus</v>
      </c>
    </row>
    <row r="203" spans="1:9" x14ac:dyDescent="0.2">
      <c r="A203">
        <v>203</v>
      </c>
      <c r="B203" t="s">
        <v>678</v>
      </c>
      <c r="C203" t="s">
        <v>658</v>
      </c>
      <c r="D203" t="s">
        <v>94</v>
      </c>
      <c r="E203" t="s">
        <v>48</v>
      </c>
      <c r="F203" t="s">
        <v>336</v>
      </c>
      <c r="I203" t="str">
        <f t="shared" si="3"/>
        <v>William Ralston</v>
      </c>
    </row>
    <row r="204" spans="1:9" x14ac:dyDescent="0.2">
      <c r="A204">
        <v>204</v>
      </c>
      <c r="B204" t="s">
        <v>679</v>
      </c>
      <c r="C204" t="s">
        <v>666</v>
      </c>
      <c r="D204" t="s">
        <v>134</v>
      </c>
      <c r="E204" t="s">
        <v>75</v>
      </c>
      <c r="F204" t="s">
        <v>336</v>
      </c>
      <c r="I204" t="str">
        <f t="shared" si="3"/>
        <v>Ethan Rattenbury</v>
      </c>
    </row>
    <row r="205" spans="1:9" x14ac:dyDescent="0.2">
      <c r="A205">
        <v>205</v>
      </c>
      <c r="B205" t="s">
        <v>680</v>
      </c>
      <c r="C205" t="s">
        <v>681</v>
      </c>
      <c r="D205" t="s">
        <v>58</v>
      </c>
      <c r="E205" t="s">
        <v>86</v>
      </c>
      <c r="F205" t="s">
        <v>331</v>
      </c>
      <c r="I205" t="str">
        <f t="shared" si="3"/>
        <v>Hannah Rayden</v>
      </c>
    </row>
    <row r="206" spans="1:9" x14ac:dyDescent="0.2">
      <c r="A206">
        <v>206</v>
      </c>
      <c r="B206" t="s">
        <v>682</v>
      </c>
      <c r="C206" t="s">
        <v>567</v>
      </c>
      <c r="D206" t="s">
        <v>144</v>
      </c>
      <c r="E206" t="s">
        <v>86</v>
      </c>
      <c r="F206" t="s">
        <v>331</v>
      </c>
      <c r="I206" t="str">
        <f t="shared" si="3"/>
        <v>Emily Reed</v>
      </c>
    </row>
    <row r="207" spans="1:9" x14ac:dyDescent="0.2">
      <c r="A207">
        <v>207</v>
      </c>
      <c r="B207" t="s">
        <v>682</v>
      </c>
      <c r="C207" t="s">
        <v>457</v>
      </c>
      <c r="D207" t="s">
        <v>19</v>
      </c>
      <c r="E207" t="s">
        <v>24</v>
      </c>
      <c r="F207" t="s">
        <v>336</v>
      </c>
      <c r="I207" t="str">
        <f t="shared" si="3"/>
        <v>Arthur Reed</v>
      </c>
    </row>
    <row r="208" spans="1:9" x14ac:dyDescent="0.2">
      <c r="A208">
        <v>208</v>
      </c>
      <c r="B208" t="s">
        <v>683</v>
      </c>
      <c r="C208" t="s">
        <v>452</v>
      </c>
      <c r="D208" t="s">
        <v>187</v>
      </c>
      <c r="E208" t="s">
        <v>48</v>
      </c>
      <c r="F208" t="s">
        <v>336</v>
      </c>
      <c r="I208" t="str">
        <f t="shared" si="3"/>
        <v>James Rhodes</v>
      </c>
    </row>
    <row r="209" spans="1:9" x14ac:dyDescent="0.2">
      <c r="A209">
        <v>209</v>
      </c>
      <c r="B209" t="s">
        <v>684</v>
      </c>
      <c r="C209" t="s">
        <v>483</v>
      </c>
      <c r="D209" t="s">
        <v>198</v>
      </c>
      <c r="E209" t="s">
        <v>35</v>
      </c>
      <c r="F209" t="s">
        <v>336</v>
      </c>
      <c r="I209" t="str">
        <f t="shared" si="3"/>
        <v>Tom Rickards</v>
      </c>
    </row>
    <row r="210" spans="1:9" x14ac:dyDescent="0.2">
      <c r="A210">
        <v>210</v>
      </c>
      <c r="B210" t="s">
        <v>685</v>
      </c>
      <c r="C210" t="s">
        <v>681</v>
      </c>
      <c r="D210" t="s">
        <v>68</v>
      </c>
      <c r="E210" t="s">
        <v>107</v>
      </c>
      <c r="F210" t="s">
        <v>331</v>
      </c>
      <c r="I210" t="str">
        <f t="shared" si="3"/>
        <v>Hannah Ridley</v>
      </c>
    </row>
    <row r="211" spans="1:9" x14ac:dyDescent="0.2">
      <c r="A211">
        <v>211</v>
      </c>
      <c r="B211" t="s">
        <v>686</v>
      </c>
      <c r="C211" t="s">
        <v>400</v>
      </c>
      <c r="D211" t="s">
        <v>178</v>
      </c>
      <c r="E211" t="s">
        <v>44</v>
      </c>
      <c r="F211" t="s">
        <v>336</v>
      </c>
      <c r="I211" t="str">
        <f t="shared" si="3"/>
        <v>Thomas Roe</v>
      </c>
    </row>
    <row r="212" spans="1:9" x14ac:dyDescent="0.2">
      <c r="A212">
        <v>212</v>
      </c>
      <c r="B212" t="s">
        <v>687</v>
      </c>
      <c r="C212" t="s">
        <v>688</v>
      </c>
      <c r="D212" t="s">
        <v>354</v>
      </c>
      <c r="E212" t="s">
        <v>75</v>
      </c>
      <c r="F212" t="s">
        <v>336</v>
      </c>
      <c r="I212" t="str">
        <f t="shared" si="3"/>
        <v>Nathan Rollins</v>
      </c>
    </row>
    <row r="213" spans="1:9" x14ac:dyDescent="0.2">
      <c r="A213">
        <v>213</v>
      </c>
      <c r="B213" t="s">
        <v>689</v>
      </c>
      <c r="C213" t="s">
        <v>690</v>
      </c>
      <c r="D213" t="s">
        <v>50</v>
      </c>
      <c r="E213" t="s">
        <v>44</v>
      </c>
      <c r="F213" t="s">
        <v>336</v>
      </c>
      <c r="I213" t="str">
        <f t="shared" si="3"/>
        <v>Brett Rushman</v>
      </c>
    </row>
    <row r="214" spans="1:9" x14ac:dyDescent="0.2">
      <c r="A214">
        <v>214</v>
      </c>
      <c r="B214" t="s">
        <v>691</v>
      </c>
      <c r="C214" t="s">
        <v>692</v>
      </c>
      <c r="D214" t="s">
        <v>58</v>
      </c>
      <c r="E214" t="s">
        <v>24</v>
      </c>
      <c r="F214" t="s">
        <v>336</v>
      </c>
      <c r="I214" t="str">
        <f t="shared" si="3"/>
        <v>Oren Seneviratne</v>
      </c>
    </row>
    <row r="215" spans="1:9" x14ac:dyDescent="0.2">
      <c r="A215">
        <v>215</v>
      </c>
      <c r="B215" t="s">
        <v>693</v>
      </c>
      <c r="C215" t="s">
        <v>522</v>
      </c>
      <c r="D215" t="s">
        <v>208</v>
      </c>
      <c r="E215" t="s">
        <v>35</v>
      </c>
      <c r="F215" t="s">
        <v>336</v>
      </c>
      <c r="I215" t="str">
        <f t="shared" si="3"/>
        <v>Jack Sharp</v>
      </c>
    </row>
    <row r="216" spans="1:9" x14ac:dyDescent="0.2">
      <c r="A216">
        <v>216</v>
      </c>
      <c r="B216" t="s">
        <v>694</v>
      </c>
      <c r="C216" t="s">
        <v>695</v>
      </c>
      <c r="D216" t="s">
        <v>97</v>
      </c>
      <c r="E216" t="s">
        <v>22</v>
      </c>
      <c r="F216" t="s">
        <v>331</v>
      </c>
      <c r="I216" t="str">
        <f t="shared" si="3"/>
        <v>Eleanor Shield</v>
      </c>
    </row>
    <row r="217" spans="1:9" x14ac:dyDescent="0.2">
      <c r="A217">
        <v>217</v>
      </c>
      <c r="B217" t="s">
        <v>696</v>
      </c>
      <c r="C217" t="s">
        <v>486</v>
      </c>
      <c r="D217" t="s">
        <v>214</v>
      </c>
      <c r="E217" t="s">
        <v>35</v>
      </c>
      <c r="F217" t="s">
        <v>336</v>
      </c>
      <c r="I217" t="str">
        <f t="shared" si="3"/>
        <v>Samuel Shippey</v>
      </c>
    </row>
    <row r="218" spans="1:9" x14ac:dyDescent="0.2">
      <c r="A218">
        <v>218</v>
      </c>
      <c r="B218" t="s">
        <v>697</v>
      </c>
      <c r="C218" t="s">
        <v>531</v>
      </c>
      <c r="D218" t="s">
        <v>8</v>
      </c>
      <c r="E218" t="s">
        <v>48</v>
      </c>
      <c r="F218" t="s">
        <v>336</v>
      </c>
      <c r="I218" t="str">
        <f t="shared" si="3"/>
        <v>Aaron Simpson</v>
      </c>
    </row>
    <row r="219" spans="1:9" x14ac:dyDescent="0.2">
      <c r="A219">
        <v>219</v>
      </c>
      <c r="B219" t="s">
        <v>698</v>
      </c>
      <c r="C219" t="s">
        <v>699</v>
      </c>
      <c r="D219" t="s">
        <v>700</v>
      </c>
      <c r="E219" t="s">
        <v>35</v>
      </c>
      <c r="F219" t="s">
        <v>336</v>
      </c>
      <c r="I219" t="str">
        <f t="shared" si="3"/>
        <v>Jai Sispal</v>
      </c>
    </row>
    <row r="220" spans="1:9" x14ac:dyDescent="0.2">
      <c r="A220">
        <v>220</v>
      </c>
      <c r="B220" t="s">
        <v>701</v>
      </c>
      <c r="C220" t="s">
        <v>597</v>
      </c>
      <c r="D220" t="s">
        <v>124</v>
      </c>
      <c r="E220" t="s">
        <v>6</v>
      </c>
      <c r="F220" t="s">
        <v>331</v>
      </c>
      <c r="I220" t="str">
        <f t="shared" si="3"/>
        <v>Lily Slack</v>
      </c>
    </row>
    <row r="221" spans="1:9" x14ac:dyDescent="0.2">
      <c r="A221">
        <v>221</v>
      </c>
      <c r="B221" t="s">
        <v>701</v>
      </c>
      <c r="C221" t="s">
        <v>702</v>
      </c>
      <c r="D221" t="s">
        <v>124</v>
      </c>
      <c r="E221" t="s">
        <v>22</v>
      </c>
      <c r="F221" t="s">
        <v>331</v>
      </c>
      <c r="I221" t="str">
        <f t="shared" si="3"/>
        <v>Sophie Slack</v>
      </c>
    </row>
    <row r="222" spans="1:9" x14ac:dyDescent="0.2">
      <c r="A222">
        <v>222</v>
      </c>
      <c r="B222" t="s">
        <v>703</v>
      </c>
      <c r="C222" t="s">
        <v>704</v>
      </c>
      <c r="D222" t="s">
        <v>224</v>
      </c>
      <c r="E222" t="s">
        <v>35</v>
      </c>
      <c r="F222" t="s">
        <v>336</v>
      </c>
      <c r="I222" t="str">
        <f t="shared" si="3"/>
        <v>Finlay Sleeman</v>
      </c>
    </row>
    <row r="223" spans="1:9" x14ac:dyDescent="0.2">
      <c r="A223">
        <v>223</v>
      </c>
      <c r="B223" t="s">
        <v>388</v>
      </c>
      <c r="C223" t="s">
        <v>379</v>
      </c>
      <c r="D223" t="s">
        <v>19</v>
      </c>
      <c r="E223" t="s">
        <v>24</v>
      </c>
      <c r="F223" t="s">
        <v>336</v>
      </c>
      <c r="I223" t="str">
        <f t="shared" si="3"/>
        <v>Michael Smith</v>
      </c>
    </row>
    <row r="224" spans="1:9" x14ac:dyDescent="0.2">
      <c r="A224">
        <v>224</v>
      </c>
      <c r="B224" t="s">
        <v>705</v>
      </c>
      <c r="C224" t="s">
        <v>706</v>
      </c>
      <c r="D224" t="s">
        <v>354</v>
      </c>
      <c r="E224" t="s">
        <v>107</v>
      </c>
      <c r="F224" t="s">
        <v>331</v>
      </c>
      <c r="I224" t="str">
        <f t="shared" si="3"/>
        <v>Juliet Soane</v>
      </c>
    </row>
    <row r="225" spans="1:9" x14ac:dyDescent="0.2">
      <c r="A225">
        <v>225</v>
      </c>
      <c r="B225" t="s">
        <v>707</v>
      </c>
      <c r="C225" t="s">
        <v>708</v>
      </c>
      <c r="D225" t="s">
        <v>30</v>
      </c>
      <c r="E225" t="s">
        <v>48</v>
      </c>
      <c r="F225" t="s">
        <v>336</v>
      </c>
      <c r="I225" t="str">
        <f t="shared" si="3"/>
        <v>Owen Stepney</v>
      </c>
    </row>
    <row r="226" spans="1:9" x14ac:dyDescent="0.2">
      <c r="A226">
        <v>226</v>
      </c>
      <c r="B226" t="s">
        <v>709</v>
      </c>
      <c r="C226" t="s">
        <v>710</v>
      </c>
      <c r="D226" t="s">
        <v>97</v>
      </c>
      <c r="E226" t="s">
        <v>48</v>
      </c>
      <c r="F226" t="s">
        <v>336</v>
      </c>
      <c r="I226" t="str">
        <f t="shared" si="3"/>
        <v>Allan Stewart</v>
      </c>
    </row>
    <row r="227" spans="1:9" x14ac:dyDescent="0.2">
      <c r="A227">
        <v>227</v>
      </c>
      <c r="B227" t="s">
        <v>711</v>
      </c>
      <c r="C227" t="s">
        <v>712</v>
      </c>
      <c r="D227" t="s">
        <v>99</v>
      </c>
      <c r="E227" t="s">
        <v>80</v>
      </c>
      <c r="F227" t="s">
        <v>331</v>
      </c>
      <c r="I227" t="str">
        <f t="shared" si="3"/>
        <v>Kirsten Stilwell</v>
      </c>
    </row>
    <row r="228" spans="1:9" x14ac:dyDescent="0.2">
      <c r="A228">
        <v>228</v>
      </c>
      <c r="B228" t="s">
        <v>713</v>
      </c>
      <c r="C228" t="s">
        <v>714</v>
      </c>
      <c r="D228" t="s">
        <v>68</v>
      </c>
      <c r="E228" t="s">
        <v>75</v>
      </c>
      <c r="F228" t="s">
        <v>336</v>
      </c>
      <c r="I228" t="str">
        <f t="shared" si="3"/>
        <v>Gianleo Stubbs</v>
      </c>
    </row>
    <row r="229" spans="1:9" x14ac:dyDescent="0.2">
      <c r="A229">
        <v>229</v>
      </c>
      <c r="B229" t="s">
        <v>715</v>
      </c>
      <c r="C229" t="s">
        <v>716</v>
      </c>
      <c r="D229" t="s">
        <v>99</v>
      </c>
      <c r="E229" t="s">
        <v>6</v>
      </c>
      <c r="F229" t="s">
        <v>331</v>
      </c>
      <c r="I229" t="str">
        <f t="shared" si="3"/>
        <v>Libby Sutton</v>
      </c>
    </row>
    <row r="230" spans="1:9" x14ac:dyDescent="0.2">
      <c r="A230">
        <v>230</v>
      </c>
      <c r="B230" t="s">
        <v>717</v>
      </c>
      <c r="C230" t="s">
        <v>718</v>
      </c>
      <c r="D230" t="s">
        <v>136</v>
      </c>
      <c r="E230" t="s">
        <v>24</v>
      </c>
      <c r="F230" t="s">
        <v>336</v>
      </c>
      <c r="I230" t="str">
        <f t="shared" si="3"/>
        <v>Callum Sydenham</v>
      </c>
    </row>
    <row r="231" spans="1:9" x14ac:dyDescent="0.2">
      <c r="A231">
        <v>231</v>
      </c>
      <c r="B231" t="s">
        <v>719</v>
      </c>
      <c r="C231" t="s">
        <v>410</v>
      </c>
      <c r="E231" t="s">
        <v>80</v>
      </c>
      <c r="F231" t="s">
        <v>331</v>
      </c>
      <c r="I231" t="str">
        <f t="shared" si="3"/>
        <v>Imogen Tanner</v>
      </c>
    </row>
    <row r="232" spans="1:9" x14ac:dyDescent="0.2">
      <c r="A232">
        <v>232</v>
      </c>
      <c r="B232" t="s">
        <v>720</v>
      </c>
      <c r="C232" t="s">
        <v>721</v>
      </c>
      <c r="D232" t="s">
        <v>162</v>
      </c>
      <c r="E232" t="s">
        <v>44</v>
      </c>
      <c r="F232" t="s">
        <v>336</v>
      </c>
      <c r="I232" t="str">
        <f t="shared" si="3"/>
        <v>Tomer Tarragano</v>
      </c>
    </row>
    <row r="233" spans="1:9" x14ac:dyDescent="0.2">
      <c r="A233">
        <v>233</v>
      </c>
      <c r="B233" t="s">
        <v>720</v>
      </c>
      <c r="C233" t="s">
        <v>722</v>
      </c>
      <c r="D233" t="s">
        <v>162</v>
      </c>
      <c r="E233" t="s">
        <v>41</v>
      </c>
      <c r="F233" t="s">
        <v>336</v>
      </c>
      <c r="I233" t="str">
        <f t="shared" si="3"/>
        <v>Morris Tarragano</v>
      </c>
    </row>
    <row r="234" spans="1:9" x14ac:dyDescent="0.2">
      <c r="A234">
        <v>234</v>
      </c>
      <c r="B234" t="s">
        <v>723</v>
      </c>
      <c r="C234" t="s">
        <v>400</v>
      </c>
      <c r="D234" t="s">
        <v>196</v>
      </c>
      <c r="E234" t="s">
        <v>44</v>
      </c>
      <c r="F234" t="s">
        <v>336</v>
      </c>
      <c r="I234" t="str">
        <f t="shared" si="3"/>
        <v>Thomas Thayre</v>
      </c>
    </row>
    <row r="235" spans="1:9" x14ac:dyDescent="0.2">
      <c r="A235">
        <v>235</v>
      </c>
      <c r="B235" t="s">
        <v>400</v>
      </c>
      <c r="C235" t="s">
        <v>724</v>
      </c>
      <c r="D235" t="s">
        <v>233</v>
      </c>
      <c r="E235" t="s">
        <v>44</v>
      </c>
      <c r="F235" t="s">
        <v>336</v>
      </c>
      <c r="I235" t="str">
        <f t="shared" si="3"/>
        <v>Regan Thomas</v>
      </c>
    </row>
    <row r="236" spans="1:9" x14ac:dyDescent="0.2">
      <c r="A236">
        <v>236</v>
      </c>
      <c r="B236" t="s">
        <v>725</v>
      </c>
      <c r="C236" t="s">
        <v>726</v>
      </c>
      <c r="D236" t="s">
        <v>354</v>
      </c>
      <c r="E236" t="s">
        <v>107</v>
      </c>
      <c r="F236" t="s">
        <v>331</v>
      </c>
      <c r="I236" t="str">
        <f t="shared" si="3"/>
        <v>Pippa Tilney</v>
      </c>
    </row>
    <row r="237" spans="1:9" x14ac:dyDescent="0.2">
      <c r="A237">
        <v>237</v>
      </c>
      <c r="B237" t="s">
        <v>727</v>
      </c>
      <c r="C237" t="s">
        <v>728</v>
      </c>
      <c r="D237" t="s">
        <v>97</v>
      </c>
      <c r="E237" t="s">
        <v>75</v>
      </c>
      <c r="F237" t="s">
        <v>336</v>
      </c>
      <c r="I237" t="str">
        <f t="shared" si="3"/>
        <v>Beth Togneri</v>
      </c>
    </row>
    <row r="238" spans="1:9" x14ac:dyDescent="0.2">
      <c r="A238">
        <v>238</v>
      </c>
      <c r="B238" t="s">
        <v>729</v>
      </c>
      <c r="C238" t="s">
        <v>681</v>
      </c>
      <c r="D238" t="s">
        <v>52</v>
      </c>
      <c r="E238" t="s">
        <v>86</v>
      </c>
      <c r="F238" t="s">
        <v>331</v>
      </c>
      <c r="I238" t="str">
        <f t="shared" si="3"/>
        <v>Hannah Trotman</v>
      </c>
    </row>
    <row r="239" spans="1:9" x14ac:dyDescent="0.2">
      <c r="A239">
        <v>239</v>
      </c>
      <c r="B239" t="s">
        <v>730</v>
      </c>
      <c r="C239" t="s">
        <v>658</v>
      </c>
      <c r="D239" t="s">
        <v>216</v>
      </c>
      <c r="E239" t="s">
        <v>48</v>
      </c>
      <c r="F239" t="s">
        <v>336</v>
      </c>
      <c r="I239" t="str">
        <f t="shared" si="3"/>
        <v>William Tyson</v>
      </c>
    </row>
    <row r="240" spans="1:9" x14ac:dyDescent="0.2">
      <c r="A240">
        <v>240</v>
      </c>
      <c r="B240" t="s">
        <v>731</v>
      </c>
      <c r="C240" t="s">
        <v>732</v>
      </c>
      <c r="D240" t="s">
        <v>208</v>
      </c>
      <c r="E240" t="s">
        <v>80</v>
      </c>
      <c r="F240" t="s">
        <v>331</v>
      </c>
      <c r="I240" t="str">
        <f t="shared" si="3"/>
        <v>Charlotte Underwood</v>
      </c>
    </row>
    <row r="241" spans="1:9" x14ac:dyDescent="0.2">
      <c r="A241">
        <v>241</v>
      </c>
      <c r="B241" t="s">
        <v>733</v>
      </c>
      <c r="C241" t="s">
        <v>734</v>
      </c>
      <c r="D241" t="s">
        <v>735</v>
      </c>
      <c r="E241" t="s">
        <v>35</v>
      </c>
      <c r="F241" t="s">
        <v>336</v>
      </c>
      <c r="I241" t="str">
        <f t="shared" si="3"/>
        <v>Charlie Wakefield</v>
      </c>
    </row>
    <row r="242" spans="1:9" x14ac:dyDescent="0.2">
      <c r="A242">
        <v>242</v>
      </c>
      <c r="B242" t="s">
        <v>736</v>
      </c>
      <c r="C242" t="s">
        <v>737</v>
      </c>
      <c r="D242" t="s">
        <v>52</v>
      </c>
      <c r="E242" t="s">
        <v>80</v>
      </c>
      <c r="F242" t="s">
        <v>331</v>
      </c>
      <c r="I242" t="str">
        <f t="shared" si="3"/>
        <v>Jordan Walters</v>
      </c>
    </row>
    <row r="243" spans="1:9" x14ac:dyDescent="0.2">
      <c r="A243">
        <v>243</v>
      </c>
      <c r="B243" t="s">
        <v>738</v>
      </c>
      <c r="C243" t="s">
        <v>739</v>
      </c>
      <c r="D243" t="s">
        <v>662</v>
      </c>
      <c r="E243" t="s">
        <v>48</v>
      </c>
      <c r="F243" t="s">
        <v>336</v>
      </c>
      <c r="I243" t="str">
        <f t="shared" si="3"/>
        <v>Andrew Warburton</v>
      </c>
    </row>
    <row r="244" spans="1:9" x14ac:dyDescent="0.2">
      <c r="A244">
        <v>244</v>
      </c>
      <c r="B244" t="s">
        <v>740</v>
      </c>
      <c r="C244" t="s">
        <v>569</v>
      </c>
      <c r="D244" t="s">
        <v>50</v>
      </c>
      <c r="E244" t="s">
        <v>24</v>
      </c>
      <c r="F244" t="s">
        <v>336</v>
      </c>
      <c r="I244" t="str">
        <f t="shared" si="3"/>
        <v>George Ward</v>
      </c>
    </row>
    <row r="245" spans="1:9" x14ac:dyDescent="0.2">
      <c r="A245">
        <v>245</v>
      </c>
      <c r="B245" t="s">
        <v>741</v>
      </c>
      <c r="C245" t="s">
        <v>742</v>
      </c>
      <c r="D245" t="s">
        <v>151</v>
      </c>
      <c r="E245" t="s">
        <v>22</v>
      </c>
      <c r="F245" t="s">
        <v>331</v>
      </c>
      <c r="I245" t="str">
        <f t="shared" si="3"/>
        <v>Holly Watson</v>
      </c>
    </row>
    <row r="246" spans="1:9" x14ac:dyDescent="0.2">
      <c r="A246">
        <v>246</v>
      </c>
      <c r="B246" t="s">
        <v>402</v>
      </c>
      <c r="C246" t="s">
        <v>510</v>
      </c>
      <c r="D246" t="s">
        <v>43</v>
      </c>
      <c r="E246" t="s">
        <v>44</v>
      </c>
      <c r="F246" t="s">
        <v>336</v>
      </c>
      <c r="I246" t="str">
        <f t="shared" si="3"/>
        <v>Jamie Webster</v>
      </c>
    </row>
    <row r="247" spans="1:9" x14ac:dyDescent="0.2">
      <c r="A247">
        <v>247</v>
      </c>
      <c r="B247" t="s">
        <v>743</v>
      </c>
      <c r="C247" t="s">
        <v>744</v>
      </c>
      <c r="D247" t="s">
        <v>68</v>
      </c>
      <c r="E247" t="s">
        <v>22</v>
      </c>
      <c r="F247" t="s">
        <v>331</v>
      </c>
      <c r="I247" t="str">
        <f t="shared" si="3"/>
        <v>Aimi Weightman</v>
      </c>
    </row>
    <row r="248" spans="1:9" x14ac:dyDescent="0.2">
      <c r="A248">
        <v>248</v>
      </c>
      <c r="B248" t="s">
        <v>745</v>
      </c>
      <c r="C248" t="s">
        <v>340</v>
      </c>
      <c r="D248" t="s">
        <v>174</v>
      </c>
      <c r="E248" t="s">
        <v>17</v>
      </c>
      <c r="F248" t="s">
        <v>336</v>
      </c>
      <c r="I248" t="str">
        <f t="shared" si="3"/>
        <v>Adrian Weston</v>
      </c>
    </row>
    <row r="249" spans="1:9" x14ac:dyDescent="0.2">
      <c r="A249">
        <v>249</v>
      </c>
      <c r="B249" t="s">
        <v>745</v>
      </c>
      <c r="C249" t="s">
        <v>746</v>
      </c>
      <c r="D249" t="s">
        <v>174</v>
      </c>
      <c r="E249" t="s">
        <v>44</v>
      </c>
      <c r="F249" t="s">
        <v>336</v>
      </c>
      <c r="I249" t="str">
        <f t="shared" si="3"/>
        <v>Daniel Weston</v>
      </c>
    </row>
    <row r="250" spans="1:9" x14ac:dyDescent="0.2">
      <c r="A250">
        <v>250</v>
      </c>
      <c r="B250" t="s">
        <v>747</v>
      </c>
      <c r="C250" t="s">
        <v>748</v>
      </c>
      <c r="D250" t="s">
        <v>5</v>
      </c>
      <c r="E250" t="s">
        <v>31</v>
      </c>
      <c r="F250" t="s">
        <v>336</v>
      </c>
      <c r="I250" t="str">
        <f t="shared" si="3"/>
        <v>Clive Wickham</v>
      </c>
    </row>
    <row r="251" spans="1:9" x14ac:dyDescent="0.2">
      <c r="A251">
        <v>251</v>
      </c>
      <c r="B251" t="s">
        <v>749</v>
      </c>
      <c r="C251" t="s">
        <v>750</v>
      </c>
      <c r="D251" t="s">
        <v>97</v>
      </c>
      <c r="E251" t="s">
        <v>6</v>
      </c>
      <c r="F251" t="s">
        <v>331</v>
      </c>
      <c r="I251" t="str">
        <f t="shared" si="3"/>
        <v>Lucy Wilkinson</v>
      </c>
    </row>
    <row r="252" spans="1:9" x14ac:dyDescent="0.2">
      <c r="A252">
        <v>252</v>
      </c>
      <c r="B252" t="s">
        <v>751</v>
      </c>
      <c r="C252" t="s">
        <v>752</v>
      </c>
      <c r="D252" t="s">
        <v>317</v>
      </c>
      <c r="E252" t="s">
        <v>753</v>
      </c>
      <c r="F252" t="s">
        <v>331</v>
      </c>
      <c r="I252" t="str">
        <f t="shared" si="3"/>
        <v>Joanna Winfield</v>
      </c>
    </row>
    <row r="253" spans="1:9" x14ac:dyDescent="0.2">
      <c r="A253">
        <v>253</v>
      </c>
      <c r="B253" t="s">
        <v>751</v>
      </c>
      <c r="C253" t="s">
        <v>471</v>
      </c>
      <c r="D253" t="s">
        <v>68</v>
      </c>
      <c r="E253" t="s">
        <v>24</v>
      </c>
      <c r="F253" t="s">
        <v>336</v>
      </c>
      <c r="I253" t="str">
        <f t="shared" si="3"/>
        <v>Max Winfield</v>
      </c>
    </row>
    <row r="254" spans="1:9" x14ac:dyDescent="0.2">
      <c r="A254">
        <v>254</v>
      </c>
      <c r="B254" t="s">
        <v>751</v>
      </c>
      <c r="C254" t="s">
        <v>571</v>
      </c>
      <c r="D254" t="s">
        <v>68</v>
      </c>
      <c r="E254" t="s">
        <v>44</v>
      </c>
      <c r="F254" t="s">
        <v>336</v>
      </c>
      <c r="I254" t="str">
        <f t="shared" si="3"/>
        <v>Ben Winfield</v>
      </c>
    </row>
    <row r="255" spans="1:9" x14ac:dyDescent="0.2">
      <c r="A255">
        <v>255</v>
      </c>
      <c r="B255" t="s">
        <v>754</v>
      </c>
      <c r="C255" t="s">
        <v>597</v>
      </c>
      <c r="D255" t="s">
        <v>19</v>
      </c>
      <c r="E255" t="s">
        <v>107</v>
      </c>
      <c r="F255" t="s">
        <v>331</v>
      </c>
      <c r="I255" t="str">
        <f t="shared" si="3"/>
        <v>Lily Woolcock</v>
      </c>
    </row>
    <row r="256" spans="1:9" x14ac:dyDescent="0.2">
      <c r="A256">
        <v>256</v>
      </c>
      <c r="B256" t="s">
        <v>755</v>
      </c>
      <c r="C256" t="s">
        <v>756</v>
      </c>
      <c r="D256" t="s">
        <v>271</v>
      </c>
      <c r="E256" t="s">
        <v>48</v>
      </c>
      <c r="F256" t="s">
        <v>336</v>
      </c>
      <c r="I256" t="str">
        <f t="shared" si="3"/>
        <v>Philip Wren</v>
      </c>
    </row>
    <row r="257" spans="1:9" x14ac:dyDescent="0.2">
      <c r="A257">
        <v>257</v>
      </c>
      <c r="B257" t="s">
        <v>757</v>
      </c>
      <c r="C257" t="s">
        <v>446</v>
      </c>
      <c r="D257" t="s">
        <v>298</v>
      </c>
      <c r="E257" t="s">
        <v>48</v>
      </c>
      <c r="F257" t="s">
        <v>336</v>
      </c>
      <c r="I257" t="str">
        <f t="shared" si="3"/>
        <v>Ahmed Abdulle</v>
      </c>
    </row>
    <row r="258" spans="1:9" x14ac:dyDescent="0.2">
      <c r="A258">
        <v>258</v>
      </c>
      <c r="B258" t="s">
        <v>758</v>
      </c>
      <c r="C258" t="s">
        <v>759</v>
      </c>
      <c r="D258" t="s">
        <v>130</v>
      </c>
      <c r="E258" t="s">
        <v>44</v>
      </c>
      <c r="F258" t="s">
        <v>336</v>
      </c>
      <c r="I258" t="str">
        <f t="shared" ref="I258:I321" si="4">_xlfn.CONCAT(C258," ",B258)</f>
        <v>Guillermo Acosta</v>
      </c>
    </row>
    <row r="259" spans="1:9" x14ac:dyDescent="0.2">
      <c r="A259">
        <v>259</v>
      </c>
      <c r="B259" t="s">
        <v>760</v>
      </c>
      <c r="C259" t="s">
        <v>761</v>
      </c>
      <c r="D259" t="s">
        <v>762</v>
      </c>
      <c r="E259" t="s">
        <v>48</v>
      </c>
      <c r="F259" t="s">
        <v>336</v>
      </c>
      <c r="I259" t="str">
        <f t="shared" si="4"/>
        <v>Jim Allchin</v>
      </c>
    </row>
    <row r="260" spans="1:9" x14ac:dyDescent="0.2">
      <c r="A260">
        <v>260</v>
      </c>
      <c r="B260" t="s">
        <v>763</v>
      </c>
      <c r="C260" t="s">
        <v>764</v>
      </c>
      <c r="D260" t="s">
        <v>181</v>
      </c>
      <c r="E260" t="s">
        <v>48</v>
      </c>
      <c r="F260" t="s">
        <v>336</v>
      </c>
      <c r="I260" t="str">
        <f t="shared" si="4"/>
        <v>Akira Anzai-Jackson</v>
      </c>
    </row>
    <row r="261" spans="1:9" x14ac:dyDescent="0.2">
      <c r="A261">
        <v>261</v>
      </c>
      <c r="B261" t="s">
        <v>765</v>
      </c>
      <c r="C261" t="s">
        <v>400</v>
      </c>
      <c r="D261" t="s">
        <v>19</v>
      </c>
      <c r="E261" t="s">
        <v>35</v>
      </c>
      <c r="F261" t="s">
        <v>336</v>
      </c>
      <c r="I261" t="str">
        <f t="shared" si="4"/>
        <v>Thomas Archer</v>
      </c>
    </row>
    <row r="262" spans="1:9" x14ac:dyDescent="0.2">
      <c r="A262">
        <v>262</v>
      </c>
      <c r="B262" t="s">
        <v>766</v>
      </c>
      <c r="C262" t="s">
        <v>767</v>
      </c>
      <c r="D262" t="s">
        <v>198</v>
      </c>
      <c r="E262" t="s">
        <v>35</v>
      </c>
      <c r="F262" t="s">
        <v>336</v>
      </c>
      <c r="I262" t="str">
        <f t="shared" si="4"/>
        <v>Laurie Baker</v>
      </c>
    </row>
    <row r="263" spans="1:9" x14ac:dyDescent="0.2">
      <c r="A263">
        <v>263</v>
      </c>
      <c r="B263" t="s">
        <v>768</v>
      </c>
      <c r="C263" t="s">
        <v>512</v>
      </c>
      <c r="D263" t="s">
        <v>52</v>
      </c>
      <c r="E263" t="s">
        <v>86</v>
      </c>
      <c r="F263" t="s">
        <v>331</v>
      </c>
      <c r="I263" t="str">
        <f t="shared" si="4"/>
        <v>Emma Baldwin</v>
      </c>
    </row>
    <row r="264" spans="1:9" x14ac:dyDescent="0.2">
      <c r="A264">
        <v>264</v>
      </c>
      <c r="B264" t="s">
        <v>769</v>
      </c>
      <c r="C264" t="s">
        <v>770</v>
      </c>
      <c r="D264" t="s">
        <v>354</v>
      </c>
      <c r="E264" t="s">
        <v>286</v>
      </c>
      <c r="F264" t="s">
        <v>331</v>
      </c>
      <c r="I264" t="str">
        <f t="shared" si="4"/>
        <v>Jennifer Ball</v>
      </c>
    </row>
    <row r="265" spans="1:9" x14ac:dyDescent="0.2">
      <c r="A265">
        <v>265</v>
      </c>
      <c r="B265" t="s">
        <v>332</v>
      </c>
      <c r="C265" t="s">
        <v>389</v>
      </c>
      <c r="D265" t="s">
        <v>52</v>
      </c>
      <c r="E265" t="s">
        <v>107</v>
      </c>
      <c r="F265" t="s">
        <v>331</v>
      </c>
      <c r="I265" t="str">
        <f t="shared" si="4"/>
        <v>Claire Bentley</v>
      </c>
    </row>
    <row r="266" spans="1:9" x14ac:dyDescent="0.2">
      <c r="A266">
        <v>266</v>
      </c>
      <c r="B266" t="s">
        <v>771</v>
      </c>
      <c r="C266" t="s">
        <v>524</v>
      </c>
      <c r="D266" t="s">
        <v>128</v>
      </c>
      <c r="E266" t="s">
        <v>24</v>
      </c>
      <c r="F266" t="s">
        <v>336</v>
      </c>
      <c r="I266" t="str">
        <f t="shared" si="4"/>
        <v>Matthew Blacklock</v>
      </c>
    </row>
    <row r="267" spans="1:9" x14ac:dyDescent="0.2">
      <c r="A267">
        <v>267</v>
      </c>
      <c r="B267" t="s">
        <v>772</v>
      </c>
      <c r="C267" t="s">
        <v>773</v>
      </c>
      <c r="D267" t="s">
        <v>43</v>
      </c>
      <c r="E267" t="s">
        <v>44</v>
      </c>
      <c r="F267" t="s">
        <v>336</v>
      </c>
      <c r="I267" t="str">
        <f t="shared" si="4"/>
        <v>Edward Blythman</v>
      </c>
    </row>
    <row r="268" spans="1:9" x14ac:dyDescent="0.2">
      <c r="A268">
        <v>268</v>
      </c>
      <c r="B268" t="s">
        <v>774</v>
      </c>
      <c r="C268" t="s">
        <v>522</v>
      </c>
      <c r="D268" t="s">
        <v>64</v>
      </c>
      <c r="E268" t="s">
        <v>48</v>
      </c>
      <c r="F268" t="s">
        <v>336</v>
      </c>
      <c r="I268" t="str">
        <f t="shared" si="4"/>
        <v>Jack Bond</v>
      </c>
    </row>
    <row r="269" spans="1:9" x14ac:dyDescent="0.2">
      <c r="A269">
        <v>269</v>
      </c>
      <c r="B269" t="s">
        <v>775</v>
      </c>
      <c r="C269" t="s">
        <v>498</v>
      </c>
      <c r="D269" t="s">
        <v>198</v>
      </c>
      <c r="E269" t="s">
        <v>107</v>
      </c>
      <c r="F269" t="s">
        <v>331</v>
      </c>
      <c r="I269" t="str">
        <f t="shared" si="4"/>
        <v>Anna Boniface</v>
      </c>
    </row>
    <row r="270" spans="1:9" x14ac:dyDescent="0.2">
      <c r="A270">
        <v>270</v>
      </c>
      <c r="B270" t="s">
        <v>776</v>
      </c>
      <c r="C270" t="s">
        <v>777</v>
      </c>
      <c r="D270" t="s">
        <v>315</v>
      </c>
      <c r="E270" t="s">
        <v>48</v>
      </c>
      <c r="F270" t="s">
        <v>336</v>
      </c>
      <c r="I270" t="str">
        <f t="shared" si="4"/>
        <v>Chris Booth</v>
      </c>
    </row>
    <row r="271" spans="1:9" x14ac:dyDescent="0.2">
      <c r="A271">
        <v>271</v>
      </c>
      <c r="B271" t="s">
        <v>778</v>
      </c>
      <c r="C271" t="s">
        <v>779</v>
      </c>
      <c r="D271" t="s">
        <v>243</v>
      </c>
      <c r="E271" t="s">
        <v>48</v>
      </c>
      <c r="F271" t="s">
        <v>336</v>
      </c>
      <c r="I271" t="str">
        <f t="shared" si="4"/>
        <v>Will Brewin</v>
      </c>
    </row>
    <row r="272" spans="1:9" x14ac:dyDescent="0.2">
      <c r="A272">
        <v>272</v>
      </c>
      <c r="B272" t="s">
        <v>780</v>
      </c>
      <c r="C272" t="s">
        <v>746</v>
      </c>
      <c r="D272" t="s">
        <v>354</v>
      </c>
      <c r="E272" t="s">
        <v>44</v>
      </c>
      <c r="F272" t="s">
        <v>336</v>
      </c>
      <c r="I272" t="str">
        <f t="shared" si="4"/>
        <v>Daniel Brookling</v>
      </c>
    </row>
    <row r="273" spans="1:9" x14ac:dyDescent="0.2">
      <c r="A273">
        <v>273</v>
      </c>
      <c r="B273" t="s">
        <v>416</v>
      </c>
      <c r="C273" t="s">
        <v>781</v>
      </c>
      <c r="D273" t="s">
        <v>174</v>
      </c>
      <c r="E273" t="s">
        <v>86</v>
      </c>
      <c r="F273" t="s">
        <v>331</v>
      </c>
      <c r="I273" t="str">
        <f t="shared" si="4"/>
        <v>Katriona Brown</v>
      </c>
    </row>
    <row r="274" spans="1:9" x14ac:dyDescent="0.2">
      <c r="A274">
        <v>274</v>
      </c>
      <c r="B274" t="s">
        <v>782</v>
      </c>
      <c r="C274" t="s">
        <v>353</v>
      </c>
      <c r="D274" t="s">
        <v>588</v>
      </c>
      <c r="E274" t="s">
        <v>48</v>
      </c>
      <c r="F274" t="s">
        <v>336</v>
      </c>
      <c r="I274" t="str">
        <f t="shared" si="4"/>
        <v>Alex Bruce-Littlewood</v>
      </c>
    </row>
    <row r="275" spans="1:9" x14ac:dyDescent="0.2">
      <c r="A275">
        <v>275</v>
      </c>
      <c r="B275" t="s">
        <v>532</v>
      </c>
      <c r="C275" t="s">
        <v>379</v>
      </c>
      <c r="D275" t="s">
        <v>168</v>
      </c>
      <c r="E275" t="s">
        <v>48</v>
      </c>
      <c r="F275" t="s">
        <v>336</v>
      </c>
      <c r="I275" t="str">
        <f t="shared" si="4"/>
        <v>Michael Cameron</v>
      </c>
    </row>
    <row r="276" spans="1:9" x14ac:dyDescent="0.2">
      <c r="A276">
        <v>276</v>
      </c>
      <c r="B276" t="s">
        <v>783</v>
      </c>
      <c r="C276" t="s">
        <v>784</v>
      </c>
      <c r="D276" t="s">
        <v>99</v>
      </c>
      <c r="E276" t="s">
        <v>48</v>
      </c>
      <c r="F276" t="s">
        <v>336</v>
      </c>
      <c r="I276" t="str">
        <f t="shared" si="4"/>
        <v>Dean Childs</v>
      </c>
    </row>
    <row r="277" spans="1:9" x14ac:dyDescent="0.2">
      <c r="A277">
        <v>277</v>
      </c>
      <c r="B277" t="s">
        <v>497</v>
      </c>
      <c r="C277" t="s">
        <v>460</v>
      </c>
      <c r="D277" t="s">
        <v>99</v>
      </c>
      <c r="E277" t="s">
        <v>48</v>
      </c>
      <c r="F277" t="s">
        <v>336</v>
      </c>
      <c r="I277" t="str">
        <f t="shared" si="4"/>
        <v>David Clark</v>
      </c>
    </row>
    <row r="278" spans="1:9" x14ac:dyDescent="0.2">
      <c r="A278">
        <v>278</v>
      </c>
      <c r="B278" t="s">
        <v>785</v>
      </c>
      <c r="C278" t="s">
        <v>471</v>
      </c>
      <c r="D278" t="s">
        <v>243</v>
      </c>
      <c r="E278" t="s">
        <v>48</v>
      </c>
      <c r="F278" t="s">
        <v>336</v>
      </c>
      <c r="I278" t="str">
        <f t="shared" si="4"/>
        <v>Max Costley</v>
      </c>
    </row>
    <row r="279" spans="1:9" x14ac:dyDescent="0.2">
      <c r="A279">
        <v>279</v>
      </c>
      <c r="B279" t="s">
        <v>786</v>
      </c>
      <c r="C279" t="s">
        <v>787</v>
      </c>
      <c r="D279" t="s">
        <v>122</v>
      </c>
      <c r="E279" t="s">
        <v>44</v>
      </c>
      <c r="F279" t="s">
        <v>336</v>
      </c>
      <c r="I279" t="str">
        <f t="shared" si="4"/>
        <v>Sarab Dhillon</v>
      </c>
    </row>
    <row r="280" spans="1:9" x14ac:dyDescent="0.2">
      <c r="A280">
        <v>280</v>
      </c>
      <c r="B280" t="s">
        <v>788</v>
      </c>
      <c r="C280" t="s">
        <v>789</v>
      </c>
      <c r="D280" t="s">
        <v>168</v>
      </c>
      <c r="E280" t="s">
        <v>107</v>
      </c>
      <c r="F280" t="s">
        <v>331</v>
      </c>
      <c r="I280" t="str">
        <f t="shared" si="4"/>
        <v>Izzy Dye</v>
      </c>
    </row>
    <row r="281" spans="1:9" x14ac:dyDescent="0.2">
      <c r="A281">
        <v>281</v>
      </c>
      <c r="B281" t="s">
        <v>790</v>
      </c>
      <c r="C281" t="s">
        <v>596</v>
      </c>
      <c r="D281" t="s">
        <v>198</v>
      </c>
      <c r="E281" t="s">
        <v>48</v>
      </c>
      <c r="F281" t="s">
        <v>336</v>
      </c>
      <c r="I281" t="str">
        <f t="shared" si="4"/>
        <v>Isaac Farnworth</v>
      </c>
    </row>
    <row r="282" spans="1:9" x14ac:dyDescent="0.2">
      <c r="A282">
        <v>282</v>
      </c>
      <c r="B282" t="s">
        <v>791</v>
      </c>
      <c r="C282" t="s">
        <v>632</v>
      </c>
      <c r="D282" t="s">
        <v>208</v>
      </c>
      <c r="E282" t="s">
        <v>44</v>
      </c>
      <c r="F282" t="s">
        <v>336</v>
      </c>
      <c r="I282" t="str">
        <f t="shared" si="4"/>
        <v>Ewan Forsythe</v>
      </c>
    </row>
    <row r="283" spans="1:9" x14ac:dyDescent="0.2">
      <c r="A283">
        <v>283</v>
      </c>
      <c r="B283" t="s">
        <v>792</v>
      </c>
      <c r="C283" t="s">
        <v>704</v>
      </c>
      <c r="D283" t="s">
        <v>208</v>
      </c>
      <c r="E283" t="s">
        <v>44</v>
      </c>
      <c r="F283" t="s">
        <v>336</v>
      </c>
      <c r="I283" t="str">
        <f t="shared" si="4"/>
        <v>Finlay Gibbs</v>
      </c>
    </row>
    <row r="284" spans="1:9" x14ac:dyDescent="0.2">
      <c r="A284">
        <v>284</v>
      </c>
      <c r="B284" t="s">
        <v>793</v>
      </c>
      <c r="C284" t="s">
        <v>510</v>
      </c>
      <c r="D284" t="s">
        <v>794</v>
      </c>
      <c r="E284" t="s">
        <v>48</v>
      </c>
      <c r="F284" t="s">
        <v>336</v>
      </c>
      <c r="I284" t="str">
        <f t="shared" si="4"/>
        <v>Jamie Grose</v>
      </c>
    </row>
    <row r="285" spans="1:9" x14ac:dyDescent="0.2">
      <c r="A285">
        <v>285</v>
      </c>
      <c r="B285" t="s">
        <v>795</v>
      </c>
      <c r="C285" t="s">
        <v>796</v>
      </c>
      <c r="D285" t="s">
        <v>198</v>
      </c>
      <c r="E285" t="s">
        <v>35</v>
      </c>
      <c r="F285" t="s">
        <v>336</v>
      </c>
      <c r="I285" t="str">
        <f t="shared" si="4"/>
        <v>Aryan Gupta</v>
      </c>
    </row>
    <row r="286" spans="1:9" x14ac:dyDescent="0.2">
      <c r="A286">
        <v>286</v>
      </c>
      <c r="B286" t="s">
        <v>797</v>
      </c>
      <c r="C286" t="s">
        <v>347</v>
      </c>
      <c r="D286" t="s">
        <v>174</v>
      </c>
      <c r="E286" t="s">
        <v>107</v>
      </c>
      <c r="F286" t="s">
        <v>331</v>
      </c>
      <c r="I286" t="str">
        <f t="shared" si="4"/>
        <v>Lauren Hall</v>
      </c>
    </row>
    <row r="287" spans="1:9" x14ac:dyDescent="0.2">
      <c r="A287">
        <v>287</v>
      </c>
      <c r="B287" t="s">
        <v>798</v>
      </c>
      <c r="C287" t="s">
        <v>395</v>
      </c>
      <c r="D287" t="s">
        <v>243</v>
      </c>
      <c r="E287" t="s">
        <v>48</v>
      </c>
      <c r="F287" t="s">
        <v>336</v>
      </c>
      <c r="I287" t="str">
        <f t="shared" si="4"/>
        <v>Peter Hart</v>
      </c>
    </row>
    <row r="288" spans="1:9" x14ac:dyDescent="0.2">
      <c r="A288">
        <v>288</v>
      </c>
      <c r="B288" t="s">
        <v>799</v>
      </c>
      <c r="C288" t="s">
        <v>800</v>
      </c>
      <c r="D288" t="s">
        <v>208</v>
      </c>
      <c r="E288" t="s">
        <v>48</v>
      </c>
      <c r="F288" t="s">
        <v>336</v>
      </c>
      <c r="I288" t="str">
        <f t="shared" si="4"/>
        <v>Elliot Hind</v>
      </c>
    </row>
    <row r="289" spans="1:9" x14ac:dyDescent="0.2">
      <c r="A289">
        <v>289</v>
      </c>
      <c r="B289" t="s">
        <v>801</v>
      </c>
      <c r="C289" t="s">
        <v>512</v>
      </c>
      <c r="D289" t="s">
        <v>288</v>
      </c>
      <c r="E289" t="s">
        <v>107</v>
      </c>
      <c r="F289" t="s">
        <v>331</v>
      </c>
      <c r="I289" t="str">
        <f t="shared" si="4"/>
        <v>Emma Howsham</v>
      </c>
    </row>
    <row r="290" spans="1:9" x14ac:dyDescent="0.2">
      <c r="A290">
        <v>290</v>
      </c>
      <c r="B290" t="s">
        <v>598</v>
      </c>
      <c r="C290" t="s">
        <v>802</v>
      </c>
      <c r="D290" t="s">
        <v>208</v>
      </c>
      <c r="E290" t="s">
        <v>48</v>
      </c>
      <c r="F290" t="s">
        <v>336</v>
      </c>
      <c r="I290" t="str">
        <f t="shared" si="4"/>
        <v>Graham Jones</v>
      </c>
    </row>
    <row r="291" spans="1:9" x14ac:dyDescent="0.2">
      <c r="A291">
        <v>291</v>
      </c>
      <c r="B291" t="s">
        <v>803</v>
      </c>
      <c r="C291" t="s">
        <v>804</v>
      </c>
      <c r="D291" t="s">
        <v>58</v>
      </c>
      <c r="E291" t="s">
        <v>22</v>
      </c>
      <c r="F291" t="s">
        <v>331</v>
      </c>
      <c r="I291" t="str">
        <f t="shared" si="4"/>
        <v>Antonia Jubb</v>
      </c>
    </row>
    <row r="292" spans="1:9" x14ac:dyDescent="0.2">
      <c r="A292">
        <v>292</v>
      </c>
      <c r="B292" t="s">
        <v>805</v>
      </c>
      <c r="C292" t="s">
        <v>806</v>
      </c>
      <c r="D292" t="s">
        <v>354</v>
      </c>
      <c r="E292" t="s">
        <v>44</v>
      </c>
      <c r="F292" t="s">
        <v>336</v>
      </c>
      <c r="I292" t="str">
        <f t="shared" si="4"/>
        <v>Pavit Kullar</v>
      </c>
    </row>
    <row r="293" spans="1:9" x14ac:dyDescent="0.2">
      <c r="A293">
        <v>293</v>
      </c>
      <c r="B293" t="s">
        <v>807</v>
      </c>
      <c r="C293" t="s">
        <v>808</v>
      </c>
      <c r="D293" t="s">
        <v>243</v>
      </c>
      <c r="E293" t="s">
        <v>48</v>
      </c>
      <c r="F293" t="s">
        <v>336</v>
      </c>
      <c r="I293" t="str">
        <f t="shared" si="4"/>
        <v>Aiden Lennan</v>
      </c>
    </row>
    <row r="294" spans="1:9" x14ac:dyDescent="0.2">
      <c r="A294">
        <v>294</v>
      </c>
      <c r="B294" t="s">
        <v>809</v>
      </c>
      <c r="C294" t="s">
        <v>658</v>
      </c>
      <c r="D294" t="s">
        <v>134</v>
      </c>
      <c r="E294" t="s">
        <v>44</v>
      </c>
      <c r="F294" t="s">
        <v>336</v>
      </c>
      <c r="I294" t="str">
        <f t="shared" si="4"/>
        <v>William Mahoney</v>
      </c>
    </row>
    <row r="295" spans="1:9" x14ac:dyDescent="0.2">
      <c r="A295">
        <v>295</v>
      </c>
      <c r="B295" t="s">
        <v>810</v>
      </c>
      <c r="C295" t="s">
        <v>811</v>
      </c>
      <c r="D295" t="s">
        <v>198</v>
      </c>
      <c r="E295" t="s">
        <v>48</v>
      </c>
      <c r="F295" t="s">
        <v>336</v>
      </c>
      <c r="I295" t="str">
        <f t="shared" si="4"/>
        <v>Arturo Martinez de Murguia</v>
      </c>
    </row>
    <row r="296" spans="1:9" x14ac:dyDescent="0.2">
      <c r="A296">
        <v>296</v>
      </c>
      <c r="B296" t="s">
        <v>812</v>
      </c>
      <c r="C296" t="s">
        <v>338</v>
      </c>
      <c r="D296" t="s">
        <v>198</v>
      </c>
      <c r="E296" t="s">
        <v>35</v>
      </c>
      <c r="F296" t="s">
        <v>336</v>
      </c>
      <c r="I296" t="str">
        <f t="shared" si="4"/>
        <v>Benjamin McCabe</v>
      </c>
    </row>
    <row r="297" spans="1:9" x14ac:dyDescent="0.2">
      <c r="A297">
        <v>297</v>
      </c>
      <c r="B297" t="s">
        <v>813</v>
      </c>
      <c r="C297" t="s">
        <v>353</v>
      </c>
      <c r="D297" t="s">
        <v>58</v>
      </c>
      <c r="E297" t="s">
        <v>35</v>
      </c>
      <c r="F297" t="s">
        <v>336</v>
      </c>
      <c r="I297" t="str">
        <f t="shared" si="4"/>
        <v>Alex Moffat</v>
      </c>
    </row>
    <row r="298" spans="1:9" x14ac:dyDescent="0.2">
      <c r="A298">
        <v>298</v>
      </c>
      <c r="B298" t="s">
        <v>814</v>
      </c>
      <c r="C298" t="s">
        <v>815</v>
      </c>
      <c r="D298" t="s">
        <v>224</v>
      </c>
      <c r="E298" t="s">
        <v>48</v>
      </c>
      <c r="F298" t="s">
        <v>336</v>
      </c>
      <c r="I298" t="str">
        <f t="shared" si="4"/>
        <v>Henry Murdoch</v>
      </c>
    </row>
    <row r="299" spans="1:9" x14ac:dyDescent="0.2">
      <c r="A299">
        <v>299</v>
      </c>
      <c r="B299" t="s">
        <v>816</v>
      </c>
      <c r="C299" t="s">
        <v>817</v>
      </c>
      <c r="D299" t="s">
        <v>818</v>
      </c>
      <c r="E299" t="s">
        <v>48</v>
      </c>
      <c r="F299" t="s">
        <v>336</v>
      </c>
      <c r="I299" t="str">
        <f t="shared" si="4"/>
        <v>Ross Murray</v>
      </c>
    </row>
    <row r="300" spans="1:9" x14ac:dyDescent="0.2">
      <c r="A300">
        <v>300</v>
      </c>
      <c r="B300" t="s">
        <v>819</v>
      </c>
      <c r="C300" t="s">
        <v>820</v>
      </c>
      <c r="D300" t="s">
        <v>10</v>
      </c>
      <c r="E300" t="s">
        <v>31</v>
      </c>
      <c r="F300" t="s">
        <v>336</v>
      </c>
      <c r="I300" t="str">
        <f t="shared" si="4"/>
        <v>Damian Nevins</v>
      </c>
    </row>
    <row r="301" spans="1:9" x14ac:dyDescent="0.2">
      <c r="A301">
        <v>301</v>
      </c>
      <c r="B301" t="s">
        <v>821</v>
      </c>
      <c r="C301" t="s">
        <v>822</v>
      </c>
      <c r="D301" t="s">
        <v>30</v>
      </c>
      <c r="E301" t="s">
        <v>91</v>
      </c>
      <c r="F301" t="s">
        <v>336</v>
      </c>
      <c r="I301" t="str">
        <f t="shared" si="4"/>
        <v>Les Newell</v>
      </c>
    </row>
    <row r="302" spans="1:9" x14ac:dyDescent="0.2">
      <c r="A302">
        <v>302</v>
      </c>
      <c r="B302" t="s">
        <v>823</v>
      </c>
      <c r="C302" t="s">
        <v>404</v>
      </c>
      <c r="D302" t="s">
        <v>168</v>
      </c>
      <c r="E302" t="s">
        <v>48</v>
      </c>
      <c r="F302" t="s">
        <v>336</v>
      </c>
      <c r="I302" t="str">
        <f t="shared" si="4"/>
        <v>Oliver Newton</v>
      </c>
    </row>
    <row r="303" spans="1:9" x14ac:dyDescent="0.2">
      <c r="A303">
        <v>303</v>
      </c>
      <c r="B303" t="s">
        <v>824</v>
      </c>
      <c r="C303" t="s">
        <v>825</v>
      </c>
      <c r="D303" t="s">
        <v>317</v>
      </c>
      <c r="E303" t="s">
        <v>44</v>
      </c>
      <c r="F303" t="s">
        <v>336</v>
      </c>
      <c r="I303" t="str">
        <f t="shared" si="4"/>
        <v>Jed Noblett</v>
      </c>
    </row>
    <row r="304" spans="1:9" x14ac:dyDescent="0.2">
      <c r="A304">
        <v>304</v>
      </c>
      <c r="B304" t="s">
        <v>826</v>
      </c>
      <c r="C304" t="s">
        <v>827</v>
      </c>
      <c r="D304" t="s">
        <v>168</v>
      </c>
      <c r="E304" t="s">
        <v>31</v>
      </c>
      <c r="F304" t="s">
        <v>336</v>
      </c>
      <c r="I304" t="str">
        <f t="shared" si="4"/>
        <v>Sage Pearce-Higgins</v>
      </c>
    </row>
    <row r="305" spans="1:9" x14ac:dyDescent="0.2">
      <c r="A305">
        <v>305</v>
      </c>
      <c r="B305" t="s">
        <v>665</v>
      </c>
      <c r="C305" t="s">
        <v>471</v>
      </c>
      <c r="D305" t="s">
        <v>94</v>
      </c>
      <c r="E305" t="s">
        <v>44</v>
      </c>
      <c r="F305" t="s">
        <v>336</v>
      </c>
      <c r="I305" t="str">
        <f t="shared" si="4"/>
        <v>Max Perry</v>
      </c>
    </row>
    <row r="306" spans="1:9" x14ac:dyDescent="0.2">
      <c r="A306">
        <v>306</v>
      </c>
      <c r="B306" t="s">
        <v>676</v>
      </c>
      <c r="C306" t="s">
        <v>828</v>
      </c>
      <c r="D306" t="s">
        <v>68</v>
      </c>
      <c r="E306" t="s">
        <v>80</v>
      </c>
      <c r="F306" t="s">
        <v>331</v>
      </c>
      <c r="I306" t="str">
        <f t="shared" si="4"/>
        <v>Maayan Radus</v>
      </c>
    </row>
    <row r="307" spans="1:9" x14ac:dyDescent="0.2">
      <c r="A307">
        <v>307</v>
      </c>
      <c r="B307" t="s">
        <v>829</v>
      </c>
      <c r="C307" t="s">
        <v>830</v>
      </c>
      <c r="D307" t="s">
        <v>30</v>
      </c>
      <c r="E307" t="s">
        <v>48</v>
      </c>
      <c r="F307" t="s">
        <v>336</v>
      </c>
      <c r="I307" t="str">
        <f t="shared" si="4"/>
        <v>Harrison Read</v>
      </c>
    </row>
    <row r="308" spans="1:9" x14ac:dyDescent="0.2">
      <c r="A308">
        <v>308</v>
      </c>
      <c r="B308" t="s">
        <v>831</v>
      </c>
      <c r="C308" t="s">
        <v>832</v>
      </c>
      <c r="D308" t="s">
        <v>8</v>
      </c>
      <c r="E308" t="s">
        <v>41</v>
      </c>
      <c r="F308" t="s">
        <v>336</v>
      </c>
      <c r="I308" t="str">
        <f t="shared" si="4"/>
        <v>Julian Richardson</v>
      </c>
    </row>
    <row r="309" spans="1:9" x14ac:dyDescent="0.2">
      <c r="A309">
        <v>309</v>
      </c>
      <c r="B309" t="s">
        <v>833</v>
      </c>
      <c r="C309" t="s">
        <v>631</v>
      </c>
      <c r="D309" t="s">
        <v>8</v>
      </c>
      <c r="E309" t="s">
        <v>48</v>
      </c>
      <c r="F309" t="s">
        <v>336</v>
      </c>
      <c r="I309" t="str">
        <f t="shared" si="4"/>
        <v>Maxwell Robinson</v>
      </c>
    </row>
    <row r="310" spans="1:9" x14ac:dyDescent="0.2">
      <c r="A310">
        <v>310</v>
      </c>
      <c r="B310" t="s">
        <v>834</v>
      </c>
      <c r="C310" t="s">
        <v>835</v>
      </c>
      <c r="D310" t="s">
        <v>208</v>
      </c>
      <c r="E310" t="s">
        <v>107</v>
      </c>
      <c r="F310" t="s">
        <v>331</v>
      </c>
      <c r="I310" t="str">
        <f t="shared" si="4"/>
        <v>Elle Roche</v>
      </c>
    </row>
    <row r="311" spans="1:9" x14ac:dyDescent="0.2">
      <c r="A311">
        <v>311</v>
      </c>
      <c r="B311" t="s">
        <v>836</v>
      </c>
      <c r="C311" t="s">
        <v>726</v>
      </c>
      <c r="D311" t="s">
        <v>174</v>
      </c>
      <c r="E311" t="s">
        <v>80</v>
      </c>
      <c r="F311" t="s">
        <v>331</v>
      </c>
      <c r="I311" t="str">
        <f t="shared" si="4"/>
        <v>Pippa Roessler</v>
      </c>
    </row>
    <row r="312" spans="1:9" x14ac:dyDescent="0.2">
      <c r="A312">
        <v>312</v>
      </c>
      <c r="B312" t="s">
        <v>837</v>
      </c>
      <c r="C312" t="s">
        <v>571</v>
      </c>
      <c r="D312" t="s">
        <v>198</v>
      </c>
      <c r="E312" t="s">
        <v>44</v>
      </c>
      <c r="F312" t="s">
        <v>336</v>
      </c>
      <c r="I312" t="str">
        <f t="shared" si="4"/>
        <v>Ben Rollings</v>
      </c>
    </row>
    <row r="313" spans="1:9" x14ac:dyDescent="0.2">
      <c r="A313">
        <v>313</v>
      </c>
      <c r="B313" t="s">
        <v>838</v>
      </c>
      <c r="C313" t="s">
        <v>584</v>
      </c>
      <c r="D313" t="s">
        <v>52</v>
      </c>
      <c r="E313" t="s">
        <v>86</v>
      </c>
      <c r="F313" t="s">
        <v>331</v>
      </c>
      <c r="I313" t="str">
        <f t="shared" si="4"/>
        <v>Jessica Rosewarn</v>
      </c>
    </row>
    <row r="314" spans="1:9" x14ac:dyDescent="0.2">
      <c r="A314">
        <v>314</v>
      </c>
      <c r="B314" t="s">
        <v>838</v>
      </c>
      <c r="C314" t="s">
        <v>634</v>
      </c>
      <c r="D314" t="s">
        <v>52</v>
      </c>
      <c r="E314" t="s">
        <v>35</v>
      </c>
      <c r="F314" t="s">
        <v>336</v>
      </c>
      <c r="I314" t="str">
        <f t="shared" si="4"/>
        <v>Alexander Rosewarn</v>
      </c>
    </row>
    <row r="315" spans="1:9" x14ac:dyDescent="0.2">
      <c r="A315">
        <v>315</v>
      </c>
      <c r="B315" t="s">
        <v>839</v>
      </c>
      <c r="C315" t="s">
        <v>840</v>
      </c>
      <c r="D315" t="s">
        <v>243</v>
      </c>
      <c r="E315" t="s">
        <v>48</v>
      </c>
      <c r="F315" t="s">
        <v>336</v>
      </c>
      <c r="I315" t="str">
        <f t="shared" si="4"/>
        <v>Riccardo Rubini</v>
      </c>
    </row>
    <row r="316" spans="1:9" x14ac:dyDescent="0.2">
      <c r="A316">
        <v>316</v>
      </c>
      <c r="B316" t="s">
        <v>841</v>
      </c>
      <c r="C316" t="s">
        <v>503</v>
      </c>
      <c r="D316" t="s">
        <v>99</v>
      </c>
      <c r="E316" t="s">
        <v>35</v>
      </c>
      <c r="F316" t="s">
        <v>336</v>
      </c>
      <c r="I316" t="str">
        <f t="shared" si="4"/>
        <v>Jacob Sanderson</v>
      </c>
    </row>
    <row r="317" spans="1:9" x14ac:dyDescent="0.2">
      <c r="A317">
        <v>317</v>
      </c>
      <c r="B317" t="s">
        <v>675</v>
      </c>
      <c r="C317" t="s">
        <v>842</v>
      </c>
      <c r="D317" t="s">
        <v>174</v>
      </c>
      <c r="E317" t="s">
        <v>107</v>
      </c>
      <c r="F317" t="s">
        <v>331</v>
      </c>
      <c r="I317" t="str">
        <f t="shared" si="4"/>
        <v>Nancy Scott</v>
      </c>
    </row>
    <row r="318" spans="1:9" x14ac:dyDescent="0.2">
      <c r="A318">
        <v>318</v>
      </c>
      <c r="B318" t="s">
        <v>713</v>
      </c>
      <c r="C318" t="s">
        <v>639</v>
      </c>
      <c r="D318" t="s">
        <v>68</v>
      </c>
      <c r="E318" t="s">
        <v>35</v>
      </c>
      <c r="F318" t="s">
        <v>336</v>
      </c>
      <c r="I318" t="str">
        <f t="shared" si="4"/>
        <v>Luca Stubbs</v>
      </c>
    </row>
    <row r="319" spans="1:9" x14ac:dyDescent="0.2">
      <c r="A319">
        <v>319</v>
      </c>
      <c r="B319" t="s">
        <v>843</v>
      </c>
      <c r="C319" t="s">
        <v>844</v>
      </c>
      <c r="D319" t="s">
        <v>276</v>
      </c>
      <c r="E319" t="s">
        <v>24</v>
      </c>
      <c r="F319" t="s">
        <v>336</v>
      </c>
      <c r="I319" t="str">
        <f t="shared" si="4"/>
        <v>Martin Sunderland</v>
      </c>
    </row>
    <row r="320" spans="1:9" x14ac:dyDescent="0.2">
      <c r="A320">
        <v>320</v>
      </c>
      <c r="B320" t="s">
        <v>845</v>
      </c>
      <c r="C320" t="s">
        <v>597</v>
      </c>
      <c r="D320" t="s">
        <v>58</v>
      </c>
      <c r="E320" t="s">
        <v>22</v>
      </c>
      <c r="F320" t="s">
        <v>331</v>
      </c>
      <c r="I320" t="str">
        <f t="shared" si="4"/>
        <v>Lily Tse</v>
      </c>
    </row>
    <row r="321" spans="1:9" x14ac:dyDescent="0.2">
      <c r="A321">
        <v>321</v>
      </c>
      <c r="B321" t="s">
        <v>846</v>
      </c>
      <c r="C321" t="s">
        <v>681</v>
      </c>
      <c r="D321" t="s">
        <v>97</v>
      </c>
      <c r="E321" t="s">
        <v>107</v>
      </c>
      <c r="F321" t="s">
        <v>331</v>
      </c>
      <c r="I321" t="str">
        <f t="shared" si="4"/>
        <v>Hannah Wardley</v>
      </c>
    </row>
    <row r="322" spans="1:9" x14ac:dyDescent="0.2">
      <c r="A322">
        <v>322</v>
      </c>
      <c r="B322" t="s">
        <v>847</v>
      </c>
      <c r="C322" t="s">
        <v>848</v>
      </c>
      <c r="D322" t="s">
        <v>288</v>
      </c>
      <c r="E322" t="s">
        <v>48</v>
      </c>
      <c r="F322" t="s">
        <v>336</v>
      </c>
      <c r="I322" t="str">
        <f t="shared" ref="I322:I335" si="5">_xlfn.CONCAT(C322," ",B322)</f>
        <v>Matt Welsh</v>
      </c>
    </row>
    <row r="323" spans="1:9" x14ac:dyDescent="0.2">
      <c r="A323">
        <v>323</v>
      </c>
      <c r="B323" t="s">
        <v>849</v>
      </c>
      <c r="C323" t="s">
        <v>850</v>
      </c>
      <c r="D323" t="s">
        <v>122</v>
      </c>
      <c r="E323" t="s">
        <v>44</v>
      </c>
      <c r="F323" t="s">
        <v>336</v>
      </c>
      <c r="I323" t="str">
        <f t="shared" si="5"/>
        <v>Leon Wheeler</v>
      </c>
    </row>
    <row r="324" spans="1:9" x14ac:dyDescent="0.2">
      <c r="A324">
        <v>324</v>
      </c>
      <c r="B324" t="s">
        <v>851</v>
      </c>
      <c r="C324" t="s">
        <v>852</v>
      </c>
      <c r="D324" t="s">
        <v>311</v>
      </c>
      <c r="E324" t="s">
        <v>48</v>
      </c>
      <c r="F324" t="s">
        <v>336</v>
      </c>
      <c r="I324" t="str">
        <f t="shared" si="5"/>
        <v>Dom Willmore</v>
      </c>
    </row>
    <row r="325" spans="1:9" x14ac:dyDescent="0.2">
      <c r="A325">
        <v>325</v>
      </c>
      <c r="B325" t="s">
        <v>853</v>
      </c>
      <c r="C325" t="s">
        <v>854</v>
      </c>
      <c r="D325" t="s">
        <v>243</v>
      </c>
      <c r="E325" t="s">
        <v>107</v>
      </c>
      <c r="F325" t="s">
        <v>331</v>
      </c>
      <c r="I325" t="str">
        <f t="shared" si="5"/>
        <v>Sarah Winstone</v>
      </c>
    </row>
    <row r="326" spans="1:9" x14ac:dyDescent="0.2">
      <c r="A326">
        <v>326</v>
      </c>
      <c r="B326" t="s">
        <v>855</v>
      </c>
      <c r="C326" t="s">
        <v>454</v>
      </c>
      <c r="D326" t="s">
        <v>208</v>
      </c>
      <c r="E326" t="s">
        <v>48</v>
      </c>
      <c r="F326" t="s">
        <v>336</v>
      </c>
      <c r="I326" t="str">
        <f t="shared" si="5"/>
        <v>Sam Winters</v>
      </c>
    </row>
    <row r="327" spans="1:9" x14ac:dyDescent="0.2">
      <c r="A327">
        <v>327</v>
      </c>
      <c r="B327" t="s">
        <v>856</v>
      </c>
      <c r="C327" t="s">
        <v>857</v>
      </c>
      <c r="D327" t="s">
        <v>516</v>
      </c>
      <c r="E327" t="s">
        <v>86</v>
      </c>
      <c r="F327" t="s">
        <v>331</v>
      </c>
      <c r="I327" t="str">
        <f t="shared" si="5"/>
        <v>Ruby Wyles</v>
      </c>
    </row>
    <row r="328" spans="1:9" x14ac:dyDescent="0.2">
      <c r="A328">
        <v>328</v>
      </c>
      <c r="B328" t="s">
        <v>858</v>
      </c>
      <c r="C328" t="s">
        <v>596</v>
      </c>
      <c r="D328" t="s">
        <v>5</v>
      </c>
      <c r="E328" t="s">
        <v>35</v>
      </c>
      <c r="F328" t="s">
        <v>336</v>
      </c>
      <c r="I328" t="str">
        <f t="shared" si="5"/>
        <v>Isaac Bloodworth</v>
      </c>
    </row>
    <row r="329" spans="1:9" x14ac:dyDescent="0.2">
      <c r="A329">
        <v>329</v>
      </c>
      <c r="B329" t="s">
        <v>859</v>
      </c>
      <c r="C329" t="s">
        <v>708</v>
      </c>
      <c r="D329" t="s">
        <v>52</v>
      </c>
      <c r="E329" t="s">
        <v>48</v>
      </c>
      <c r="F329" t="s">
        <v>336</v>
      </c>
      <c r="I329" t="str">
        <f t="shared" si="5"/>
        <v>Owen Dearman</v>
      </c>
    </row>
    <row r="330" spans="1:9" x14ac:dyDescent="0.2">
      <c r="A330">
        <v>330</v>
      </c>
      <c r="B330" t="s">
        <v>860</v>
      </c>
      <c r="C330" t="s">
        <v>861</v>
      </c>
      <c r="D330" t="s">
        <v>43</v>
      </c>
      <c r="E330" t="s">
        <v>22</v>
      </c>
      <c r="F330" t="s">
        <v>331</v>
      </c>
      <c r="I330" t="str">
        <f t="shared" si="5"/>
        <v>Penelope Francis</v>
      </c>
    </row>
    <row r="331" spans="1:9" x14ac:dyDescent="0.2">
      <c r="A331">
        <v>331</v>
      </c>
      <c r="B331" t="s">
        <v>862</v>
      </c>
      <c r="C331" t="s">
        <v>863</v>
      </c>
      <c r="D331" t="s">
        <v>110</v>
      </c>
      <c r="E331" t="s">
        <v>22</v>
      </c>
      <c r="F331" t="s">
        <v>331</v>
      </c>
      <c r="I331" t="str">
        <f t="shared" si="5"/>
        <v>Maddie Greenwood</v>
      </c>
    </row>
    <row r="332" spans="1:9" x14ac:dyDescent="0.2">
      <c r="A332">
        <v>332</v>
      </c>
      <c r="B332" t="s">
        <v>452</v>
      </c>
      <c r="C332" t="s">
        <v>864</v>
      </c>
      <c r="D332" t="s">
        <v>58</v>
      </c>
      <c r="E332" t="s">
        <v>86</v>
      </c>
      <c r="F332" t="s">
        <v>331</v>
      </c>
      <c r="I332" t="str">
        <f t="shared" si="5"/>
        <v>Laurissa James</v>
      </c>
    </row>
    <row r="333" spans="1:9" x14ac:dyDescent="0.2">
      <c r="A333">
        <v>333</v>
      </c>
      <c r="B333" t="s">
        <v>865</v>
      </c>
      <c r="C333" t="s">
        <v>866</v>
      </c>
      <c r="D333" t="s">
        <v>97</v>
      </c>
      <c r="E333" t="s">
        <v>75</v>
      </c>
      <c r="F333" t="s">
        <v>336</v>
      </c>
      <c r="I333" t="str">
        <f t="shared" si="5"/>
        <v>Alden Collier</v>
      </c>
    </row>
    <row r="334" spans="1:9" x14ac:dyDescent="0.2">
      <c r="A334">
        <v>334</v>
      </c>
      <c r="B334" t="s">
        <v>867</v>
      </c>
      <c r="C334" t="s">
        <v>495</v>
      </c>
      <c r="D334" t="s">
        <v>50</v>
      </c>
      <c r="E334" t="s">
        <v>22</v>
      </c>
      <c r="F334" t="s">
        <v>331</v>
      </c>
      <c r="I334" t="str">
        <f t="shared" si="5"/>
        <v>Amelia Gittens</v>
      </c>
    </row>
    <row r="335" spans="1:9" x14ac:dyDescent="0.2">
      <c r="A335">
        <v>335</v>
      </c>
      <c r="B335" t="s">
        <v>868</v>
      </c>
      <c r="C335" t="s">
        <v>869</v>
      </c>
      <c r="D335" t="s">
        <v>2</v>
      </c>
      <c r="E335" t="s">
        <v>78</v>
      </c>
      <c r="F335" t="s">
        <v>336</v>
      </c>
      <c r="I335" t="str">
        <f t="shared" si="5"/>
        <v>Alan Carter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Connor</dc:creator>
  <cp:lastModifiedBy>Chris Parkinson</cp:lastModifiedBy>
  <dcterms:created xsi:type="dcterms:W3CDTF">2019-09-06T07:27:52Z</dcterms:created>
  <dcterms:modified xsi:type="dcterms:W3CDTF">2019-09-06T07:28:07Z</dcterms:modified>
</cp:coreProperties>
</file>