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531"/>
  <workbookPr/>
  <mc:AlternateContent xmlns:mc="http://schemas.openxmlformats.org/markup-compatibility/2006">
    <mc:Choice Requires="x15">
      <x15ac:absPath xmlns:x15ac="http://schemas.microsoft.com/office/spreadsheetml/2010/11/ac" url="/Users/janeenlard/Desktop/"/>
    </mc:Choice>
  </mc:AlternateContent>
  <xr:revisionPtr revIDLastSave="0" documentId="13_ncr:1_{51CC3986-DEC8-CC49-97A3-9C2CB854F8BB}" xr6:coauthVersionLast="47" xr6:coauthVersionMax="47" xr10:uidLastSave="{00000000-0000-0000-0000-000000000000}"/>
  <bookViews>
    <workbookView xWindow="0" yWindow="760" windowWidth="30240" windowHeight="17740" xr2:uid="{00000000-000D-0000-FFFF-FFFF00000000}"/>
  </bookViews>
  <sheets>
    <sheet name="Dashboard" sheetId="1" r:id="rId1"/>
    <sheet name="Full Instructions" sheetId="2" r:id="rId2"/>
    <sheet name="Cost Inputs" sheetId="3" r:id="rId3"/>
    <sheet name="Reward Economics" sheetId="4" r:id="rId4"/>
    <sheet name="Readiness" sheetId="5" r:id="rId5"/>
    <sheet name="Scenarios" sheetId="6" r:id="rId6"/>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12" i="6" l="1"/>
  <c r="D12" i="6" s="1"/>
  <c r="A32" i="5"/>
  <c r="E8" i="1" s="1"/>
  <c r="B27" i="5"/>
  <c r="B29" i="5" s="1"/>
  <c r="E7" i="1" s="1"/>
  <c r="B26" i="4"/>
  <c r="B19" i="4"/>
  <c r="B23" i="4" s="1"/>
  <c r="E9" i="1" s="1"/>
  <c r="B17" i="4"/>
  <c r="E7" i="6" s="1"/>
  <c r="B16" i="4"/>
  <c r="C7" i="6" s="1"/>
  <c r="D7" i="6" s="1"/>
  <c r="H12" i="4"/>
  <c r="G12" i="4"/>
  <c r="H11" i="4"/>
  <c r="G11" i="4"/>
  <c r="H10" i="4"/>
  <c r="G10" i="4"/>
  <c r="G9" i="4"/>
  <c r="H9" i="4" s="1"/>
  <c r="G8" i="4"/>
  <c r="H8" i="4" s="1"/>
  <c r="H7" i="4"/>
  <c r="G7" i="4"/>
  <c r="B24" i="4" s="1"/>
  <c r="H6" i="4"/>
  <c r="G6" i="4"/>
  <c r="B15" i="3"/>
  <c r="B6" i="1" s="1"/>
  <c r="B10" i="1" s="1"/>
  <c r="B13" i="1"/>
  <c r="E10" i="1"/>
  <c r="B8" i="1"/>
  <c r="B7" i="1"/>
  <c r="B9" i="1" s="1"/>
  <c r="E6" i="1"/>
  <c r="B11" i="1" l="1"/>
  <c r="B12" i="1"/>
  <c r="B14" i="1" s="1"/>
  <c r="B15" i="1" s="1"/>
  <c r="B19" i="1" s="1"/>
  <c r="F7" i="6"/>
  <c r="H7" i="6"/>
  <c r="G7" i="6"/>
  <c r="B16" i="1"/>
  <c r="B17" i="1" s="1"/>
  <c r="B32" i="5"/>
  <c r="B18" i="4"/>
  <c r="B25" i="4" s="1"/>
  <c r="C6" i="6"/>
  <c r="D6" i="6" s="1"/>
  <c r="B18" i="1"/>
  <c r="E6" i="6"/>
  <c r="C8" i="6"/>
  <c r="D8" i="6" s="1"/>
  <c r="E8" i="6"/>
  <c r="H8" i="6" l="1"/>
  <c r="G8" i="6"/>
  <c r="F8" i="6"/>
  <c r="H6" i="6"/>
  <c r="F6" i="6"/>
  <c r="G6" i="6" s="1"/>
</calcChain>
</file>

<file path=xl/sharedStrings.xml><?xml version="1.0" encoding="utf-8"?>
<sst xmlns="http://schemas.openxmlformats.org/spreadsheetml/2006/main" count="642" uniqueCount="239">
  <si>
    <t>AUTHOR CROWDFUNDING DASHBOARD</t>
  </si>
  <si>
    <t>Read this sheet only after completing Readiness, Cost Inputs, and Reward Economics. Green cells are calculated results; return to the yellow inputs to make changes.</t>
  </si>
  <si>
    <t>CAMPAIGN SUMMARY</t>
  </si>
  <si>
    <t>VALUE</t>
  </si>
  <si>
    <t>READINESS</t>
  </si>
  <si>
    <t>RESULT</t>
  </si>
  <si>
    <t>Fixed costs</t>
  </si>
  <si>
    <t>Readiness score</t>
  </si>
  <si>
    <t>Weighted variable cost / backer</t>
  </si>
  <si>
    <t>Readiness %</t>
  </si>
  <si>
    <t>Expected backers</t>
  </si>
  <si>
    <t>Decision band</t>
  </si>
  <si>
    <t>Projected variable costs</t>
  </si>
  <si>
    <t>Reward mix check</t>
  </si>
  <si>
    <t>Pre-fee subtotal</t>
  </si>
  <si>
    <t>Minimum tier contribution</t>
  </si>
  <si>
    <t>Contingency reserve</t>
  </si>
  <si>
    <t>Funding need before fees</t>
  </si>
  <si>
    <t>Blended fee rate</t>
  </si>
  <si>
    <t>DECISION NOTES</t>
  </si>
  <si>
    <t>Calculated minimum goal</t>
  </si>
  <si>
    <t>Do not set a public launch date until the funding goal covers the promised scope, reward mix totals 100%, every tier contributes positively, fulfillment assumptions are supported, and the readiness result is acceptable. Replace all sample assumptions.</t>
  </si>
  <si>
    <t>Public rounded goal</t>
  </si>
  <si>
    <t>Projected gross at expected mix</t>
  </si>
  <si>
    <t>Projected net after fees + costs</t>
  </si>
  <si>
    <t>Approx. backers required</t>
  </si>
  <si>
    <t>First-day funding target</t>
  </si>
  <si>
    <t>HOW TO READ THE KEY RESULTS</t>
  </si>
  <si>
    <t>Result</t>
  </si>
  <si>
    <t>Meaning</t>
  </si>
  <si>
    <t>Author action</t>
  </si>
  <si>
    <t>The minimum goal rounded up to the increment you selected. It is not a sales forecast.</t>
  </si>
  <si>
    <t>Use only after every cost and reward assumption has been verified.</t>
  </si>
  <si>
    <t>What may remain at the expected backer count after entered fixed costs, variable costs, and fees. It excludes unentered costs and is not guaranteed profit.</t>
  </si>
  <si>
    <t>If this is negative or too small, adjust costs, tiers, contingency, or scope—never simply assume more backers.</t>
  </si>
  <si>
    <t>The number of average pledges needed to reach the public goal.</t>
  </si>
  <si>
    <t>Compare this with your warm audience and realistic conversion rate on Scenarios.</t>
  </si>
  <si>
    <t>The portion of the public goal you plan to secure on day one.</t>
  </si>
  <si>
    <t>Identify committed early backers before publishing a launch date.</t>
  </si>
  <si>
    <t>Recommended workflow: Read the instructions below → Readiness → Cost Inputs → Reward Economics → return here → Scenarios</t>
  </si>
  <si>
    <t>HOW TO USE THIS CALCULATOR</t>
  </si>
  <si>
    <t>Complete only yellow cells. Green cells contain formulas and update automatically. Begin with Readiness, then replace every sample amount on Cost Inputs, complete Reward Economics, and return to this Dashboard. Use Scenarios last to test whether the goal is realistic if fewer people pledge than expected.</t>
  </si>
  <si>
    <t>STEP</t>
  </si>
  <si>
    <t>WORKSHEET</t>
  </si>
  <si>
    <t>WHAT TO DO</t>
  </si>
  <si>
    <t>COMPLETION CHECK</t>
  </si>
  <si>
    <t>1</t>
  </si>
  <si>
    <t>Readiness</t>
  </si>
  <si>
    <t>Every statement has a score; weaker areas have an action.</t>
  </si>
  <si>
    <t>2</t>
  </si>
  <si>
    <t>Cost Inputs</t>
  </si>
  <si>
    <t>Replace every yellow example with a quote or documented estimate. Enter the source, status, and notes.</t>
  </si>
  <si>
    <t>No source says “Sample only”; expected backers is realistic.</t>
  </si>
  <si>
    <t>3</t>
  </si>
  <si>
    <t>Reward Economics</t>
  </si>
  <si>
    <t>Enter each tier price and every campaign-paid cost. Estimate the percentage of backers choosing each tier.</t>
  </si>
  <si>
    <t>Expected mix equals 100%; every tier contributes more than $0.</t>
  </si>
  <si>
    <t>4</t>
  </si>
  <si>
    <t>Dashboard</t>
  </si>
  <si>
    <t>Review the rounded goal, required backers, readiness result, and warning checks shown above.</t>
  </si>
  <si>
    <t>The goal is supported by documented costs and a reachable audience.</t>
  </si>
  <si>
    <t>5</t>
  </si>
  <si>
    <t>Scenarios</t>
  </si>
  <si>
    <t>Change only yellow backer and audience assumptions. Pay special attention to the conservative case.</t>
  </si>
  <si>
    <t>You understand the outcome if demand is weaker than expected.</t>
  </si>
  <si>
    <t>BEFORE YOU TRUST THE FUNDING GOAL</t>
  </si>
  <si>
    <t>IF A WARNING APPEARS</t>
  </si>
  <si>
    <t>Confirm all five items:
1. Every sample cost has been replaced.
2. Reward mix equals exactly 100%.
3. Every tier contributes more than $0 before fees.
4. Shipping, packaging, taxes, and contingency have been considered.
5. Required backers is realistic for your existing audience.</t>
  </si>
  <si>
    <t>DO NOT LAUNCH / HIGH RISK: complete the lowest-scored readiness actions.
Reward mix = FIX: adjust Expected Mix until it totals 100%.
Tier contribution is $0 or negative: raise the price, lower the fulfillment cost, remove the tier, or redesign it.</t>
  </si>
  <si>
    <t>Save a new working copy before entering figures. Do not delete rows, rename worksheets, or paste over green formula cells. If you add or remove reward tiers, the formulas must be revised. The Full Instructions tab contains definitions and additional guidance.</t>
  </si>
  <si>
    <t>START HERE: HOW TO USE THIS CALCULATOR</t>
  </si>
  <si>
    <t>Complete the yellow cells in the order shown below. Green cells calculate automatically—do not type over them.</t>
  </si>
  <si>
    <t>WHAT THIS CALCULATOR DOES</t>
  </si>
  <si>
    <t>This workbook estimates the minimum amount your campaign must raise to cover the costs you enter. It also tests your reward-tier economics, estimates the number of backers required, and flags readiness gaps. It is a planning tool—not a promise that a campaign will fund, earn a profit, or cover taxes.</t>
  </si>
  <si>
    <t>GO TO</t>
  </si>
  <si>
    <t>WHAT TO ENTER</t>
  </si>
  <si>
    <t>WHEN YOU ARE DONE</t>
  </si>
  <si>
    <t>Give every statement a score from 0 to 3. Enter a corrective action for anything below 3.</t>
  </si>
  <si>
    <t>All 18 statements have a score and weaker areas have an action.</t>
  </si>
  <si>
    <t>Replace every yellow sample amount. Add the quote, source, status, and notes used for each cost.</t>
  </si>
  <si>
    <t>No cell says “Sample only,” and expected backers reflects a realistic estimate.</t>
  </si>
  <si>
    <t>Enter each tier’s price and the campaign-paid cost to fulfill it. Estimate what percentage of backers will select each tier.</t>
  </si>
  <si>
    <t>Expected mix totals 100% and every tier has a positive contribution.</t>
  </si>
  <si>
    <t>Review the public rounded goal, required backers, readiness result, and warning checks.</t>
  </si>
  <si>
    <t>The result is supportable with documented costs and a reachable audience.</t>
  </si>
  <si>
    <t>Change only the yellow backer counts and warm-audience assumptions to test conservative, base, and upside outcomes.</t>
  </si>
  <si>
    <t>You understand what happens if the campaign attracts fewer backers than expected.</t>
  </si>
  <si>
    <t>COLOR / TERM AND MEANING</t>
  </si>
  <si>
    <t>Yellow cells</t>
  </si>
  <si>
    <t>You must review and edit these. The starting figures are examples, not recommendations.</t>
  </si>
  <si>
    <t>Confirm all five items:
1. Every sample cost has been replaced with a quote or documented estimate.
2. Reward mix equals exactly 100%.
3. Every reward tier contributes more than $0 before fees.
4. Shipping, packaging, taxes, and contingency have been considered.
5. The required number of backers is realistic for your current audience.</t>
  </si>
  <si>
    <t>Green cells</t>
  </si>
  <si>
    <t>Formula results. Do not type over these cells.</t>
  </si>
  <si>
    <t>Your realistic estimate of how many people will pledge—not the number you hope to reach.</t>
  </si>
  <si>
    <t>Shipping subsidy</t>
  </si>
  <si>
    <t>Only the shipping amount paid by the campaign. Do not enter shipping paid separately by the backer.</t>
  </si>
  <si>
    <t>IF THE DASHBOARD SHOWS A WARNING</t>
  </si>
  <si>
    <t>Warning</t>
  </si>
  <si>
    <t>What it means</t>
  </si>
  <si>
    <t>What to do</t>
  </si>
  <si>
    <t>DO NOT LAUNCH / HIGH RISK</t>
  </si>
  <si>
    <t>The readiness score is too low to support a public launch date.</t>
  </si>
  <si>
    <t>Return to Readiness and complete the corrective actions for the lowest-scored items.</t>
  </si>
  <si>
    <t>Reward mix = FIX</t>
  </si>
  <si>
    <t>The expected tier percentages do not total 100%.</t>
  </si>
  <si>
    <t>Adjust the Expected Mix column on Reward Economics until the Mix Check is 100%.</t>
  </si>
  <si>
    <t>Minimum tier contribution is $0 or negative</t>
  </si>
  <si>
    <t>At least one tier costs as much as—or more than—its price before fees.</t>
  </si>
  <si>
    <t>Raise its price, reduce its fulfillment cost, remove the tier, or redesign what it includes.</t>
  </si>
  <si>
    <t>Important: Save a new working copy before entering your figures. Do not delete rows, rename worksheets, or paste over formula cells. If you add or remove reward tiers, the formulas must be revised.</t>
  </si>
  <si>
    <t>COST INPUTS</t>
  </si>
  <si>
    <t>Replace every yellow example. Enter what the campaign will pay—not the book's retail value—and document where each estimate came from.</t>
  </si>
  <si>
    <t>Fixed cost category</t>
  </si>
  <si>
    <t>Amount</t>
  </si>
  <si>
    <t>Source / quote</t>
  </si>
  <si>
    <t>Status</t>
  </si>
  <si>
    <t>Notes</t>
  </si>
  <si>
    <t>Editing + proofreading</t>
  </si>
  <si>
    <t>Sample only</t>
  </si>
  <si>
    <t>Estimate</t>
  </si>
  <si>
    <t>Cover + interior design</t>
  </si>
  <si>
    <t>Illustration / photography</t>
  </si>
  <si>
    <t>Campaign video + creative assets</t>
  </si>
  <si>
    <t>Printing setup / proofs</t>
  </si>
  <si>
    <t>Promotion / events</t>
  </si>
  <si>
    <t>Professional / tax / legal advice</t>
  </si>
  <si>
    <t>Other fixed costs</t>
  </si>
  <si>
    <t>Total fixed costs</t>
  </si>
  <si>
    <t>Campaign assumptions</t>
  </si>
  <si>
    <t>Value</t>
  </si>
  <si>
    <t>Used for variable-cost estimate</t>
  </si>
  <si>
    <t>Platform + payment fee rate</t>
  </si>
  <si>
    <t>Confirm current blended assumption</t>
  </si>
  <si>
    <t>Contingency rate</t>
  </si>
  <si>
    <t>Applied to costs before fees</t>
  </si>
  <si>
    <t>Average shipping subsidy per physical backer</t>
  </si>
  <si>
    <t>Amount campaign pays, not backer-paid shipping</t>
  </si>
  <si>
    <t>Physical reward mix</t>
  </si>
  <si>
    <t>Share of backers receiving shipped rewards</t>
  </si>
  <si>
    <t>Tax reserve rate</t>
  </si>
  <si>
    <t>Get professional advice; not automatically a project cost</t>
  </si>
  <si>
    <t>Rounded public goal increment</t>
  </si>
  <si>
    <t>Goal rounds up to this increment</t>
  </si>
  <si>
    <t>Planning target only</t>
  </si>
  <si>
    <t>Warm-audience conversion assumption</t>
  </si>
  <si>
    <t>Planning input—not a guarantee</t>
  </si>
  <si>
    <t>REWARD ECONOMICS</t>
  </si>
  <si>
    <t>For each tier, enter the pledge price and every campaign-paid fulfillment cost. Expected Mix is the share of all backers likely to choose that tier and must total 100%.</t>
  </si>
  <si>
    <t>Tier</t>
  </si>
  <si>
    <t>Price</t>
  </si>
  <si>
    <t>Production cost</t>
  </si>
  <si>
    <t>Packaging</t>
  </si>
  <si>
    <t>Other variable</t>
  </si>
  <si>
    <t>Net before fees</t>
  </si>
  <si>
    <t>Margin %</t>
  </si>
  <si>
    <t>Expected mix</t>
  </si>
  <si>
    <t>Physical?</t>
  </si>
  <si>
    <t>Supporter / thank-you</t>
  </si>
  <si>
    <t>No</t>
  </si>
  <si>
    <t>Digital edition</t>
  </si>
  <si>
    <t>Print edition</t>
  </si>
  <si>
    <t>Yes</t>
  </si>
  <si>
    <t>Signed / premium</t>
  </si>
  <si>
    <t>Collector edition</t>
  </si>
  <si>
    <t>Book club bundle</t>
  </si>
  <si>
    <t>Experience / sponsor</t>
  </si>
  <si>
    <t>Reward summary</t>
  </si>
  <si>
    <t>Weighted average pledge</t>
  </si>
  <si>
    <t>Weighted contribution / backer</t>
  </si>
  <si>
    <t>Mix check</t>
  </si>
  <si>
    <t>Validation</t>
  </si>
  <si>
    <t>Threshold</t>
  </si>
  <si>
    <t>Action</t>
  </si>
  <si>
    <t>Reward mix totals 100%</t>
  </si>
  <si>
    <t>100%</t>
  </si>
  <si>
    <t>Adjust expected mix</t>
  </si>
  <si>
    <t>Every tier has positive contribution</t>
  </si>
  <si>
    <t>&gt; $0</t>
  </si>
  <si>
    <t>Reprice or redesign tier</t>
  </si>
  <si>
    <t>Weighted margin before fees</t>
  </si>
  <si>
    <t>&gt; 35%</t>
  </si>
  <si>
    <t>Review economics</t>
  </si>
  <si>
    <t>Physical mix vs. cost assumption</t>
  </si>
  <si>
    <t>Informational</t>
  </si>
  <si>
    <t>Review fulfillment capacity</t>
  </si>
  <si>
    <t>CAMPAIGN READINESS</t>
  </si>
  <si>
    <t>Score every statement: 0 = not started, 1 = early work, 2 = mostly prepared, 3 = ready and documented. Add a corrective action for every score below 3.</t>
  </si>
  <si>
    <t>#</t>
  </si>
  <si>
    <t>Category</t>
  </si>
  <si>
    <t>Readiness statement</t>
  </si>
  <si>
    <t>Score 0–3</t>
  </si>
  <si>
    <t>Corrective action</t>
  </si>
  <si>
    <t>Audience</t>
  </si>
  <si>
    <t>Specific reader and value are clear</t>
  </si>
  <si>
    <t>Directly contactable audience exists</t>
  </si>
  <si>
    <t>Likely first-day backers identified</t>
  </si>
  <si>
    <t>Offer</t>
  </si>
  <si>
    <t>Reason to fund now is compelling</t>
  </si>
  <si>
    <t>Tiers are easy to understand</t>
  </si>
  <si>
    <t>Prices cover economics and risk</t>
  </si>
  <si>
    <t>Proof</t>
  </si>
  <si>
    <t>Manuscript status supports schedule</t>
  </si>
  <si>
    <t>Tangible progress can be shown</t>
  </si>
  <si>
    <t>Provenance/disclosures are supportable</t>
  </si>
  <si>
    <t>Campaign</t>
  </si>
  <si>
    <t>Hook, page, visuals, and CTA are strong</t>
  </si>
  <si>
    <t>Video or visual alternative is credible</t>
  </si>
  <si>
    <t>At least 4–6 prelaunch weeks available</t>
  </si>
  <si>
    <t>Promotion</t>
  </si>
  <si>
    <t>Segmented list and email sequence exist</t>
  </si>
  <si>
    <t>Behind-the-scenes content is prepared</t>
  </si>
  <si>
    <t>Partners/media/communities identified</t>
  </si>
  <si>
    <t>Fulfillment</t>
  </si>
  <si>
    <t>Written or reasonable estimates exist</t>
  </si>
  <si>
    <t>Shipping scope and compliance questions addressed</t>
  </si>
  <si>
    <t>Post-funding updates and delivery can be managed</t>
  </si>
  <si>
    <t>Readiness output</t>
  </si>
  <si>
    <t>Total score</t>
  </si>
  <si>
    <t>Maximum score</t>
  </si>
  <si>
    <t>Recommended action</t>
  </si>
  <si>
    <t>FUNDING SCENARIOS</t>
  </si>
  <si>
    <t>Edit only the yellow backer and audience assumptions. Use the conservative case to test whether the campaign remains manageable if demand is weaker than expected.</t>
  </si>
  <si>
    <t>Scenario</t>
  </si>
  <si>
    <t>Backers</t>
  </si>
  <si>
    <t>Avg pledge</t>
  </si>
  <si>
    <t>Gross pledges</t>
  </si>
  <si>
    <t>Variable costs</t>
  </si>
  <si>
    <t>Fees</t>
  </si>
  <si>
    <t>Net after costs</t>
  </si>
  <si>
    <t>Gross vs. goal</t>
  </si>
  <si>
    <t>Conservative</t>
  </si>
  <si>
    <t>Base</t>
  </si>
  <si>
    <t>Upside</t>
  </si>
  <si>
    <t>Audience model</t>
  </si>
  <si>
    <t>Warm contacts</t>
  </si>
  <si>
    <t>Conversion</t>
  </si>
  <si>
    <t>Modeled backers</t>
  </si>
  <si>
    <t>Warm audience</t>
  </si>
  <si>
    <t>From Page 10 in the WB, score all 18 statements from 0 to 3. Add a corrective action for every item below 3.</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</si>
</sst>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0"/>
    <numFmt numFmtId="165" formatCode="0.0%"/>
    <numFmt numFmtId="166" formatCode="\$#,##0.00"/>
  </numFmts>
  <fonts count="9">
    <font>
      <sz val="11"/>
      <name val="Carlito"/>
    </font>
    <font>
      <sz val="10"/>
      <color rgb="FF171717"/>
      <name val="Aptos"/>
    </font>
    <font>
      <b/>
      <sz val="20"/>
      <color rgb="FFB38A2E"/>
      <name val="Aptos Display"/>
    </font>
    <font>
      <i/>
      <sz val="10"/>
      <color rgb="FF646464"/>
      <name val="Aptos"/>
    </font>
    <font>
      <b/>
      <sz val="10"/>
      <color rgb="FFFFFFFF"/>
      <name val="Aptos"/>
    </font>
    <font>
      <b/>
      <sz val="10"/>
      <color rgb="FF171717"/>
      <name val="Aptos"/>
    </font>
    <font>
      <b/>
      <sz val="10"/>
      <color rgb="FF7A1D16"/>
      <name val="Aptos"/>
    </font>
    <font>
      <sz val="10"/>
      <color rgb="FF1F4E78"/>
      <name val="Aptos"/>
    </font>
    <font>
      <b/>
      <sz val="10"/>
      <color rgb="FFB38A2E"/>
      <name val="Aptos"/>
    </font>
  </fonts>
  <fills count="10">
    <fill>
      <patternFill patternType="none"/>
    </fill>
    <fill>
      <patternFill patternType="gray125"/>
    </fill>
    <fill>
      <patternFill patternType="solid">
        <fgColor rgb="FF171717"/>
      </patternFill>
    </fill>
    <fill>
      <patternFill patternType="solid">
        <fgColor rgb="FFB38A2E"/>
      </patternFill>
    </fill>
    <fill>
      <patternFill patternType="solid">
        <fgColor rgb="FFF7F2E7"/>
      </patternFill>
    </fill>
    <fill>
      <patternFill patternType="solid">
        <fgColor rgb="FFFFF2CC"/>
      </patternFill>
    </fill>
    <fill>
      <patternFill patternType="solid">
        <fgColor rgb="FFDCE9DF"/>
      </patternFill>
    </fill>
    <fill>
      <patternFill patternType="solid">
        <fgColor rgb="FFFBF8F1"/>
      </patternFill>
    </fill>
    <fill>
      <patternFill patternType="solid">
        <fgColor rgb="FFE9DFC8"/>
      </patternFill>
    </fill>
    <fill>
      <patternFill patternType="solid">
        <fgColor rgb="FFF3D8D5"/>
      </patternFill>
    </fill>
  </fills>
  <borders count="38">
    <border>
      <left/>
      <right/>
      <top/>
      <bottom/>
      <diagonal/>
    </border>
    <border>
      <left style="thin">
        <color rgb="FFB38A2E"/>
      </left>
      <right/>
      <top style="thin">
        <color rgb="FFB38A2E"/>
      </top>
      <bottom style="thin">
        <color rgb="FFB38A2E"/>
      </bottom>
      <diagonal/>
    </border>
    <border>
      <left/>
      <right/>
      <top style="thin">
        <color rgb="FFB38A2E"/>
      </top>
      <bottom style="thin">
        <color rgb="FFB38A2E"/>
      </bottom>
      <diagonal/>
    </border>
    <border>
      <left/>
      <right style="thin">
        <color rgb="FFB38A2E"/>
      </right>
      <top style="thin">
        <color rgb="FFB38A2E"/>
      </top>
      <bottom style="thin">
        <color rgb="FFB38A2E"/>
      </bottom>
      <diagonal/>
    </border>
    <border>
      <left style="thin">
        <color rgb="FFD9D1C0"/>
      </left>
      <right/>
      <top style="thin">
        <color rgb="FFD9D1C0"/>
      </top>
      <bottom/>
      <diagonal/>
    </border>
    <border>
      <left/>
      <right/>
      <top style="thin">
        <color rgb="FFD9D1C0"/>
      </top>
      <bottom/>
      <diagonal/>
    </border>
    <border>
      <left/>
      <right style="thin">
        <color rgb="FFD9D1C0"/>
      </right>
      <top style="thin">
        <color rgb="FFD9D1C0"/>
      </top>
      <bottom/>
      <diagonal/>
    </border>
    <border>
      <left style="thin">
        <color rgb="FFD9D1C0"/>
      </left>
      <right/>
      <top/>
      <bottom/>
      <diagonal/>
    </border>
    <border>
      <left/>
      <right style="thin">
        <color rgb="FFD9D1C0"/>
      </right>
      <top/>
      <bottom/>
      <diagonal/>
    </border>
    <border>
      <left style="thin">
        <color rgb="FFD9D1C0"/>
      </left>
      <right/>
      <top/>
      <bottom style="thin">
        <color rgb="FFD9D1C0"/>
      </bottom>
      <diagonal/>
    </border>
    <border>
      <left/>
      <right/>
      <top/>
      <bottom style="thin">
        <color rgb="FFD9D1C0"/>
      </bottom>
      <diagonal/>
    </border>
    <border>
      <left/>
      <right style="thin">
        <color rgb="FFD9D1C0"/>
      </right>
      <top/>
      <bottom style="thin">
        <color rgb="FFD9D1C0"/>
      </bottom>
      <diagonal/>
    </border>
    <border>
      <left/>
      <right/>
      <top style="thin">
        <color rgb="FFD9D1C0"/>
      </top>
      <bottom style="thin">
        <color rgb="FFD9D1C0"/>
      </bottom>
      <diagonal/>
    </border>
    <border>
      <left style="thin">
        <color rgb="FFB38A2E"/>
      </left>
      <right/>
      <top style="thin">
        <color rgb="FFB38A2E"/>
      </top>
      <bottom/>
      <diagonal/>
    </border>
    <border>
      <left/>
      <right/>
      <top style="thin">
        <color rgb="FFB38A2E"/>
      </top>
      <bottom/>
      <diagonal/>
    </border>
    <border>
      <left/>
      <right style="thin">
        <color rgb="FFB38A2E"/>
      </right>
      <top style="thin">
        <color rgb="FFB38A2E"/>
      </top>
      <bottom/>
      <diagonal/>
    </border>
    <border>
      <left style="thin">
        <color rgb="FFB38A2E"/>
      </left>
      <right/>
      <top/>
      <bottom/>
      <diagonal/>
    </border>
    <border>
      <left/>
      <right style="thin">
        <color rgb="FFB38A2E"/>
      </right>
      <top/>
      <bottom/>
      <diagonal/>
    </border>
    <border>
      <left style="thin">
        <color rgb="FFB38A2E"/>
      </left>
      <right/>
      <top/>
      <bottom style="thin">
        <color rgb="FFB38A2E"/>
      </bottom>
      <diagonal/>
    </border>
    <border>
      <left/>
      <right/>
      <top/>
      <bottom style="thin">
        <color rgb="FFB38A2E"/>
      </bottom>
      <diagonal/>
    </border>
    <border>
      <left/>
      <right style="thin">
        <color rgb="FFB38A2E"/>
      </right>
      <top/>
      <bottom style="thin">
        <color rgb="FFB38A2E"/>
      </bottom>
      <diagonal/>
    </border>
    <border>
      <left style="thin">
        <color rgb="FFC96A62"/>
      </left>
      <right/>
      <top style="thin">
        <color rgb="FFC96A62"/>
      </top>
      <bottom/>
      <diagonal/>
    </border>
    <border>
      <left/>
      <right/>
      <top style="thin">
        <color rgb="FFC96A62"/>
      </top>
      <bottom/>
      <diagonal/>
    </border>
    <border>
      <left/>
      <right style="thin">
        <color rgb="FFC96A62"/>
      </right>
      <top style="thin">
        <color rgb="FFC96A62"/>
      </top>
      <bottom/>
      <diagonal/>
    </border>
    <border>
      <left style="thin">
        <color rgb="FFC96A62"/>
      </left>
      <right/>
      <top/>
      <bottom style="thin">
        <color rgb="FFC96A62"/>
      </bottom>
      <diagonal/>
    </border>
    <border>
      <left/>
      <right/>
      <top/>
      <bottom style="thin">
        <color rgb="FFC96A62"/>
      </bottom>
      <diagonal/>
    </border>
    <border>
      <left/>
      <right style="thin">
        <color rgb="FFC96A62"/>
      </right>
      <top/>
      <bottom style="thin">
        <color rgb="FFC96A62"/>
      </bottom>
      <diagonal/>
    </border>
    <border>
      <left style="thin">
        <color rgb="FFD9D1C0"/>
      </left>
      <right style="thin">
        <color rgb="FFD9D1C0"/>
      </right>
      <top style="thin">
        <color rgb="FFD9D1C0"/>
      </top>
      <bottom/>
      <diagonal/>
    </border>
    <border>
      <left style="thin">
        <color rgb="FFD9D1C0"/>
      </left>
      <right style="thin">
        <color rgb="FFD9D1C0"/>
      </right>
      <top/>
      <bottom/>
      <diagonal/>
    </border>
    <border>
      <left style="thin">
        <color rgb="FFD9D1C0"/>
      </left>
      <right style="thin">
        <color rgb="FFD9D1C0"/>
      </right>
      <top/>
      <bottom style="thin">
        <color rgb="FFD9D1C0"/>
      </bottom>
      <diagonal/>
    </border>
    <border>
      <left style="thin">
        <color rgb="FFB38A2E"/>
      </left>
      <right style="thin">
        <color rgb="FFB38A2E"/>
      </right>
      <top style="thin">
        <color rgb="FFB38A2E"/>
      </top>
      <bottom style="thin">
        <color rgb="FFB38A2E"/>
      </bottom>
      <diagonal/>
    </border>
    <border>
      <left style="thin">
        <color rgb="FFB38A2E"/>
      </left>
      <right style="thin">
        <color rgb="FFB38A2E"/>
      </right>
      <top style="thin">
        <color rgb="FFB38A2E"/>
      </top>
      <bottom/>
      <diagonal/>
    </border>
    <border>
      <left style="thin">
        <color rgb="FFB38A2E"/>
      </left>
      <right style="thin">
        <color rgb="FFB38A2E"/>
      </right>
      <top/>
      <bottom/>
      <diagonal/>
    </border>
    <border>
      <left style="thin">
        <color rgb="FFB38A2E"/>
      </left>
      <right style="thin">
        <color rgb="FFB38A2E"/>
      </right>
      <top/>
      <bottom style="thin">
        <color rgb="FFB38A2E"/>
      </bottom>
      <diagonal/>
    </border>
    <border>
      <left style="thin">
        <color rgb="FFD9D1C0"/>
      </left>
      <right/>
      <top style="thin">
        <color rgb="FFD9D1C0"/>
      </top>
      <bottom style="thin">
        <color rgb="FFD9D1C0"/>
      </bottom>
      <diagonal/>
    </border>
    <border>
      <left/>
      <right style="thin">
        <color rgb="FFD9D1C0"/>
      </right>
      <top style="thin">
        <color rgb="FFD9D1C0"/>
      </top>
      <bottom style="thin">
        <color rgb="FFD9D1C0"/>
      </bottom>
      <diagonal/>
    </border>
    <border>
      <left style="thin">
        <color rgb="FFC96A62"/>
      </left>
      <right/>
      <top/>
      <bottom/>
      <diagonal/>
    </border>
    <border>
      <left/>
      <right style="thin">
        <color rgb="FFC96A62"/>
      </right>
      <top/>
      <bottom/>
      <diagonal/>
    </border>
  </borders>
  <cellStyleXfs count="1">
    <xf numFmtId="0" fontId="0" fillId="0" borderId="0"/>
  </cellStyleXfs>
  <cellXfs count="119">
    <xf numFmtId="0" fontId="0" fillId="0" borderId="0" xfId="0"/>
    <xf numFmtId="0" fontId="4" fillId="3" borderId="1" xfId="0" applyFont="1" applyFill="1" applyBorder="1" applyAlignment="1">
      <alignment vertical="center" wrapText="1"/>
    </xf>
    <xf numFmtId="0" fontId="4" fillId="3" borderId="2" xfId="0" applyFont="1" applyFill="1" applyBorder="1" applyAlignment="1">
      <alignment vertical="center" wrapText="1"/>
    </xf>
    <xf numFmtId="0" fontId="4" fillId="3" borderId="3" xfId="0" applyFont="1" applyFill="1" applyBorder="1" applyAlignment="1">
      <alignment vertical="center" wrapText="1"/>
    </xf>
    <xf numFmtId="0" fontId="1" fillId="0" borderId="0" xfId="0" applyFont="1" applyAlignment="1">
      <alignment vertical="center"/>
    </xf>
    <xf numFmtId="0" fontId="1" fillId="0" borderId="0" xfId="0" applyFont="1" applyAlignment="1">
      <alignment vertical="center" wrapText="1"/>
    </xf>
    <xf numFmtId="0" fontId="5" fillId="0" borderId="10" xfId="0" applyFont="1" applyBorder="1" applyAlignment="1">
      <alignment vertical="center" wrapText="1"/>
    </xf>
    <xf numFmtId="0" fontId="1" fillId="0" borderId="10" xfId="0" applyFont="1" applyBorder="1" applyAlignment="1">
      <alignment vertical="center" wrapText="1"/>
    </xf>
    <xf numFmtId="0" fontId="5" fillId="0" borderId="12" xfId="0" applyFont="1" applyBorder="1" applyAlignment="1">
      <alignment vertical="center" wrapText="1"/>
    </xf>
    <xf numFmtId="0" fontId="1" fillId="0" borderId="12" xfId="0" applyFont="1" applyBorder="1" applyAlignment="1">
      <alignment vertical="center" wrapText="1"/>
    </xf>
    <xf numFmtId="0" fontId="5" fillId="5" borderId="10" xfId="0" applyFont="1" applyFill="1" applyBorder="1" applyAlignment="1">
      <alignment vertical="center" wrapText="1"/>
    </xf>
    <xf numFmtId="0" fontId="5" fillId="6" borderId="12" xfId="0" applyFont="1" applyFill="1" applyBorder="1" applyAlignment="1">
      <alignment vertical="center" wrapText="1"/>
    </xf>
    <xf numFmtId="0" fontId="5" fillId="8" borderId="0" xfId="0" applyFont="1" applyFill="1" applyAlignment="1">
      <alignment vertical="center" wrapText="1"/>
    </xf>
    <xf numFmtId="164" fontId="5" fillId="6" borderId="31" xfId="0" applyNumberFormat="1" applyFont="1" applyFill="1" applyBorder="1" applyAlignment="1">
      <alignment vertical="center" wrapText="1"/>
    </xf>
    <xf numFmtId="0" fontId="5" fillId="6" borderId="31" xfId="0" applyFont="1" applyFill="1" applyBorder="1" applyAlignment="1">
      <alignment vertical="center" wrapText="1"/>
    </xf>
    <xf numFmtId="164" fontId="5" fillId="6" borderId="32" xfId="0" applyNumberFormat="1" applyFont="1" applyFill="1" applyBorder="1" applyAlignment="1">
      <alignment vertical="center" wrapText="1"/>
    </xf>
    <xf numFmtId="9" fontId="5" fillId="6" borderId="32" xfId="0" applyNumberFormat="1" applyFont="1" applyFill="1" applyBorder="1" applyAlignment="1">
      <alignment vertical="center" wrapText="1"/>
    </xf>
    <xf numFmtId="3" fontId="5" fillId="6" borderId="32" xfId="0" applyNumberFormat="1" applyFont="1" applyFill="1" applyBorder="1" applyAlignment="1">
      <alignment vertical="center" wrapText="1"/>
    </xf>
    <xf numFmtId="0" fontId="5" fillId="6" borderId="32" xfId="0" applyFont="1" applyFill="1" applyBorder="1" applyAlignment="1">
      <alignment vertical="center" wrapText="1"/>
    </xf>
    <xf numFmtId="164" fontId="5" fillId="6" borderId="33" xfId="0" applyNumberFormat="1" applyFont="1" applyFill="1" applyBorder="1" applyAlignment="1">
      <alignment vertical="center" wrapText="1"/>
    </xf>
    <xf numFmtId="165" fontId="5" fillId="6" borderId="32" xfId="0" applyNumberFormat="1" applyFont="1" applyFill="1" applyBorder="1" applyAlignment="1">
      <alignment vertical="center" wrapText="1"/>
    </xf>
    <xf numFmtId="164" fontId="7" fillId="5" borderId="27" xfId="0" applyNumberFormat="1" applyFont="1" applyFill="1" applyBorder="1" applyAlignment="1">
      <alignment vertical="center" wrapText="1"/>
    </xf>
    <xf numFmtId="0" fontId="7" fillId="5" borderId="4" xfId="0" applyFont="1" applyFill="1" applyBorder="1" applyAlignment="1">
      <alignment vertical="center" wrapText="1"/>
    </xf>
    <xf numFmtId="0" fontId="7" fillId="5" borderId="5" xfId="0" applyFont="1" applyFill="1" applyBorder="1" applyAlignment="1">
      <alignment vertical="center" wrapText="1"/>
    </xf>
    <xf numFmtId="0" fontId="7" fillId="5" borderId="6" xfId="0" applyFont="1" applyFill="1" applyBorder="1" applyAlignment="1">
      <alignment vertical="center" wrapText="1"/>
    </xf>
    <xf numFmtId="164" fontId="7" fillId="5" borderId="28" xfId="0" applyNumberFormat="1" applyFont="1" applyFill="1" applyBorder="1" applyAlignment="1">
      <alignment vertical="center" wrapText="1"/>
    </xf>
    <xf numFmtId="0" fontId="7" fillId="5" borderId="7" xfId="0" applyFont="1" applyFill="1" applyBorder="1" applyAlignment="1">
      <alignment vertical="center" wrapText="1"/>
    </xf>
    <xf numFmtId="0" fontId="7" fillId="5" borderId="0" xfId="0" applyFont="1" applyFill="1" applyAlignment="1">
      <alignment vertical="center" wrapText="1"/>
    </xf>
    <xf numFmtId="0" fontId="7" fillId="5" borderId="8" xfId="0" applyFont="1" applyFill="1" applyBorder="1" applyAlignment="1">
      <alignment vertical="center" wrapText="1"/>
    </xf>
    <xf numFmtId="164" fontId="7" fillId="5" borderId="29" xfId="0" applyNumberFormat="1" applyFont="1" applyFill="1" applyBorder="1" applyAlignment="1">
      <alignment vertical="center" wrapText="1"/>
    </xf>
    <xf numFmtId="0" fontId="7" fillId="5" borderId="9" xfId="0" applyFont="1" applyFill="1" applyBorder="1" applyAlignment="1">
      <alignment vertical="center" wrapText="1"/>
    </xf>
    <xf numFmtId="0" fontId="7" fillId="5" borderId="10" xfId="0" applyFont="1" applyFill="1" applyBorder="1" applyAlignment="1">
      <alignment vertical="center" wrapText="1"/>
    </xf>
    <xf numFmtId="0" fontId="7" fillId="5" borderId="11" xfId="0" applyFont="1" applyFill="1" applyBorder="1" applyAlignment="1">
      <alignment vertical="center" wrapText="1"/>
    </xf>
    <xf numFmtId="0" fontId="5" fillId="0" borderId="0" xfId="0" applyFont="1" applyAlignment="1">
      <alignment vertical="center" wrapText="1"/>
    </xf>
    <xf numFmtId="164" fontId="5" fillId="6" borderId="30" xfId="0" applyNumberFormat="1" applyFont="1" applyFill="1" applyBorder="1" applyAlignment="1">
      <alignment vertical="center" wrapText="1"/>
    </xf>
    <xf numFmtId="3" fontId="7" fillId="5" borderId="27" xfId="0" applyNumberFormat="1" applyFont="1" applyFill="1" applyBorder="1" applyAlignment="1">
      <alignment vertical="center" wrapText="1"/>
    </xf>
    <xf numFmtId="165" fontId="7" fillId="5" borderId="28" xfId="0" applyNumberFormat="1" applyFont="1" applyFill="1" applyBorder="1" applyAlignment="1">
      <alignment vertical="center" wrapText="1"/>
    </xf>
    <xf numFmtId="166" fontId="7" fillId="5" borderId="28" xfId="0" applyNumberFormat="1" applyFont="1" applyFill="1" applyBorder="1" applyAlignment="1">
      <alignment vertical="center" wrapText="1"/>
    </xf>
    <xf numFmtId="165" fontId="7" fillId="5" borderId="29" xfId="0" applyNumberFormat="1" applyFont="1" applyFill="1" applyBorder="1" applyAlignment="1">
      <alignment vertical="center" wrapText="1"/>
    </xf>
    <xf numFmtId="166" fontId="7" fillId="5" borderId="5" xfId="0" applyNumberFormat="1" applyFont="1" applyFill="1" applyBorder="1" applyAlignment="1">
      <alignment vertical="center" wrapText="1"/>
    </xf>
    <xf numFmtId="166" fontId="7" fillId="5" borderId="6" xfId="0" applyNumberFormat="1" applyFont="1" applyFill="1" applyBorder="1" applyAlignment="1">
      <alignment vertical="center" wrapText="1"/>
    </xf>
    <xf numFmtId="166" fontId="1" fillId="0" borderId="0" xfId="0" applyNumberFormat="1" applyFont="1" applyAlignment="1">
      <alignment vertical="center" wrapText="1"/>
    </xf>
    <xf numFmtId="165" fontId="1" fillId="0" borderId="0" xfId="0" applyNumberFormat="1" applyFont="1" applyAlignment="1">
      <alignment vertical="center" wrapText="1"/>
    </xf>
    <xf numFmtId="165" fontId="7" fillId="5" borderId="4" xfId="0" applyNumberFormat="1" applyFont="1" applyFill="1" applyBorder="1" applyAlignment="1">
      <alignment vertical="center" wrapText="1"/>
    </xf>
    <xf numFmtId="166" fontId="7" fillId="5" borderId="0" xfId="0" applyNumberFormat="1" applyFont="1" applyFill="1" applyAlignment="1">
      <alignment vertical="center" wrapText="1"/>
    </xf>
    <xf numFmtId="166" fontId="7" fillId="5" borderId="8" xfId="0" applyNumberFormat="1" applyFont="1" applyFill="1" applyBorder="1" applyAlignment="1">
      <alignment vertical="center" wrapText="1"/>
    </xf>
    <xf numFmtId="165" fontId="7" fillId="5" borderId="7" xfId="0" applyNumberFormat="1" applyFont="1" applyFill="1" applyBorder="1" applyAlignment="1">
      <alignment vertical="center" wrapText="1"/>
    </xf>
    <xf numFmtId="166" fontId="7" fillId="5" borderId="10" xfId="0" applyNumberFormat="1" applyFont="1" applyFill="1" applyBorder="1" applyAlignment="1">
      <alignment vertical="center" wrapText="1"/>
    </xf>
    <xf numFmtId="166" fontId="7" fillId="5" borderId="11" xfId="0" applyNumberFormat="1" applyFont="1" applyFill="1" applyBorder="1" applyAlignment="1">
      <alignment vertical="center" wrapText="1"/>
    </xf>
    <xf numFmtId="165" fontId="7" fillId="5" borderId="9" xfId="0" applyNumberFormat="1" applyFont="1" applyFill="1" applyBorder="1" applyAlignment="1">
      <alignment vertical="center" wrapText="1"/>
    </xf>
    <xf numFmtId="166" fontId="5" fillId="6" borderId="31" xfId="0" applyNumberFormat="1" applyFont="1" applyFill="1" applyBorder="1" applyAlignment="1">
      <alignment vertical="center" wrapText="1"/>
    </xf>
    <xf numFmtId="166" fontId="5" fillId="6" borderId="32" xfId="0" applyNumberFormat="1" applyFont="1" applyFill="1" applyBorder="1" applyAlignment="1">
      <alignment vertical="center" wrapText="1"/>
    </xf>
    <xf numFmtId="165" fontId="5" fillId="6" borderId="33" xfId="0" applyNumberFormat="1" applyFont="1" applyFill="1" applyBorder="1" applyAlignment="1">
      <alignment vertical="center" wrapText="1"/>
    </xf>
    <xf numFmtId="1" fontId="7" fillId="5" borderId="4" xfId="0" applyNumberFormat="1" applyFont="1" applyFill="1" applyBorder="1" applyAlignment="1">
      <alignment vertical="center" wrapText="1"/>
    </xf>
    <xf numFmtId="1" fontId="7" fillId="5" borderId="7" xfId="0" applyNumberFormat="1" applyFont="1" applyFill="1" applyBorder="1" applyAlignment="1">
      <alignment vertical="center" wrapText="1"/>
    </xf>
    <xf numFmtId="1" fontId="7" fillId="5" borderId="9" xfId="0" applyNumberFormat="1" applyFont="1" applyFill="1" applyBorder="1" applyAlignment="1">
      <alignment vertical="center" wrapText="1"/>
    </xf>
    <xf numFmtId="9" fontId="5" fillId="6" borderId="33" xfId="0" applyNumberFormat="1" applyFont="1" applyFill="1" applyBorder="1" applyAlignment="1">
      <alignment vertical="center" wrapText="1"/>
    </xf>
    <xf numFmtId="0" fontId="5" fillId="6" borderId="1" xfId="0" applyFont="1" applyFill="1" applyBorder="1" applyAlignment="1">
      <alignment vertical="center" wrapText="1"/>
    </xf>
    <xf numFmtId="0" fontId="5" fillId="6" borderId="3" xfId="0" applyFont="1" applyFill="1" applyBorder="1" applyAlignment="1">
      <alignment vertical="center" wrapText="1"/>
    </xf>
    <xf numFmtId="0" fontId="7" fillId="5" borderId="27" xfId="0" applyFont="1" applyFill="1" applyBorder="1" applyAlignment="1">
      <alignment vertical="center" wrapText="1"/>
    </xf>
    <xf numFmtId="164" fontId="1" fillId="0" borderId="0" xfId="0" applyNumberFormat="1" applyFont="1" applyAlignment="1">
      <alignment vertical="center" wrapText="1"/>
    </xf>
    <xf numFmtId="0" fontId="7" fillId="5" borderId="28" xfId="0" applyFont="1" applyFill="1" applyBorder="1" applyAlignment="1">
      <alignment vertical="center" wrapText="1"/>
    </xf>
    <xf numFmtId="0" fontId="7" fillId="5" borderId="29" xfId="0" applyFont="1" applyFill="1" applyBorder="1" applyAlignment="1">
      <alignment vertical="center" wrapText="1"/>
    </xf>
    <xf numFmtId="0" fontId="7" fillId="5" borderId="34" xfId="0" applyFont="1" applyFill="1" applyBorder="1" applyAlignment="1">
      <alignment vertical="center" wrapText="1"/>
    </xf>
    <xf numFmtId="165" fontId="7" fillId="5" borderId="35" xfId="0" applyNumberFormat="1" applyFont="1" applyFill="1" applyBorder="1" applyAlignment="1">
      <alignment vertical="center" wrapText="1"/>
    </xf>
    <xf numFmtId="3" fontId="5" fillId="6" borderId="30" xfId="0" applyNumberFormat="1" applyFont="1" applyFill="1" applyBorder="1" applyAlignment="1">
      <alignment vertical="center" wrapText="1"/>
    </xf>
    <xf numFmtId="0" fontId="2" fillId="2" borderId="0" xfId="0" applyFont="1" applyFill="1" applyAlignment="1">
      <alignment vertical="center" wrapText="1"/>
    </xf>
    <xf numFmtId="0" fontId="3" fillId="0" borderId="0" xfId="0" applyFont="1" applyAlignment="1">
      <alignment vertical="center" wrapText="1"/>
    </xf>
    <xf numFmtId="0" fontId="4" fillId="3" borderId="1" xfId="0" applyFont="1" applyFill="1" applyBorder="1" applyAlignment="1">
      <alignment vertical="center" wrapText="1"/>
    </xf>
    <xf numFmtId="0" fontId="4" fillId="3" borderId="2" xfId="0" applyFont="1" applyFill="1" applyBorder="1" applyAlignment="1">
      <alignment vertical="center" wrapText="1"/>
    </xf>
    <xf numFmtId="0" fontId="4" fillId="3" borderId="3" xfId="0" applyFont="1" applyFill="1" applyBorder="1" applyAlignment="1">
      <alignment vertical="center" wrapText="1"/>
    </xf>
    <xf numFmtId="0" fontId="1" fillId="4" borderId="13" xfId="0" applyFont="1" applyFill="1" applyBorder="1" applyAlignment="1">
      <alignment vertical="center" wrapText="1"/>
    </xf>
    <xf numFmtId="0" fontId="1" fillId="4" borderId="14" xfId="0" applyFont="1" applyFill="1" applyBorder="1" applyAlignment="1">
      <alignment vertical="center" wrapText="1"/>
    </xf>
    <xf numFmtId="0" fontId="1" fillId="4" borderId="15" xfId="0" applyFont="1" applyFill="1" applyBorder="1" applyAlignment="1">
      <alignment vertical="center" wrapText="1"/>
    </xf>
    <xf numFmtId="0" fontId="1" fillId="4" borderId="16" xfId="0" applyFont="1" applyFill="1" applyBorder="1" applyAlignment="1">
      <alignment vertical="center" wrapText="1"/>
    </xf>
    <xf numFmtId="0" fontId="1" fillId="4" borderId="0" xfId="0" applyFont="1" applyFill="1" applyAlignment="1">
      <alignment vertical="center" wrapText="1"/>
    </xf>
    <xf numFmtId="0" fontId="1" fillId="4" borderId="17" xfId="0" applyFont="1" applyFill="1" applyBorder="1" applyAlignment="1">
      <alignment vertical="center" wrapText="1"/>
    </xf>
    <xf numFmtId="0" fontId="1" fillId="4" borderId="18" xfId="0" applyFont="1" applyFill="1" applyBorder="1" applyAlignment="1">
      <alignment vertical="center" wrapText="1"/>
    </xf>
    <xf numFmtId="0" fontId="1" fillId="4" borderId="19" xfId="0" applyFont="1" applyFill="1" applyBorder="1" applyAlignment="1">
      <alignment vertical="center" wrapText="1"/>
    </xf>
    <xf numFmtId="0" fontId="1" fillId="4" borderId="20" xfId="0" applyFont="1" applyFill="1" applyBorder="1" applyAlignment="1">
      <alignment vertical="center" wrapText="1"/>
    </xf>
    <xf numFmtId="0" fontId="5" fillId="8" borderId="0" xfId="0" applyFont="1" applyFill="1" applyAlignment="1">
      <alignment vertical="center" wrapText="1"/>
    </xf>
    <xf numFmtId="0" fontId="1" fillId="0" borderId="10" xfId="0" applyFont="1" applyBorder="1" applyAlignment="1">
      <alignment vertical="center" wrapText="1"/>
    </xf>
    <xf numFmtId="0" fontId="1" fillId="0" borderId="12" xfId="0" applyFont="1" applyBorder="1" applyAlignment="1">
      <alignment vertical="center" wrapText="1"/>
    </xf>
    <xf numFmtId="0" fontId="8" fillId="7" borderId="34" xfId="0" applyFont="1" applyFill="1" applyBorder="1" applyAlignment="1">
      <alignment horizontal="center" vertical="center" wrapText="1"/>
    </xf>
    <xf numFmtId="0" fontId="8" fillId="7" borderId="12" xfId="0" applyFont="1" applyFill="1" applyBorder="1" applyAlignment="1">
      <alignment horizontal="center" vertical="center" wrapText="1"/>
    </xf>
    <xf numFmtId="0" fontId="8" fillId="7" borderId="35" xfId="0" applyFont="1" applyFill="1" applyBorder="1" applyAlignment="1">
      <alignment horizontal="center" vertical="center" wrapText="1"/>
    </xf>
    <xf numFmtId="0" fontId="1" fillId="4" borderId="4" xfId="0" applyFont="1" applyFill="1" applyBorder="1" applyAlignment="1">
      <alignment vertical="center" wrapText="1"/>
    </xf>
    <xf numFmtId="0" fontId="1" fillId="4" borderId="5" xfId="0" applyFont="1" applyFill="1" applyBorder="1" applyAlignment="1">
      <alignment vertical="center" wrapText="1"/>
    </xf>
    <xf numFmtId="0" fontId="1" fillId="4" borderId="6" xfId="0" applyFont="1" applyFill="1" applyBorder="1" applyAlignment="1">
      <alignment vertical="center" wrapText="1"/>
    </xf>
    <xf numFmtId="0" fontId="1" fillId="4" borderId="7" xfId="0" applyFont="1" applyFill="1" applyBorder="1" applyAlignment="1">
      <alignment vertical="center" wrapText="1"/>
    </xf>
    <xf numFmtId="0" fontId="1" fillId="4" borderId="8" xfId="0" applyFont="1" applyFill="1" applyBorder="1" applyAlignment="1">
      <alignment vertical="center" wrapText="1"/>
    </xf>
    <xf numFmtId="0" fontId="1" fillId="4" borderId="9" xfId="0" applyFont="1" applyFill="1" applyBorder="1" applyAlignment="1">
      <alignment vertical="center" wrapText="1"/>
    </xf>
    <xf numFmtId="0" fontId="1" fillId="4" borderId="10" xfId="0" applyFont="1" applyFill="1" applyBorder="1" applyAlignment="1">
      <alignment vertical="center" wrapText="1"/>
    </xf>
    <xf numFmtId="0" fontId="1" fillId="4" borderId="11" xfId="0" applyFont="1" applyFill="1" applyBorder="1" applyAlignment="1">
      <alignment vertical="center" wrapText="1"/>
    </xf>
    <xf numFmtId="0" fontId="1" fillId="7" borderId="13" xfId="0" applyFont="1" applyFill="1" applyBorder="1" applyAlignment="1">
      <alignment vertical="center" wrapText="1"/>
    </xf>
    <xf numFmtId="0" fontId="1" fillId="7" borderId="14" xfId="0" applyFont="1" applyFill="1" applyBorder="1" applyAlignment="1">
      <alignment vertical="center" wrapText="1"/>
    </xf>
    <xf numFmtId="0" fontId="1" fillId="7" borderId="15" xfId="0" applyFont="1" applyFill="1" applyBorder="1" applyAlignment="1">
      <alignment vertical="center" wrapText="1"/>
    </xf>
    <xf numFmtId="0" fontId="1" fillId="7" borderId="16" xfId="0" applyFont="1" applyFill="1" applyBorder="1" applyAlignment="1">
      <alignment vertical="center" wrapText="1"/>
    </xf>
    <xf numFmtId="0" fontId="1" fillId="7" borderId="0" xfId="0" applyFont="1" applyFill="1" applyAlignment="1">
      <alignment vertical="center" wrapText="1"/>
    </xf>
    <xf numFmtId="0" fontId="1" fillId="7" borderId="17" xfId="0" applyFont="1" applyFill="1" applyBorder="1" applyAlignment="1">
      <alignment vertical="center" wrapText="1"/>
    </xf>
    <xf numFmtId="0" fontId="1" fillId="7" borderId="18" xfId="0" applyFont="1" applyFill="1" applyBorder="1" applyAlignment="1">
      <alignment vertical="center" wrapText="1"/>
    </xf>
    <xf numFmtId="0" fontId="1" fillId="7" borderId="19" xfId="0" applyFont="1" applyFill="1" applyBorder="1" applyAlignment="1">
      <alignment vertical="center" wrapText="1"/>
    </xf>
    <xf numFmtId="0" fontId="1" fillId="7" borderId="20" xfId="0" applyFont="1" applyFill="1" applyBorder="1" applyAlignment="1">
      <alignment vertical="center" wrapText="1"/>
    </xf>
    <xf numFmtId="0" fontId="1" fillId="9" borderId="21" xfId="0" applyFont="1" applyFill="1" applyBorder="1" applyAlignment="1">
      <alignment vertical="center" wrapText="1"/>
    </xf>
    <xf numFmtId="0" fontId="1" fillId="9" borderId="22" xfId="0" applyFont="1" applyFill="1" applyBorder="1" applyAlignment="1">
      <alignment vertical="center" wrapText="1"/>
    </xf>
    <xf numFmtId="0" fontId="1" fillId="9" borderId="23" xfId="0" applyFont="1" applyFill="1" applyBorder="1" applyAlignment="1">
      <alignment vertical="center" wrapText="1"/>
    </xf>
    <xf numFmtId="0" fontId="1" fillId="9" borderId="36" xfId="0" applyFont="1" applyFill="1" applyBorder="1" applyAlignment="1">
      <alignment vertical="center" wrapText="1"/>
    </xf>
    <xf numFmtId="0" fontId="1" fillId="9" borderId="0" xfId="0" applyFont="1" applyFill="1" applyAlignment="1">
      <alignment vertical="center" wrapText="1"/>
    </xf>
    <xf numFmtId="0" fontId="1" fillId="9" borderId="37" xfId="0" applyFont="1" applyFill="1" applyBorder="1" applyAlignment="1">
      <alignment vertical="center" wrapText="1"/>
    </xf>
    <xf numFmtId="0" fontId="1" fillId="9" borderId="24" xfId="0" applyFont="1" applyFill="1" applyBorder="1" applyAlignment="1">
      <alignment vertical="center" wrapText="1"/>
    </xf>
    <xf numFmtId="0" fontId="1" fillId="9" borderId="25" xfId="0" applyFont="1" applyFill="1" applyBorder="1" applyAlignment="1">
      <alignment vertical="center" wrapText="1"/>
    </xf>
    <xf numFmtId="0" fontId="1" fillId="9" borderId="26" xfId="0" applyFont="1" applyFill="1" applyBorder="1" applyAlignment="1">
      <alignment vertical="center" wrapText="1"/>
    </xf>
    <xf numFmtId="0" fontId="6" fillId="9" borderId="21" xfId="0" applyFont="1" applyFill="1" applyBorder="1" applyAlignment="1">
      <alignment vertical="center" wrapText="1"/>
    </xf>
    <xf numFmtId="0" fontId="6" fillId="9" borderId="22" xfId="0" applyFont="1" applyFill="1" applyBorder="1" applyAlignment="1">
      <alignment vertical="center" wrapText="1"/>
    </xf>
    <xf numFmtId="0" fontId="6" fillId="9" borderId="23" xfId="0" applyFont="1" applyFill="1" applyBorder="1" applyAlignment="1">
      <alignment vertical="center" wrapText="1"/>
    </xf>
    <xf numFmtId="0" fontId="6" fillId="9" borderId="24" xfId="0" applyFont="1" applyFill="1" applyBorder="1" applyAlignment="1">
      <alignment vertical="center" wrapText="1"/>
    </xf>
    <xf numFmtId="0" fontId="6" fillId="9" borderId="25" xfId="0" applyFont="1" applyFill="1" applyBorder="1" applyAlignment="1">
      <alignment vertical="center" wrapText="1"/>
    </xf>
    <xf numFmtId="0" fontId="6" fillId="9" borderId="26" xfId="0" applyFont="1" applyFill="1" applyBorder="1" applyAlignment="1">
      <alignment vertical="center" wrapText="1"/>
    </xf>
    <xf numFmtId="0" fontId="2" fillId="2" borderId="0" xfId="0" applyFont="1" applyFill="1" applyAlignment="1">
      <alignment vertical="center"/>
    </xf>
  </cellXfs>
  <cellStyles count="1">
    <cellStyle name="Normal" xfId="0" builtinId="0"/>
  </cellStyles>
  <dxfs count="4">
    <dxf>
      <font>
        <b/>
        <color rgb="FF9C0006"/>
      </font>
      <fill>
        <patternFill patternType="solid">
          <bgColor rgb="FFF3D8D5"/>
        </patternFill>
      </fill>
    </dxf>
    <dxf>
      <font>
        <b/>
        <color rgb="FF22543D"/>
      </font>
      <fill>
        <patternFill patternType="solid">
          <bgColor rgb="FFDCE9DF"/>
        </patternFill>
      </fill>
    </dxf>
    <dxf>
      <font>
        <b/>
        <color rgb="FF9C0006"/>
      </font>
      <fill>
        <patternFill patternType="solid">
          <bgColor rgb="FFF3D8D5"/>
        </patternFill>
      </fill>
    </dxf>
    <dxf>
      <font>
        <b/>
        <color rgb="FF22543D"/>
      </font>
      <fill>
        <patternFill patternType="solid">
          <bgColor rgb="FFDCE9DF"/>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theme/theme1.xml><?xml version="1.0" encoding="utf-8"?>
<a:theme xmlns:a="http://schemas.openxmlformats.org/drawingml/2006/main" name="ChatGPT">
  <a:themeElements>
    <a:clrScheme name="ChatGPT">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Calibri Light"/>
        <a:ea typeface="Calibri Light"/>
        <a:cs typeface="Calibri Light"/>
      </a:majorFont>
      <a:minorFont>
        <a:latin typeface="Calibri"/>
        <a:ea typeface="Calibri"/>
        <a:cs typeface="Calibri"/>
      </a:minorFont>
    </a:fontScheme>
    <a:fmtScheme name="ChatGPT">
      <a:fillStyleLst>
        <a:solidFill>
          <a:schemeClr val="phClr"/>
        </a:solidFill>
        <a:gradFill>
          <a:gsLst>
            <a:gs pos="0">
              <a:schemeClr val="phClr">
                <a:tint val="67000"/>
                <a:lumMod val="110000"/>
                <a:satMod val="105000"/>
              </a:schemeClr>
            </a:gs>
            <a:gs pos="50000">
              <a:schemeClr val="phClr">
                <a:tint val="73000"/>
                <a:lumMod val="105000"/>
                <a:satMod val="103000"/>
              </a:schemeClr>
            </a:gs>
            <a:gs pos="100000">
              <a:schemeClr val="phClr">
                <a:tint val="81000"/>
                <a:lumMod val="105000"/>
                <a:satMod val="109000"/>
              </a:schemeClr>
            </a:gs>
          </a:gsLst>
          <a:lin ang="5400000" scaled="0"/>
        </a:gradFill>
        <a:gradFill>
          <a:gsLst>
            <a:gs pos="0">
              <a:schemeClr val="phClr">
                <a:tint val="94000"/>
                <a:lumMod val="102000"/>
                <a:satMod val="103000"/>
              </a:schemeClr>
            </a:gs>
            <a:gs pos="50000">
              <a:schemeClr val="phClr">
                <a:shade val="100000"/>
                <a:lumMod val="100000"/>
                <a:satMod val="110000"/>
              </a:schemeClr>
            </a:gs>
            <a:gs pos="100000">
              <a:schemeClr val="phClr">
                <a:shade val="78000"/>
                <a:lumMod val="99000"/>
                <a:satMod val="120000"/>
              </a:schemeClr>
            </a:gs>
          </a:gsLst>
          <a:lin ang="5400000" scaled="0"/>
        </a:gradFill>
      </a:fillStyleLst>
      <a:lnStyleLst>
        <a:ln w="12700">
          <a:solidFill>
            <a:schemeClr val="phClr"/>
          </a:solidFill>
          <a:prstDash val="solid"/>
        </a:ln>
        <a:ln w="19050">
          <a:solidFill>
            <a:schemeClr val="phClr"/>
          </a:solidFill>
          <a:prstDash val="solid"/>
        </a:ln>
        <a:ln w="25400">
          <a:solidFill>
            <a:schemeClr val="phClr"/>
          </a:solidFill>
          <a:prstDash val="solid"/>
        </a:ln>
      </a:lnStyleLst>
      <a:effectStyleLst>
        <a:effectStyle>
          <a:effectLst/>
        </a:effectStyle>
        <a:effectStyle>
          <a:effectLst/>
        </a:effectStyle>
        <a:effectStyle>
          <a:effectLst>
            <a:outerShdw blurRad="57150" dist="19050" dir="5400000">
              <a:srgbClr val="000000">
                <a:alpha val="63000"/>
              </a:srgbClr>
            </a:outerShdw>
          </a:effectLst>
        </a:effectStyle>
      </a:effectStyleLst>
      <a:bgFillStyleLst>
        <a:solidFill>
          <a:schemeClr val="phClr"/>
        </a:solidFill>
        <a:solidFill>
          <a:schemeClr val="phClr">
            <a:tint val="95000"/>
            <a:satMod val="170000"/>
          </a:schemeClr>
        </a:solidFill>
        <a:gradFill>
          <a:gsLst>
            <a:gs pos="0">
              <a:schemeClr val="phClr">
                <a:tint val="93000"/>
                <a:shade val="98000"/>
                <a:lumMod val="102000"/>
                <a:satMod val="150000"/>
              </a:schemeClr>
            </a:gs>
            <a:gs pos="50000">
              <a:schemeClr val="phClr">
                <a:tint val="98000"/>
                <a:shade val="90000"/>
                <a:lumMod val="103000"/>
                <a:satMod val="130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K100"/>
  <sheetViews>
    <sheetView showGridLines="0" tabSelected="1" topLeftCell="A26" workbookViewId="0">
      <selection activeCell="C39" sqref="C39:E39"/>
    </sheetView>
  </sheetViews>
  <sheetFormatPr baseColWidth="10" defaultColWidth="8.83203125" defaultRowHeight="14"/>
  <cols>
    <col min="1" max="1" width="34" customWidth="1"/>
    <col min="2" max="2" width="18" customWidth="1"/>
    <col min="3" max="3" width="4" customWidth="1"/>
    <col min="4" max="4" width="24" customWidth="1"/>
    <col min="5" max="5" width="28.33203125" customWidth="1"/>
    <col min="6" max="7" width="14" customWidth="1"/>
    <col min="8" max="8" width="31.33203125" customWidth="1"/>
  </cols>
  <sheetData>
    <row r="1" spans="1:11" ht="34" customHeight="1">
      <c r="A1" s="66" t="s">
        <v>0</v>
      </c>
      <c r="B1" s="66" t="s">
        <v>0</v>
      </c>
      <c r="C1" s="66" t="s">
        <v>0</v>
      </c>
      <c r="D1" s="66" t="s">
        <v>0</v>
      </c>
      <c r="E1" s="66" t="s">
        <v>0</v>
      </c>
      <c r="F1" s="66" t="s">
        <v>0</v>
      </c>
      <c r="G1" s="66" t="s">
        <v>0</v>
      </c>
      <c r="H1" s="66" t="s">
        <v>0</v>
      </c>
      <c r="I1" s="4"/>
      <c r="J1" s="4"/>
      <c r="K1" s="4"/>
    </row>
    <row r="2" spans="1:11" ht="34" customHeight="1">
      <c r="A2" s="66" t="s">
        <v>0</v>
      </c>
      <c r="B2" s="66" t="s">
        <v>0</v>
      </c>
      <c r="C2" s="66" t="s">
        <v>0</v>
      </c>
      <c r="D2" s="66" t="s">
        <v>0</v>
      </c>
      <c r="E2" s="66" t="s">
        <v>0</v>
      </c>
      <c r="F2" s="66" t="s">
        <v>0</v>
      </c>
      <c r="G2" s="66" t="s">
        <v>0</v>
      </c>
      <c r="H2" s="66" t="s">
        <v>0</v>
      </c>
      <c r="I2" s="4"/>
      <c r="J2" s="4"/>
      <c r="K2" s="4"/>
    </row>
    <row r="3" spans="1:11">
      <c r="A3" s="67" t="s">
        <v>1</v>
      </c>
      <c r="B3" s="67" t="s">
        <v>1</v>
      </c>
      <c r="C3" s="67" t="s">
        <v>1</v>
      </c>
      <c r="D3" s="67" t="s">
        <v>1</v>
      </c>
      <c r="E3" s="67" t="s">
        <v>1</v>
      </c>
      <c r="F3" s="67" t="s">
        <v>1</v>
      </c>
      <c r="G3" s="67" t="s">
        <v>1</v>
      </c>
      <c r="H3" s="67" t="s">
        <v>1</v>
      </c>
      <c r="I3" s="4"/>
      <c r="J3" s="4"/>
      <c r="K3" s="4"/>
    </row>
    <row r="4" spans="1:11">
      <c r="A4" s="5"/>
      <c r="B4" s="5"/>
      <c r="C4" s="5"/>
      <c r="D4" s="5"/>
      <c r="E4" s="5"/>
      <c r="F4" s="5"/>
      <c r="G4" s="5"/>
      <c r="H4" s="5"/>
      <c r="I4" s="4"/>
      <c r="J4" s="4"/>
      <c r="K4" s="4"/>
    </row>
    <row r="5" spans="1:11" ht="15">
      <c r="A5" s="1" t="s">
        <v>2</v>
      </c>
      <c r="B5" s="3" t="s">
        <v>3</v>
      </c>
      <c r="C5" s="5"/>
      <c r="D5" s="1" t="s">
        <v>4</v>
      </c>
      <c r="E5" s="3" t="s">
        <v>5</v>
      </c>
      <c r="F5" s="5"/>
      <c r="G5" s="5"/>
      <c r="H5" s="5"/>
      <c r="I5" s="4"/>
      <c r="J5" s="4"/>
      <c r="K5" s="4"/>
    </row>
    <row r="6" spans="1:11" ht="15">
      <c r="A6" s="5" t="s">
        <v>6</v>
      </c>
      <c r="B6" s="13">
        <f>'Cost Inputs'!B15</f>
        <v>5850</v>
      </c>
      <c r="C6" s="5"/>
      <c r="D6" s="5" t="s">
        <v>7</v>
      </c>
      <c r="E6" s="14">
        <f>Readiness!B27</f>
        <v>0</v>
      </c>
      <c r="F6" s="5"/>
      <c r="G6" s="5"/>
      <c r="H6" s="5"/>
      <c r="I6" s="4"/>
      <c r="J6" s="4"/>
      <c r="K6" s="4"/>
    </row>
    <row r="7" spans="1:11" ht="15">
      <c r="A7" s="5" t="s">
        <v>8</v>
      </c>
      <c r="B7" s="15">
        <f>'Reward Economics'!B17</f>
        <v>21.78</v>
      </c>
      <c r="C7" s="5"/>
      <c r="D7" s="5" t="s">
        <v>9</v>
      </c>
      <c r="E7" s="16">
        <f>Readiness!B29</f>
        <v>0</v>
      </c>
      <c r="F7" s="5"/>
      <c r="G7" s="5"/>
      <c r="H7" s="5"/>
      <c r="I7" s="4"/>
      <c r="J7" s="4"/>
      <c r="K7" s="4"/>
    </row>
    <row r="8" spans="1:11" ht="15">
      <c r="A8" s="5" t="s">
        <v>10</v>
      </c>
      <c r="B8" s="17">
        <f>'Cost Inputs'!B19</f>
        <v>250</v>
      </c>
      <c r="C8" s="5"/>
      <c r="D8" s="5" t="s">
        <v>11</v>
      </c>
      <c r="E8" s="18" t="str">
        <f>Readiness!A32</f>
        <v>DO NOT LAUNCH</v>
      </c>
      <c r="F8" s="5"/>
      <c r="G8" s="5"/>
      <c r="H8" s="5"/>
      <c r="I8" s="4"/>
      <c r="J8" s="4"/>
      <c r="K8" s="4"/>
    </row>
    <row r="9" spans="1:11" ht="15">
      <c r="A9" s="5" t="s">
        <v>12</v>
      </c>
      <c r="B9" s="15">
        <f>B7*B8</f>
        <v>5445</v>
      </c>
      <c r="C9" s="5"/>
      <c r="D9" s="5" t="s">
        <v>13</v>
      </c>
      <c r="E9" s="18" t="str">
        <f>'Reward Economics'!B23</f>
        <v>PASS</v>
      </c>
      <c r="F9" s="5"/>
      <c r="G9" s="5"/>
      <c r="H9" s="5"/>
      <c r="I9" s="4"/>
      <c r="J9" s="4"/>
      <c r="K9" s="4"/>
    </row>
    <row r="10" spans="1:11" ht="15">
      <c r="A10" s="5" t="s">
        <v>14</v>
      </c>
      <c r="B10" s="15">
        <f>B6+B9</f>
        <v>11295</v>
      </c>
      <c r="C10" s="5"/>
      <c r="D10" s="5" t="s">
        <v>15</v>
      </c>
      <c r="E10" s="19">
        <f>MIN('Reward Economics'!G6:G12)</f>
        <v>10</v>
      </c>
      <c r="F10" s="5"/>
      <c r="G10" s="5"/>
      <c r="H10" s="5"/>
      <c r="I10" s="4"/>
      <c r="J10" s="4"/>
      <c r="K10" s="4"/>
    </row>
    <row r="11" spans="1:11" ht="15">
      <c r="A11" s="5" t="s">
        <v>16</v>
      </c>
      <c r="B11" s="15">
        <f>B10*'Cost Inputs'!B21</f>
        <v>1355.3999999999999</v>
      </c>
      <c r="C11" s="5"/>
      <c r="D11" s="5"/>
      <c r="E11" s="5"/>
      <c r="F11" s="5"/>
      <c r="G11" s="5"/>
      <c r="H11" s="5"/>
      <c r="I11" s="4"/>
      <c r="J11" s="4"/>
      <c r="K11" s="4"/>
    </row>
    <row r="12" spans="1:11" ht="15">
      <c r="A12" s="5" t="s">
        <v>17</v>
      </c>
      <c r="B12" s="15">
        <f>B10+B11</f>
        <v>12650.4</v>
      </c>
      <c r="C12" s="5"/>
      <c r="D12" s="5"/>
      <c r="E12" s="5"/>
      <c r="F12" s="5"/>
      <c r="G12" s="5"/>
      <c r="H12" s="5"/>
      <c r="I12" s="4"/>
      <c r="J12" s="4"/>
      <c r="K12" s="4"/>
    </row>
    <row r="13" spans="1:11" ht="15">
      <c r="A13" s="5" t="s">
        <v>18</v>
      </c>
      <c r="B13" s="20">
        <f>'Cost Inputs'!B20</f>
        <v>0.09</v>
      </c>
      <c r="C13" s="5"/>
      <c r="D13" s="68" t="s">
        <v>19</v>
      </c>
      <c r="E13" s="69" t="s">
        <v>19</v>
      </c>
      <c r="F13" s="69" t="s">
        <v>19</v>
      </c>
      <c r="G13" s="69" t="s">
        <v>19</v>
      </c>
      <c r="H13" s="70" t="s">
        <v>19</v>
      </c>
      <c r="I13" s="4"/>
      <c r="J13" s="4"/>
      <c r="K13" s="4"/>
    </row>
    <row r="14" spans="1:11" ht="15">
      <c r="A14" s="5" t="s">
        <v>20</v>
      </c>
      <c r="B14" s="15">
        <f>IF(B13&gt;=1,0,B12/(1-B13))</f>
        <v>13901.538461538461</v>
      </c>
      <c r="C14" s="5"/>
      <c r="D14" s="71" t="s">
        <v>21</v>
      </c>
      <c r="E14" s="72" t="s">
        <v>21</v>
      </c>
      <c r="F14" s="72" t="s">
        <v>21</v>
      </c>
      <c r="G14" s="72" t="s">
        <v>21</v>
      </c>
      <c r="H14" s="73" t="s">
        <v>21</v>
      </c>
      <c r="I14" s="4"/>
      <c r="J14" s="4"/>
      <c r="K14" s="4"/>
    </row>
    <row r="15" spans="1:11" ht="15">
      <c r="A15" s="5" t="s">
        <v>22</v>
      </c>
      <c r="B15" s="15">
        <f>CEILING(B14,'Cost Inputs'!B25)</f>
        <v>14000</v>
      </c>
      <c r="C15" s="5"/>
      <c r="D15" s="74" t="s">
        <v>21</v>
      </c>
      <c r="E15" s="75" t="s">
        <v>21</v>
      </c>
      <c r="F15" s="75" t="s">
        <v>21</v>
      </c>
      <c r="G15" s="75" t="s">
        <v>21</v>
      </c>
      <c r="H15" s="76" t="s">
        <v>21</v>
      </c>
      <c r="I15" s="4"/>
      <c r="J15" s="4"/>
      <c r="K15" s="4"/>
    </row>
    <row r="16" spans="1:11" ht="15">
      <c r="A16" s="5" t="s">
        <v>23</v>
      </c>
      <c r="B16" s="15">
        <f>'Reward Economics'!B16*B8</f>
        <v>14475.000000000002</v>
      </c>
      <c r="C16" s="5"/>
      <c r="D16" s="74" t="s">
        <v>21</v>
      </c>
      <c r="E16" s="75" t="s">
        <v>21</v>
      </c>
      <c r="F16" s="75" t="s">
        <v>21</v>
      </c>
      <c r="G16" s="75" t="s">
        <v>21</v>
      </c>
      <c r="H16" s="76" t="s">
        <v>21</v>
      </c>
      <c r="I16" s="4"/>
      <c r="J16" s="4"/>
      <c r="K16" s="4"/>
    </row>
    <row r="17" spans="1:11" ht="15">
      <c r="A17" s="5" t="s">
        <v>24</v>
      </c>
      <c r="B17" s="15">
        <f>B16-(B16*B13)-B9-B6</f>
        <v>1877.2500000000018</v>
      </c>
      <c r="C17" s="5"/>
      <c r="D17" s="74" t="s">
        <v>21</v>
      </c>
      <c r="E17" s="75" t="s">
        <v>21</v>
      </c>
      <c r="F17" s="75" t="s">
        <v>21</v>
      </c>
      <c r="G17" s="75" t="s">
        <v>21</v>
      </c>
      <c r="H17" s="76" t="s">
        <v>21</v>
      </c>
      <c r="I17" s="4"/>
      <c r="J17" s="4"/>
      <c r="K17" s="4"/>
    </row>
    <row r="18" spans="1:11" ht="15">
      <c r="A18" s="5" t="s">
        <v>25</v>
      </c>
      <c r="B18" s="17">
        <f>IF('Reward Economics'!B16=0,0,ROUNDUP(B15/'Reward Economics'!B16,0))</f>
        <v>242</v>
      </c>
      <c r="C18" s="5"/>
      <c r="D18" s="77" t="s">
        <v>21</v>
      </c>
      <c r="E18" s="78" t="s">
        <v>21</v>
      </c>
      <c r="F18" s="78" t="s">
        <v>21</v>
      </c>
      <c r="G18" s="78" t="s">
        <v>21</v>
      </c>
      <c r="H18" s="79" t="s">
        <v>21</v>
      </c>
      <c r="I18" s="4"/>
      <c r="J18" s="4"/>
      <c r="K18" s="4"/>
    </row>
    <row r="19" spans="1:11" ht="15">
      <c r="A19" s="5" t="s">
        <v>26</v>
      </c>
      <c r="B19" s="19">
        <f>B15*'Cost Inputs'!B26</f>
        <v>4200</v>
      </c>
      <c r="C19" s="5"/>
      <c r="D19" s="5"/>
      <c r="E19" s="5"/>
      <c r="F19" s="5"/>
      <c r="G19" s="5"/>
      <c r="H19" s="5"/>
      <c r="I19" s="4"/>
      <c r="J19" s="4"/>
      <c r="K19" s="4"/>
    </row>
    <row r="20" spans="1:11">
      <c r="A20" s="5"/>
      <c r="B20" s="5"/>
      <c r="C20" s="5"/>
      <c r="D20" s="5"/>
      <c r="E20" s="5"/>
      <c r="F20" s="5"/>
      <c r="G20" s="5"/>
      <c r="H20" s="5"/>
      <c r="I20" s="4"/>
      <c r="J20" s="4"/>
      <c r="K20" s="4"/>
    </row>
    <row r="21" spans="1:11">
      <c r="A21" s="5"/>
      <c r="B21" s="5"/>
      <c r="C21" s="5"/>
      <c r="D21" s="5"/>
      <c r="E21" s="5"/>
      <c r="F21" s="5"/>
      <c r="G21" s="5"/>
      <c r="H21" s="5"/>
      <c r="I21" s="4"/>
      <c r="J21" s="4"/>
      <c r="K21" s="4"/>
    </row>
    <row r="22" spans="1:11">
      <c r="A22" s="68" t="s">
        <v>27</v>
      </c>
      <c r="B22" s="69" t="s">
        <v>27</v>
      </c>
      <c r="C22" s="69" t="s">
        <v>27</v>
      </c>
      <c r="D22" s="69" t="s">
        <v>27</v>
      </c>
      <c r="E22" s="69" t="s">
        <v>27</v>
      </c>
      <c r="F22" s="69" t="s">
        <v>27</v>
      </c>
      <c r="G22" s="69" t="s">
        <v>27</v>
      </c>
      <c r="H22" s="70" t="s">
        <v>27</v>
      </c>
      <c r="I22" s="4"/>
      <c r="J22" s="4"/>
      <c r="K22" s="4"/>
    </row>
    <row r="23" spans="1:11" ht="15">
      <c r="A23" s="12" t="s">
        <v>28</v>
      </c>
      <c r="B23" s="80" t="s">
        <v>29</v>
      </c>
      <c r="C23" s="80"/>
      <c r="D23" s="80"/>
      <c r="E23" s="80" t="s">
        <v>30</v>
      </c>
      <c r="F23" s="80"/>
      <c r="G23" s="80"/>
      <c r="H23" s="80"/>
      <c r="I23" s="4"/>
      <c r="J23" s="4"/>
      <c r="K23" s="4"/>
    </row>
    <row r="24" spans="1:11" ht="15">
      <c r="A24" s="6" t="s">
        <v>22</v>
      </c>
      <c r="B24" s="81" t="s">
        <v>31</v>
      </c>
      <c r="C24" s="81"/>
      <c r="D24" s="81"/>
      <c r="E24" s="81" t="s">
        <v>32</v>
      </c>
      <c r="F24" s="81"/>
      <c r="G24" s="81"/>
      <c r="H24" s="81"/>
      <c r="I24" s="4"/>
      <c r="J24" s="4"/>
      <c r="K24" s="4"/>
    </row>
    <row r="25" spans="1:11" ht="15">
      <c r="A25" s="8" t="s">
        <v>24</v>
      </c>
      <c r="B25" s="82" t="s">
        <v>33</v>
      </c>
      <c r="C25" s="82"/>
      <c r="D25" s="82"/>
      <c r="E25" s="82" t="s">
        <v>34</v>
      </c>
      <c r="F25" s="82"/>
      <c r="G25" s="82"/>
      <c r="H25" s="82"/>
      <c r="I25" s="4"/>
      <c r="J25" s="4"/>
      <c r="K25" s="4"/>
    </row>
    <row r="26" spans="1:11" ht="15">
      <c r="A26" s="8" t="s">
        <v>25</v>
      </c>
      <c r="B26" s="82" t="s">
        <v>35</v>
      </c>
      <c r="C26" s="82"/>
      <c r="D26" s="82"/>
      <c r="E26" s="82" t="s">
        <v>36</v>
      </c>
      <c r="F26" s="82"/>
      <c r="G26" s="82"/>
      <c r="H26" s="82"/>
      <c r="I26" s="4"/>
      <c r="J26" s="4"/>
      <c r="K26" s="4"/>
    </row>
    <row r="27" spans="1:11" ht="15">
      <c r="A27" s="8" t="s">
        <v>26</v>
      </c>
      <c r="B27" s="82" t="s">
        <v>37</v>
      </c>
      <c r="C27" s="82"/>
      <c r="D27" s="82"/>
      <c r="E27" s="82" t="s">
        <v>38</v>
      </c>
      <c r="F27" s="82"/>
      <c r="G27" s="82"/>
      <c r="H27" s="82"/>
      <c r="I27" s="4"/>
      <c r="J27" s="4"/>
      <c r="K27" s="4"/>
    </row>
    <row r="28" spans="1:11">
      <c r="A28" s="5"/>
      <c r="B28" s="5"/>
      <c r="C28" s="5"/>
      <c r="D28" s="5"/>
      <c r="E28" s="5"/>
      <c r="F28" s="5"/>
      <c r="G28" s="5"/>
      <c r="H28" s="5"/>
      <c r="I28" s="4"/>
      <c r="J28" s="4"/>
      <c r="K28" s="4"/>
    </row>
    <row r="29" spans="1:11">
      <c r="A29" s="83" t="s">
        <v>39</v>
      </c>
      <c r="B29" s="84" t="s">
        <v>39</v>
      </c>
      <c r="C29" s="84" t="s">
        <v>39</v>
      </c>
      <c r="D29" s="84" t="s">
        <v>39</v>
      </c>
      <c r="E29" s="84" t="s">
        <v>39</v>
      </c>
      <c r="F29" s="84" t="s">
        <v>39</v>
      </c>
      <c r="G29" s="84" t="s">
        <v>39</v>
      </c>
      <c r="H29" s="85" t="s">
        <v>39</v>
      </c>
      <c r="I29" s="4"/>
      <c r="J29" s="4"/>
      <c r="K29" s="4"/>
    </row>
    <row r="30" spans="1:11">
      <c r="A30" s="5"/>
      <c r="B30" s="5"/>
      <c r="C30" s="5"/>
      <c r="D30" s="5"/>
      <c r="E30" s="5"/>
      <c r="F30" s="5"/>
      <c r="G30" s="5"/>
      <c r="H30" s="5"/>
      <c r="I30" s="4"/>
      <c r="J30" s="4"/>
      <c r="K30" s="4"/>
    </row>
    <row r="31" spans="1:11">
      <c r="A31" s="5"/>
      <c r="B31" s="5"/>
      <c r="C31" s="5"/>
      <c r="D31" s="5"/>
      <c r="E31" s="5"/>
      <c r="F31" s="5"/>
      <c r="G31" s="5"/>
      <c r="H31" s="5"/>
      <c r="I31" s="4"/>
      <c r="J31" s="4"/>
      <c r="K31" s="4"/>
    </row>
    <row r="32" spans="1:11">
      <c r="A32" s="68" t="s">
        <v>40</v>
      </c>
      <c r="B32" s="69" t="s">
        <v>40</v>
      </c>
      <c r="C32" s="69" t="s">
        <v>40</v>
      </c>
      <c r="D32" s="69" t="s">
        <v>40</v>
      </c>
      <c r="E32" s="69" t="s">
        <v>40</v>
      </c>
      <c r="F32" s="69" t="s">
        <v>40</v>
      </c>
      <c r="G32" s="69" t="s">
        <v>40</v>
      </c>
      <c r="H32" s="70" t="s">
        <v>40</v>
      </c>
      <c r="I32" s="4"/>
      <c r="J32" s="4"/>
      <c r="K32" s="4"/>
    </row>
    <row r="33" spans="1:11">
      <c r="A33" s="86" t="s">
        <v>41</v>
      </c>
      <c r="B33" s="87" t="s">
        <v>41</v>
      </c>
      <c r="C33" s="87" t="s">
        <v>41</v>
      </c>
      <c r="D33" s="87" t="s">
        <v>41</v>
      </c>
      <c r="E33" s="87" t="s">
        <v>41</v>
      </c>
      <c r="F33" s="87" t="s">
        <v>41</v>
      </c>
      <c r="G33" s="87" t="s">
        <v>41</v>
      </c>
      <c r="H33" s="88" t="s">
        <v>41</v>
      </c>
      <c r="I33" s="4"/>
      <c r="J33" s="4"/>
      <c r="K33" s="4"/>
    </row>
    <row r="34" spans="1:11">
      <c r="A34" s="89" t="s">
        <v>41</v>
      </c>
      <c r="B34" s="75" t="s">
        <v>41</v>
      </c>
      <c r="C34" s="75" t="s">
        <v>41</v>
      </c>
      <c r="D34" s="75" t="s">
        <v>41</v>
      </c>
      <c r="E34" s="75" t="s">
        <v>41</v>
      </c>
      <c r="F34" s="75" t="s">
        <v>41</v>
      </c>
      <c r="G34" s="75" t="s">
        <v>41</v>
      </c>
      <c r="H34" s="90" t="s">
        <v>41</v>
      </c>
      <c r="I34" s="4"/>
      <c r="J34" s="4"/>
      <c r="K34" s="4"/>
    </row>
    <row r="35" spans="1:11">
      <c r="A35" s="91" t="s">
        <v>41</v>
      </c>
      <c r="B35" s="92" t="s">
        <v>41</v>
      </c>
      <c r="C35" s="92" t="s">
        <v>41</v>
      </c>
      <c r="D35" s="92" t="s">
        <v>41</v>
      </c>
      <c r="E35" s="92" t="s">
        <v>41</v>
      </c>
      <c r="F35" s="92" t="s">
        <v>41</v>
      </c>
      <c r="G35" s="92" t="s">
        <v>41</v>
      </c>
      <c r="H35" s="93" t="s">
        <v>41</v>
      </c>
      <c r="I35" s="4"/>
      <c r="J35" s="4"/>
      <c r="K35" s="4"/>
    </row>
    <row r="36" spans="1:11">
      <c r="A36" s="5"/>
      <c r="B36" s="5"/>
      <c r="C36" s="5"/>
      <c r="D36" s="5"/>
      <c r="E36" s="5"/>
      <c r="F36" s="5"/>
      <c r="G36" s="5"/>
      <c r="H36" s="5"/>
      <c r="I36" s="4"/>
      <c r="J36" s="4"/>
      <c r="K36" s="4"/>
    </row>
    <row r="37" spans="1:11" ht="15">
      <c r="A37" s="1" t="s">
        <v>42</v>
      </c>
      <c r="B37" s="2" t="s">
        <v>43</v>
      </c>
      <c r="C37" s="69" t="s">
        <v>44</v>
      </c>
      <c r="D37" s="69"/>
      <c r="E37" s="69"/>
      <c r="F37" s="69" t="s">
        <v>45</v>
      </c>
      <c r="G37" s="69"/>
      <c r="H37" s="70"/>
      <c r="I37" s="4"/>
      <c r="J37" s="4"/>
      <c r="K37" s="4"/>
    </row>
    <row r="38" spans="1:11" ht="15">
      <c r="A38" s="6" t="s">
        <v>46</v>
      </c>
      <c r="B38" s="6" t="s">
        <v>47</v>
      </c>
      <c r="C38" s="81" t="s">
        <v>238</v>
      </c>
      <c r="D38" s="81"/>
      <c r="E38" s="81"/>
      <c r="F38" s="81" t="s">
        <v>48</v>
      </c>
      <c r="G38" s="81"/>
      <c r="H38" s="81"/>
      <c r="I38" s="4"/>
      <c r="J38" s="4"/>
      <c r="K38" s="4"/>
    </row>
    <row r="39" spans="1:11" ht="15">
      <c r="A39" s="8" t="s">
        <v>49</v>
      </c>
      <c r="B39" s="8" t="s">
        <v>50</v>
      </c>
      <c r="C39" s="82" t="s">
        <v>51</v>
      </c>
      <c r="D39" s="82"/>
      <c r="E39" s="82"/>
      <c r="F39" s="82" t="s">
        <v>52</v>
      </c>
      <c r="G39" s="82"/>
      <c r="H39" s="82"/>
      <c r="I39" s="4"/>
      <c r="J39" s="4"/>
      <c r="K39" s="4"/>
    </row>
    <row r="40" spans="1:11" ht="15">
      <c r="A40" s="8" t="s">
        <v>53</v>
      </c>
      <c r="B40" s="8" t="s">
        <v>54</v>
      </c>
      <c r="C40" s="82" t="s">
        <v>55</v>
      </c>
      <c r="D40" s="82"/>
      <c r="E40" s="82"/>
      <c r="F40" s="82" t="s">
        <v>56</v>
      </c>
      <c r="G40" s="82"/>
      <c r="H40" s="82"/>
      <c r="I40" s="4"/>
      <c r="J40" s="4"/>
      <c r="K40" s="4"/>
    </row>
    <row r="41" spans="1:11" ht="15">
      <c r="A41" s="8" t="s">
        <v>57</v>
      </c>
      <c r="B41" s="8" t="s">
        <v>58</v>
      </c>
      <c r="C41" s="82" t="s">
        <v>59</v>
      </c>
      <c r="D41" s="82"/>
      <c r="E41" s="82"/>
      <c r="F41" s="82" t="s">
        <v>60</v>
      </c>
      <c r="G41" s="82"/>
      <c r="H41" s="82"/>
      <c r="I41" s="4"/>
      <c r="J41" s="4"/>
      <c r="K41" s="4"/>
    </row>
    <row r="42" spans="1:11" ht="15">
      <c r="A42" s="8" t="s">
        <v>61</v>
      </c>
      <c r="B42" s="8" t="s">
        <v>62</v>
      </c>
      <c r="C42" s="82" t="s">
        <v>63</v>
      </c>
      <c r="D42" s="82"/>
      <c r="E42" s="82"/>
      <c r="F42" s="82" t="s">
        <v>64</v>
      </c>
      <c r="G42" s="82"/>
      <c r="H42" s="82"/>
      <c r="I42" s="4"/>
      <c r="J42" s="4"/>
      <c r="K42" s="4"/>
    </row>
    <row r="43" spans="1:11">
      <c r="A43" s="5"/>
      <c r="B43" s="5"/>
      <c r="C43" s="5"/>
      <c r="D43" s="5"/>
      <c r="E43" s="5"/>
      <c r="F43" s="5"/>
      <c r="G43" s="5"/>
      <c r="H43" s="5"/>
      <c r="I43" s="4"/>
      <c r="J43" s="4"/>
      <c r="K43" s="4"/>
    </row>
    <row r="44" spans="1:11">
      <c r="A44" s="68" t="s">
        <v>65</v>
      </c>
      <c r="B44" s="69" t="s">
        <v>65</v>
      </c>
      <c r="C44" s="69" t="s">
        <v>65</v>
      </c>
      <c r="D44" s="70" t="s">
        <v>65</v>
      </c>
      <c r="E44" s="68" t="s">
        <v>66</v>
      </c>
      <c r="F44" s="69" t="s">
        <v>66</v>
      </c>
      <c r="G44" s="69" t="s">
        <v>66</v>
      </c>
      <c r="H44" s="70" t="s">
        <v>66</v>
      </c>
      <c r="I44" s="4"/>
      <c r="J44" s="4"/>
      <c r="K44" s="4"/>
    </row>
    <row r="45" spans="1:11">
      <c r="A45" s="94" t="s">
        <v>67</v>
      </c>
      <c r="B45" s="95" t="s">
        <v>67</v>
      </c>
      <c r="C45" s="95" t="s">
        <v>67</v>
      </c>
      <c r="D45" s="96" t="s">
        <v>67</v>
      </c>
      <c r="E45" s="103" t="s">
        <v>68</v>
      </c>
      <c r="F45" s="104" t="s">
        <v>68</v>
      </c>
      <c r="G45" s="104" t="s">
        <v>68</v>
      </c>
      <c r="H45" s="105" t="s">
        <v>68</v>
      </c>
      <c r="I45" s="4"/>
      <c r="J45" s="4"/>
      <c r="K45" s="4"/>
    </row>
    <row r="46" spans="1:11">
      <c r="A46" s="97" t="s">
        <v>67</v>
      </c>
      <c r="B46" s="98" t="s">
        <v>67</v>
      </c>
      <c r="C46" s="98" t="s">
        <v>67</v>
      </c>
      <c r="D46" s="99" t="s">
        <v>67</v>
      </c>
      <c r="E46" s="106" t="s">
        <v>68</v>
      </c>
      <c r="F46" s="107" t="s">
        <v>68</v>
      </c>
      <c r="G46" s="107" t="s">
        <v>68</v>
      </c>
      <c r="H46" s="108" t="s">
        <v>68</v>
      </c>
      <c r="I46" s="4"/>
      <c r="J46" s="4"/>
      <c r="K46" s="4"/>
    </row>
    <row r="47" spans="1:11">
      <c r="A47" s="97" t="s">
        <v>67</v>
      </c>
      <c r="B47" s="98" t="s">
        <v>67</v>
      </c>
      <c r="C47" s="98" t="s">
        <v>67</v>
      </c>
      <c r="D47" s="99" t="s">
        <v>67</v>
      </c>
      <c r="E47" s="106" t="s">
        <v>68</v>
      </c>
      <c r="F47" s="107" t="s">
        <v>68</v>
      </c>
      <c r="G47" s="107" t="s">
        <v>68</v>
      </c>
      <c r="H47" s="108" t="s">
        <v>68</v>
      </c>
      <c r="I47" s="4"/>
      <c r="J47" s="4"/>
      <c r="K47" s="4"/>
    </row>
    <row r="48" spans="1:11">
      <c r="A48" s="97" t="s">
        <v>67</v>
      </c>
      <c r="B48" s="98" t="s">
        <v>67</v>
      </c>
      <c r="C48" s="98" t="s">
        <v>67</v>
      </c>
      <c r="D48" s="99" t="s">
        <v>67</v>
      </c>
      <c r="E48" s="106" t="s">
        <v>68</v>
      </c>
      <c r="F48" s="107" t="s">
        <v>68</v>
      </c>
      <c r="G48" s="107" t="s">
        <v>68</v>
      </c>
      <c r="H48" s="108" t="s">
        <v>68</v>
      </c>
      <c r="I48" s="4"/>
      <c r="J48" s="4"/>
      <c r="K48" s="4"/>
    </row>
    <row r="49" spans="1:11">
      <c r="A49" s="100" t="s">
        <v>67</v>
      </c>
      <c r="B49" s="101" t="s">
        <v>67</v>
      </c>
      <c r="C49" s="101" t="s">
        <v>67</v>
      </c>
      <c r="D49" s="102" t="s">
        <v>67</v>
      </c>
      <c r="E49" s="109" t="s">
        <v>68</v>
      </c>
      <c r="F49" s="110" t="s">
        <v>68</v>
      </c>
      <c r="G49" s="110" t="s">
        <v>68</v>
      </c>
      <c r="H49" s="111" t="s">
        <v>68</v>
      </c>
      <c r="I49" s="4"/>
      <c r="J49" s="4"/>
      <c r="K49" s="4"/>
    </row>
    <row r="50" spans="1:11">
      <c r="A50" s="5"/>
      <c r="B50" s="5"/>
      <c r="C50" s="5"/>
      <c r="D50" s="5"/>
      <c r="E50" s="5"/>
      <c r="F50" s="5"/>
      <c r="G50" s="5"/>
      <c r="H50" s="5"/>
      <c r="I50" s="4"/>
      <c r="J50" s="4"/>
      <c r="K50" s="4"/>
    </row>
    <row r="51" spans="1:11">
      <c r="A51" s="112" t="s">
        <v>69</v>
      </c>
      <c r="B51" s="113" t="s">
        <v>69</v>
      </c>
      <c r="C51" s="113" t="s">
        <v>69</v>
      </c>
      <c r="D51" s="113" t="s">
        <v>69</v>
      </c>
      <c r="E51" s="113" t="s">
        <v>69</v>
      </c>
      <c r="F51" s="113" t="s">
        <v>69</v>
      </c>
      <c r="G51" s="113" t="s">
        <v>69</v>
      </c>
      <c r="H51" s="114" t="s">
        <v>69</v>
      </c>
      <c r="I51" s="4"/>
      <c r="J51" s="4"/>
      <c r="K51" s="4"/>
    </row>
    <row r="52" spans="1:11">
      <c r="A52" s="115" t="s">
        <v>69</v>
      </c>
      <c r="B52" s="116" t="s">
        <v>69</v>
      </c>
      <c r="C52" s="116" t="s">
        <v>69</v>
      </c>
      <c r="D52" s="116" t="s">
        <v>69</v>
      </c>
      <c r="E52" s="116" t="s">
        <v>69</v>
      </c>
      <c r="F52" s="116" t="s">
        <v>69</v>
      </c>
      <c r="G52" s="116" t="s">
        <v>69</v>
      </c>
      <c r="H52" s="117" t="s">
        <v>69</v>
      </c>
      <c r="I52" s="4"/>
      <c r="J52" s="4"/>
      <c r="K52" s="4"/>
    </row>
    <row r="53" spans="1:11">
      <c r="A53" s="4"/>
      <c r="B53" s="4"/>
      <c r="C53" s="4"/>
      <c r="D53" s="4"/>
      <c r="E53" s="4"/>
      <c r="F53" s="4"/>
      <c r="G53" s="4"/>
      <c r="H53" s="4"/>
      <c r="I53" s="4"/>
      <c r="J53" s="4"/>
      <c r="K53" s="4"/>
    </row>
    <row r="54" spans="1:11">
      <c r="A54" s="4"/>
      <c r="B54" s="4"/>
      <c r="C54" s="4"/>
      <c r="D54" s="4"/>
      <c r="E54" s="4"/>
      <c r="F54" s="4"/>
      <c r="G54" s="4"/>
      <c r="H54" s="4"/>
      <c r="I54" s="4"/>
      <c r="J54" s="4"/>
      <c r="K54" s="4"/>
    </row>
    <row r="55" spans="1:11">
      <c r="A55" s="4"/>
      <c r="B55" s="4"/>
      <c r="C55" s="4"/>
      <c r="D55" s="4"/>
      <c r="E55" s="4"/>
      <c r="F55" s="4"/>
      <c r="G55" s="4"/>
      <c r="H55" s="4"/>
      <c r="I55" s="4"/>
      <c r="J55" s="4"/>
      <c r="K55" s="4"/>
    </row>
    <row r="56" spans="1:11">
      <c r="A56" s="4"/>
      <c r="B56" s="4"/>
      <c r="C56" s="4"/>
      <c r="D56" s="4"/>
      <c r="E56" s="4"/>
      <c r="F56" s="4"/>
      <c r="G56" s="4"/>
      <c r="H56" s="4"/>
      <c r="I56" s="4"/>
      <c r="J56" s="4"/>
      <c r="K56" s="4"/>
    </row>
    <row r="57" spans="1:11">
      <c r="A57" s="4"/>
      <c r="B57" s="4"/>
      <c r="C57" s="4"/>
      <c r="D57" s="4"/>
      <c r="E57" s="4"/>
      <c r="F57" s="4"/>
      <c r="G57" s="4"/>
      <c r="H57" s="4"/>
      <c r="I57" s="4"/>
      <c r="J57" s="4"/>
      <c r="K57" s="4"/>
    </row>
    <row r="58" spans="1:11">
      <c r="A58" s="4"/>
      <c r="B58" s="4"/>
      <c r="C58" s="4"/>
      <c r="D58" s="4"/>
      <c r="E58" s="4"/>
      <c r="F58" s="4"/>
      <c r="G58" s="4"/>
      <c r="H58" s="4"/>
      <c r="I58" s="4"/>
      <c r="J58" s="4"/>
      <c r="K58" s="4"/>
    </row>
    <row r="59" spans="1:11">
      <c r="A59" s="4"/>
      <c r="B59" s="4"/>
      <c r="C59" s="4"/>
      <c r="D59" s="4"/>
      <c r="E59" s="4"/>
      <c r="F59" s="4"/>
      <c r="G59" s="4"/>
      <c r="H59" s="4"/>
      <c r="I59" s="4"/>
      <c r="J59" s="4"/>
      <c r="K59" s="4"/>
    </row>
    <row r="60" spans="1:11">
      <c r="A60" s="4"/>
      <c r="B60" s="4"/>
      <c r="C60" s="4"/>
      <c r="D60" s="4"/>
      <c r="E60" s="4"/>
      <c r="F60" s="4"/>
      <c r="G60" s="4"/>
      <c r="H60" s="4"/>
      <c r="I60" s="4"/>
      <c r="J60" s="4"/>
      <c r="K60" s="4"/>
    </row>
    <row r="61" spans="1:11">
      <c r="A61" s="4"/>
      <c r="B61" s="4"/>
      <c r="C61" s="4"/>
      <c r="D61" s="4"/>
      <c r="E61" s="4"/>
      <c r="F61" s="4"/>
      <c r="G61" s="4"/>
      <c r="H61" s="4"/>
      <c r="I61" s="4"/>
      <c r="J61" s="4"/>
      <c r="K61" s="4"/>
    </row>
    <row r="62" spans="1:11">
      <c r="A62" s="4"/>
      <c r="B62" s="4"/>
      <c r="C62" s="4"/>
      <c r="D62" s="4"/>
      <c r="E62" s="4"/>
      <c r="F62" s="4"/>
      <c r="G62" s="4"/>
      <c r="H62" s="4"/>
      <c r="I62" s="4"/>
      <c r="J62" s="4"/>
      <c r="K62" s="4"/>
    </row>
    <row r="63" spans="1:11">
      <c r="A63" s="4"/>
      <c r="B63" s="4"/>
      <c r="C63" s="4"/>
      <c r="D63" s="4"/>
      <c r="E63" s="4"/>
      <c r="F63" s="4"/>
      <c r="G63" s="4"/>
      <c r="H63" s="4"/>
      <c r="I63" s="4"/>
      <c r="J63" s="4"/>
      <c r="K63" s="4"/>
    </row>
    <row r="64" spans="1:11">
      <c r="A64" s="4"/>
      <c r="B64" s="4"/>
      <c r="C64" s="4"/>
      <c r="D64" s="4"/>
      <c r="E64" s="4"/>
      <c r="F64" s="4"/>
      <c r="G64" s="4"/>
      <c r="H64" s="4"/>
      <c r="I64" s="4"/>
      <c r="J64" s="4"/>
      <c r="K64" s="4"/>
    </row>
    <row r="65" spans="1:11">
      <c r="A65" s="4"/>
      <c r="B65" s="4"/>
      <c r="C65" s="4"/>
      <c r="D65" s="4"/>
      <c r="E65" s="4"/>
      <c r="F65" s="4"/>
      <c r="G65" s="4"/>
      <c r="H65" s="4"/>
      <c r="I65" s="4"/>
      <c r="J65" s="4"/>
      <c r="K65" s="4"/>
    </row>
    <row r="66" spans="1:11">
      <c r="A66" s="4"/>
      <c r="B66" s="4"/>
      <c r="C66" s="4"/>
      <c r="D66" s="4"/>
      <c r="E66" s="4"/>
      <c r="F66" s="4"/>
      <c r="G66" s="4"/>
      <c r="H66" s="4"/>
      <c r="I66" s="4"/>
      <c r="J66" s="4"/>
      <c r="K66" s="4"/>
    </row>
    <row r="67" spans="1:11">
      <c r="A67" s="4"/>
      <c r="B67" s="4"/>
      <c r="C67" s="4"/>
      <c r="D67" s="4"/>
      <c r="E67" s="4"/>
      <c r="F67" s="4"/>
      <c r="G67" s="4"/>
      <c r="H67" s="4"/>
      <c r="I67" s="4"/>
      <c r="J67" s="4"/>
      <c r="K67" s="4"/>
    </row>
    <row r="68" spans="1:11">
      <c r="A68" s="4"/>
      <c r="B68" s="4"/>
      <c r="C68" s="4"/>
      <c r="D68" s="4"/>
      <c r="E68" s="4"/>
      <c r="F68" s="4"/>
      <c r="G68" s="4"/>
      <c r="H68" s="4"/>
      <c r="I68" s="4"/>
      <c r="J68" s="4"/>
      <c r="K68" s="4"/>
    </row>
    <row r="69" spans="1:11">
      <c r="A69" s="4"/>
      <c r="B69" s="4"/>
      <c r="C69" s="4"/>
      <c r="D69" s="4"/>
      <c r="E69" s="4"/>
      <c r="F69" s="4"/>
      <c r="G69" s="4"/>
      <c r="H69" s="4"/>
      <c r="I69" s="4"/>
      <c r="J69" s="4"/>
      <c r="K69" s="4"/>
    </row>
    <row r="70" spans="1:11">
      <c r="A70" s="4"/>
      <c r="B70" s="4"/>
      <c r="C70" s="4"/>
      <c r="D70" s="4"/>
      <c r="E70" s="4"/>
      <c r="F70" s="4"/>
      <c r="G70" s="4"/>
      <c r="H70" s="4"/>
      <c r="I70" s="4"/>
      <c r="J70" s="4"/>
      <c r="K70" s="4"/>
    </row>
    <row r="71" spans="1:11">
      <c r="A71" s="4"/>
      <c r="B71" s="4"/>
      <c r="C71" s="4"/>
      <c r="D71" s="4"/>
      <c r="E71" s="4"/>
      <c r="F71" s="4"/>
      <c r="G71" s="4"/>
      <c r="H71" s="4"/>
      <c r="I71" s="4"/>
      <c r="J71" s="4"/>
      <c r="K71" s="4"/>
    </row>
    <row r="72" spans="1:11">
      <c r="A72" s="4"/>
      <c r="B72" s="4"/>
      <c r="C72" s="4"/>
      <c r="D72" s="4"/>
      <c r="E72" s="4"/>
      <c r="F72" s="4"/>
      <c r="G72" s="4"/>
      <c r="H72" s="4"/>
      <c r="I72" s="4"/>
      <c r="J72" s="4"/>
      <c r="K72" s="4"/>
    </row>
    <row r="73" spans="1:11">
      <c r="A73" s="4"/>
      <c r="B73" s="4"/>
      <c r="C73" s="4"/>
      <c r="D73" s="4"/>
      <c r="E73" s="4"/>
      <c r="F73" s="4"/>
      <c r="G73" s="4"/>
      <c r="H73" s="4"/>
      <c r="I73" s="4"/>
      <c r="J73" s="4"/>
      <c r="K73" s="4"/>
    </row>
    <row r="74" spans="1:11">
      <c r="A74" s="4"/>
      <c r="B74" s="4"/>
      <c r="C74" s="4"/>
      <c r="D74" s="4"/>
      <c r="E74" s="4"/>
      <c r="F74" s="4"/>
      <c r="G74" s="4"/>
      <c r="H74" s="4"/>
      <c r="I74" s="4"/>
      <c r="J74" s="4"/>
      <c r="K74" s="4"/>
    </row>
    <row r="75" spans="1:11">
      <c r="A75" s="4"/>
      <c r="B75" s="4"/>
      <c r="C75" s="4"/>
      <c r="D75" s="4"/>
      <c r="E75" s="4"/>
      <c r="F75" s="4"/>
      <c r="G75" s="4"/>
      <c r="H75" s="4"/>
      <c r="I75" s="4"/>
      <c r="J75" s="4"/>
      <c r="K75" s="4"/>
    </row>
    <row r="76" spans="1:11">
      <c r="A76" s="4"/>
      <c r="B76" s="4"/>
      <c r="C76" s="4"/>
      <c r="D76" s="4"/>
      <c r="E76" s="4"/>
      <c r="F76" s="4"/>
      <c r="G76" s="4"/>
      <c r="H76" s="4"/>
      <c r="I76" s="4"/>
      <c r="J76" s="4"/>
      <c r="K76" s="4"/>
    </row>
    <row r="77" spans="1:11">
      <c r="A77" s="4"/>
      <c r="B77" s="4"/>
      <c r="C77" s="4"/>
      <c r="D77" s="4"/>
      <c r="E77" s="4"/>
      <c r="F77" s="4"/>
      <c r="G77" s="4"/>
      <c r="H77" s="4"/>
      <c r="I77" s="4"/>
      <c r="J77" s="4"/>
      <c r="K77" s="4"/>
    </row>
    <row r="78" spans="1:11">
      <c r="A78" s="4"/>
      <c r="B78" s="4"/>
      <c r="C78" s="4"/>
      <c r="D78" s="4"/>
      <c r="E78" s="4"/>
      <c r="F78" s="4"/>
      <c r="G78" s="4"/>
      <c r="H78" s="4"/>
      <c r="I78" s="4"/>
      <c r="J78" s="4"/>
      <c r="K78" s="4"/>
    </row>
    <row r="79" spans="1:11">
      <c r="A79" s="4"/>
      <c r="B79" s="4"/>
      <c r="C79" s="4"/>
      <c r="D79" s="4"/>
      <c r="E79" s="4"/>
      <c r="F79" s="4"/>
      <c r="G79" s="4"/>
      <c r="H79" s="4"/>
      <c r="I79" s="4"/>
      <c r="J79" s="4"/>
      <c r="K79" s="4"/>
    </row>
    <row r="80" spans="1:11">
      <c r="A80" s="4"/>
      <c r="B80" s="4"/>
      <c r="C80" s="4"/>
      <c r="D80" s="4"/>
      <c r="E80" s="4"/>
      <c r="F80" s="4"/>
      <c r="G80" s="4"/>
      <c r="H80" s="4"/>
      <c r="I80" s="4"/>
      <c r="J80" s="4"/>
      <c r="K80" s="4"/>
    </row>
    <row r="81" spans="1:11">
      <c r="A81" s="4"/>
      <c r="B81" s="4"/>
      <c r="C81" s="4"/>
      <c r="D81" s="4"/>
      <c r="E81" s="4"/>
      <c r="F81" s="4"/>
      <c r="G81" s="4"/>
      <c r="H81" s="4"/>
      <c r="I81" s="4"/>
      <c r="J81" s="4"/>
      <c r="K81" s="4"/>
    </row>
    <row r="82" spans="1:11">
      <c r="A82" s="4"/>
      <c r="B82" s="4"/>
      <c r="C82" s="4"/>
      <c r="D82" s="4"/>
      <c r="E82" s="4"/>
      <c r="F82" s="4"/>
      <c r="G82" s="4"/>
      <c r="H82" s="4"/>
      <c r="I82" s="4"/>
      <c r="J82" s="4"/>
      <c r="K82" s="4"/>
    </row>
    <row r="83" spans="1:11">
      <c r="A83" s="4"/>
      <c r="B83" s="4"/>
      <c r="C83" s="4"/>
      <c r="D83" s="4"/>
      <c r="E83" s="4"/>
      <c r="F83" s="4"/>
      <c r="G83" s="4"/>
      <c r="H83" s="4"/>
      <c r="I83" s="4"/>
      <c r="J83" s="4"/>
      <c r="K83" s="4"/>
    </row>
    <row r="84" spans="1:11">
      <c r="A84" s="4"/>
      <c r="B84" s="4"/>
      <c r="C84" s="4"/>
      <c r="D84" s="4"/>
      <c r="E84" s="4"/>
      <c r="F84" s="4"/>
      <c r="G84" s="4"/>
      <c r="H84" s="4"/>
      <c r="I84" s="4"/>
      <c r="J84" s="4"/>
      <c r="K84" s="4"/>
    </row>
    <row r="85" spans="1:11">
      <c r="A85" s="4"/>
      <c r="B85" s="4"/>
      <c r="C85" s="4"/>
      <c r="D85" s="4"/>
      <c r="E85" s="4"/>
      <c r="F85" s="4"/>
      <c r="G85" s="4"/>
      <c r="H85" s="4"/>
      <c r="I85" s="4"/>
      <c r="J85" s="4"/>
      <c r="K85" s="4"/>
    </row>
    <row r="86" spans="1:11">
      <c r="A86" s="4"/>
      <c r="B86" s="4"/>
      <c r="C86" s="4"/>
      <c r="D86" s="4"/>
      <c r="E86" s="4"/>
      <c r="F86" s="4"/>
      <c r="G86" s="4"/>
      <c r="H86" s="4"/>
      <c r="I86" s="4"/>
      <c r="J86" s="4"/>
      <c r="K86" s="4"/>
    </row>
    <row r="87" spans="1:11">
      <c r="A87" s="4"/>
      <c r="B87" s="4"/>
      <c r="C87" s="4"/>
      <c r="D87" s="4"/>
      <c r="E87" s="4"/>
      <c r="F87" s="4"/>
      <c r="G87" s="4"/>
      <c r="H87" s="4"/>
      <c r="I87" s="4"/>
      <c r="J87" s="4"/>
      <c r="K87" s="4"/>
    </row>
    <row r="88" spans="1:11">
      <c r="A88" s="4"/>
      <c r="B88" s="4"/>
      <c r="C88" s="4"/>
      <c r="D88" s="4"/>
      <c r="E88" s="4"/>
      <c r="F88" s="4"/>
      <c r="G88" s="4"/>
      <c r="H88" s="4"/>
      <c r="I88" s="4"/>
      <c r="J88" s="4"/>
      <c r="K88" s="4"/>
    </row>
    <row r="89" spans="1:11">
      <c r="A89" s="4"/>
      <c r="B89" s="4"/>
      <c r="C89" s="4"/>
      <c r="D89" s="4"/>
      <c r="E89" s="4"/>
      <c r="F89" s="4"/>
      <c r="G89" s="4"/>
      <c r="H89" s="4"/>
      <c r="I89" s="4"/>
      <c r="J89" s="4"/>
      <c r="K89" s="4"/>
    </row>
    <row r="90" spans="1:11">
      <c r="A90" s="4"/>
      <c r="B90" s="4"/>
      <c r="C90" s="4"/>
      <c r="D90" s="4"/>
      <c r="E90" s="4"/>
      <c r="F90" s="4"/>
      <c r="G90" s="4"/>
      <c r="H90" s="4"/>
      <c r="I90" s="4"/>
      <c r="J90" s="4"/>
      <c r="K90" s="4"/>
    </row>
    <row r="91" spans="1:11">
      <c r="A91" s="4"/>
      <c r="B91" s="4"/>
      <c r="C91" s="4"/>
      <c r="D91" s="4"/>
      <c r="E91" s="4"/>
      <c r="F91" s="4"/>
      <c r="G91" s="4"/>
      <c r="H91" s="4"/>
      <c r="I91" s="4"/>
      <c r="J91" s="4"/>
      <c r="K91" s="4"/>
    </row>
    <row r="92" spans="1:11">
      <c r="A92" s="4"/>
      <c r="B92" s="4"/>
      <c r="C92" s="4"/>
      <c r="D92" s="4"/>
      <c r="E92" s="4"/>
      <c r="F92" s="4"/>
      <c r="G92" s="4"/>
      <c r="H92" s="4"/>
      <c r="I92" s="4"/>
      <c r="J92" s="4"/>
      <c r="K92" s="4"/>
    </row>
    <row r="93" spans="1:11">
      <c r="A93" s="4"/>
      <c r="B93" s="4"/>
      <c r="C93" s="4"/>
      <c r="D93" s="4"/>
      <c r="E93" s="4"/>
      <c r="F93" s="4"/>
      <c r="G93" s="4"/>
      <c r="H93" s="4"/>
      <c r="I93" s="4"/>
      <c r="J93" s="4"/>
      <c r="K93" s="4"/>
    </row>
    <row r="94" spans="1:11">
      <c r="A94" s="4"/>
      <c r="B94" s="4"/>
      <c r="C94" s="4"/>
      <c r="D94" s="4"/>
      <c r="E94" s="4"/>
      <c r="F94" s="4"/>
      <c r="G94" s="4"/>
      <c r="H94" s="4"/>
      <c r="I94" s="4"/>
      <c r="J94" s="4"/>
      <c r="K94" s="4"/>
    </row>
    <row r="95" spans="1:11">
      <c r="A95" s="4"/>
      <c r="B95" s="4"/>
      <c r="C95" s="4"/>
      <c r="D95" s="4"/>
      <c r="E95" s="4"/>
      <c r="F95" s="4"/>
      <c r="G95" s="4"/>
      <c r="H95" s="4"/>
      <c r="I95" s="4"/>
      <c r="J95" s="4"/>
      <c r="K95" s="4"/>
    </row>
    <row r="96" spans="1:11">
      <c r="A96" s="4"/>
      <c r="B96" s="4"/>
      <c r="C96" s="4"/>
      <c r="D96" s="4"/>
      <c r="E96" s="4"/>
      <c r="F96" s="4"/>
      <c r="G96" s="4"/>
      <c r="H96" s="4"/>
      <c r="I96" s="4"/>
      <c r="J96" s="4"/>
      <c r="K96" s="4"/>
    </row>
    <row r="97" spans="1:11">
      <c r="A97" s="4"/>
      <c r="B97" s="4"/>
      <c r="C97" s="4"/>
      <c r="D97" s="4"/>
      <c r="E97" s="4"/>
      <c r="F97" s="4"/>
      <c r="G97" s="4"/>
      <c r="H97" s="4"/>
      <c r="I97" s="4"/>
      <c r="J97" s="4"/>
      <c r="K97" s="4"/>
    </row>
    <row r="98" spans="1:11">
      <c r="A98" s="4"/>
      <c r="B98" s="4"/>
      <c r="C98" s="4"/>
      <c r="D98" s="4"/>
      <c r="E98" s="4"/>
      <c r="F98" s="4"/>
      <c r="G98" s="4"/>
      <c r="H98" s="4"/>
      <c r="I98" s="4"/>
      <c r="J98" s="4"/>
      <c r="K98" s="4"/>
    </row>
    <row r="99" spans="1:11">
      <c r="A99" s="4"/>
      <c r="B99" s="4"/>
      <c r="C99" s="4"/>
      <c r="D99" s="4"/>
      <c r="E99" s="4"/>
      <c r="F99" s="4"/>
      <c r="G99" s="4"/>
      <c r="H99" s="4"/>
      <c r="I99" s="4"/>
      <c r="J99" s="4"/>
      <c r="K99" s="4"/>
    </row>
    <row r="100" spans="1:11">
      <c r="A100" s="4"/>
      <c r="B100" s="4"/>
      <c r="C100" s="4"/>
      <c r="D100" s="4"/>
      <c r="E100" s="4"/>
      <c r="F100" s="4"/>
      <c r="G100" s="4"/>
      <c r="H100" s="4"/>
      <c r="I100" s="4"/>
      <c r="J100" s="4"/>
      <c r="K100" s="4"/>
    </row>
  </sheetData>
  <mergeCells count="35">
    <mergeCell ref="A44:D44"/>
    <mergeCell ref="A45:D49"/>
    <mergeCell ref="E44:H44"/>
    <mergeCell ref="E45:H49"/>
    <mergeCell ref="A51:H52"/>
    <mergeCell ref="C39:E39"/>
    <mergeCell ref="C40:E40"/>
    <mergeCell ref="C41:E41"/>
    <mergeCell ref="C42:E42"/>
    <mergeCell ref="F37:H37"/>
    <mergeCell ref="F38:H38"/>
    <mergeCell ref="F39:H39"/>
    <mergeCell ref="F40:H40"/>
    <mergeCell ref="F41:H41"/>
    <mergeCell ref="F42:H42"/>
    <mergeCell ref="A29:H29"/>
    <mergeCell ref="A32:H32"/>
    <mergeCell ref="A33:H35"/>
    <mergeCell ref="C37:E37"/>
    <mergeCell ref="C38:E38"/>
    <mergeCell ref="E23:H23"/>
    <mergeCell ref="E24:H24"/>
    <mergeCell ref="E25:H25"/>
    <mergeCell ref="E26:H26"/>
    <mergeCell ref="E27:H27"/>
    <mergeCell ref="B23:D23"/>
    <mergeCell ref="B24:D24"/>
    <mergeCell ref="B25:D25"/>
    <mergeCell ref="B26:D26"/>
    <mergeCell ref="B27:D27"/>
    <mergeCell ref="A1:H2"/>
    <mergeCell ref="A3:H3"/>
    <mergeCell ref="D13:H13"/>
    <mergeCell ref="D14:H18"/>
    <mergeCell ref="A22:H22"/>
  </mergeCells>
  <conditionalFormatting sqref="E8:E9">
    <cfRule type="containsText" dxfId="3" priority="1" operator="containsText" text="PASS"/>
    <cfRule type="containsText" dxfId="2" priority="2" operator="containsText" text="FIX"/>
  </conditionalFormatting>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K100"/>
  <sheetViews>
    <sheetView showGridLines="0" workbookViewId="0"/>
  </sheetViews>
  <sheetFormatPr baseColWidth="10" defaultColWidth="8.83203125" defaultRowHeight="14"/>
  <cols>
    <col min="1" max="1" width="15" customWidth="1"/>
    <col min="2" max="2" width="22" customWidth="1"/>
    <col min="3" max="3" width="42" customWidth="1"/>
    <col min="4" max="8" width="15" customWidth="1"/>
  </cols>
  <sheetData>
    <row r="1" spans="1:11" ht="34" customHeight="1">
      <c r="A1" s="66" t="s">
        <v>70</v>
      </c>
      <c r="B1" s="66" t="s">
        <v>70</v>
      </c>
      <c r="C1" s="66" t="s">
        <v>70</v>
      </c>
      <c r="D1" s="66" t="s">
        <v>70</v>
      </c>
      <c r="E1" s="66" t="s">
        <v>70</v>
      </c>
      <c r="F1" s="66" t="s">
        <v>70</v>
      </c>
      <c r="G1" s="66" t="s">
        <v>70</v>
      </c>
      <c r="H1" s="66" t="s">
        <v>70</v>
      </c>
      <c r="I1" s="4"/>
      <c r="J1" s="4"/>
      <c r="K1" s="4"/>
    </row>
    <row r="2" spans="1:11" ht="34" customHeight="1">
      <c r="A2" s="66" t="s">
        <v>70</v>
      </c>
      <c r="B2" s="66" t="s">
        <v>70</v>
      </c>
      <c r="C2" s="66" t="s">
        <v>70</v>
      </c>
      <c r="D2" s="66" t="s">
        <v>70</v>
      </c>
      <c r="E2" s="66" t="s">
        <v>70</v>
      </c>
      <c r="F2" s="66" t="s">
        <v>70</v>
      </c>
      <c r="G2" s="66" t="s">
        <v>70</v>
      </c>
      <c r="H2" s="66" t="s">
        <v>70</v>
      </c>
      <c r="I2" s="4"/>
      <c r="J2" s="4"/>
      <c r="K2" s="4"/>
    </row>
    <row r="3" spans="1:11">
      <c r="A3" s="67" t="s">
        <v>71</v>
      </c>
      <c r="B3" s="67" t="s">
        <v>71</v>
      </c>
      <c r="C3" s="67" t="s">
        <v>71</v>
      </c>
      <c r="D3" s="67" t="s">
        <v>71</v>
      </c>
      <c r="E3" s="67" t="s">
        <v>71</v>
      </c>
      <c r="F3" s="67" t="s">
        <v>71</v>
      </c>
      <c r="G3" s="67" t="s">
        <v>71</v>
      </c>
      <c r="H3" s="67" t="s">
        <v>71</v>
      </c>
      <c r="I3" s="4"/>
      <c r="J3" s="4"/>
      <c r="K3" s="4"/>
    </row>
    <row r="4" spans="1:11">
      <c r="A4" s="5"/>
      <c r="B4" s="5"/>
      <c r="C4" s="5"/>
      <c r="D4" s="5"/>
      <c r="E4" s="5"/>
      <c r="F4" s="5"/>
      <c r="G4" s="5"/>
      <c r="H4" s="5"/>
      <c r="I4" s="4"/>
      <c r="J4" s="4"/>
      <c r="K4" s="4"/>
    </row>
    <row r="5" spans="1:11">
      <c r="A5" s="68" t="s">
        <v>72</v>
      </c>
      <c r="B5" s="69" t="s">
        <v>72</v>
      </c>
      <c r="C5" s="69" t="s">
        <v>72</v>
      </c>
      <c r="D5" s="69" t="s">
        <v>72</v>
      </c>
      <c r="E5" s="69" t="s">
        <v>72</v>
      </c>
      <c r="F5" s="69" t="s">
        <v>72</v>
      </c>
      <c r="G5" s="69" t="s">
        <v>72</v>
      </c>
      <c r="H5" s="70" t="s">
        <v>72</v>
      </c>
      <c r="I5" s="4"/>
      <c r="J5" s="4"/>
      <c r="K5" s="4"/>
    </row>
    <row r="6" spans="1:11">
      <c r="A6" s="86" t="s">
        <v>73</v>
      </c>
      <c r="B6" s="87" t="s">
        <v>73</v>
      </c>
      <c r="C6" s="87" t="s">
        <v>73</v>
      </c>
      <c r="D6" s="87" t="s">
        <v>73</v>
      </c>
      <c r="E6" s="87" t="s">
        <v>73</v>
      </c>
      <c r="F6" s="87" t="s">
        <v>73</v>
      </c>
      <c r="G6" s="87" t="s">
        <v>73</v>
      </c>
      <c r="H6" s="88" t="s">
        <v>73</v>
      </c>
      <c r="I6" s="4"/>
      <c r="J6" s="4"/>
      <c r="K6" s="4"/>
    </row>
    <row r="7" spans="1:11">
      <c r="A7" s="89" t="s">
        <v>73</v>
      </c>
      <c r="B7" s="75" t="s">
        <v>73</v>
      </c>
      <c r="C7" s="75" t="s">
        <v>73</v>
      </c>
      <c r="D7" s="75" t="s">
        <v>73</v>
      </c>
      <c r="E7" s="75" t="s">
        <v>73</v>
      </c>
      <c r="F7" s="75" t="s">
        <v>73</v>
      </c>
      <c r="G7" s="75" t="s">
        <v>73</v>
      </c>
      <c r="H7" s="90" t="s">
        <v>73</v>
      </c>
      <c r="I7" s="4"/>
      <c r="J7" s="4"/>
      <c r="K7" s="4"/>
    </row>
    <row r="8" spans="1:11">
      <c r="A8" s="91" t="s">
        <v>73</v>
      </c>
      <c r="B8" s="92" t="s">
        <v>73</v>
      </c>
      <c r="C8" s="92" t="s">
        <v>73</v>
      </c>
      <c r="D8" s="92" t="s">
        <v>73</v>
      </c>
      <c r="E8" s="92" t="s">
        <v>73</v>
      </c>
      <c r="F8" s="92" t="s">
        <v>73</v>
      </c>
      <c r="G8" s="92" t="s">
        <v>73</v>
      </c>
      <c r="H8" s="93" t="s">
        <v>73</v>
      </c>
      <c r="I8" s="4"/>
      <c r="J8" s="4"/>
      <c r="K8" s="4"/>
    </row>
    <row r="9" spans="1:11">
      <c r="A9" s="5"/>
      <c r="B9" s="5"/>
      <c r="C9" s="5"/>
      <c r="D9" s="5"/>
      <c r="E9" s="5"/>
      <c r="F9" s="5"/>
      <c r="G9" s="5"/>
      <c r="H9" s="5"/>
      <c r="I9" s="4"/>
      <c r="J9" s="4"/>
      <c r="K9" s="4"/>
    </row>
    <row r="10" spans="1:11" ht="15">
      <c r="A10" s="1" t="s">
        <v>42</v>
      </c>
      <c r="B10" s="2" t="s">
        <v>74</v>
      </c>
      <c r="C10" s="2" t="s">
        <v>75</v>
      </c>
      <c r="D10" s="69" t="s">
        <v>76</v>
      </c>
      <c r="E10" s="69"/>
      <c r="F10" s="69"/>
      <c r="G10" s="69"/>
      <c r="H10" s="70"/>
      <c r="I10" s="4"/>
      <c r="J10" s="4"/>
      <c r="K10" s="4"/>
    </row>
    <row r="11" spans="1:11" ht="30">
      <c r="A11" s="6" t="s">
        <v>46</v>
      </c>
      <c r="B11" s="6" t="s">
        <v>47</v>
      </c>
      <c r="C11" s="7" t="s">
        <v>77</v>
      </c>
      <c r="D11" s="81" t="s">
        <v>78</v>
      </c>
      <c r="E11" s="81"/>
      <c r="F11" s="81"/>
      <c r="G11" s="81"/>
      <c r="H11" s="81"/>
      <c r="I11" s="4"/>
      <c r="J11" s="4"/>
      <c r="K11" s="4"/>
    </row>
    <row r="12" spans="1:11" ht="30">
      <c r="A12" s="8" t="s">
        <v>49</v>
      </c>
      <c r="B12" s="8" t="s">
        <v>50</v>
      </c>
      <c r="C12" s="9" t="s">
        <v>79</v>
      </c>
      <c r="D12" s="82" t="s">
        <v>80</v>
      </c>
      <c r="E12" s="82"/>
      <c r="F12" s="82"/>
      <c r="G12" s="82"/>
      <c r="H12" s="82"/>
      <c r="I12" s="4"/>
      <c r="J12" s="4"/>
      <c r="K12" s="4"/>
    </row>
    <row r="13" spans="1:11" ht="45">
      <c r="A13" s="8" t="s">
        <v>53</v>
      </c>
      <c r="B13" s="8" t="s">
        <v>54</v>
      </c>
      <c r="C13" s="9" t="s">
        <v>81</v>
      </c>
      <c r="D13" s="82" t="s">
        <v>82</v>
      </c>
      <c r="E13" s="82"/>
      <c r="F13" s="82"/>
      <c r="G13" s="82"/>
      <c r="H13" s="82"/>
      <c r="I13" s="4"/>
      <c r="J13" s="4"/>
      <c r="K13" s="4"/>
    </row>
    <row r="14" spans="1:11" ht="30">
      <c r="A14" s="8" t="s">
        <v>57</v>
      </c>
      <c r="B14" s="8" t="s">
        <v>58</v>
      </c>
      <c r="C14" s="9" t="s">
        <v>83</v>
      </c>
      <c r="D14" s="82" t="s">
        <v>84</v>
      </c>
      <c r="E14" s="82"/>
      <c r="F14" s="82"/>
      <c r="G14" s="82"/>
      <c r="H14" s="82"/>
      <c r="I14" s="4"/>
      <c r="J14" s="4"/>
      <c r="K14" s="4"/>
    </row>
    <row r="15" spans="1:11" ht="45">
      <c r="A15" s="8" t="s">
        <v>61</v>
      </c>
      <c r="B15" s="8" t="s">
        <v>62</v>
      </c>
      <c r="C15" s="9" t="s">
        <v>85</v>
      </c>
      <c r="D15" s="82" t="s">
        <v>86</v>
      </c>
      <c r="E15" s="82"/>
      <c r="F15" s="82"/>
      <c r="G15" s="82"/>
      <c r="H15" s="82"/>
      <c r="I15" s="4"/>
      <c r="J15" s="4"/>
      <c r="K15" s="4"/>
    </row>
    <row r="16" spans="1:11">
      <c r="A16" s="5"/>
      <c r="B16" s="5"/>
      <c r="C16" s="5"/>
      <c r="D16" s="5"/>
      <c r="E16" s="5"/>
      <c r="F16" s="5"/>
      <c r="G16" s="5"/>
      <c r="H16" s="5"/>
      <c r="I16" s="4"/>
      <c r="J16" s="4"/>
      <c r="K16" s="4"/>
    </row>
    <row r="17" spans="1:11">
      <c r="A17" s="68" t="s">
        <v>87</v>
      </c>
      <c r="B17" s="69" t="s">
        <v>87</v>
      </c>
      <c r="C17" s="70" t="s">
        <v>87</v>
      </c>
      <c r="D17" s="68" t="s">
        <v>65</v>
      </c>
      <c r="E17" s="69" t="s">
        <v>65</v>
      </c>
      <c r="F17" s="69" t="s">
        <v>65</v>
      </c>
      <c r="G17" s="69" t="s">
        <v>65</v>
      </c>
      <c r="H17" s="70" t="s">
        <v>65</v>
      </c>
      <c r="I17" s="4"/>
      <c r="J17" s="4"/>
      <c r="K17" s="4"/>
    </row>
    <row r="18" spans="1:11" ht="15">
      <c r="A18" s="10" t="s">
        <v>88</v>
      </c>
      <c r="B18" s="81" t="s">
        <v>89</v>
      </c>
      <c r="C18" s="81"/>
      <c r="D18" s="94" t="s">
        <v>90</v>
      </c>
      <c r="E18" s="95" t="s">
        <v>90</v>
      </c>
      <c r="F18" s="95" t="s">
        <v>90</v>
      </c>
      <c r="G18" s="95" t="s">
        <v>90</v>
      </c>
      <c r="H18" s="96" t="s">
        <v>90</v>
      </c>
      <c r="I18" s="4"/>
      <c r="J18" s="4"/>
      <c r="K18" s="4"/>
    </row>
    <row r="19" spans="1:11" ht="15">
      <c r="A19" s="11" t="s">
        <v>91</v>
      </c>
      <c r="B19" s="82" t="s">
        <v>92</v>
      </c>
      <c r="C19" s="82"/>
      <c r="D19" s="97" t="s">
        <v>90</v>
      </c>
      <c r="E19" s="98" t="s">
        <v>90</v>
      </c>
      <c r="F19" s="98" t="s">
        <v>90</v>
      </c>
      <c r="G19" s="98" t="s">
        <v>90</v>
      </c>
      <c r="H19" s="99" t="s">
        <v>90</v>
      </c>
      <c r="I19" s="4"/>
      <c r="J19" s="4"/>
      <c r="K19" s="4"/>
    </row>
    <row r="20" spans="1:11" ht="15">
      <c r="A20" s="8" t="s">
        <v>10</v>
      </c>
      <c r="B20" s="82" t="s">
        <v>93</v>
      </c>
      <c r="C20" s="82"/>
      <c r="D20" s="97" t="s">
        <v>90</v>
      </c>
      <c r="E20" s="98" t="s">
        <v>90</v>
      </c>
      <c r="F20" s="98" t="s">
        <v>90</v>
      </c>
      <c r="G20" s="98" t="s">
        <v>90</v>
      </c>
      <c r="H20" s="99" t="s">
        <v>90</v>
      </c>
      <c r="I20" s="4"/>
      <c r="J20" s="4"/>
      <c r="K20" s="4"/>
    </row>
    <row r="21" spans="1:11" ht="15">
      <c r="A21" s="8" t="s">
        <v>94</v>
      </c>
      <c r="B21" s="82" t="s">
        <v>95</v>
      </c>
      <c r="C21" s="82"/>
      <c r="D21" s="97" t="s">
        <v>90</v>
      </c>
      <c r="E21" s="98" t="s">
        <v>90</v>
      </c>
      <c r="F21" s="98" t="s">
        <v>90</v>
      </c>
      <c r="G21" s="98" t="s">
        <v>90</v>
      </c>
      <c r="H21" s="99" t="s">
        <v>90</v>
      </c>
      <c r="I21" s="4"/>
      <c r="J21" s="4"/>
      <c r="K21" s="4"/>
    </row>
    <row r="22" spans="1:11">
      <c r="A22" s="5"/>
      <c r="B22" s="5"/>
      <c r="C22" s="5"/>
      <c r="D22" s="100" t="s">
        <v>90</v>
      </c>
      <c r="E22" s="101" t="s">
        <v>90</v>
      </c>
      <c r="F22" s="101" t="s">
        <v>90</v>
      </c>
      <c r="G22" s="101" t="s">
        <v>90</v>
      </c>
      <c r="H22" s="102" t="s">
        <v>90</v>
      </c>
      <c r="I22" s="4"/>
      <c r="J22" s="4"/>
      <c r="K22" s="4"/>
    </row>
    <row r="23" spans="1:11">
      <c r="A23" s="5"/>
      <c r="B23" s="5"/>
      <c r="C23" s="5"/>
      <c r="D23" s="5"/>
      <c r="E23" s="5"/>
      <c r="F23" s="5"/>
      <c r="G23" s="5"/>
      <c r="H23" s="5"/>
      <c r="I23" s="4"/>
      <c r="J23" s="4"/>
      <c r="K23" s="4"/>
    </row>
    <row r="24" spans="1:11">
      <c r="A24" s="68" t="s">
        <v>96</v>
      </c>
      <c r="B24" s="69" t="s">
        <v>96</v>
      </c>
      <c r="C24" s="69" t="s">
        <v>96</v>
      </c>
      <c r="D24" s="69" t="s">
        <v>96</v>
      </c>
      <c r="E24" s="69" t="s">
        <v>96</v>
      </c>
      <c r="F24" s="69" t="s">
        <v>96</v>
      </c>
      <c r="G24" s="69" t="s">
        <v>96</v>
      </c>
      <c r="H24" s="70" t="s">
        <v>96</v>
      </c>
      <c r="I24" s="4"/>
      <c r="J24" s="4"/>
      <c r="K24" s="4"/>
    </row>
    <row r="25" spans="1:11" ht="15">
      <c r="A25" s="12" t="s">
        <v>97</v>
      </c>
      <c r="B25" s="12" t="s">
        <v>98</v>
      </c>
      <c r="C25" s="80" t="s">
        <v>99</v>
      </c>
      <c r="D25" s="80"/>
      <c r="E25" s="80"/>
      <c r="F25" s="80"/>
      <c r="G25" s="80"/>
      <c r="H25" s="80"/>
      <c r="I25" s="4"/>
      <c r="J25" s="4"/>
      <c r="K25" s="4"/>
    </row>
    <row r="26" spans="1:11" ht="45">
      <c r="A26" s="7" t="s">
        <v>100</v>
      </c>
      <c r="B26" s="7" t="s">
        <v>101</v>
      </c>
      <c r="C26" s="81" t="s">
        <v>102</v>
      </c>
      <c r="D26" s="81"/>
      <c r="E26" s="81"/>
      <c r="F26" s="81"/>
      <c r="G26" s="81"/>
      <c r="H26" s="81"/>
      <c r="I26" s="4"/>
      <c r="J26" s="4"/>
      <c r="K26" s="4"/>
    </row>
    <row r="27" spans="1:11" ht="45">
      <c r="A27" s="9" t="s">
        <v>103</v>
      </c>
      <c r="B27" s="9" t="s">
        <v>104</v>
      </c>
      <c r="C27" s="82" t="s">
        <v>105</v>
      </c>
      <c r="D27" s="82"/>
      <c r="E27" s="82"/>
      <c r="F27" s="82"/>
      <c r="G27" s="82"/>
      <c r="H27" s="82"/>
      <c r="I27" s="4"/>
      <c r="J27" s="4"/>
      <c r="K27" s="4"/>
    </row>
    <row r="28" spans="1:11" ht="45">
      <c r="A28" s="9" t="s">
        <v>106</v>
      </c>
      <c r="B28" s="9" t="s">
        <v>107</v>
      </c>
      <c r="C28" s="82" t="s">
        <v>108</v>
      </c>
      <c r="D28" s="82"/>
      <c r="E28" s="82"/>
      <c r="F28" s="82"/>
      <c r="G28" s="82"/>
      <c r="H28" s="82"/>
      <c r="I28" s="4"/>
      <c r="J28" s="4"/>
      <c r="K28" s="4"/>
    </row>
    <row r="29" spans="1:11">
      <c r="A29" s="5"/>
      <c r="B29" s="5"/>
      <c r="C29" s="5"/>
      <c r="D29" s="5"/>
      <c r="E29" s="5"/>
      <c r="F29" s="5"/>
      <c r="G29" s="5"/>
      <c r="H29" s="5"/>
      <c r="I29" s="4"/>
      <c r="J29" s="4"/>
      <c r="K29" s="4"/>
    </row>
    <row r="30" spans="1:11">
      <c r="A30" s="112" t="s">
        <v>109</v>
      </c>
      <c r="B30" s="113" t="s">
        <v>109</v>
      </c>
      <c r="C30" s="113" t="s">
        <v>109</v>
      </c>
      <c r="D30" s="113" t="s">
        <v>109</v>
      </c>
      <c r="E30" s="113" t="s">
        <v>109</v>
      </c>
      <c r="F30" s="113" t="s">
        <v>109</v>
      </c>
      <c r="G30" s="113" t="s">
        <v>109</v>
      </c>
      <c r="H30" s="114" t="s">
        <v>109</v>
      </c>
      <c r="I30" s="4"/>
      <c r="J30" s="4"/>
      <c r="K30" s="4"/>
    </row>
    <row r="31" spans="1:11">
      <c r="A31" s="115" t="s">
        <v>109</v>
      </c>
      <c r="B31" s="116" t="s">
        <v>109</v>
      </c>
      <c r="C31" s="116" t="s">
        <v>109</v>
      </c>
      <c r="D31" s="116" t="s">
        <v>109</v>
      </c>
      <c r="E31" s="116" t="s">
        <v>109</v>
      </c>
      <c r="F31" s="116" t="s">
        <v>109</v>
      </c>
      <c r="G31" s="116" t="s">
        <v>109</v>
      </c>
      <c r="H31" s="117" t="s">
        <v>109</v>
      </c>
      <c r="I31" s="4"/>
      <c r="J31" s="4"/>
      <c r="K31" s="4"/>
    </row>
    <row r="32" spans="1:11">
      <c r="A32" s="4"/>
      <c r="B32" s="4"/>
      <c r="C32" s="4"/>
      <c r="D32" s="4"/>
      <c r="E32" s="4"/>
      <c r="F32" s="4"/>
      <c r="G32" s="4"/>
      <c r="H32" s="4"/>
      <c r="I32" s="4"/>
      <c r="J32" s="4"/>
      <c r="K32" s="4"/>
    </row>
    <row r="33" spans="1:11">
      <c r="A33" s="4"/>
      <c r="B33" s="4"/>
      <c r="C33" s="4"/>
      <c r="D33" s="4"/>
      <c r="E33" s="4"/>
      <c r="F33" s="4"/>
      <c r="G33" s="4"/>
      <c r="H33" s="4"/>
      <c r="I33" s="4"/>
      <c r="J33" s="4"/>
      <c r="K33" s="4"/>
    </row>
    <row r="34" spans="1:11">
      <c r="A34" s="4"/>
      <c r="B34" s="4"/>
      <c r="C34" s="4"/>
      <c r="D34" s="4"/>
      <c r="E34" s="4"/>
      <c r="F34" s="4"/>
      <c r="G34" s="4"/>
      <c r="H34" s="4"/>
      <c r="I34" s="4"/>
      <c r="J34" s="4"/>
      <c r="K34" s="4"/>
    </row>
    <row r="35" spans="1:11">
      <c r="A35" s="4"/>
      <c r="B35" s="4"/>
      <c r="C35" s="4"/>
      <c r="D35" s="4"/>
      <c r="E35" s="4"/>
      <c r="F35" s="4"/>
      <c r="G35" s="4"/>
      <c r="H35" s="4"/>
      <c r="I35" s="4"/>
      <c r="J35" s="4"/>
      <c r="K35" s="4"/>
    </row>
    <row r="36" spans="1:11">
      <c r="A36" s="4"/>
      <c r="B36" s="4"/>
      <c r="C36" s="4"/>
      <c r="D36" s="4"/>
      <c r="E36" s="4"/>
      <c r="F36" s="4"/>
      <c r="G36" s="4"/>
      <c r="H36" s="4"/>
      <c r="I36" s="4"/>
      <c r="J36" s="4"/>
      <c r="K36" s="4"/>
    </row>
    <row r="37" spans="1:11">
      <c r="A37" s="4"/>
      <c r="B37" s="4"/>
      <c r="C37" s="4"/>
      <c r="D37" s="4"/>
      <c r="E37" s="4"/>
      <c r="F37" s="4"/>
      <c r="G37" s="4"/>
      <c r="H37" s="4"/>
      <c r="I37" s="4"/>
      <c r="J37" s="4"/>
      <c r="K37" s="4"/>
    </row>
    <row r="38" spans="1:11">
      <c r="A38" s="4"/>
      <c r="B38" s="4"/>
      <c r="C38" s="4"/>
      <c r="D38" s="4"/>
      <c r="E38" s="4"/>
      <c r="F38" s="4"/>
      <c r="G38" s="4"/>
      <c r="H38" s="4"/>
      <c r="I38" s="4"/>
      <c r="J38" s="4"/>
      <c r="K38" s="4"/>
    </row>
    <row r="39" spans="1:11">
      <c r="A39" s="4"/>
      <c r="B39" s="4"/>
      <c r="C39" s="4"/>
      <c r="D39" s="4"/>
      <c r="E39" s="4"/>
      <c r="F39" s="4"/>
      <c r="G39" s="4"/>
      <c r="H39" s="4"/>
      <c r="I39" s="4"/>
      <c r="J39" s="4"/>
      <c r="K39" s="4"/>
    </row>
    <row r="40" spans="1:11">
      <c r="A40" s="4"/>
      <c r="B40" s="4"/>
      <c r="C40" s="4"/>
      <c r="D40" s="4"/>
      <c r="E40" s="4"/>
      <c r="F40" s="4"/>
      <c r="G40" s="4"/>
      <c r="H40" s="4"/>
      <c r="I40" s="4"/>
      <c r="J40" s="4"/>
      <c r="K40" s="4"/>
    </row>
    <row r="41" spans="1:11">
      <c r="A41" s="4"/>
      <c r="B41" s="4"/>
      <c r="C41" s="4"/>
      <c r="D41" s="4"/>
      <c r="E41" s="4"/>
      <c r="F41" s="4"/>
      <c r="G41" s="4"/>
      <c r="H41" s="4"/>
      <c r="I41" s="4"/>
      <c r="J41" s="4"/>
      <c r="K41" s="4"/>
    </row>
    <row r="42" spans="1:11">
      <c r="A42" s="4"/>
      <c r="B42" s="4"/>
      <c r="C42" s="4"/>
      <c r="D42" s="4"/>
      <c r="E42" s="4"/>
      <c r="F42" s="4"/>
      <c r="G42" s="4"/>
      <c r="H42" s="4"/>
      <c r="I42" s="4"/>
      <c r="J42" s="4"/>
      <c r="K42" s="4"/>
    </row>
    <row r="43" spans="1:11">
      <c r="A43" s="4"/>
      <c r="B43" s="4"/>
      <c r="C43" s="4"/>
      <c r="D43" s="4"/>
      <c r="E43" s="4"/>
      <c r="F43" s="4"/>
      <c r="G43" s="4"/>
      <c r="H43" s="4"/>
      <c r="I43" s="4"/>
      <c r="J43" s="4"/>
      <c r="K43" s="4"/>
    </row>
    <row r="44" spans="1:11">
      <c r="A44" s="4"/>
      <c r="B44" s="4"/>
      <c r="C44" s="4"/>
      <c r="D44" s="4"/>
      <c r="E44" s="4"/>
      <c r="F44" s="4"/>
      <c r="G44" s="4"/>
      <c r="H44" s="4"/>
      <c r="I44" s="4"/>
      <c r="J44" s="4"/>
      <c r="K44" s="4"/>
    </row>
    <row r="45" spans="1:11">
      <c r="A45" s="4"/>
      <c r="B45" s="4"/>
      <c r="C45" s="4"/>
      <c r="D45" s="4"/>
      <c r="E45" s="4"/>
      <c r="F45" s="4"/>
      <c r="G45" s="4"/>
      <c r="H45" s="4"/>
      <c r="I45" s="4"/>
      <c r="J45" s="4"/>
      <c r="K45" s="4"/>
    </row>
    <row r="46" spans="1:11">
      <c r="A46" s="4"/>
      <c r="B46" s="4"/>
      <c r="C46" s="4"/>
      <c r="D46" s="4"/>
      <c r="E46" s="4"/>
      <c r="F46" s="4"/>
      <c r="G46" s="4"/>
      <c r="H46" s="4"/>
      <c r="I46" s="4"/>
      <c r="J46" s="4"/>
      <c r="K46" s="4"/>
    </row>
    <row r="47" spans="1:11">
      <c r="A47" s="4"/>
      <c r="B47" s="4"/>
      <c r="C47" s="4"/>
      <c r="D47" s="4"/>
      <c r="E47" s="4"/>
      <c r="F47" s="4"/>
      <c r="G47" s="4"/>
      <c r="H47" s="4"/>
      <c r="I47" s="4"/>
      <c r="J47" s="4"/>
      <c r="K47" s="4"/>
    </row>
    <row r="48" spans="1:11">
      <c r="A48" s="4"/>
      <c r="B48" s="4"/>
      <c r="C48" s="4"/>
      <c r="D48" s="4"/>
      <c r="E48" s="4"/>
      <c r="F48" s="4"/>
      <c r="G48" s="4"/>
      <c r="H48" s="4"/>
      <c r="I48" s="4"/>
      <c r="J48" s="4"/>
      <c r="K48" s="4"/>
    </row>
    <row r="49" spans="1:11">
      <c r="A49" s="4"/>
      <c r="B49" s="4"/>
      <c r="C49" s="4"/>
      <c r="D49" s="4"/>
      <c r="E49" s="4"/>
      <c r="F49" s="4"/>
      <c r="G49" s="4"/>
      <c r="H49" s="4"/>
      <c r="I49" s="4"/>
      <c r="J49" s="4"/>
      <c r="K49" s="4"/>
    </row>
    <row r="50" spans="1:11">
      <c r="A50" s="4"/>
      <c r="B50" s="4"/>
      <c r="C50" s="4"/>
      <c r="D50" s="4"/>
      <c r="E50" s="4"/>
      <c r="F50" s="4"/>
      <c r="G50" s="4"/>
      <c r="H50" s="4"/>
      <c r="I50" s="4"/>
      <c r="J50" s="4"/>
      <c r="K50" s="4"/>
    </row>
    <row r="51" spans="1:11">
      <c r="A51" s="4"/>
      <c r="B51" s="4"/>
      <c r="C51" s="4"/>
      <c r="D51" s="4"/>
      <c r="E51" s="4"/>
      <c r="F51" s="4"/>
      <c r="G51" s="4"/>
      <c r="H51" s="4"/>
      <c r="I51" s="4"/>
      <c r="J51" s="4"/>
      <c r="K51" s="4"/>
    </row>
    <row r="52" spans="1:11">
      <c r="A52" s="4"/>
      <c r="B52" s="4"/>
      <c r="C52" s="4"/>
      <c r="D52" s="4"/>
      <c r="E52" s="4"/>
      <c r="F52" s="4"/>
      <c r="G52" s="4"/>
      <c r="H52" s="4"/>
      <c r="I52" s="4"/>
      <c r="J52" s="4"/>
      <c r="K52" s="4"/>
    </row>
    <row r="53" spans="1:11">
      <c r="A53" s="4"/>
      <c r="B53" s="4"/>
      <c r="C53" s="4"/>
      <c r="D53" s="4"/>
      <c r="E53" s="4"/>
      <c r="F53" s="4"/>
      <c r="G53" s="4"/>
      <c r="H53" s="4"/>
      <c r="I53" s="4"/>
      <c r="J53" s="4"/>
      <c r="K53" s="4"/>
    </row>
    <row r="54" spans="1:11">
      <c r="A54" s="4"/>
      <c r="B54" s="4"/>
      <c r="C54" s="4"/>
      <c r="D54" s="4"/>
      <c r="E54" s="4"/>
      <c r="F54" s="4"/>
      <c r="G54" s="4"/>
      <c r="H54" s="4"/>
      <c r="I54" s="4"/>
      <c r="J54" s="4"/>
      <c r="K54" s="4"/>
    </row>
    <row r="55" spans="1:11">
      <c r="A55" s="4"/>
      <c r="B55" s="4"/>
      <c r="C55" s="4"/>
      <c r="D55" s="4"/>
      <c r="E55" s="4"/>
      <c r="F55" s="4"/>
      <c r="G55" s="4"/>
      <c r="H55" s="4"/>
      <c r="I55" s="4"/>
      <c r="J55" s="4"/>
      <c r="K55" s="4"/>
    </row>
    <row r="56" spans="1:11">
      <c r="A56" s="4"/>
      <c r="B56" s="4"/>
      <c r="C56" s="4"/>
      <c r="D56" s="4"/>
      <c r="E56" s="4"/>
      <c r="F56" s="4"/>
      <c r="G56" s="4"/>
      <c r="H56" s="4"/>
      <c r="I56" s="4"/>
      <c r="J56" s="4"/>
      <c r="K56" s="4"/>
    </row>
    <row r="57" spans="1:11">
      <c r="A57" s="4"/>
      <c r="B57" s="4"/>
      <c r="C57" s="4"/>
      <c r="D57" s="4"/>
      <c r="E57" s="4"/>
      <c r="F57" s="4"/>
      <c r="G57" s="4"/>
      <c r="H57" s="4"/>
      <c r="I57" s="4"/>
      <c r="J57" s="4"/>
      <c r="K57" s="4"/>
    </row>
    <row r="58" spans="1:11">
      <c r="A58" s="4"/>
      <c r="B58" s="4"/>
      <c r="C58" s="4"/>
      <c r="D58" s="4"/>
      <c r="E58" s="4"/>
      <c r="F58" s="4"/>
      <c r="G58" s="4"/>
      <c r="H58" s="4"/>
      <c r="I58" s="4"/>
      <c r="J58" s="4"/>
      <c r="K58" s="4"/>
    </row>
    <row r="59" spans="1:11">
      <c r="A59" s="4"/>
      <c r="B59" s="4"/>
      <c r="C59" s="4"/>
      <c r="D59" s="4"/>
      <c r="E59" s="4"/>
      <c r="F59" s="4"/>
      <c r="G59" s="4"/>
      <c r="H59" s="4"/>
      <c r="I59" s="4"/>
      <c r="J59" s="4"/>
      <c r="K59" s="4"/>
    </row>
    <row r="60" spans="1:11">
      <c r="A60" s="4"/>
      <c r="B60" s="4"/>
      <c r="C60" s="4"/>
      <c r="D60" s="4"/>
      <c r="E60" s="4"/>
      <c r="F60" s="4"/>
      <c r="G60" s="4"/>
      <c r="H60" s="4"/>
      <c r="I60" s="4"/>
      <c r="J60" s="4"/>
      <c r="K60" s="4"/>
    </row>
    <row r="61" spans="1:11">
      <c r="A61" s="4"/>
      <c r="B61" s="4"/>
      <c r="C61" s="4"/>
      <c r="D61" s="4"/>
      <c r="E61" s="4"/>
      <c r="F61" s="4"/>
      <c r="G61" s="4"/>
      <c r="H61" s="4"/>
      <c r="I61" s="4"/>
      <c r="J61" s="4"/>
      <c r="K61" s="4"/>
    </row>
    <row r="62" spans="1:11">
      <c r="A62" s="4"/>
      <c r="B62" s="4"/>
      <c r="C62" s="4"/>
      <c r="D62" s="4"/>
      <c r="E62" s="4"/>
      <c r="F62" s="4"/>
      <c r="G62" s="4"/>
      <c r="H62" s="4"/>
      <c r="I62" s="4"/>
      <c r="J62" s="4"/>
      <c r="K62" s="4"/>
    </row>
    <row r="63" spans="1:11">
      <c r="A63" s="4"/>
      <c r="B63" s="4"/>
      <c r="C63" s="4"/>
      <c r="D63" s="4"/>
      <c r="E63" s="4"/>
      <c r="F63" s="4"/>
      <c r="G63" s="4"/>
      <c r="H63" s="4"/>
      <c r="I63" s="4"/>
      <c r="J63" s="4"/>
      <c r="K63" s="4"/>
    </row>
    <row r="64" spans="1:11">
      <c r="A64" s="4"/>
      <c r="B64" s="4"/>
      <c r="C64" s="4"/>
      <c r="D64" s="4"/>
      <c r="E64" s="4"/>
      <c r="F64" s="4"/>
      <c r="G64" s="4"/>
      <c r="H64" s="4"/>
      <c r="I64" s="4"/>
      <c r="J64" s="4"/>
      <c r="K64" s="4"/>
    </row>
    <row r="65" spans="1:11">
      <c r="A65" s="4"/>
      <c r="B65" s="4"/>
      <c r="C65" s="4"/>
      <c r="D65" s="4"/>
      <c r="E65" s="4"/>
      <c r="F65" s="4"/>
      <c r="G65" s="4"/>
      <c r="H65" s="4"/>
      <c r="I65" s="4"/>
      <c r="J65" s="4"/>
      <c r="K65" s="4"/>
    </row>
    <row r="66" spans="1:11">
      <c r="A66" s="4"/>
      <c r="B66" s="4"/>
      <c r="C66" s="4"/>
      <c r="D66" s="4"/>
      <c r="E66" s="4"/>
      <c r="F66" s="4"/>
      <c r="G66" s="4"/>
      <c r="H66" s="4"/>
      <c r="I66" s="4"/>
      <c r="J66" s="4"/>
      <c r="K66" s="4"/>
    </row>
    <row r="67" spans="1:11">
      <c r="A67" s="4"/>
      <c r="B67" s="4"/>
      <c r="C67" s="4"/>
      <c r="D67" s="4"/>
      <c r="E67" s="4"/>
      <c r="F67" s="4"/>
      <c r="G67" s="4"/>
      <c r="H67" s="4"/>
      <c r="I67" s="4"/>
      <c r="J67" s="4"/>
      <c r="K67" s="4"/>
    </row>
    <row r="68" spans="1:11">
      <c r="A68" s="4"/>
      <c r="B68" s="4"/>
      <c r="C68" s="4"/>
      <c r="D68" s="4"/>
      <c r="E68" s="4"/>
      <c r="F68" s="4"/>
      <c r="G68" s="4"/>
      <c r="H68" s="4"/>
      <c r="I68" s="4"/>
      <c r="J68" s="4"/>
      <c r="K68" s="4"/>
    </row>
    <row r="69" spans="1:11">
      <c r="A69" s="4"/>
      <c r="B69" s="4"/>
      <c r="C69" s="4"/>
      <c r="D69" s="4"/>
      <c r="E69" s="4"/>
      <c r="F69" s="4"/>
      <c r="G69" s="4"/>
      <c r="H69" s="4"/>
      <c r="I69" s="4"/>
      <c r="J69" s="4"/>
      <c r="K69" s="4"/>
    </row>
    <row r="70" spans="1:11">
      <c r="A70" s="4"/>
      <c r="B70" s="4"/>
      <c r="C70" s="4"/>
      <c r="D70" s="4"/>
      <c r="E70" s="4"/>
      <c r="F70" s="4"/>
      <c r="G70" s="4"/>
      <c r="H70" s="4"/>
      <c r="I70" s="4"/>
      <c r="J70" s="4"/>
      <c r="K70" s="4"/>
    </row>
    <row r="71" spans="1:11">
      <c r="A71" s="4"/>
      <c r="B71" s="4"/>
      <c r="C71" s="4"/>
      <c r="D71" s="4"/>
      <c r="E71" s="4"/>
      <c r="F71" s="4"/>
      <c r="G71" s="4"/>
      <c r="H71" s="4"/>
      <c r="I71" s="4"/>
      <c r="J71" s="4"/>
      <c r="K71" s="4"/>
    </row>
    <row r="72" spans="1:11">
      <c r="A72" s="4"/>
      <c r="B72" s="4"/>
      <c r="C72" s="4"/>
      <c r="D72" s="4"/>
      <c r="E72" s="4"/>
      <c r="F72" s="4"/>
      <c r="G72" s="4"/>
      <c r="H72" s="4"/>
      <c r="I72" s="4"/>
      <c r="J72" s="4"/>
      <c r="K72" s="4"/>
    </row>
    <row r="73" spans="1:11">
      <c r="A73" s="4"/>
      <c r="B73" s="4"/>
      <c r="C73" s="4"/>
      <c r="D73" s="4"/>
      <c r="E73" s="4"/>
      <c r="F73" s="4"/>
      <c r="G73" s="4"/>
      <c r="H73" s="4"/>
      <c r="I73" s="4"/>
      <c r="J73" s="4"/>
      <c r="K73" s="4"/>
    </row>
    <row r="74" spans="1:11">
      <c r="A74" s="4"/>
      <c r="B74" s="4"/>
      <c r="C74" s="4"/>
      <c r="D74" s="4"/>
      <c r="E74" s="4"/>
      <c r="F74" s="4"/>
      <c r="G74" s="4"/>
      <c r="H74" s="4"/>
      <c r="I74" s="4"/>
      <c r="J74" s="4"/>
      <c r="K74" s="4"/>
    </row>
    <row r="75" spans="1:11">
      <c r="A75" s="4"/>
      <c r="B75" s="4"/>
      <c r="C75" s="4"/>
      <c r="D75" s="4"/>
      <c r="E75" s="4"/>
      <c r="F75" s="4"/>
      <c r="G75" s="4"/>
      <c r="H75" s="4"/>
      <c r="I75" s="4"/>
      <c r="J75" s="4"/>
      <c r="K75" s="4"/>
    </row>
    <row r="76" spans="1:11">
      <c r="A76" s="4"/>
      <c r="B76" s="4"/>
      <c r="C76" s="4"/>
      <c r="D76" s="4"/>
      <c r="E76" s="4"/>
      <c r="F76" s="4"/>
      <c r="G76" s="4"/>
      <c r="H76" s="4"/>
      <c r="I76" s="4"/>
      <c r="J76" s="4"/>
      <c r="K76" s="4"/>
    </row>
    <row r="77" spans="1:11">
      <c r="A77" s="4"/>
      <c r="B77" s="4"/>
      <c r="C77" s="4"/>
      <c r="D77" s="4"/>
      <c r="E77" s="4"/>
      <c r="F77" s="4"/>
      <c r="G77" s="4"/>
      <c r="H77" s="4"/>
      <c r="I77" s="4"/>
      <c r="J77" s="4"/>
      <c r="K77" s="4"/>
    </row>
    <row r="78" spans="1:11">
      <c r="A78" s="4"/>
      <c r="B78" s="4"/>
      <c r="C78" s="4"/>
      <c r="D78" s="4"/>
      <c r="E78" s="4"/>
      <c r="F78" s="4"/>
      <c r="G78" s="4"/>
      <c r="H78" s="4"/>
      <c r="I78" s="4"/>
      <c r="J78" s="4"/>
      <c r="K78" s="4"/>
    </row>
    <row r="79" spans="1:11">
      <c r="A79" s="4"/>
      <c r="B79" s="4"/>
      <c r="C79" s="4"/>
      <c r="D79" s="4"/>
      <c r="E79" s="4"/>
      <c r="F79" s="4"/>
      <c r="G79" s="4"/>
      <c r="H79" s="4"/>
      <c r="I79" s="4"/>
      <c r="J79" s="4"/>
      <c r="K79" s="4"/>
    </row>
    <row r="80" spans="1:11">
      <c r="A80" s="4"/>
      <c r="B80" s="4"/>
      <c r="C80" s="4"/>
      <c r="D80" s="4"/>
      <c r="E80" s="4"/>
      <c r="F80" s="4"/>
      <c r="G80" s="4"/>
      <c r="H80" s="4"/>
      <c r="I80" s="4"/>
      <c r="J80" s="4"/>
      <c r="K80" s="4"/>
    </row>
    <row r="81" spans="1:11">
      <c r="A81" s="4"/>
      <c r="B81" s="4"/>
      <c r="C81" s="4"/>
      <c r="D81" s="4"/>
      <c r="E81" s="4"/>
      <c r="F81" s="4"/>
      <c r="G81" s="4"/>
      <c r="H81" s="4"/>
      <c r="I81" s="4"/>
      <c r="J81" s="4"/>
      <c r="K81" s="4"/>
    </row>
    <row r="82" spans="1:11">
      <c r="A82" s="4"/>
      <c r="B82" s="4"/>
      <c r="C82" s="4"/>
      <c r="D82" s="4"/>
      <c r="E82" s="4"/>
      <c r="F82" s="4"/>
      <c r="G82" s="4"/>
      <c r="H82" s="4"/>
      <c r="I82" s="4"/>
      <c r="J82" s="4"/>
      <c r="K82" s="4"/>
    </row>
    <row r="83" spans="1:11">
      <c r="A83" s="4"/>
      <c r="B83" s="4"/>
      <c r="C83" s="4"/>
      <c r="D83" s="4"/>
      <c r="E83" s="4"/>
      <c r="F83" s="4"/>
      <c r="G83" s="4"/>
      <c r="H83" s="4"/>
      <c r="I83" s="4"/>
      <c r="J83" s="4"/>
      <c r="K83" s="4"/>
    </row>
    <row r="84" spans="1:11">
      <c r="A84" s="4"/>
      <c r="B84" s="4"/>
      <c r="C84" s="4"/>
      <c r="D84" s="4"/>
      <c r="E84" s="4"/>
      <c r="F84" s="4"/>
      <c r="G84" s="4"/>
      <c r="H84" s="4"/>
      <c r="I84" s="4"/>
      <c r="J84" s="4"/>
      <c r="K84" s="4"/>
    </row>
    <row r="85" spans="1:11">
      <c r="A85" s="4"/>
      <c r="B85" s="4"/>
      <c r="C85" s="4"/>
      <c r="D85" s="4"/>
      <c r="E85" s="4"/>
      <c r="F85" s="4"/>
      <c r="G85" s="4"/>
      <c r="H85" s="4"/>
      <c r="I85" s="4"/>
      <c r="J85" s="4"/>
      <c r="K85" s="4"/>
    </row>
    <row r="86" spans="1:11">
      <c r="A86" s="4"/>
      <c r="B86" s="4"/>
      <c r="C86" s="4"/>
      <c r="D86" s="4"/>
      <c r="E86" s="4"/>
      <c r="F86" s="4"/>
      <c r="G86" s="4"/>
      <c r="H86" s="4"/>
      <c r="I86" s="4"/>
      <c r="J86" s="4"/>
      <c r="K86" s="4"/>
    </row>
    <row r="87" spans="1:11">
      <c r="A87" s="4"/>
      <c r="B87" s="4"/>
      <c r="C87" s="4"/>
      <c r="D87" s="4"/>
      <c r="E87" s="4"/>
      <c r="F87" s="4"/>
      <c r="G87" s="4"/>
      <c r="H87" s="4"/>
      <c r="I87" s="4"/>
      <c r="J87" s="4"/>
      <c r="K87" s="4"/>
    </row>
    <row r="88" spans="1:11">
      <c r="A88" s="4"/>
      <c r="B88" s="4"/>
      <c r="C88" s="4"/>
      <c r="D88" s="4"/>
      <c r="E88" s="4"/>
      <c r="F88" s="4"/>
      <c r="G88" s="4"/>
      <c r="H88" s="4"/>
      <c r="I88" s="4"/>
      <c r="J88" s="4"/>
      <c r="K88" s="4"/>
    </row>
    <row r="89" spans="1:11">
      <c r="A89" s="4"/>
      <c r="B89" s="4"/>
      <c r="C89" s="4"/>
      <c r="D89" s="4"/>
      <c r="E89" s="4"/>
      <c r="F89" s="4"/>
      <c r="G89" s="4"/>
      <c r="H89" s="4"/>
      <c r="I89" s="4"/>
      <c r="J89" s="4"/>
      <c r="K89" s="4"/>
    </row>
    <row r="90" spans="1:11">
      <c r="A90" s="4"/>
      <c r="B90" s="4"/>
      <c r="C90" s="4"/>
      <c r="D90" s="4"/>
      <c r="E90" s="4"/>
      <c r="F90" s="4"/>
      <c r="G90" s="4"/>
      <c r="H90" s="4"/>
      <c r="I90" s="4"/>
      <c r="J90" s="4"/>
      <c r="K90" s="4"/>
    </row>
    <row r="91" spans="1:11">
      <c r="A91" s="4"/>
      <c r="B91" s="4"/>
      <c r="C91" s="4"/>
      <c r="D91" s="4"/>
      <c r="E91" s="4"/>
      <c r="F91" s="4"/>
      <c r="G91" s="4"/>
      <c r="H91" s="4"/>
      <c r="I91" s="4"/>
      <c r="J91" s="4"/>
      <c r="K91" s="4"/>
    </row>
    <row r="92" spans="1:11">
      <c r="A92" s="4"/>
      <c r="B92" s="4"/>
      <c r="C92" s="4"/>
      <c r="D92" s="4"/>
      <c r="E92" s="4"/>
      <c r="F92" s="4"/>
      <c r="G92" s="4"/>
      <c r="H92" s="4"/>
      <c r="I92" s="4"/>
      <c r="J92" s="4"/>
      <c r="K92" s="4"/>
    </row>
    <row r="93" spans="1:11">
      <c r="A93" s="4"/>
      <c r="B93" s="4"/>
      <c r="C93" s="4"/>
      <c r="D93" s="4"/>
      <c r="E93" s="4"/>
      <c r="F93" s="4"/>
      <c r="G93" s="4"/>
      <c r="H93" s="4"/>
      <c r="I93" s="4"/>
      <c r="J93" s="4"/>
      <c r="K93" s="4"/>
    </row>
    <row r="94" spans="1:11">
      <c r="A94" s="4"/>
      <c r="B94" s="4"/>
      <c r="C94" s="4"/>
      <c r="D94" s="4"/>
      <c r="E94" s="4"/>
      <c r="F94" s="4"/>
      <c r="G94" s="4"/>
      <c r="H94" s="4"/>
      <c r="I94" s="4"/>
      <c r="J94" s="4"/>
      <c r="K94" s="4"/>
    </row>
    <row r="95" spans="1:11">
      <c r="A95" s="4"/>
      <c r="B95" s="4"/>
      <c r="C95" s="4"/>
      <c r="D95" s="4"/>
      <c r="E95" s="4"/>
      <c r="F95" s="4"/>
      <c r="G95" s="4"/>
      <c r="H95" s="4"/>
      <c r="I95" s="4"/>
      <c r="J95" s="4"/>
      <c r="K95" s="4"/>
    </row>
    <row r="96" spans="1:11">
      <c r="A96" s="4"/>
      <c r="B96" s="4"/>
      <c r="C96" s="4"/>
      <c r="D96" s="4"/>
      <c r="E96" s="4"/>
      <c r="F96" s="4"/>
      <c r="G96" s="4"/>
      <c r="H96" s="4"/>
      <c r="I96" s="4"/>
      <c r="J96" s="4"/>
      <c r="K96" s="4"/>
    </row>
    <row r="97" spans="1:11">
      <c r="A97" s="4"/>
      <c r="B97" s="4"/>
      <c r="C97" s="4"/>
      <c r="D97" s="4"/>
      <c r="E97" s="4"/>
      <c r="F97" s="4"/>
      <c r="G97" s="4"/>
      <c r="H97" s="4"/>
      <c r="I97" s="4"/>
      <c r="J97" s="4"/>
      <c r="K97" s="4"/>
    </row>
    <row r="98" spans="1:11">
      <c r="A98" s="4"/>
      <c r="B98" s="4"/>
      <c r="C98" s="4"/>
      <c r="D98" s="4"/>
      <c r="E98" s="4"/>
      <c r="F98" s="4"/>
      <c r="G98" s="4"/>
      <c r="H98" s="4"/>
      <c r="I98" s="4"/>
      <c r="J98" s="4"/>
      <c r="K98" s="4"/>
    </row>
    <row r="99" spans="1:11">
      <c r="A99" s="4"/>
      <c r="B99" s="4"/>
      <c r="C99" s="4"/>
      <c r="D99" s="4"/>
      <c r="E99" s="4"/>
      <c r="F99" s="4"/>
      <c r="G99" s="4"/>
      <c r="H99" s="4"/>
      <c r="I99" s="4"/>
      <c r="J99" s="4"/>
      <c r="K99" s="4"/>
    </row>
    <row r="100" spans="1:11">
      <c r="A100" s="4"/>
      <c r="B100" s="4"/>
      <c r="C100" s="4"/>
      <c r="D100" s="4"/>
      <c r="E100" s="4"/>
      <c r="F100" s="4"/>
      <c r="G100" s="4"/>
      <c r="H100" s="4"/>
      <c r="I100" s="4"/>
      <c r="J100" s="4"/>
      <c r="K100" s="4"/>
    </row>
  </sheetData>
  <mergeCells count="23">
    <mergeCell ref="C27:H27"/>
    <mergeCell ref="C28:H28"/>
    <mergeCell ref="A30:H31"/>
    <mergeCell ref="D17:H17"/>
    <mergeCell ref="D18:H22"/>
    <mergeCell ref="A24:H24"/>
    <mergeCell ref="C25:H25"/>
    <mergeCell ref="C26:H26"/>
    <mergeCell ref="A17:C17"/>
    <mergeCell ref="B18:C18"/>
    <mergeCell ref="B19:C19"/>
    <mergeCell ref="B20:C20"/>
    <mergeCell ref="B21:C21"/>
    <mergeCell ref="D11:H11"/>
    <mergeCell ref="D12:H12"/>
    <mergeCell ref="D13:H13"/>
    <mergeCell ref="D14:H14"/>
    <mergeCell ref="D15:H15"/>
    <mergeCell ref="A1:H2"/>
    <mergeCell ref="A3:H3"/>
    <mergeCell ref="A5:H5"/>
    <mergeCell ref="A6:H8"/>
    <mergeCell ref="D10:H10"/>
  </mergeCell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K100"/>
  <sheetViews>
    <sheetView showGridLines="0" workbookViewId="0"/>
  </sheetViews>
  <sheetFormatPr baseColWidth="10" defaultColWidth="8.83203125" defaultRowHeight="14"/>
  <cols>
    <col min="1" max="1" width="31" customWidth="1"/>
    <col min="2" max="2" width="18" customWidth="1"/>
    <col min="3" max="3" width="30" customWidth="1"/>
    <col min="4" max="4" width="16" customWidth="1"/>
    <col min="5" max="5" width="28" customWidth="1"/>
  </cols>
  <sheetData>
    <row r="1" spans="1:11" ht="34" customHeight="1">
      <c r="A1" s="66" t="s">
        <v>110</v>
      </c>
      <c r="B1" s="66" t="s">
        <v>110</v>
      </c>
      <c r="C1" s="66" t="s">
        <v>110</v>
      </c>
      <c r="D1" s="66" t="s">
        <v>110</v>
      </c>
      <c r="E1" s="66" t="s">
        <v>110</v>
      </c>
      <c r="F1" s="118" t="s">
        <v>110</v>
      </c>
      <c r="G1" s="118" t="s">
        <v>110</v>
      </c>
      <c r="H1" s="118" t="s">
        <v>110</v>
      </c>
      <c r="I1" s="4"/>
      <c r="J1" s="4"/>
      <c r="K1" s="4"/>
    </row>
    <row r="2" spans="1:11" ht="34" customHeight="1">
      <c r="A2" s="66" t="s">
        <v>110</v>
      </c>
      <c r="B2" s="66" t="s">
        <v>110</v>
      </c>
      <c r="C2" s="66" t="s">
        <v>110</v>
      </c>
      <c r="D2" s="66" t="s">
        <v>110</v>
      </c>
      <c r="E2" s="66" t="s">
        <v>110</v>
      </c>
      <c r="F2" s="118" t="s">
        <v>110</v>
      </c>
      <c r="G2" s="118" t="s">
        <v>110</v>
      </c>
      <c r="H2" s="118" t="s">
        <v>110</v>
      </c>
      <c r="I2" s="4"/>
      <c r="J2" s="4"/>
      <c r="K2" s="4"/>
    </row>
    <row r="3" spans="1:11">
      <c r="A3" s="67" t="s">
        <v>111</v>
      </c>
      <c r="B3" s="67" t="s">
        <v>111</v>
      </c>
      <c r="C3" s="67" t="s">
        <v>111</v>
      </c>
      <c r="D3" s="67" t="s">
        <v>111</v>
      </c>
      <c r="E3" s="67" t="s">
        <v>111</v>
      </c>
      <c r="F3" s="67" t="s">
        <v>111</v>
      </c>
      <c r="G3" s="67" t="s">
        <v>111</v>
      </c>
      <c r="H3" s="67" t="s">
        <v>111</v>
      </c>
      <c r="I3" s="4"/>
      <c r="J3" s="4"/>
      <c r="K3" s="4"/>
    </row>
    <row r="4" spans="1:11">
      <c r="A4" s="5"/>
      <c r="B4" s="5"/>
      <c r="C4" s="5"/>
      <c r="D4" s="5"/>
      <c r="E4" s="5"/>
      <c r="F4" s="4"/>
      <c r="G4" s="4"/>
      <c r="H4" s="4"/>
      <c r="I4" s="4"/>
      <c r="J4" s="4"/>
      <c r="K4" s="4"/>
    </row>
    <row r="5" spans="1:11" ht="15">
      <c r="A5" s="1" t="s">
        <v>112</v>
      </c>
      <c r="B5" s="2" t="s">
        <v>113</v>
      </c>
      <c r="C5" s="2" t="s">
        <v>114</v>
      </c>
      <c r="D5" s="2" t="s">
        <v>115</v>
      </c>
      <c r="E5" s="3" t="s">
        <v>116</v>
      </c>
      <c r="F5" s="4"/>
      <c r="G5" s="4"/>
      <c r="H5" s="4"/>
      <c r="I5" s="4"/>
      <c r="J5" s="4"/>
      <c r="K5" s="4"/>
    </row>
    <row r="6" spans="1:11" ht="15">
      <c r="A6" s="5" t="s">
        <v>117</v>
      </c>
      <c r="B6" s="21">
        <v>2500</v>
      </c>
      <c r="C6" s="22" t="s">
        <v>118</v>
      </c>
      <c r="D6" s="23" t="s">
        <v>119</v>
      </c>
      <c r="E6" s="24"/>
      <c r="F6" s="4"/>
      <c r="G6" s="4"/>
      <c r="H6" s="4"/>
      <c r="I6" s="4"/>
      <c r="J6" s="4"/>
      <c r="K6" s="4"/>
    </row>
    <row r="7" spans="1:11" ht="15">
      <c r="A7" s="5" t="s">
        <v>120</v>
      </c>
      <c r="B7" s="25">
        <v>1800</v>
      </c>
      <c r="C7" s="26" t="s">
        <v>118</v>
      </c>
      <c r="D7" s="27" t="s">
        <v>119</v>
      </c>
      <c r="E7" s="28"/>
      <c r="F7" s="4"/>
      <c r="G7" s="4"/>
      <c r="H7" s="4"/>
      <c r="I7" s="4"/>
      <c r="J7" s="4"/>
      <c r="K7" s="4"/>
    </row>
    <row r="8" spans="1:11" ht="15">
      <c r="A8" s="5" t="s">
        <v>121</v>
      </c>
      <c r="B8" s="25">
        <v>0</v>
      </c>
      <c r="C8" s="26" t="s">
        <v>118</v>
      </c>
      <c r="D8" s="27" t="s">
        <v>119</v>
      </c>
      <c r="E8" s="28"/>
      <c r="F8" s="4"/>
      <c r="G8" s="4"/>
      <c r="H8" s="4"/>
      <c r="I8" s="4"/>
      <c r="J8" s="4"/>
      <c r="K8" s="4"/>
    </row>
    <row r="9" spans="1:11" ht="15">
      <c r="A9" s="5" t="s">
        <v>122</v>
      </c>
      <c r="B9" s="25">
        <v>750</v>
      </c>
      <c r="C9" s="26" t="s">
        <v>118</v>
      </c>
      <c r="D9" s="27" t="s">
        <v>119</v>
      </c>
      <c r="E9" s="28"/>
      <c r="F9" s="4"/>
      <c r="G9" s="4"/>
      <c r="H9" s="4"/>
      <c r="I9" s="4"/>
      <c r="J9" s="4"/>
      <c r="K9" s="4"/>
    </row>
    <row r="10" spans="1:11" ht="15">
      <c r="A10" s="5" t="s">
        <v>123</v>
      </c>
      <c r="B10" s="25">
        <v>300</v>
      </c>
      <c r="C10" s="26" t="s">
        <v>118</v>
      </c>
      <c r="D10" s="27" t="s">
        <v>119</v>
      </c>
      <c r="E10" s="28"/>
      <c r="F10" s="4"/>
      <c r="G10" s="4"/>
      <c r="H10" s="4"/>
      <c r="I10" s="4"/>
      <c r="J10" s="4"/>
      <c r="K10" s="4"/>
    </row>
    <row r="11" spans="1:11" ht="15">
      <c r="A11" s="5" t="s">
        <v>124</v>
      </c>
      <c r="B11" s="25">
        <v>500</v>
      </c>
      <c r="C11" s="26" t="s">
        <v>118</v>
      </c>
      <c r="D11" s="27" t="s">
        <v>119</v>
      </c>
      <c r="E11" s="28"/>
      <c r="F11" s="4"/>
      <c r="G11" s="4"/>
      <c r="H11" s="4"/>
      <c r="I11" s="4"/>
      <c r="J11" s="4"/>
      <c r="K11" s="4"/>
    </row>
    <row r="12" spans="1:11" ht="15">
      <c r="A12" s="5" t="s">
        <v>125</v>
      </c>
      <c r="B12" s="25">
        <v>0</v>
      </c>
      <c r="C12" s="26" t="s">
        <v>118</v>
      </c>
      <c r="D12" s="27" t="s">
        <v>119</v>
      </c>
      <c r="E12" s="28"/>
      <c r="F12" s="4"/>
      <c r="G12" s="4"/>
      <c r="H12" s="4"/>
      <c r="I12" s="4"/>
      <c r="J12" s="4"/>
      <c r="K12" s="4"/>
    </row>
    <row r="13" spans="1:11" ht="15">
      <c r="A13" s="5" t="s">
        <v>126</v>
      </c>
      <c r="B13" s="29">
        <v>0</v>
      </c>
      <c r="C13" s="30" t="s">
        <v>118</v>
      </c>
      <c r="D13" s="31" t="s">
        <v>119</v>
      </c>
      <c r="E13" s="32"/>
      <c r="F13" s="4"/>
      <c r="G13" s="4"/>
      <c r="H13" s="4"/>
      <c r="I13" s="4"/>
      <c r="J13" s="4"/>
      <c r="K13" s="4"/>
    </row>
    <row r="14" spans="1:11">
      <c r="A14" s="5"/>
      <c r="B14" s="5"/>
      <c r="C14" s="5"/>
      <c r="D14" s="5"/>
      <c r="E14" s="5"/>
      <c r="F14" s="4"/>
      <c r="G14" s="4"/>
      <c r="H14" s="4"/>
      <c r="I14" s="4"/>
      <c r="J14" s="4"/>
      <c r="K14" s="4"/>
    </row>
    <row r="15" spans="1:11" ht="15">
      <c r="A15" s="33" t="s">
        <v>127</v>
      </c>
      <c r="B15" s="34">
        <f>SUM(B6:B13)</f>
        <v>5850</v>
      </c>
      <c r="C15" s="5"/>
      <c r="D15" s="5"/>
      <c r="E15" s="5"/>
      <c r="F15" s="4"/>
      <c r="G15" s="4"/>
      <c r="H15" s="4"/>
      <c r="I15" s="4"/>
      <c r="J15" s="4"/>
      <c r="K15" s="4"/>
    </row>
    <row r="16" spans="1:11">
      <c r="A16" s="5"/>
      <c r="B16" s="5"/>
      <c r="C16" s="5"/>
      <c r="D16" s="5"/>
      <c r="E16" s="5"/>
      <c r="F16" s="4"/>
      <c r="G16" s="4"/>
      <c r="H16" s="4"/>
      <c r="I16" s="4"/>
      <c r="J16" s="4"/>
      <c r="K16" s="4"/>
    </row>
    <row r="17" spans="1:11">
      <c r="A17" s="5"/>
      <c r="B17" s="5"/>
      <c r="C17" s="5"/>
      <c r="D17" s="5"/>
      <c r="E17" s="5"/>
      <c r="F17" s="4"/>
      <c r="G17" s="4"/>
      <c r="H17" s="4"/>
      <c r="I17" s="4"/>
      <c r="J17" s="4"/>
      <c r="K17" s="4"/>
    </row>
    <row r="18" spans="1:11" ht="15">
      <c r="A18" s="1" t="s">
        <v>128</v>
      </c>
      <c r="B18" s="2" t="s">
        <v>129</v>
      </c>
      <c r="C18" s="3" t="s">
        <v>116</v>
      </c>
      <c r="D18" s="5"/>
      <c r="E18" s="5"/>
      <c r="F18" s="4"/>
      <c r="G18" s="4"/>
      <c r="H18" s="4"/>
      <c r="I18" s="4"/>
      <c r="J18" s="4"/>
      <c r="K18" s="4"/>
    </row>
    <row r="19" spans="1:11" ht="15">
      <c r="A19" s="5" t="s">
        <v>10</v>
      </c>
      <c r="B19" s="35">
        <v>250</v>
      </c>
      <c r="C19" s="5" t="s">
        <v>130</v>
      </c>
      <c r="D19" s="5"/>
      <c r="E19" s="5"/>
      <c r="F19" s="4"/>
      <c r="G19" s="4"/>
      <c r="H19" s="4"/>
      <c r="I19" s="4"/>
      <c r="J19" s="4"/>
      <c r="K19" s="4"/>
    </row>
    <row r="20" spans="1:11" ht="15">
      <c r="A20" s="5" t="s">
        <v>131</v>
      </c>
      <c r="B20" s="36">
        <v>0.09</v>
      </c>
      <c r="C20" s="5" t="s">
        <v>132</v>
      </c>
      <c r="D20" s="5"/>
      <c r="E20" s="5"/>
      <c r="F20" s="4"/>
      <c r="G20" s="4"/>
      <c r="H20" s="4"/>
      <c r="I20" s="4"/>
      <c r="J20" s="4"/>
      <c r="K20" s="4"/>
    </row>
    <row r="21" spans="1:11" ht="15">
      <c r="A21" s="5" t="s">
        <v>133</v>
      </c>
      <c r="B21" s="36">
        <v>0.12</v>
      </c>
      <c r="C21" s="5" t="s">
        <v>134</v>
      </c>
      <c r="D21" s="5"/>
      <c r="E21" s="5"/>
      <c r="F21" s="4"/>
      <c r="G21" s="4"/>
      <c r="H21" s="4"/>
      <c r="I21" s="4"/>
      <c r="J21" s="4"/>
      <c r="K21" s="4"/>
    </row>
    <row r="22" spans="1:11" ht="30">
      <c r="A22" s="5" t="s">
        <v>135</v>
      </c>
      <c r="B22" s="37">
        <v>4</v>
      </c>
      <c r="C22" s="5" t="s">
        <v>136</v>
      </c>
      <c r="D22" s="5"/>
      <c r="E22" s="5"/>
      <c r="F22" s="4"/>
      <c r="G22" s="4"/>
      <c r="H22" s="4"/>
      <c r="I22" s="4"/>
      <c r="J22" s="4"/>
      <c r="K22" s="4"/>
    </row>
    <row r="23" spans="1:11" ht="30">
      <c r="A23" s="5" t="s">
        <v>137</v>
      </c>
      <c r="B23" s="36">
        <v>0.75</v>
      </c>
      <c r="C23" s="5" t="s">
        <v>138</v>
      </c>
      <c r="D23" s="5"/>
      <c r="E23" s="5"/>
      <c r="F23" s="4"/>
      <c r="G23" s="4"/>
      <c r="H23" s="4"/>
      <c r="I23" s="4"/>
      <c r="J23" s="4"/>
      <c r="K23" s="4"/>
    </row>
    <row r="24" spans="1:11" ht="30">
      <c r="A24" s="5" t="s">
        <v>139</v>
      </c>
      <c r="B24" s="36">
        <v>0</v>
      </c>
      <c r="C24" s="5" t="s">
        <v>140</v>
      </c>
      <c r="D24" s="5"/>
      <c r="E24" s="5"/>
      <c r="F24" s="4"/>
      <c r="G24" s="4"/>
      <c r="H24" s="4"/>
      <c r="I24" s="4"/>
      <c r="J24" s="4"/>
      <c r="K24" s="4"/>
    </row>
    <row r="25" spans="1:11" ht="15">
      <c r="A25" s="5" t="s">
        <v>141</v>
      </c>
      <c r="B25" s="25">
        <v>500</v>
      </c>
      <c r="C25" s="5" t="s">
        <v>142</v>
      </c>
      <c r="D25" s="5"/>
      <c r="E25" s="5"/>
      <c r="F25" s="4"/>
      <c r="G25" s="4"/>
      <c r="H25" s="4"/>
      <c r="I25" s="4"/>
      <c r="J25" s="4"/>
      <c r="K25" s="4"/>
    </row>
    <row r="26" spans="1:11" ht="15">
      <c r="A26" s="5" t="s">
        <v>26</v>
      </c>
      <c r="B26" s="36">
        <v>0.3</v>
      </c>
      <c r="C26" s="5" t="s">
        <v>143</v>
      </c>
      <c r="D26" s="5"/>
      <c r="E26" s="5"/>
      <c r="F26" s="4"/>
      <c r="G26" s="4"/>
      <c r="H26" s="4"/>
      <c r="I26" s="4"/>
      <c r="J26" s="4"/>
      <c r="K26" s="4"/>
    </row>
    <row r="27" spans="1:11" ht="15">
      <c r="A27" s="5" t="s">
        <v>144</v>
      </c>
      <c r="B27" s="38">
        <v>0.08</v>
      </c>
      <c r="C27" s="5" t="s">
        <v>145</v>
      </c>
      <c r="D27" s="5"/>
      <c r="E27" s="5"/>
      <c r="F27" s="4"/>
      <c r="G27" s="4"/>
      <c r="H27" s="4"/>
      <c r="I27" s="4"/>
      <c r="J27" s="4"/>
      <c r="K27" s="4"/>
    </row>
    <row r="28" spans="1:11">
      <c r="A28" s="5"/>
      <c r="B28" s="5"/>
      <c r="C28" s="5"/>
      <c r="D28" s="5"/>
      <c r="E28" s="5"/>
      <c r="F28" s="4"/>
      <c r="G28" s="4"/>
      <c r="H28" s="4"/>
      <c r="I28" s="4"/>
      <c r="J28" s="4"/>
      <c r="K28" s="4"/>
    </row>
    <row r="29" spans="1:11">
      <c r="A29" s="5"/>
      <c r="B29" s="5"/>
      <c r="C29" s="5"/>
      <c r="D29" s="5"/>
      <c r="E29" s="5"/>
      <c r="F29" s="4"/>
      <c r="G29" s="4"/>
      <c r="H29" s="4"/>
      <c r="I29" s="4"/>
      <c r="J29" s="4"/>
      <c r="K29" s="4"/>
    </row>
    <row r="30" spans="1:11">
      <c r="A30" s="5"/>
      <c r="B30" s="5"/>
      <c r="C30" s="5"/>
      <c r="D30" s="5"/>
      <c r="E30" s="5"/>
      <c r="F30" s="4"/>
      <c r="G30" s="4"/>
      <c r="H30" s="4"/>
      <c r="I30" s="4"/>
      <c r="J30" s="4"/>
      <c r="K30" s="4"/>
    </row>
    <row r="31" spans="1:11">
      <c r="A31" s="4"/>
      <c r="B31" s="4"/>
      <c r="C31" s="4"/>
      <c r="D31" s="4"/>
      <c r="E31" s="4"/>
      <c r="F31" s="4"/>
      <c r="G31" s="4"/>
      <c r="H31" s="4"/>
      <c r="I31" s="4"/>
      <c r="J31" s="4"/>
      <c r="K31" s="4"/>
    </row>
    <row r="32" spans="1:11">
      <c r="A32" s="4"/>
      <c r="B32" s="4"/>
      <c r="C32" s="4"/>
      <c r="D32" s="4"/>
      <c r="E32" s="4"/>
      <c r="F32" s="4"/>
      <c r="G32" s="4"/>
      <c r="H32" s="4"/>
      <c r="I32" s="4"/>
      <c r="J32" s="4"/>
      <c r="K32" s="4"/>
    </row>
    <row r="33" spans="1:11">
      <c r="A33" s="4"/>
      <c r="B33" s="4"/>
      <c r="C33" s="4"/>
      <c r="D33" s="4"/>
      <c r="E33" s="4"/>
      <c r="F33" s="4"/>
      <c r="G33" s="4"/>
      <c r="H33" s="4"/>
      <c r="I33" s="4"/>
      <c r="J33" s="4"/>
      <c r="K33" s="4"/>
    </row>
    <row r="34" spans="1:11">
      <c r="A34" s="4"/>
      <c r="B34" s="4"/>
      <c r="C34" s="4"/>
      <c r="D34" s="4"/>
      <c r="E34" s="4"/>
      <c r="F34" s="4"/>
      <c r="G34" s="4"/>
      <c r="H34" s="4"/>
      <c r="I34" s="4"/>
      <c r="J34" s="4"/>
      <c r="K34" s="4"/>
    </row>
    <row r="35" spans="1:11">
      <c r="A35" s="4"/>
      <c r="B35" s="4"/>
      <c r="C35" s="4"/>
      <c r="D35" s="4"/>
      <c r="E35" s="4"/>
      <c r="F35" s="4"/>
      <c r="G35" s="4"/>
      <c r="H35" s="4"/>
      <c r="I35" s="4"/>
      <c r="J35" s="4"/>
      <c r="K35" s="4"/>
    </row>
    <row r="36" spans="1:11">
      <c r="A36" s="4"/>
      <c r="B36" s="4"/>
      <c r="C36" s="4"/>
      <c r="D36" s="4"/>
      <c r="E36" s="4"/>
      <c r="F36" s="4"/>
      <c r="G36" s="4"/>
      <c r="H36" s="4"/>
      <c r="I36" s="4"/>
      <c r="J36" s="4"/>
      <c r="K36" s="4"/>
    </row>
    <row r="37" spans="1:11">
      <c r="A37" s="4"/>
      <c r="B37" s="4"/>
      <c r="C37" s="4"/>
      <c r="D37" s="4"/>
      <c r="E37" s="4"/>
      <c r="F37" s="4"/>
      <c r="G37" s="4"/>
      <c r="H37" s="4"/>
      <c r="I37" s="4"/>
      <c r="J37" s="4"/>
      <c r="K37" s="4"/>
    </row>
    <row r="38" spans="1:11">
      <c r="A38" s="4"/>
      <c r="B38" s="4"/>
      <c r="C38" s="4"/>
      <c r="D38" s="4"/>
      <c r="E38" s="4"/>
      <c r="F38" s="4"/>
      <c r="G38" s="4"/>
      <c r="H38" s="4"/>
      <c r="I38" s="4"/>
      <c r="J38" s="4"/>
      <c r="K38" s="4"/>
    </row>
    <row r="39" spans="1:11">
      <c r="A39" s="4"/>
      <c r="B39" s="4"/>
      <c r="C39" s="4"/>
      <c r="D39" s="4"/>
      <c r="E39" s="4"/>
      <c r="F39" s="4"/>
      <c r="G39" s="4"/>
      <c r="H39" s="4"/>
      <c r="I39" s="4"/>
      <c r="J39" s="4"/>
      <c r="K39" s="4"/>
    </row>
    <row r="40" spans="1:11">
      <c r="A40" s="4"/>
      <c r="B40" s="4"/>
      <c r="C40" s="4"/>
      <c r="D40" s="4"/>
      <c r="E40" s="4"/>
      <c r="F40" s="4"/>
      <c r="G40" s="4"/>
      <c r="H40" s="4"/>
      <c r="I40" s="4"/>
      <c r="J40" s="4"/>
      <c r="K40" s="4"/>
    </row>
    <row r="41" spans="1:11">
      <c r="A41" s="4"/>
      <c r="B41" s="4"/>
      <c r="C41" s="4"/>
      <c r="D41" s="4"/>
      <c r="E41" s="4"/>
      <c r="F41" s="4"/>
      <c r="G41" s="4"/>
      <c r="H41" s="4"/>
      <c r="I41" s="4"/>
      <c r="J41" s="4"/>
      <c r="K41" s="4"/>
    </row>
    <row r="42" spans="1:11">
      <c r="A42" s="4"/>
      <c r="B42" s="4"/>
      <c r="C42" s="4"/>
      <c r="D42" s="4"/>
      <c r="E42" s="4"/>
      <c r="F42" s="4"/>
      <c r="G42" s="4"/>
      <c r="H42" s="4"/>
      <c r="I42" s="4"/>
      <c r="J42" s="4"/>
      <c r="K42" s="4"/>
    </row>
    <row r="43" spans="1:11">
      <c r="A43" s="4"/>
      <c r="B43" s="4"/>
      <c r="C43" s="4"/>
      <c r="D43" s="4"/>
      <c r="E43" s="4"/>
      <c r="F43" s="4"/>
      <c r="G43" s="4"/>
      <c r="H43" s="4"/>
      <c r="I43" s="4"/>
      <c r="J43" s="4"/>
      <c r="K43" s="4"/>
    </row>
    <row r="44" spans="1:11">
      <c r="A44" s="4"/>
      <c r="B44" s="4"/>
      <c r="C44" s="4"/>
      <c r="D44" s="4"/>
      <c r="E44" s="4"/>
      <c r="F44" s="4"/>
      <c r="G44" s="4"/>
      <c r="H44" s="4"/>
      <c r="I44" s="4"/>
      <c r="J44" s="4"/>
      <c r="K44" s="4"/>
    </row>
    <row r="45" spans="1:11">
      <c r="A45" s="4"/>
      <c r="B45" s="4"/>
      <c r="C45" s="4"/>
      <c r="D45" s="4"/>
      <c r="E45" s="4"/>
      <c r="F45" s="4"/>
      <c r="G45" s="4"/>
      <c r="H45" s="4"/>
      <c r="I45" s="4"/>
      <c r="J45" s="4"/>
      <c r="K45" s="4"/>
    </row>
    <row r="46" spans="1:11">
      <c r="A46" s="4"/>
      <c r="B46" s="4"/>
      <c r="C46" s="4"/>
      <c r="D46" s="4"/>
      <c r="E46" s="4"/>
      <c r="F46" s="4"/>
      <c r="G46" s="4"/>
      <c r="H46" s="4"/>
      <c r="I46" s="4"/>
      <c r="J46" s="4"/>
      <c r="K46" s="4"/>
    </row>
    <row r="47" spans="1:11">
      <c r="A47" s="4"/>
      <c r="B47" s="4"/>
      <c r="C47" s="4"/>
      <c r="D47" s="4"/>
      <c r="E47" s="4"/>
      <c r="F47" s="4"/>
      <c r="G47" s="4"/>
      <c r="H47" s="4"/>
      <c r="I47" s="4"/>
      <c r="J47" s="4"/>
      <c r="K47" s="4"/>
    </row>
    <row r="48" spans="1:11">
      <c r="A48" s="4"/>
      <c r="B48" s="4"/>
      <c r="C48" s="4"/>
      <c r="D48" s="4"/>
      <c r="E48" s="4"/>
      <c r="F48" s="4"/>
      <c r="G48" s="4"/>
      <c r="H48" s="4"/>
      <c r="I48" s="4"/>
      <c r="J48" s="4"/>
      <c r="K48" s="4"/>
    </row>
    <row r="49" spans="1:11">
      <c r="A49" s="4"/>
      <c r="B49" s="4"/>
      <c r="C49" s="4"/>
      <c r="D49" s="4"/>
      <c r="E49" s="4"/>
      <c r="F49" s="4"/>
      <c r="G49" s="4"/>
      <c r="H49" s="4"/>
      <c r="I49" s="4"/>
      <c r="J49" s="4"/>
      <c r="K49" s="4"/>
    </row>
    <row r="50" spans="1:11">
      <c r="A50" s="4"/>
      <c r="B50" s="4"/>
      <c r="C50" s="4"/>
      <c r="D50" s="4"/>
      <c r="E50" s="4"/>
      <c r="F50" s="4"/>
      <c r="G50" s="4"/>
      <c r="H50" s="4"/>
      <c r="I50" s="4"/>
      <c r="J50" s="4"/>
      <c r="K50" s="4"/>
    </row>
    <row r="51" spans="1:11">
      <c r="A51" s="4"/>
      <c r="B51" s="4"/>
      <c r="C51" s="4"/>
      <c r="D51" s="4"/>
      <c r="E51" s="4"/>
      <c r="F51" s="4"/>
      <c r="G51" s="4"/>
      <c r="H51" s="4"/>
      <c r="I51" s="4"/>
      <c r="J51" s="4"/>
      <c r="K51" s="4"/>
    </row>
    <row r="52" spans="1:11">
      <c r="A52" s="4"/>
      <c r="B52" s="4"/>
      <c r="C52" s="4"/>
      <c r="D52" s="4"/>
      <c r="E52" s="4"/>
      <c r="F52" s="4"/>
      <c r="G52" s="4"/>
      <c r="H52" s="4"/>
      <c r="I52" s="4"/>
      <c r="J52" s="4"/>
      <c r="K52" s="4"/>
    </row>
    <row r="53" spans="1:11">
      <c r="A53" s="4"/>
      <c r="B53" s="4"/>
      <c r="C53" s="4"/>
      <c r="D53" s="4"/>
      <c r="E53" s="4"/>
      <c r="F53" s="4"/>
      <c r="G53" s="4"/>
      <c r="H53" s="4"/>
      <c r="I53" s="4"/>
      <c r="J53" s="4"/>
      <c r="K53" s="4"/>
    </row>
    <row r="54" spans="1:11">
      <c r="A54" s="4"/>
      <c r="B54" s="4"/>
      <c r="C54" s="4"/>
      <c r="D54" s="4"/>
      <c r="E54" s="4"/>
      <c r="F54" s="4"/>
      <c r="G54" s="4"/>
      <c r="H54" s="4"/>
      <c r="I54" s="4"/>
      <c r="J54" s="4"/>
      <c r="K54" s="4"/>
    </row>
    <row r="55" spans="1:11">
      <c r="A55" s="4"/>
      <c r="B55" s="4"/>
      <c r="C55" s="4"/>
      <c r="D55" s="4"/>
      <c r="E55" s="4"/>
      <c r="F55" s="4"/>
      <c r="G55" s="4"/>
      <c r="H55" s="4"/>
      <c r="I55" s="4"/>
      <c r="J55" s="4"/>
      <c r="K55" s="4"/>
    </row>
    <row r="56" spans="1:11">
      <c r="A56" s="4"/>
      <c r="B56" s="4"/>
      <c r="C56" s="4"/>
      <c r="D56" s="4"/>
      <c r="E56" s="4"/>
      <c r="F56" s="4"/>
      <c r="G56" s="4"/>
      <c r="H56" s="4"/>
      <c r="I56" s="4"/>
      <c r="J56" s="4"/>
      <c r="K56" s="4"/>
    </row>
    <row r="57" spans="1:11">
      <c r="A57" s="4"/>
      <c r="B57" s="4"/>
      <c r="C57" s="4"/>
      <c r="D57" s="4"/>
      <c r="E57" s="4"/>
      <c r="F57" s="4"/>
      <c r="G57" s="4"/>
      <c r="H57" s="4"/>
      <c r="I57" s="4"/>
      <c r="J57" s="4"/>
      <c r="K57" s="4"/>
    </row>
    <row r="58" spans="1:11">
      <c r="A58" s="4"/>
      <c r="B58" s="4"/>
      <c r="C58" s="4"/>
      <c r="D58" s="4"/>
      <c r="E58" s="4"/>
      <c r="F58" s="4"/>
      <c r="G58" s="4"/>
      <c r="H58" s="4"/>
      <c r="I58" s="4"/>
      <c r="J58" s="4"/>
      <c r="K58" s="4"/>
    </row>
    <row r="59" spans="1:11">
      <c r="A59" s="4"/>
      <c r="B59" s="4"/>
      <c r="C59" s="4"/>
      <c r="D59" s="4"/>
      <c r="E59" s="4"/>
      <c r="F59" s="4"/>
      <c r="G59" s="4"/>
      <c r="H59" s="4"/>
      <c r="I59" s="4"/>
      <c r="J59" s="4"/>
      <c r="K59" s="4"/>
    </row>
    <row r="60" spans="1:11">
      <c r="A60" s="4"/>
      <c r="B60" s="4"/>
      <c r="C60" s="4"/>
      <c r="D60" s="4"/>
      <c r="E60" s="4"/>
      <c r="F60" s="4"/>
      <c r="G60" s="4"/>
      <c r="H60" s="4"/>
      <c r="I60" s="4"/>
      <c r="J60" s="4"/>
      <c r="K60" s="4"/>
    </row>
    <row r="61" spans="1:11">
      <c r="A61" s="4"/>
      <c r="B61" s="4"/>
      <c r="C61" s="4"/>
      <c r="D61" s="4"/>
      <c r="E61" s="4"/>
      <c r="F61" s="4"/>
      <c r="G61" s="4"/>
      <c r="H61" s="4"/>
      <c r="I61" s="4"/>
      <c r="J61" s="4"/>
      <c r="K61" s="4"/>
    </row>
    <row r="62" spans="1:11">
      <c r="A62" s="4"/>
      <c r="B62" s="4"/>
      <c r="C62" s="4"/>
      <c r="D62" s="4"/>
      <c r="E62" s="4"/>
      <c r="F62" s="4"/>
      <c r="G62" s="4"/>
      <c r="H62" s="4"/>
      <c r="I62" s="4"/>
      <c r="J62" s="4"/>
      <c r="K62" s="4"/>
    </row>
    <row r="63" spans="1:11">
      <c r="A63" s="4"/>
      <c r="B63" s="4"/>
      <c r="C63" s="4"/>
      <c r="D63" s="4"/>
      <c r="E63" s="4"/>
      <c r="F63" s="4"/>
      <c r="G63" s="4"/>
      <c r="H63" s="4"/>
      <c r="I63" s="4"/>
      <c r="J63" s="4"/>
      <c r="K63" s="4"/>
    </row>
    <row r="64" spans="1:11">
      <c r="A64" s="4"/>
      <c r="B64" s="4"/>
      <c r="C64" s="4"/>
      <c r="D64" s="4"/>
      <c r="E64" s="4"/>
      <c r="F64" s="4"/>
      <c r="G64" s="4"/>
      <c r="H64" s="4"/>
      <c r="I64" s="4"/>
      <c r="J64" s="4"/>
      <c r="K64" s="4"/>
    </row>
    <row r="65" spans="1:11">
      <c r="A65" s="4"/>
      <c r="B65" s="4"/>
      <c r="C65" s="4"/>
      <c r="D65" s="4"/>
      <c r="E65" s="4"/>
      <c r="F65" s="4"/>
      <c r="G65" s="4"/>
      <c r="H65" s="4"/>
      <c r="I65" s="4"/>
      <c r="J65" s="4"/>
      <c r="K65" s="4"/>
    </row>
    <row r="66" spans="1:11">
      <c r="A66" s="4"/>
      <c r="B66" s="4"/>
      <c r="C66" s="4"/>
      <c r="D66" s="4"/>
      <c r="E66" s="4"/>
      <c r="F66" s="4"/>
      <c r="G66" s="4"/>
      <c r="H66" s="4"/>
      <c r="I66" s="4"/>
      <c r="J66" s="4"/>
      <c r="K66" s="4"/>
    </row>
    <row r="67" spans="1:11">
      <c r="A67" s="4"/>
      <c r="B67" s="4"/>
      <c r="C67" s="4"/>
      <c r="D67" s="4"/>
      <c r="E67" s="4"/>
      <c r="F67" s="4"/>
      <c r="G67" s="4"/>
      <c r="H67" s="4"/>
      <c r="I67" s="4"/>
      <c r="J67" s="4"/>
      <c r="K67" s="4"/>
    </row>
    <row r="68" spans="1:11">
      <c r="A68" s="4"/>
      <c r="B68" s="4"/>
      <c r="C68" s="4"/>
      <c r="D68" s="4"/>
      <c r="E68" s="4"/>
      <c r="F68" s="4"/>
      <c r="G68" s="4"/>
      <c r="H68" s="4"/>
      <c r="I68" s="4"/>
      <c r="J68" s="4"/>
      <c r="K68" s="4"/>
    </row>
    <row r="69" spans="1:11">
      <c r="A69" s="4"/>
      <c r="B69" s="4"/>
      <c r="C69" s="4"/>
      <c r="D69" s="4"/>
      <c r="E69" s="4"/>
      <c r="F69" s="4"/>
      <c r="G69" s="4"/>
      <c r="H69" s="4"/>
      <c r="I69" s="4"/>
      <c r="J69" s="4"/>
      <c r="K69" s="4"/>
    </row>
    <row r="70" spans="1:11">
      <c r="A70" s="4"/>
      <c r="B70" s="4"/>
      <c r="C70" s="4"/>
      <c r="D70" s="4"/>
      <c r="E70" s="4"/>
      <c r="F70" s="4"/>
      <c r="G70" s="4"/>
      <c r="H70" s="4"/>
      <c r="I70" s="4"/>
      <c r="J70" s="4"/>
      <c r="K70" s="4"/>
    </row>
    <row r="71" spans="1:11">
      <c r="A71" s="4"/>
      <c r="B71" s="4"/>
      <c r="C71" s="4"/>
      <c r="D71" s="4"/>
      <c r="E71" s="4"/>
      <c r="F71" s="4"/>
      <c r="G71" s="4"/>
      <c r="H71" s="4"/>
      <c r="I71" s="4"/>
      <c r="J71" s="4"/>
      <c r="K71" s="4"/>
    </row>
    <row r="72" spans="1:11">
      <c r="A72" s="4"/>
      <c r="B72" s="4"/>
      <c r="C72" s="4"/>
      <c r="D72" s="4"/>
      <c r="E72" s="4"/>
      <c r="F72" s="4"/>
      <c r="G72" s="4"/>
      <c r="H72" s="4"/>
      <c r="I72" s="4"/>
      <c r="J72" s="4"/>
      <c r="K72" s="4"/>
    </row>
    <row r="73" spans="1:11">
      <c r="A73" s="4"/>
      <c r="B73" s="4"/>
      <c r="C73" s="4"/>
      <c r="D73" s="4"/>
      <c r="E73" s="4"/>
      <c r="F73" s="4"/>
      <c r="G73" s="4"/>
      <c r="H73" s="4"/>
      <c r="I73" s="4"/>
      <c r="J73" s="4"/>
      <c r="K73" s="4"/>
    </row>
    <row r="74" spans="1:11">
      <c r="A74" s="4"/>
      <c r="B74" s="4"/>
      <c r="C74" s="4"/>
      <c r="D74" s="4"/>
      <c r="E74" s="4"/>
      <c r="F74" s="4"/>
      <c r="G74" s="4"/>
      <c r="H74" s="4"/>
      <c r="I74" s="4"/>
      <c r="J74" s="4"/>
      <c r="K74" s="4"/>
    </row>
    <row r="75" spans="1:11">
      <c r="A75" s="4"/>
      <c r="B75" s="4"/>
      <c r="C75" s="4"/>
      <c r="D75" s="4"/>
      <c r="E75" s="4"/>
      <c r="F75" s="4"/>
      <c r="G75" s="4"/>
      <c r="H75" s="4"/>
      <c r="I75" s="4"/>
      <c r="J75" s="4"/>
      <c r="K75" s="4"/>
    </row>
    <row r="76" spans="1:11">
      <c r="A76" s="4"/>
      <c r="B76" s="4"/>
      <c r="C76" s="4"/>
      <c r="D76" s="4"/>
      <c r="E76" s="4"/>
      <c r="F76" s="4"/>
      <c r="G76" s="4"/>
      <c r="H76" s="4"/>
      <c r="I76" s="4"/>
      <c r="J76" s="4"/>
      <c r="K76" s="4"/>
    </row>
    <row r="77" spans="1:11">
      <c r="A77" s="4"/>
      <c r="B77" s="4"/>
      <c r="C77" s="4"/>
      <c r="D77" s="4"/>
      <c r="E77" s="4"/>
      <c r="F77" s="4"/>
      <c r="G77" s="4"/>
      <c r="H77" s="4"/>
      <c r="I77" s="4"/>
      <c r="J77" s="4"/>
      <c r="K77" s="4"/>
    </row>
    <row r="78" spans="1:11">
      <c r="A78" s="4"/>
      <c r="B78" s="4"/>
      <c r="C78" s="4"/>
      <c r="D78" s="4"/>
      <c r="E78" s="4"/>
      <c r="F78" s="4"/>
      <c r="G78" s="4"/>
      <c r="H78" s="4"/>
      <c r="I78" s="4"/>
      <c r="J78" s="4"/>
      <c r="K78" s="4"/>
    </row>
    <row r="79" spans="1:11">
      <c r="A79" s="4"/>
      <c r="B79" s="4"/>
      <c r="C79" s="4"/>
      <c r="D79" s="4"/>
      <c r="E79" s="4"/>
      <c r="F79" s="4"/>
      <c r="G79" s="4"/>
      <c r="H79" s="4"/>
      <c r="I79" s="4"/>
      <c r="J79" s="4"/>
      <c r="K79" s="4"/>
    </row>
    <row r="80" spans="1:11">
      <c r="A80" s="4"/>
      <c r="B80" s="4"/>
      <c r="C80" s="4"/>
      <c r="D80" s="4"/>
      <c r="E80" s="4"/>
      <c r="F80" s="4"/>
      <c r="G80" s="4"/>
      <c r="H80" s="4"/>
      <c r="I80" s="4"/>
      <c r="J80" s="4"/>
      <c r="K80" s="4"/>
    </row>
    <row r="81" spans="1:11">
      <c r="A81" s="4"/>
      <c r="B81" s="4"/>
      <c r="C81" s="4"/>
      <c r="D81" s="4"/>
      <c r="E81" s="4"/>
      <c r="F81" s="4"/>
      <c r="G81" s="4"/>
      <c r="H81" s="4"/>
      <c r="I81" s="4"/>
      <c r="J81" s="4"/>
      <c r="K81" s="4"/>
    </row>
    <row r="82" spans="1:11">
      <c r="A82" s="4"/>
      <c r="B82" s="4"/>
      <c r="C82" s="4"/>
      <c r="D82" s="4"/>
      <c r="E82" s="4"/>
      <c r="F82" s="4"/>
      <c r="G82" s="4"/>
      <c r="H82" s="4"/>
      <c r="I82" s="4"/>
      <c r="J82" s="4"/>
      <c r="K82" s="4"/>
    </row>
    <row r="83" spans="1:11">
      <c r="A83" s="4"/>
      <c r="B83" s="4"/>
      <c r="C83" s="4"/>
      <c r="D83" s="4"/>
      <c r="E83" s="4"/>
      <c r="F83" s="4"/>
      <c r="G83" s="4"/>
      <c r="H83" s="4"/>
      <c r="I83" s="4"/>
      <c r="J83" s="4"/>
      <c r="K83" s="4"/>
    </row>
    <row r="84" spans="1:11">
      <c r="A84" s="4"/>
      <c r="B84" s="4"/>
      <c r="C84" s="4"/>
      <c r="D84" s="4"/>
      <c r="E84" s="4"/>
      <c r="F84" s="4"/>
      <c r="G84" s="4"/>
      <c r="H84" s="4"/>
      <c r="I84" s="4"/>
      <c r="J84" s="4"/>
      <c r="K84" s="4"/>
    </row>
    <row r="85" spans="1:11">
      <c r="A85" s="4"/>
      <c r="B85" s="4"/>
      <c r="C85" s="4"/>
      <c r="D85" s="4"/>
      <c r="E85" s="4"/>
      <c r="F85" s="4"/>
      <c r="G85" s="4"/>
      <c r="H85" s="4"/>
      <c r="I85" s="4"/>
      <c r="J85" s="4"/>
      <c r="K85" s="4"/>
    </row>
    <row r="86" spans="1:11">
      <c r="A86" s="4"/>
      <c r="B86" s="4"/>
      <c r="C86" s="4"/>
      <c r="D86" s="4"/>
      <c r="E86" s="4"/>
      <c r="F86" s="4"/>
      <c r="G86" s="4"/>
      <c r="H86" s="4"/>
      <c r="I86" s="4"/>
      <c r="J86" s="4"/>
      <c r="K86" s="4"/>
    </row>
    <row r="87" spans="1:11">
      <c r="A87" s="4"/>
      <c r="B87" s="4"/>
      <c r="C87" s="4"/>
      <c r="D87" s="4"/>
      <c r="E87" s="4"/>
      <c r="F87" s="4"/>
      <c r="G87" s="4"/>
      <c r="H87" s="4"/>
      <c r="I87" s="4"/>
      <c r="J87" s="4"/>
      <c r="K87" s="4"/>
    </row>
    <row r="88" spans="1:11">
      <c r="A88" s="4"/>
      <c r="B88" s="4"/>
      <c r="C88" s="4"/>
      <c r="D88" s="4"/>
      <c r="E88" s="4"/>
      <c r="F88" s="4"/>
      <c r="G88" s="4"/>
      <c r="H88" s="4"/>
      <c r="I88" s="4"/>
      <c r="J88" s="4"/>
      <c r="K88" s="4"/>
    </row>
    <row r="89" spans="1:11">
      <c r="A89" s="4"/>
      <c r="B89" s="4"/>
      <c r="C89" s="4"/>
      <c r="D89" s="4"/>
      <c r="E89" s="4"/>
      <c r="F89" s="4"/>
      <c r="G89" s="4"/>
      <c r="H89" s="4"/>
      <c r="I89" s="4"/>
      <c r="J89" s="4"/>
      <c r="K89" s="4"/>
    </row>
    <row r="90" spans="1:11">
      <c r="A90" s="4"/>
      <c r="B90" s="4"/>
      <c r="C90" s="4"/>
      <c r="D90" s="4"/>
      <c r="E90" s="4"/>
      <c r="F90" s="4"/>
      <c r="G90" s="4"/>
      <c r="H90" s="4"/>
      <c r="I90" s="4"/>
      <c r="J90" s="4"/>
      <c r="K90" s="4"/>
    </row>
    <row r="91" spans="1:11">
      <c r="A91" s="4"/>
      <c r="B91" s="4"/>
      <c r="C91" s="4"/>
      <c r="D91" s="4"/>
      <c r="E91" s="4"/>
      <c r="F91" s="4"/>
      <c r="G91" s="4"/>
      <c r="H91" s="4"/>
      <c r="I91" s="4"/>
      <c r="J91" s="4"/>
      <c r="K91" s="4"/>
    </row>
    <row r="92" spans="1:11">
      <c r="A92" s="4"/>
      <c r="B92" s="4"/>
      <c r="C92" s="4"/>
      <c r="D92" s="4"/>
      <c r="E92" s="4"/>
      <c r="F92" s="4"/>
      <c r="G92" s="4"/>
      <c r="H92" s="4"/>
      <c r="I92" s="4"/>
      <c r="J92" s="4"/>
      <c r="K92" s="4"/>
    </row>
    <row r="93" spans="1:11">
      <c r="A93" s="4"/>
      <c r="B93" s="4"/>
      <c r="C93" s="4"/>
      <c r="D93" s="4"/>
      <c r="E93" s="4"/>
      <c r="F93" s="4"/>
      <c r="G93" s="4"/>
      <c r="H93" s="4"/>
      <c r="I93" s="4"/>
      <c r="J93" s="4"/>
      <c r="K93" s="4"/>
    </row>
    <row r="94" spans="1:11">
      <c r="A94" s="4"/>
      <c r="B94" s="4"/>
      <c r="C94" s="4"/>
      <c r="D94" s="4"/>
      <c r="E94" s="4"/>
      <c r="F94" s="4"/>
      <c r="G94" s="4"/>
      <c r="H94" s="4"/>
      <c r="I94" s="4"/>
      <c r="J94" s="4"/>
      <c r="K94" s="4"/>
    </row>
    <row r="95" spans="1:11">
      <c r="A95" s="4"/>
      <c r="B95" s="4"/>
      <c r="C95" s="4"/>
      <c r="D95" s="4"/>
      <c r="E95" s="4"/>
      <c r="F95" s="4"/>
      <c r="G95" s="4"/>
      <c r="H95" s="4"/>
      <c r="I95" s="4"/>
      <c r="J95" s="4"/>
      <c r="K95" s="4"/>
    </row>
    <row r="96" spans="1:11">
      <c r="A96" s="4"/>
      <c r="B96" s="4"/>
      <c r="C96" s="4"/>
      <c r="D96" s="4"/>
      <c r="E96" s="4"/>
      <c r="F96" s="4"/>
      <c r="G96" s="4"/>
      <c r="H96" s="4"/>
      <c r="I96" s="4"/>
      <c r="J96" s="4"/>
      <c r="K96" s="4"/>
    </row>
    <row r="97" spans="1:11">
      <c r="A97" s="4"/>
      <c r="B97" s="4"/>
      <c r="C97" s="4"/>
      <c r="D97" s="4"/>
      <c r="E97" s="4"/>
      <c r="F97" s="4"/>
      <c r="G97" s="4"/>
      <c r="H97" s="4"/>
      <c r="I97" s="4"/>
      <c r="J97" s="4"/>
      <c r="K97" s="4"/>
    </row>
    <row r="98" spans="1:11">
      <c r="A98" s="4"/>
      <c r="B98" s="4"/>
      <c r="C98" s="4"/>
      <c r="D98" s="4"/>
      <c r="E98" s="4"/>
      <c r="F98" s="4"/>
      <c r="G98" s="4"/>
      <c r="H98" s="4"/>
      <c r="I98" s="4"/>
      <c r="J98" s="4"/>
      <c r="K98" s="4"/>
    </row>
    <row r="99" spans="1:11">
      <c r="A99" s="4"/>
      <c r="B99" s="4"/>
      <c r="C99" s="4"/>
      <c r="D99" s="4"/>
      <c r="E99" s="4"/>
      <c r="F99" s="4"/>
      <c r="G99" s="4"/>
      <c r="H99" s="4"/>
      <c r="I99" s="4"/>
      <c r="J99" s="4"/>
      <c r="K99" s="4"/>
    </row>
    <row r="100" spans="1:11">
      <c r="A100" s="4"/>
      <c r="B100" s="4"/>
      <c r="C100" s="4"/>
      <c r="D100" s="4"/>
      <c r="E100" s="4"/>
      <c r="F100" s="4"/>
      <c r="G100" s="4"/>
      <c r="H100" s="4"/>
      <c r="I100" s="4"/>
      <c r="J100" s="4"/>
      <c r="K100" s="4"/>
    </row>
  </sheetData>
  <mergeCells count="2">
    <mergeCell ref="A1:H2"/>
    <mergeCell ref="A3:H3"/>
  </mergeCell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K100"/>
  <sheetViews>
    <sheetView showGridLines="0" workbookViewId="0"/>
  </sheetViews>
  <sheetFormatPr baseColWidth="10" defaultColWidth="8.83203125" defaultRowHeight="14"/>
  <cols>
    <col min="1" max="1" width="24" customWidth="1"/>
    <col min="2" max="9" width="15" customWidth="1"/>
    <col min="10" max="10" width="13" customWidth="1"/>
  </cols>
  <sheetData>
    <row r="1" spans="1:11" ht="34" customHeight="1">
      <c r="A1" s="66" t="s">
        <v>146</v>
      </c>
      <c r="B1" s="66" t="s">
        <v>146</v>
      </c>
      <c r="C1" s="66" t="s">
        <v>146</v>
      </c>
      <c r="D1" s="66" t="s">
        <v>146</v>
      </c>
      <c r="E1" s="66" t="s">
        <v>146</v>
      </c>
      <c r="F1" s="66" t="s">
        <v>146</v>
      </c>
      <c r="G1" s="66" t="s">
        <v>146</v>
      </c>
      <c r="H1" s="66" t="s">
        <v>146</v>
      </c>
      <c r="I1" s="66" t="s">
        <v>146</v>
      </c>
      <c r="J1" s="66" t="s">
        <v>146</v>
      </c>
      <c r="K1" s="4"/>
    </row>
    <row r="2" spans="1:11" ht="34" customHeight="1">
      <c r="A2" s="66" t="s">
        <v>146</v>
      </c>
      <c r="B2" s="66" t="s">
        <v>146</v>
      </c>
      <c r="C2" s="66" t="s">
        <v>146</v>
      </c>
      <c r="D2" s="66" t="s">
        <v>146</v>
      </c>
      <c r="E2" s="66" t="s">
        <v>146</v>
      </c>
      <c r="F2" s="66" t="s">
        <v>146</v>
      </c>
      <c r="G2" s="66" t="s">
        <v>146</v>
      </c>
      <c r="H2" s="66" t="s">
        <v>146</v>
      </c>
      <c r="I2" s="66" t="s">
        <v>146</v>
      </c>
      <c r="J2" s="66" t="s">
        <v>146</v>
      </c>
      <c r="K2" s="4"/>
    </row>
    <row r="3" spans="1:11">
      <c r="A3" s="67" t="s">
        <v>147</v>
      </c>
      <c r="B3" s="67" t="s">
        <v>147</v>
      </c>
      <c r="C3" s="67" t="s">
        <v>147</v>
      </c>
      <c r="D3" s="67" t="s">
        <v>147</v>
      </c>
      <c r="E3" s="67" t="s">
        <v>147</v>
      </c>
      <c r="F3" s="67" t="s">
        <v>147</v>
      </c>
      <c r="G3" s="67" t="s">
        <v>147</v>
      </c>
      <c r="H3" s="67" t="s">
        <v>147</v>
      </c>
      <c r="I3" s="5"/>
      <c r="J3" s="5"/>
      <c r="K3" s="4"/>
    </row>
    <row r="4" spans="1:11">
      <c r="A4" s="5"/>
      <c r="B4" s="5"/>
      <c r="C4" s="5"/>
      <c r="D4" s="5"/>
      <c r="E4" s="5"/>
      <c r="F4" s="5"/>
      <c r="G4" s="5"/>
      <c r="H4" s="5"/>
      <c r="I4" s="5"/>
      <c r="J4" s="5"/>
      <c r="K4" s="4"/>
    </row>
    <row r="5" spans="1:11" ht="15">
      <c r="A5" s="1" t="s">
        <v>148</v>
      </c>
      <c r="B5" s="2" t="s">
        <v>149</v>
      </c>
      <c r="C5" s="2" t="s">
        <v>150</v>
      </c>
      <c r="D5" s="2" t="s">
        <v>151</v>
      </c>
      <c r="E5" s="2" t="s">
        <v>94</v>
      </c>
      <c r="F5" s="2" t="s">
        <v>152</v>
      </c>
      <c r="G5" s="2" t="s">
        <v>153</v>
      </c>
      <c r="H5" s="2" t="s">
        <v>154</v>
      </c>
      <c r="I5" s="2" t="s">
        <v>155</v>
      </c>
      <c r="J5" s="3" t="s">
        <v>156</v>
      </c>
      <c r="K5" s="4"/>
    </row>
    <row r="6" spans="1:11" ht="15">
      <c r="A6" s="22" t="s">
        <v>157</v>
      </c>
      <c r="B6" s="39">
        <v>10</v>
      </c>
      <c r="C6" s="39">
        <v>0</v>
      </c>
      <c r="D6" s="39">
        <v>0</v>
      </c>
      <c r="E6" s="39">
        <v>0</v>
      </c>
      <c r="F6" s="40">
        <v>0</v>
      </c>
      <c r="G6" s="41">
        <f t="shared" ref="G6:G12" si="0">B6-SUM(C6:F6)</f>
        <v>10</v>
      </c>
      <c r="H6" s="42">
        <f t="shared" ref="H6:H12" si="1">IF(B6=0,0,G6/B6)</f>
        <v>1</v>
      </c>
      <c r="I6" s="43">
        <v>0.08</v>
      </c>
      <c r="J6" s="24" t="s">
        <v>158</v>
      </c>
      <c r="K6" s="4"/>
    </row>
    <row r="7" spans="1:11" ht="15">
      <c r="A7" s="26" t="s">
        <v>159</v>
      </c>
      <c r="B7" s="44">
        <v>20</v>
      </c>
      <c r="C7" s="44">
        <v>2</v>
      </c>
      <c r="D7" s="44">
        <v>0</v>
      </c>
      <c r="E7" s="44">
        <v>0</v>
      </c>
      <c r="F7" s="45">
        <v>0</v>
      </c>
      <c r="G7" s="41">
        <f t="shared" si="0"/>
        <v>18</v>
      </c>
      <c r="H7" s="42">
        <f t="shared" si="1"/>
        <v>0.9</v>
      </c>
      <c r="I7" s="46">
        <v>0.18</v>
      </c>
      <c r="J7" s="28" t="s">
        <v>158</v>
      </c>
      <c r="K7" s="4"/>
    </row>
    <row r="8" spans="1:11" ht="15">
      <c r="A8" s="26" t="s">
        <v>160</v>
      </c>
      <c r="B8" s="44">
        <v>40</v>
      </c>
      <c r="C8" s="44">
        <v>10</v>
      </c>
      <c r="D8" s="44">
        <v>2</v>
      </c>
      <c r="E8" s="44">
        <v>4</v>
      </c>
      <c r="F8" s="45">
        <v>0</v>
      </c>
      <c r="G8" s="41">
        <f t="shared" si="0"/>
        <v>24</v>
      </c>
      <c r="H8" s="42">
        <f t="shared" si="1"/>
        <v>0.6</v>
      </c>
      <c r="I8" s="46">
        <v>0.34</v>
      </c>
      <c r="J8" s="28" t="s">
        <v>161</v>
      </c>
      <c r="K8" s="4"/>
    </row>
    <row r="9" spans="1:11" ht="15">
      <c r="A9" s="26" t="s">
        <v>162</v>
      </c>
      <c r="B9" s="44">
        <v>65</v>
      </c>
      <c r="C9" s="44">
        <v>13</v>
      </c>
      <c r="D9" s="44">
        <v>3</v>
      </c>
      <c r="E9" s="44">
        <v>5</v>
      </c>
      <c r="F9" s="45">
        <v>2</v>
      </c>
      <c r="G9" s="41">
        <f t="shared" si="0"/>
        <v>42</v>
      </c>
      <c r="H9" s="42">
        <f t="shared" si="1"/>
        <v>0.64615384615384619</v>
      </c>
      <c r="I9" s="46">
        <v>0.24</v>
      </c>
      <c r="J9" s="28" t="s">
        <v>161</v>
      </c>
      <c r="K9" s="4"/>
    </row>
    <row r="10" spans="1:11" ht="15">
      <c r="A10" s="26" t="s">
        <v>163</v>
      </c>
      <c r="B10" s="44">
        <v>110</v>
      </c>
      <c r="C10" s="44">
        <v>28</v>
      </c>
      <c r="D10" s="44">
        <v>5</v>
      </c>
      <c r="E10" s="44">
        <v>8</v>
      </c>
      <c r="F10" s="45">
        <v>5</v>
      </c>
      <c r="G10" s="41">
        <f t="shared" si="0"/>
        <v>64</v>
      </c>
      <c r="H10" s="42">
        <f t="shared" si="1"/>
        <v>0.58181818181818179</v>
      </c>
      <c r="I10" s="46">
        <v>0.11</v>
      </c>
      <c r="J10" s="28" t="s">
        <v>161</v>
      </c>
      <c r="K10" s="4"/>
    </row>
    <row r="11" spans="1:11" ht="15">
      <c r="A11" s="26" t="s">
        <v>164</v>
      </c>
      <c r="B11" s="44">
        <v>180</v>
      </c>
      <c r="C11" s="44">
        <v>70</v>
      </c>
      <c r="D11" s="44">
        <v>8</v>
      </c>
      <c r="E11" s="44">
        <v>12</v>
      </c>
      <c r="F11" s="45">
        <v>5</v>
      </c>
      <c r="G11" s="41">
        <f t="shared" si="0"/>
        <v>85</v>
      </c>
      <c r="H11" s="42">
        <f t="shared" si="1"/>
        <v>0.47222222222222221</v>
      </c>
      <c r="I11" s="46">
        <v>0.04</v>
      </c>
      <c r="J11" s="28" t="s">
        <v>161</v>
      </c>
      <c r="K11" s="4"/>
    </row>
    <row r="12" spans="1:11" ht="15">
      <c r="A12" s="30" t="s">
        <v>165</v>
      </c>
      <c r="B12" s="47">
        <v>500</v>
      </c>
      <c r="C12" s="47">
        <v>60</v>
      </c>
      <c r="D12" s="47">
        <v>10</v>
      </c>
      <c r="E12" s="47">
        <v>15</v>
      </c>
      <c r="F12" s="48">
        <v>75</v>
      </c>
      <c r="G12" s="41">
        <f t="shared" si="0"/>
        <v>340</v>
      </c>
      <c r="H12" s="42">
        <f t="shared" si="1"/>
        <v>0.68</v>
      </c>
      <c r="I12" s="49">
        <v>0.01</v>
      </c>
      <c r="J12" s="32" t="s">
        <v>161</v>
      </c>
      <c r="K12" s="4"/>
    </row>
    <row r="13" spans="1:11">
      <c r="A13" s="5"/>
      <c r="B13" s="5"/>
      <c r="C13" s="5"/>
      <c r="D13" s="5"/>
      <c r="E13" s="5"/>
      <c r="F13" s="5"/>
      <c r="G13" s="5"/>
      <c r="H13" s="5"/>
      <c r="I13" s="5"/>
      <c r="J13" s="5"/>
      <c r="K13" s="4"/>
    </row>
    <row r="14" spans="1:11">
      <c r="A14" s="5"/>
      <c r="B14" s="5"/>
      <c r="C14" s="5"/>
      <c r="D14" s="5"/>
      <c r="E14" s="5"/>
      <c r="F14" s="5"/>
      <c r="G14" s="5"/>
      <c r="H14" s="5"/>
      <c r="I14" s="5"/>
      <c r="J14" s="5"/>
      <c r="K14" s="4"/>
    </row>
    <row r="15" spans="1:11" ht="15">
      <c r="A15" s="1" t="s">
        <v>166</v>
      </c>
      <c r="B15" s="3" t="s">
        <v>129</v>
      </c>
      <c r="C15" s="5"/>
      <c r="D15" s="5"/>
      <c r="E15" s="5"/>
      <c r="F15" s="5"/>
      <c r="G15" s="5"/>
      <c r="H15" s="5"/>
      <c r="I15" s="5"/>
      <c r="J15" s="5"/>
      <c r="K15" s="4"/>
    </row>
    <row r="16" spans="1:11" ht="15">
      <c r="A16" s="5" t="s">
        <v>167</v>
      </c>
      <c r="B16" s="50">
        <f>SUMPRODUCT(B6:B12,I6:I12)</f>
        <v>57.900000000000006</v>
      </c>
      <c r="C16" s="5"/>
      <c r="D16" s="5"/>
      <c r="E16" s="5"/>
      <c r="F16" s="5"/>
      <c r="G16" s="5"/>
      <c r="H16" s="5"/>
      <c r="I16" s="5"/>
      <c r="J16" s="5"/>
      <c r="K16" s="4"/>
    </row>
    <row r="17" spans="1:11" ht="15">
      <c r="A17" s="5" t="s">
        <v>8</v>
      </c>
      <c r="B17" s="51">
        <f>SUMPRODUCT((C6:C12+D6:D12+E6:E12+F6:F12),I6:I12)</f>
        <v>21.78</v>
      </c>
      <c r="C17" s="5"/>
      <c r="D17" s="5"/>
      <c r="E17" s="5"/>
      <c r="F17" s="5"/>
      <c r="G17" s="5"/>
      <c r="H17" s="5"/>
      <c r="I17" s="5"/>
      <c r="J17" s="5"/>
      <c r="K17" s="4"/>
    </row>
    <row r="18" spans="1:11" ht="15">
      <c r="A18" s="5" t="s">
        <v>168</v>
      </c>
      <c r="B18" s="51">
        <f>B16-B17</f>
        <v>36.120000000000005</v>
      </c>
      <c r="C18" s="5"/>
      <c r="D18" s="5"/>
      <c r="E18" s="5"/>
      <c r="F18" s="5"/>
      <c r="G18" s="5"/>
      <c r="H18" s="5"/>
      <c r="I18" s="5"/>
      <c r="J18" s="5"/>
      <c r="K18" s="4"/>
    </row>
    <row r="19" spans="1:11" ht="15">
      <c r="A19" s="5" t="s">
        <v>169</v>
      </c>
      <c r="B19" s="52">
        <f>SUM(I6:I12)</f>
        <v>1</v>
      </c>
      <c r="C19" s="5"/>
      <c r="D19" s="5"/>
      <c r="E19" s="5"/>
      <c r="F19" s="5"/>
      <c r="G19" s="5"/>
      <c r="H19" s="5"/>
      <c r="I19" s="5"/>
      <c r="J19" s="5"/>
      <c r="K19" s="4"/>
    </row>
    <row r="20" spans="1:11">
      <c r="A20" s="5"/>
      <c r="B20" s="5"/>
      <c r="C20" s="5"/>
      <c r="D20" s="5"/>
      <c r="E20" s="5"/>
      <c r="F20" s="5"/>
      <c r="G20" s="5"/>
      <c r="H20" s="5"/>
      <c r="I20" s="5"/>
      <c r="J20" s="5"/>
      <c r="K20" s="4"/>
    </row>
    <row r="21" spans="1:11">
      <c r="A21" s="5"/>
      <c r="B21" s="5"/>
      <c r="C21" s="5"/>
      <c r="D21" s="5"/>
      <c r="E21" s="5"/>
      <c r="F21" s="5"/>
      <c r="G21" s="5"/>
      <c r="H21" s="5"/>
      <c r="I21" s="5"/>
      <c r="J21" s="5"/>
      <c r="K21" s="4"/>
    </row>
    <row r="22" spans="1:11" ht="15">
      <c r="A22" s="1" t="s">
        <v>170</v>
      </c>
      <c r="B22" s="2" t="s">
        <v>28</v>
      </c>
      <c r="C22" s="2" t="s">
        <v>171</v>
      </c>
      <c r="D22" s="3" t="s">
        <v>172</v>
      </c>
      <c r="E22" s="5"/>
      <c r="F22" s="5"/>
      <c r="G22" s="5"/>
      <c r="H22" s="5"/>
      <c r="I22" s="5"/>
      <c r="J22" s="5"/>
      <c r="K22" s="4"/>
    </row>
    <row r="23" spans="1:11" ht="30">
      <c r="A23" s="5" t="s">
        <v>173</v>
      </c>
      <c r="B23" s="5" t="str">
        <f>IF(ABS(B19-1)&lt;0.0001,"PASS","FIX")</f>
        <v>PASS</v>
      </c>
      <c r="C23" s="5" t="s">
        <v>174</v>
      </c>
      <c r="D23" s="5" t="s">
        <v>175</v>
      </c>
      <c r="E23" s="5"/>
      <c r="F23" s="5"/>
      <c r="G23" s="5"/>
      <c r="H23" s="5"/>
      <c r="I23" s="5"/>
      <c r="J23" s="5"/>
      <c r="K23" s="4"/>
    </row>
    <row r="24" spans="1:11" ht="30">
      <c r="A24" s="5" t="s">
        <v>176</v>
      </c>
      <c r="B24" s="5" t="str">
        <f>IF(MIN(G6:G12)&gt;0,"PASS","FIX")</f>
        <v>PASS</v>
      </c>
      <c r="C24" s="5" t="s">
        <v>177</v>
      </c>
      <c r="D24" s="5" t="s">
        <v>178</v>
      </c>
      <c r="E24" s="5"/>
      <c r="F24" s="5"/>
      <c r="G24" s="5"/>
      <c r="H24" s="5"/>
      <c r="I24" s="5"/>
      <c r="J24" s="5"/>
      <c r="K24" s="4"/>
    </row>
    <row r="25" spans="1:11" ht="15">
      <c r="A25" s="5" t="s">
        <v>179</v>
      </c>
      <c r="B25" s="5" t="str">
        <f>IF(B16=0,"FIX",IF(B18/B16&gt;0.35,"PASS","REVIEW"))</f>
        <v>PASS</v>
      </c>
      <c r="C25" s="5" t="s">
        <v>180</v>
      </c>
      <c r="D25" s="5" t="s">
        <v>181</v>
      </c>
      <c r="E25" s="5"/>
      <c r="F25" s="5"/>
      <c r="G25" s="5"/>
      <c r="H25" s="5"/>
      <c r="I25" s="5"/>
      <c r="J25" s="5"/>
      <c r="K25" s="4"/>
    </row>
    <row r="26" spans="1:11" ht="30">
      <c r="A26" s="5" t="s">
        <v>182</v>
      </c>
      <c r="B26" s="42">
        <f>SUMIF(J6:J12,"Yes",I6:I12)</f>
        <v>0.7400000000000001</v>
      </c>
      <c r="C26" s="5" t="s">
        <v>183</v>
      </c>
      <c r="D26" s="5" t="s">
        <v>184</v>
      </c>
      <c r="E26" s="5"/>
      <c r="F26" s="5"/>
      <c r="G26" s="5"/>
      <c r="H26" s="5"/>
      <c r="I26" s="5"/>
      <c r="J26" s="5"/>
      <c r="K26" s="4"/>
    </row>
    <row r="27" spans="1:11">
      <c r="A27" s="5"/>
      <c r="B27" s="5"/>
      <c r="C27" s="5"/>
      <c r="D27" s="5"/>
      <c r="E27" s="5"/>
      <c r="F27" s="5"/>
      <c r="G27" s="5"/>
      <c r="H27" s="5"/>
      <c r="I27" s="5"/>
      <c r="J27" s="5"/>
      <c r="K27" s="4"/>
    </row>
    <row r="28" spans="1:11">
      <c r="A28" s="5"/>
      <c r="B28" s="5"/>
      <c r="C28" s="5"/>
      <c r="D28" s="5"/>
      <c r="E28" s="5"/>
      <c r="F28" s="5"/>
      <c r="G28" s="5"/>
      <c r="H28" s="5"/>
      <c r="I28" s="5"/>
      <c r="J28" s="5"/>
      <c r="K28" s="4"/>
    </row>
    <row r="29" spans="1:11">
      <c r="A29" s="5"/>
      <c r="B29" s="5"/>
      <c r="C29" s="5"/>
      <c r="D29" s="5"/>
      <c r="E29" s="5"/>
      <c r="F29" s="5"/>
      <c r="G29" s="5"/>
      <c r="H29" s="5"/>
      <c r="I29" s="5"/>
      <c r="J29" s="5"/>
      <c r="K29" s="4"/>
    </row>
    <row r="30" spans="1:11">
      <c r="A30" s="5"/>
      <c r="B30" s="5"/>
      <c r="C30" s="5"/>
      <c r="D30" s="5"/>
      <c r="E30" s="5"/>
      <c r="F30" s="5"/>
      <c r="G30" s="5"/>
      <c r="H30" s="5"/>
      <c r="I30" s="5"/>
      <c r="J30" s="5"/>
      <c r="K30" s="4"/>
    </row>
    <row r="31" spans="1:11">
      <c r="A31" s="4"/>
      <c r="B31" s="4"/>
      <c r="C31" s="4"/>
      <c r="D31" s="4"/>
      <c r="E31" s="4"/>
      <c r="F31" s="4"/>
      <c r="G31" s="4"/>
      <c r="H31" s="4"/>
      <c r="I31" s="4"/>
      <c r="J31" s="4"/>
      <c r="K31" s="4"/>
    </row>
    <row r="32" spans="1:11">
      <c r="A32" s="4"/>
      <c r="B32" s="4"/>
      <c r="C32" s="4"/>
      <c r="D32" s="4"/>
      <c r="E32" s="4"/>
      <c r="F32" s="4"/>
      <c r="G32" s="4"/>
      <c r="H32" s="4"/>
      <c r="I32" s="4"/>
      <c r="J32" s="4"/>
      <c r="K32" s="4"/>
    </row>
    <row r="33" spans="1:11">
      <c r="A33" s="4"/>
      <c r="B33" s="4"/>
      <c r="C33" s="4"/>
      <c r="D33" s="4"/>
      <c r="E33" s="4"/>
      <c r="F33" s="4"/>
      <c r="G33" s="4"/>
      <c r="H33" s="4"/>
      <c r="I33" s="4"/>
      <c r="J33" s="4"/>
      <c r="K33" s="4"/>
    </row>
    <row r="34" spans="1:11">
      <c r="A34" s="4"/>
      <c r="B34" s="4"/>
      <c r="C34" s="4"/>
      <c r="D34" s="4"/>
      <c r="E34" s="4"/>
      <c r="F34" s="4"/>
      <c r="G34" s="4"/>
      <c r="H34" s="4"/>
      <c r="I34" s="4"/>
      <c r="J34" s="4"/>
      <c r="K34" s="4"/>
    </row>
    <row r="35" spans="1:11">
      <c r="A35" s="4"/>
      <c r="B35" s="4"/>
      <c r="C35" s="4"/>
      <c r="D35" s="4"/>
      <c r="E35" s="4"/>
      <c r="F35" s="4"/>
      <c r="G35" s="4"/>
      <c r="H35" s="4"/>
      <c r="I35" s="4"/>
      <c r="J35" s="4"/>
      <c r="K35" s="4"/>
    </row>
    <row r="36" spans="1:11">
      <c r="A36" s="4"/>
      <c r="B36" s="4"/>
      <c r="C36" s="4"/>
      <c r="D36" s="4"/>
      <c r="E36" s="4"/>
      <c r="F36" s="4"/>
      <c r="G36" s="4"/>
      <c r="H36" s="4"/>
      <c r="I36" s="4"/>
      <c r="J36" s="4"/>
      <c r="K36" s="4"/>
    </row>
    <row r="37" spans="1:11">
      <c r="A37" s="4"/>
      <c r="B37" s="4"/>
      <c r="C37" s="4"/>
      <c r="D37" s="4"/>
      <c r="E37" s="4"/>
      <c r="F37" s="4"/>
      <c r="G37" s="4"/>
      <c r="H37" s="4"/>
      <c r="I37" s="4"/>
      <c r="J37" s="4"/>
      <c r="K37" s="4"/>
    </row>
    <row r="38" spans="1:11">
      <c r="A38" s="4"/>
      <c r="B38" s="4"/>
      <c r="C38" s="4"/>
      <c r="D38" s="4"/>
      <c r="E38" s="4"/>
      <c r="F38" s="4"/>
      <c r="G38" s="4"/>
      <c r="H38" s="4"/>
      <c r="I38" s="4"/>
      <c r="J38" s="4"/>
      <c r="K38" s="4"/>
    </row>
    <row r="39" spans="1:11">
      <c r="A39" s="4"/>
      <c r="B39" s="4"/>
      <c r="C39" s="4"/>
      <c r="D39" s="4"/>
      <c r="E39" s="4"/>
      <c r="F39" s="4"/>
      <c r="G39" s="4"/>
      <c r="H39" s="4"/>
      <c r="I39" s="4"/>
      <c r="J39" s="4"/>
      <c r="K39" s="4"/>
    </row>
    <row r="40" spans="1:11">
      <c r="A40" s="4"/>
      <c r="B40" s="4"/>
      <c r="C40" s="4"/>
      <c r="D40" s="4"/>
      <c r="E40" s="4"/>
      <c r="F40" s="4"/>
      <c r="G40" s="4"/>
      <c r="H40" s="4"/>
      <c r="I40" s="4"/>
      <c r="J40" s="4"/>
      <c r="K40" s="4"/>
    </row>
    <row r="41" spans="1:11">
      <c r="A41" s="4"/>
      <c r="B41" s="4"/>
      <c r="C41" s="4"/>
      <c r="D41" s="4"/>
      <c r="E41" s="4"/>
      <c r="F41" s="4"/>
      <c r="G41" s="4"/>
      <c r="H41" s="4"/>
      <c r="I41" s="4"/>
      <c r="J41" s="4"/>
      <c r="K41" s="4"/>
    </row>
    <row r="42" spans="1:11">
      <c r="A42" s="4"/>
      <c r="B42" s="4"/>
      <c r="C42" s="4"/>
      <c r="D42" s="4"/>
      <c r="E42" s="4"/>
      <c r="F42" s="4"/>
      <c r="G42" s="4"/>
      <c r="H42" s="4"/>
      <c r="I42" s="4"/>
      <c r="J42" s="4"/>
      <c r="K42" s="4"/>
    </row>
    <row r="43" spans="1:11">
      <c r="A43" s="4"/>
      <c r="B43" s="4"/>
      <c r="C43" s="4"/>
      <c r="D43" s="4"/>
      <c r="E43" s="4"/>
      <c r="F43" s="4"/>
      <c r="G43" s="4"/>
      <c r="H43" s="4"/>
      <c r="I43" s="4"/>
      <c r="J43" s="4"/>
      <c r="K43" s="4"/>
    </row>
    <row r="44" spans="1:11">
      <c r="A44" s="4"/>
      <c r="B44" s="4"/>
      <c r="C44" s="4"/>
      <c r="D44" s="4"/>
      <c r="E44" s="4"/>
      <c r="F44" s="4"/>
      <c r="G44" s="4"/>
      <c r="H44" s="4"/>
      <c r="I44" s="4"/>
      <c r="J44" s="4"/>
      <c r="K44" s="4"/>
    </row>
    <row r="45" spans="1:11">
      <c r="A45" s="4"/>
      <c r="B45" s="4"/>
      <c r="C45" s="4"/>
      <c r="D45" s="4"/>
      <c r="E45" s="4"/>
      <c r="F45" s="4"/>
      <c r="G45" s="4"/>
      <c r="H45" s="4"/>
      <c r="I45" s="4"/>
      <c r="J45" s="4"/>
      <c r="K45" s="4"/>
    </row>
    <row r="46" spans="1:11">
      <c r="A46" s="4"/>
      <c r="B46" s="4"/>
      <c r="C46" s="4"/>
      <c r="D46" s="4"/>
      <c r="E46" s="4"/>
      <c r="F46" s="4"/>
      <c r="G46" s="4"/>
      <c r="H46" s="4"/>
      <c r="I46" s="4"/>
      <c r="J46" s="4"/>
      <c r="K46" s="4"/>
    </row>
    <row r="47" spans="1:11">
      <c r="A47" s="4"/>
      <c r="B47" s="4"/>
      <c r="C47" s="4"/>
      <c r="D47" s="4"/>
      <c r="E47" s="4"/>
      <c r="F47" s="4"/>
      <c r="G47" s="4"/>
      <c r="H47" s="4"/>
      <c r="I47" s="4"/>
      <c r="J47" s="4"/>
      <c r="K47" s="4"/>
    </row>
    <row r="48" spans="1:11">
      <c r="A48" s="4"/>
      <c r="B48" s="4"/>
      <c r="C48" s="4"/>
      <c r="D48" s="4"/>
      <c r="E48" s="4"/>
      <c r="F48" s="4"/>
      <c r="G48" s="4"/>
      <c r="H48" s="4"/>
      <c r="I48" s="4"/>
      <c r="J48" s="4"/>
      <c r="K48" s="4"/>
    </row>
    <row r="49" spans="1:11">
      <c r="A49" s="4"/>
      <c r="B49" s="4"/>
      <c r="C49" s="4"/>
      <c r="D49" s="4"/>
      <c r="E49" s="4"/>
      <c r="F49" s="4"/>
      <c r="G49" s="4"/>
      <c r="H49" s="4"/>
      <c r="I49" s="4"/>
      <c r="J49" s="4"/>
      <c r="K49" s="4"/>
    </row>
    <row r="50" spans="1:11">
      <c r="A50" s="4"/>
      <c r="B50" s="4"/>
      <c r="C50" s="4"/>
      <c r="D50" s="4"/>
      <c r="E50" s="4"/>
      <c r="F50" s="4"/>
      <c r="G50" s="4"/>
      <c r="H50" s="4"/>
      <c r="I50" s="4"/>
      <c r="J50" s="4"/>
      <c r="K50" s="4"/>
    </row>
    <row r="51" spans="1:11">
      <c r="A51" s="4"/>
      <c r="B51" s="4"/>
      <c r="C51" s="4"/>
      <c r="D51" s="4"/>
      <c r="E51" s="4"/>
      <c r="F51" s="4"/>
      <c r="G51" s="4"/>
      <c r="H51" s="4"/>
      <c r="I51" s="4"/>
      <c r="J51" s="4"/>
      <c r="K51" s="4"/>
    </row>
    <row r="52" spans="1:11">
      <c r="A52" s="4"/>
      <c r="B52" s="4"/>
      <c r="C52" s="4"/>
      <c r="D52" s="4"/>
      <c r="E52" s="4"/>
      <c r="F52" s="4"/>
      <c r="G52" s="4"/>
      <c r="H52" s="4"/>
      <c r="I52" s="4"/>
      <c r="J52" s="4"/>
      <c r="K52" s="4"/>
    </row>
    <row r="53" spans="1:11">
      <c r="A53" s="4"/>
      <c r="B53" s="4"/>
      <c r="C53" s="4"/>
      <c r="D53" s="4"/>
      <c r="E53" s="4"/>
      <c r="F53" s="4"/>
      <c r="G53" s="4"/>
      <c r="H53" s="4"/>
      <c r="I53" s="4"/>
      <c r="J53" s="4"/>
      <c r="K53" s="4"/>
    </row>
    <row r="54" spans="1:11">
      <c r="A54" s="4"/>
      <c r="B54" s="4"/>
      <c r="C54" s="4"/>
      <c r="D54" s="4"/>
      <c r="E54" s="4"/>
      <c r="F54" s="4"/>
      <c r="G54" s="4"/>
      <c r="H54" s="4"/>
      <c r="I54" s="4"/>
      <c r="J54" s="4"/>
      <c r="K54" s="4"/>
    </row>
    <row r="55" spans="1:11">
      <c r="A55" s="4"/>
      <c r="B55" s="4"/>
      <c r="C55" s="4"/>
      <c r="D55" s="4"/>
      <c r="E55" s="4"/>
      <c r="F55" s="4"/>
      <c r="G55" s="4"/>
      <c r="H55" s="4"/>
      <c r="I55" s="4"/>
      <c r="J55" s="4"/>
      <c r="K55" s="4"/>
    </row>
    <row r="56" spans="1:11">
      <c r="A56" s="4"/>
      <c r="B56" s="4"/>
      <c r="C56" s="4"/>
      <c r="D56" s="4"/>
      <c r="E56" s="4"/>
      <c r="F56" s="4"/>
      <c r="G56" s="4"/>
      <c r="H56" s="4"/>
      <c r="I56" s="4"/>
      <c r="J56" s="4"/>
      <c r="K56" s="4"/>
    </row>
    <row r="57" spans="1:11">
      <c r="A57" s="4"/>
      <c r="B57" s="4"/>
      <c r="C57" s="4"/>
      <c r="D57" s="4"/>
      <c r="E57" s="4"/>
      <c r="F57" s="4"/>
      <c r="G57" s="4"/>
      <c r="H57" s="4"/>
      <c r="I57" s="4"/>
      <c r="J57" s="4"/>
      <c r="K57" s="4"/>
    </row>
    <row r="58" spans="1:11">
      <c r="A58" s="4"/>
      <c r="B58" s="4"/>
      <c r="C58" s="4"/>
      <c r="D58" s="4"/>
      <c r="E58" s="4"/>
      <c r="F58" s="4"/>
      <c r="G58" s="4"/>
      <c r="H58" s="4"/>
      <c r="I58" s="4"/>
      <c r="J58" s="4"/>
      <c r="K58" s="4"/>
    </row>
    <row r="59" spans="1:11">
      <c r="A59" s="4"/>
      <c r="B59" s="4"/>
      <c r="C59" s="4"/>
      <c r="D59" s="4"/>
      <c r="E59" s="4"/>
      <c r="F59" s="4"/>
      <c r="G59" s="4"/>
      <c r="H59" s="4"/>
      <c r="I59" s="4"/>
      <c r="J59" s="4"/>
      <c r="K59" s="4"/>
    </row>
    <row r="60" spans="1:11">
      <c r="A60" s="4"/>
      <c r="B60" s="4"/>
      <c r="C60" s="4"/>
      <c r="D60" s="4"/>
      <c r="E60" s="4"/>
      <c r="F60" s="4"/>
      <c r="G60" s="4"/>
      <c r="H60" s="4"/>
      <c r="I60" s="4"/>
      <c r="J60" s="4"/>
      <c r="K60" s="4"/>
    </row>
    <row r="61" spans="1:11">
      <c r="A61" s="4"/>
      <c r="B61" s="4"/>
      <c r="C61" s="4"/>
      <c r="D61" s="4"/>
      <c r="E61" s="4"/>
      <c r="F61" s="4"/>
      <c r="G61" s="4"/>
      <c r="H61" s="4"/>
      <c r="I61" s="4"/>
      <c r="J61" s="4"/>
      <c r="K61" s="4"/>
    </row>
    <row r="62" spans="1:11">
      <c r="A62" s="4"/>
      <c r="B62" s="4"/>
      <c r="C62" s="4"/>
      <c r="D62" s="4"/>
      <c r="E62" s="4"/>
      <c r="F62" s="4"/>
      <c r="G62" s="4"/>
      <c r="H62" s="4"/>
      <c r="I62" s="4"/>
      <c r="J62" s="4"/>
      <c r="K62" s="4"/>
    </row>
    <row r="63" spans="1:11">
      <c r="A63" s="4"/>
      <c r="B63" s="4"/>
      <c r="C63" s="4"/>
      <c r="D63" s="4"/>
      <c r="E63" s="4"/>
      <c r="F63" s="4"/>
      <c r="G63" s="4"/>
      <c r="H63" s="4"/>
      <c r="I63" s="4"/>
      <c r="J63" s="4"/>
      <c r="K63" s="4"/>
    </row>
    <row r="64" spans="1:11">
      <c r="A64" s="4"/>
      <c r="B64" s="4"/>
      <c r="C64" s="4"/>
      <c r="D64" s="4"/>
      <c r="E64" s="4"/>
      <c r="F64" s="4"/>
      <c r="G64" s="4"/>
      <c r="H64" s="4"/>
      <c r="I64" s="4"/>
      <c r="J64" s="4"/>
      <c r="K64" s="4"/>
    </row>
    <row r="65" spans="1:11">
      <c r="A65" s="4"/>
      <c r="B65" s="4"/>
      <c r="C65" s="4"/>
      <c r="D65" s="4"/>
      <c r="E65" s="4"/>
      <c r="F65" s="4"/>
      <c r="G65" s="4"/>
      <c r="H65" s="4"/>
      <c r="I65" s="4"/>
      <c r="J65" s="4"/>
      <c r="K65" s="4"/>
    </row>
    <row r="66" spans="1:11">
      <c r="A66" s="4"/>
      <c r="B66" s="4"/>
      <c r="C66" s="4"/>
      <c r="D66" s="4"/>
      <c r="E66" s="4"/>
      <c r="F66" s="4"/>
      <c r="G66" s="4"/>
      <c r="H66" s="4"/>
      <c r="I66" s="4"/>
      <c r="J66" s="4"/>
      <c r="K66" s="4"/>
    </row>
    <row r="67" spans="1:11">
      <c r="A67" s="4"/>
      <c r="B67" s="4"/>
      <c r="C67" s="4"/>
      <c r="D67" s="4"/>
      <c r="E67" s="4"/>
      <c r="F67" s="4"/>
      <c r="G67" s="4"/>
      <c r="H67" s="4"/>
      <c r="I67" s="4"/>
      <c r="J67" s="4"/>
      <c r="K67" s="4"/>
    </row>
    <row r="68" spans="1:11">
      <c r="A68" s="4"/>
      <c r="B68" s="4"/>
      <c r="C68" s="4"/>
      <c r="D68" s="4"/>
      <c r="E68" s="4"/>
      <c r="F68" s="4"/>
      <c r="G68" s="4"/>
      <c r="H68" s="4"/>
      <c r="I68" s="4"/>
      <c r="J68" s="4"/>
      <c r="K68" s="4"/>
    </row>
    <row r="69" spans="1:11">
      <c r="A69" s="4"/>
      <c r="B69" s="4"/>
      <c r="C69" s="4"/>
      <c r="D69" s="4"/>
      <c r="E69" s="4"/>
      <c r="F69" s="4"/>
      <c r="G69" s="4"/>
      <c r="H69" s="4"/>
      <c r="I69" s="4"/>
      <c r="J69" s="4"/>
      <c r="K69" s="4"/>
    </row>
    <row r="70" spans="1:11">
      <c r="A70" s="4"/>
      <c r="B70" s="4"/>
      <c r="C70" s="4"/>
      <c r="D70" s="4"/>
      <c r="E70" s="4"/>
      <c r="F70" s="4"/>
      <c r="G70" s="4"/>
      <c r="H70" s="4"/>
      <c r="I70" s="4"/>
      <c r="J70" s="4"/>
      <c r="K70" s="4"/>
    </row>
    <row r="71" spans="1:11">
      <c r="A71" s="4"/>
      <c r="B71" s="4"/>
      <c r="C71" s="4"/>
      <c r="D71" s="4"/>
      <c r="E71" s="4"/>
      <c r="F71" s="4"/>
      <c r="G71" s="4"/>
      <c r="H71" s="4"/>
      <c r="I71" s="4"/>
      <c r="J71" s="4"/>
      <c r="K71" s="4"/>
    </row>
    <row r="72" spans="1:11">
      <c r="A72" s="4"/>
      <c r="B72" s="4"/>
      <c r="C72" s="4"/>
      <c r="D72" s="4"/>
      <c r="E72" s="4"/>
      <c r="F72" s="4"/>
      <c r="G72" s="4"/>
      <c r="H72" s="4"/>
      <c r="I72" s="4"/>
      <c r="J72" s="4"/>
      <c r="K72" s="4"/>
    </row>
    <row r="73" spans="1:11">
      <c r="A73" s="4"/>
      <c r="B73" s="4"/>
      <c r="C73" s="4"/>
      <c r="D73" s="4"/>
      <c r="E73" s="4"/>
      <c r="F73" s="4"/>
      <c r="G73" s="4"/>
      <c r="H73" s="4"/>
      <c r="I73" s="4"/>
      <c r="J73" s="4"/>
      <c r="K73" s="4"/>
    </row>
    <row r="74" spans="1:11">
      <c r="A74" s="4"/>
      <c r="B74" s="4"/>
      <c r="C74" s="4"/>
      <c r="D74" s="4"/>
      <c r="E74" s="4"/>
      <c r="F74" s="4"/>
      <c r="G74" s="4"/>
      <c r="H74" s="4"/>
      <c r="I74" s="4"/>
      <c r="J74" s="4"/>
      <c r="K74" s="4"/>
    </row>
    <row r="75" spans="1:11">
      <c r="A75" s="4"/>
      <c r="B75" s="4"/>
      <c r="C75" s="4"/>
      <c r="D75" s="4"/>
      <c r="E75" s="4"/>
      <c r="F75" s="4"/>
      <c r="G75" s="4"/>
      <c r="H75" s="4"/>
      <c r="I75" s="4"/>
      <c r="J75" s="4"/>
      <c r="K75" s="4"/>
    </row>
    <row r="76" spans="1:11">
      <c r="A76" s="4"/>
      <c r="B76" s="4"/>
      <c r="C76" s="4"/>
      <c r="D76" s="4"/>
      <c r="E76" s="4"/>
      <c r="F76" s="4"/>
      <c r="G76" s="4"/>
      <c r="H76" s="4"/>
      <c r="I76" s="4"/>
      <c r="J76" s="4"/>
      <c r="K76" s="4"/>
    </row>
    <row r="77" spans="1:11">
      <c r="A77" s="4"/>
      <c r="B77" s="4"/>
      <c r="C77" s="4"/>
      <c r="D77" s="4"/>
      <c r="E77" s="4"/>
      <c r="F77" s="4"/>
      <c r="G77" s="4"/>
      <c r="H77" s="4"/>
      <c r="I77" s="4"/>
      <c r="J77" s="4"/>
      <c r="K77" s="4"/>
    </row>
    <row r="78" spans="1:11">
      <c r="A78" s="4"/>
      <c r="B78" s="4"/>
      <c r="C78" s="4"/>
      <c r="D78" s="4"/>
      <c r="E78" s="4"/>
      <c r="F78" s="4"/>
      <c r="G78" s="4"/>
      <c r="H78" s="4"/>
      <c r="I78" s="4"/>
      <c r="J78" s="4"/>
      <c r="K78" s="4"/>
    </row>
    <row r="79" spans="1:11">
      <c r="A79" s="4"/>
      <c r="B79" s="4"/>
      <c r="C79" s="4"/>
      <c r="D79" s="4"/>
      <c r="E79" s="4"/>
      <c r="F79" s="4"/>
      <c r="G79" s="4"/>
      <c r="H79" s="4"/>
      <c r="I79" s="4"/>
      <c r="J79" s="4"/>
      <c r="K79" s="4"/>
    </row>
    <row r="80" spans="1:11">
      <c r="A80" s="4"/>
      <c r="B80" s="4"/>
      <c r="C80" s="4"/>
      <c r="D80" s="4"/>
      <c r="E80" s="4"/>
      <c r="F80" s="4"/>
      <c r="G80" s="4"/>
      <c r="H80" s="4"/>
      <c r="I80" s="4"/>
      <c r="J80" s="4"/>
      <c r="K80" s="4"/>
    </row>
    <row r="81" spans="1:11">
      <c r="A81" s="4"/>
      <c r="B81" s="4"/>
      <c r="C81" s="4"/>
      <c r="D81" s="4"/>
      <c r="E81" s="4"/>
      <c r="F81" s="4"/>
      <c r="G81" s="4"/>
      <c r="H81" s="4"/>
      <c r="I81" s="4"/>
      <c r="J81" s="4"/>
      <c r="K81" s="4"/>
    </row>
    <row r="82" spans="1:11">
      <c r="A82" s="4"/>
      <c r="B82" s="4"/>
      <c r="C82" s="4"/>
      <c r="D82" s="4"/>
      <c r="E82" s="4"/>
      <c r="F82" s="4"/>
      <c r="G82" s="4"/>
      <c r="H82" s="4"/>
      <c r="I82" s="4"/>
      <c r="J82" s="4"/>
      <c r="K82" s="4"/>
    </row>
    <row r="83" spans="1:11">
      <c r="A83" s="4"/>
      <c r="B83" s="4"/>
      <c r="C83" s="4"/>
      <c r="D83" s="4"/>
      <c r="E83" s="4"/>
      <c r="F83" s="4"/>
      <c r="G83" s="4"/>
      <c r="H83" s="4"/>
      <c r="I83" s="4"/>
      <c r="J83" s="4"/>
      <c r="K83" s="4"/>
    </row>
    <row r="84" spans="1:11">
      <c r="A84" s="4"/>
      <c r="B84" s="4"/>
      <c r="C84" s="4"/>
      <c r="D84" s="4"/>
      <c r="E84" s="4"/>
      <c r="F84" s="4"/>
      <c r="G84" s="4"/>
      <c r="H84" s="4"/>
      <c r="I84" s="4"/>
      <c r="J84" s="4"/>
      <c r="K84" s="4"/>
    </row>
    <row r="85" spans="1:11">
      <c r="A85" s="4"/>
      <c r="B85" s="4"/>
      <c r="C85" s="4"/>
      <c r="D85" s="4"/>
      <c r="E85" s="4"/>
      <c r="F85" s="4"/>
      <c r="G85" s="4"/>
      <c r="H85" s="4"/>
      <c r="I85" s="4"/>
      <c r="J85" s="4"/>
      <c r="K85" s="4"/>
    </row>
    <row r="86" spans="1:11">
      <c r="A86" s="4"/>
      <c r="B86" s="4"/>
      <c r="C86" s="4"/>
      <c r="D86" s="4"/>
      <c r="E86" s="4"/>
      <c r="F86" s="4"/>
      <c r="G86" s="4"/>
      <c r="H86" s="4"/>
      <c r="I86" s="4"/>
      <c r="J86" s="4"/>
      <c r="K86" s="4"/>
    </row>
    <row r="87" spans="1:11">
      <c r="A87" s="4"/>
      <c r="B87" s="4"/>
      <c r="C87" s="4"/>
      <c r="D87" s="4"/>
      <c r="E87" s="4"/>
      <c r="F87" s="4"/>
      <c r="G87" s="4"/>
      <c r="H87" s="4"/>
      <c r="I87" s="4"/>
      <c r="J87" s="4"/>
      <c r="K87" s="4"/>
    </row>
    <row r="88" spans="1:11">
      <c r="A88" s="4"/>
      <c r="B88" s="4"/>
      <c r="C88" s="4"/>
      <c r="D88" s="4"/>
      <c r="E88" s="4"/>
      <c r="F88" s="4"/>
      <c r="G88" s="4"/>
      <c r="H88" s="4"/>
      <c r="I88" s="4"/>
      <c r="J88" s="4"/>
      <c r="K88" s="4"/>
    </row>
    <row r="89" spans="1:11">
      <c r="A89" s="4"/>
      <c r="B89" s="4"/>
      <c r="C89" s="4"/>
      <c r="D89" s="4"/>
      <c r="E89" s="4"/>
      <c r="F89" s="4"/>
      <c r="G89" s="4"/>
      <c r="H89" s="4"/>
      <c r="I89" s="4"/>
      <c r="J89" s="4"/>
      <c r="K89" s="4"/>
    </row>
    <row r="90" spans="1:11">
      <c r="A90" s="4"/>
      <c r="B90" s="4"/>
      <c r="C90" s="4"/>
      <c r="D90" s="4"/>
      <c r="E90" s="4"/>
      <c r="F90" s="4"/>
      <c r="G90" s="4"/>
      <c r="H90" s="4"/>
      <c r="I90" s="4"/>
      <c r="J90" s="4"/>
      <c r="K90" s="4"/>
    </row>
    <row r="91" spans="1:11">
      <c r="A91" s="4"/>
      <c r="B91" s="4"/>
      <c r="C91" s="4"/>
      <c r="D91" s="4"/>
      <c r="E91" s="4"/>
      <c r="F91" s="4"/>
      <c r="G91" s="4"/>
      <c r="H91" s="4"/>
      <c r="I91" s="4"/>
      <c r="J91" s="4"/>
      <c r="K91" s="4"/>
    </row>
    <row r="92" spans="1:11">
      <c r="A92" s="4"/>
      <c r="B92" s="4"/>
      <c r="C92" s="4"/>
      <c r="D92" s="4"/>
      <c r="E92" s="4"/>
      <c r="F92" s="4"/>
      <c r="G92" s="4"/>
      <c r="H92" s="4"/>
      <c r="I92" s="4"/>
      <c r="J92" s="4"/>
      <c r="K92" s="4"/>
    </row>
    <row r="93" spans="1:11">
      <c r="A93" s="4"/>
      <c r="B93" s="4"/>
      <c r="C93" s="4"/>
      <c r="D93" s="4"/>
      <c r="E93" s="4"/>
      <c r="F93" s="4"/>
      <c r="G93" s="4"/>
      <c r="H93" s="4"/>
      <c r="I93" s="4"/>
      <c r="J93" s="4"/>
      <c r="K93" s="4"/>
    </row>
    <row r="94" spans="1:11">
      <c r="A94" s="4"/>
      <c r="B94" s="4"/>
      <c r="C94" s="4"/>
      <c r="D94" s="4"/>
      <c r="E94" s="4"/>
      <c r="F94" s="4"/>
      <c r="G94" s="4"/>
      <c r="H94" s="4"/>
      <c r="I94" s="4"/>
      <c r="J94" s="4"/>
      <c r="K94" s="4"/>
    </row>
    <row r="95" spans="1:11">
      <c r="A95" s="4"/>
      <c r="B95" s="4"/>
      <c r="C95" s="4"/>
      <c r="D95" s="4"/>
      <c r="E95" s="4"/>
      <c r="F95" s="4"/>
      <c r="G95" s="4"/>
      <c r="H95" s="4"/>
      <c r="I95" s="4"/>
      <c r="J95" s="4"/>
      <c r="K95" s="4"/>
    </row>
    <row r="96" spans="1:11">
      <c r="A96" s="4"/>
      <c r="B96" s="4"/>
      <c r="C96" s="4"/>
      <c r="D96" s="4"/>
      <c r="E96" s="4"/>
      <c r="F96" s="4"/>
      <c r="G96" s="4"/>
      <c r="H96" s="4"/>
      <c r="I96" s="4"/>
      <c r="J96" s="4"/>
      <c r="K96" s="4"/>
    </row>
    <row r="97" spans="1:11">
      <c r="A97" s="4"/>
      <c r="B97" s="4"/>
      <c r="C97" s="4"/>
      <c r="D97" s="4"/>
      <c r="E97" s="4"/>
      <c r="F97" s="4"/>
      <c r="G97" s="4"/>
      <c r="H97" s="4"/>
      <c r="I97" s="4"/>
      <c r="J97" s="4"/>
      <c r="K97" s="4"/>
    </row>
    <row r="98" spans="1:11">
      <c r="A98" s="4"/>
      <c r="B98" s="4"/>
      <c r="C98" s="4"/>
      <c r="D98" s="4"/>
      <c r="E98" s="4"/>
      <c r="F98" s="4"/>
      <c r="G98" s="4"/>
      <c r="H98" s="4"/>
      <c r="I98" s="4"/>
      <c r="J98" s="4"/>
      <c r="K98" s="4"/>
    </row>
    <row r="99" spans="1:11">
      <c r="A99" s="4"/>
      <c r="B99" s="4"/>
      <c r="C99" s="4"/>
      <c r="D99" s="4"/>
      <c r="E99" s="4"/>
      <c r="F99" s="4"/>
      <c r="G99" s="4"/>
      <c r="H99" s="4"/>
      <c r="I99" s="4"/>
      <c r="J99" s="4"/>
      <c r="K99" s="4"/>
    </row>
    <row r="100" spans="1:11">
      <c r="A100" s="4"/>
      <c r="B100" s="4"/>
      <c r="C100" s="4"/>
      <c r="D100" s="4"/>
      <c r="E100" s="4"/>
      <c r="F100" s="4"/>
      <c r="G100" s="4"/>
      <c r="H100" s="4"/>
      <c r="I100" s="4"/>
      <c r="J100" s="4"/>
      <c r="K100" s="4"/>
    </row>
  </sheetData>
  <mergeCells count="2">
    <mergeCell ref="A1:J2"/>
    <mergeCell ref="A3:H3"/>
  </mergeCells>
  <conditionalFormatting sqref="B23:B25">
    <cfRule type="containsText" dxfId="1" priority="1" operator="containsText" text="PASS"/>
    <cfRule type="containsText" dxfId="0" priority="2" operator="containsText" text="FIX"/>
  </conditionalFormatting>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K100"/>
  <sheetViews>
    <sheetView showGridLines="0" workbookViewId="0"/>
  </sheetViews>
  <sheetFormatPr baseColWidth="10" defaultColWidth="8.83203125" defaultRowHeight="14"/>
  <cols>
    <col min="1" max="1" width="14" customWidth="1"/>
    <col min="2" max="2" width="16" customWidth="1"/>
    <col min="3" max="3" width="54" customWidth="1"/>
    <col min="4" max="4" width="13" customWidth="1"/>
    <col min="5" max="5" width="36" customWidth="1"/>
  </cols>
  <sheetData>
    <row r="1" spans="1:11" ht="34" customHeight="1">
      <c r="A1" s="66" t="s">
        <v>185</v>
      </c>
      <c r="B1" s="66" t="s">
        <v>185</v>
      </c>
      <c r="C1" s="66" t="s">
        <v>185</v>
      </c>
      <c r="D1" s="66" t="s">
        <v>185</v>
      </c>
      <c r="E1" s="66" t="s">
        <v>185</v>
      </c>
      <c r="F1" s="118" t="s">
        <v>185</v>
      </c>
      <c r="G1" s="4"/>
      <c r="H1" s="4"/>
      <c r="I1" s="4"/>
      <c r="J1" s="4"/>
      <c r="K1" s="4"/>
    </row>
    <row r="2" spans="1:11" ht="34" customHeight="1">
      <c r="A2" s="66" t="s">
        <v>185</v>
      </c>
      <c r="B2" s="66" t="s">
        <v>185</v>
      </c>
      <c r="C2" s="66" t="s">
        <v>185</v>
      </c>
      <c r="D2" s="66" t="s">
        <v>185</v>
      </c>
      <c r="E2" s="66" t="s">
        <v>185</v>
      </c>
      <c r="F2" s="118" t="s">
        <v>185</v>
      </c>
      <c r="G2" s="4"/>
      <c r="H2" s="4"/>
      <c r="I2" s="4"/>
      <c r="J2" s="4"/>
      <c r="K2" s="4"/>
    </row>
    <row r="3" spans="1:11">
      <c r="A3" s="67" t="s">
        <v>186</v>
      </c>
      <c r="B3" s="67" t="s">
        <v>186</v>
      </c>
      <c r="C3" s="67" t="s">
        <v>186</v>
      </c>
      <c r="D3" s="67" t="s">
        <v>186</v>
      </c>
      <c r="E3" s="67" t="s">
        <v>186</v>
      </c>
      <c r="F3" s="67" t="s">
        <v>186</v>
      </c>
      <c r="G3" s="67" t="s">
        <v>186</v>
      </c>
      <c r="H3" s="67" t="s">
        <v>186</v>
      </c>
      <c r="I3" s="4"/>
      <c r="J3" s="4"/>
      <c r="K3" s="4"/>
    </row>
    <row r="4" spans="1:11">
      <c r="A4" s="5"/>
      <c r="B4" s="5"/>
      <c r="C4" s="5"/>
      <c r="D4" s="5"/>
      <c r="E4" s="5"/>
      <c r="F4" s="4"/>
      <c r="G4" s="4"/>
      <c r="H4" s="4"/>
      <c r="I4" s="4"/>
      <c r="J4" s="4"/>
      <c r="K4" s="4"/>
    </row>
    <row r="5" spans="1:11" ht="15">
      <c r="A5" s="1" t="s">
        <v>187</v>
      </c>
      <c r="B5" s="2" t="s">
        <v>188</v>
      </c>
      <c r="C5" s="2" t="s">
        <v>189</v>
      </c>
      <c r="D5" s="2" t="s">
        <v>190</v>
      </c>
      <c r="E5" s="3" t="s">
        <v>191</v>
      </c>
      <c r="F5" s="4"/>
      <c r="G5" s="4"/>
      <c r="H5" s="4"/>
      <c r="I5" s="4"/>
      <c r="J5" s="4"/>
      <c r="K5" s="4"/>
    </row>
    <row r="6" spans="1:11" ht="15">
      <c r="A6" s="5">
        <v>1</v>
      </c>
      <c r="B6" s="5" t="s">
        <v>192</v>
      </c>
      <c r="C6" s="5" t="s">
        <v>193</v>
      </c>
      <c r="D6" s="53">
        <v>0</v>
      </c>
      <c r="E6" s="24"/>
      <c r="F6" s="4"/>
      <c r="G6" s="4"/>
      <c r="H6" s="4"/>
      <c r="I6" s="4"/>
      <c r="J6" s="4"/>
      <c r="K6" s="4"/>
    </row>
    <row r="7" spans="1:11" ht="15">
      <c r="A7" s="5">
        <v>2</v>
      </c>
      <c r="B7" s="5" t="s">
        <v>192</v>
      </c>
      <c r="C7" s="5" t="s">
        <v>194</v>
      </c>
      <c r="D7" s="54">
        <v>0</v>
      </c>
      <c r="E7" s="28"/>
      <c r="F7" s="4"/>
      <c r="G7" s="4"/>
      <c r="H7" s="4"/>
      <c r="I7" s="4"/>
      <c r="J7" s="4"/>
      <c r="K7" s="4"/>
    </row>
    <row r="8" spans="1:11" ht="15">
      <c r="A8" s="5">
        <v>3</v>
      </c>
      <c r="B8" s="5" t="s">
        <v>192</v>
      </c>
      <c r="C8" s="5" t="s">
        <v>195</v>
      </c>
      <c r="D8" s="54">
        <v>0</v>
      </c>
      <c r="E8" s="28"/>
      <c r="F8" s="4"/>
      <c r="G8" s="4"/>
      <c r="H8" s="4"/>
      <c r="I8" s="4"/>
      <c r="J8" s="4"/>
      <c r="K8" s="4"/>
    </row>
    <row r="9" spans="1:11" ht="15">
      <c r="A9" s="5">
        <v>4</v>
      </c>
      <c r="B9" s="5" t="s">
        <v>196</v>
      </c>
      <c r="C9" s="5" t="s">
        <v>197</v>
      </c>
      <c r="D9" s="54">
        <v>0</v>
      </c>
      <c r="E9" s="28"/>
      <c r="F9" s="4"/>
      <c r="G9" s="4"/>
      <c r="H9" s="4"/>
      <c r="I9" s="4"/>
      <c r="J9" s="4"/>
      <c r="K9" s="4"/>
    </row>
    <row r="10" spans="1:11" ht="15">
      <c r="A10" s="5">
        <v>5</v>
      </c>
      <c r="B10" s="5" t="s">
        <v>196</v>
      </c>
      <c r="C10" s="5" t="s">
        <v>198</v>
      </c>
      <c r="D10" s="54">
        <v>0</v>
      </c>
      <c r="E10" s="28"/>
      <c r="F10" s="4"/>
      <c r="G10" s="4"/>
      <c r="H10" s="4"/>
      <c r="I10" s="4"/>
      <c r="J10" s="4"/>
      <c r="K10" s="4"/>
    </row>
    <row r="11" spans="1:11" ht="15">
      <c r="A11" s="5">
        <v>6</v>
      </c>
      <c r="B11" s="5" t="s">
        <v>196</v>
      </c>
      <c r="C11" s="5" t="s">
        <v>199</v>
      </c>
      <c r="D11" s="54">
        <v>0</v>
      </c>
      <c r="E11" s="28"/>
      <c r="F11" s="4"/>
      <c r="G11" s="4"/>
      <c r="H11" s="4"/>
      <c r="I11" s="4"/>
      <c r="J11" s="4"/>
      <c r="K11" s="4"/>
    </row>
    <row r="12" spans="1:11" ht="15">
      <c r="A12" s="5">
        <v>7</v>
      </c>
      <c r="B12" s="5" t="s">
        <v>200</v>
      </c>
      <c r="C12" s="5" t="s">
        <v>201</v>
      </c>
      <c r="D12" s="54">
        <v>0</v>
      </c>
      <c r="E12" s="28"/>
      <c r="F12" s="4"/>
      <c r="G12" s="4"/>
      <c r="H12" s="4"/>
      <c r="I12" s="4"/>
      <c r="J12" s="4"/>
      <c r="K12" s="4"/>
    </row>
    <row r="13" spans="1:11" ht="15">
      <c r="A13" s="5">
        <v>8</v>
      </c>
      <c r="B13" s="5" t="s">
        <v>200</v>
      </c>
      <c r="C13" s="5" t="s">
        <v>202</v>
      </c>
      <c r="D13" s="54">
        <v>0</v>
      </c>
      <c r="E13" s="28"/>
      <c r="F13" s="4"/>
      <c r="G13" s="4"/>
      <c r="H13" s="4"/>
      <c r="I13" s="4"/>
      <c r="J13" s="4"/>
      <c r="K13" s="4"/>
    </row>
    <row r="14" spans="1:11" ht="15">
      <c r="A14" s="5">
        <v>9</v>
      </c>
      <c r="B14" s="5" t="s">
        <v>200</v>
      </c>
      <c r="C14" s="5" t="s">
        <v>203</v>
      </c>
      <c r="D14" s="54">
        <v>0</v>
      </c>
      <c r="E14" s="28"/>
      <c r="F14" s="4"/>
      <c r="G14" s="4"/>
      <c r="H14" s="4"/>
      <c r="I14" s="4"/>
      <c r="J14" s="4"/>
      <c r="K14" s="4"/>
    </row>
    <row r="15" spans="1:11" ht="15">
      <c r="A15" s="5">
        <v>10</v>
      </c>
      <c r="B15" s="5" t="s">
        <v>204</v>
      </c>
      <c r="C15" s="5" t="s">
        <v>205</v>
      </c>
      <c r="D15" s="54">
        <v>0</v>
      </c>
      <c r="E15" s="28"/>
      <c r="F15" s="4"/>
      <c r="G15" s="4"/>
      <c r="H15" s="4"/>
      <c r="I15" s="4"/>
      <c r="J15" s="4"/>
      <c r="K15" s="4"/>
    </row>
    <row r="16" spans="1:11" ht="15">
      <c r="A16" s="5">
        <v>11</v>
      </c>
      <c r="B16" s="5" t="s">
        <v>204</v>
      </c>
      <c r="C16" s="5" t="s">
        <v>206</v>
      </c>
      <c r="D16" s="54">
        <v>0</v>
      </c>
      <c r="E16" s="28"/>
      <c r="F16" s="4"/>
      <c r="G16" s="4"/>
      <c r="H16" s="4"/>
      <c r="I16" s="4"/>
      <c r="J16" s="4"/>
      <c r="K16" s="4"/>
    </row>
    <row r="17" spans="1:11" ht="15">
      <c r="A17" s="5">
        <v>12</v>
      </c>
      <c r="B17" s="5" t="s">
        <v>204</v>
      </c>
      <c r="C17" s="5" t="s">
        <v>207</v>
      </c>
      <c r="D17" s="54">
        <v>0</v>
      </c>
      <c r="E17" s="28"/>
      <c r="F17" s="4"/>
      <c r="G17" s="4"/>
      <c r="H17" s="4"/>
      <c r="I17" s="4"/>
      <c r="J17" s="4"/>
      <c r="K17" s="4"/>
    </row>
    <row r="18" spans="1:11" ht="15">
      <c r="A18" s="5">
        <v>13</v>
      </c>
      <c r="B18" s="5" t="s">
        <v>208</v>
      </c>
      <c r="C18" s="5" t="s">
        <v>209</v>
      </c>
      <c r="D18" s="54">
        <v>0</v>
      </c>
      <c r="E18" s="28"/>
      <c r="F18" s="4"/>
      <c r="G18" s="4"/>
      <c r="H18" s="4"/>
      <c r="I18" s="4"/>
      <c r="J18" s="4"/>
      <c r="K18" s="4"/>
    </row>
    <row r="19" spans="1:11" ht="15">
      <c r="A19" s="5">
        <v>14</v>
      </c>
      <c r="B19" s="5" t="s">
        <v>208</v>
      </c>
      <c r="C19" s="5" t="s">
        <v>210</v>
      </c>
      <c r="D19" s="54">
        <v>0</v>
      </c>
      <c r="E19" s="28"/>
      <c r="F19" s="4"/>
      <c r="G19" s="4"/>
      <c r="H19" s="4"/>
      <c r="I19" s="4"/>
      <c r="J19" s="4"/>
      <c r="K19" s="4"/>
    </row>
    <row r="20" spans="1:11" ht="15">
      <c r="A20" s="5">
        <v>15</v>
      </c>
      <c r="B20" s="5" t="s">
        <v>208</v>
      </c>
      <c r="C20" s="5" t="s">
        <v>211</v>
      </c>
      <c r="D20" s="54">
        <v>0</v>
      </c>
      <c r="E20" s="28"/>
      <c r="F20" s="4"/>
      <c r="G20" s="4"/>
      <c r="H20" s="4"/>
      <c r="I20" s="4"/>
      <c r="J20" s="4"/>
      <c r="K20" s="4"/>
    </row>
    <row r="21" spans="1:11" ht="15">
      <c r="A21" s="5">
        <v>16</v>
      </c>
      <c r="B21" s="5" t="s">
        <v>212</v>
      </c>
      <c r="C21" s="5" t="s">
        <v>213</v>
      </c>
      <c r="D21" s="54">
        <v>0</v>
      </c>
      <c r="E21" s="28"/>
      <c r="F21" s="4"/>
      <c r="G21" s="4"/>
      <c r="H21" s="4"/>
      <c r="I21" s="4"/>
      <c r="J21" s="4"/>
      <c r="K21" s="4"/>
    </row>
    <row r="22" spans="1:11" ht="15">
      <c r="A22" s="5">
        <v>17</v>
      </c>
      <c r="B22" s="5" t="s">
        <v>212</v>
      </c>
      <c r="C22" s="5" t="s">
        <v>214</v>
      </c>
      <c r="D22" s="54">
        <v>0</v>
      </c>
      <c r="E22" s="28"/>
      <c r="F22" s="4"/>
      <c r="G22" s="4"/>
      <c r="H22" s="4"/>
      <c r="I22" s="4"/>
      <c r="J22" s="4"/>
      <c r="K22" s="4"/>
    </row>
    <row r="23" spans="1:11" ht="15">
      <c r="A23" s="5">
        <v>18</v>
      </c>
      <c r="B23" s="5" t="s">
        <v>212</v>
      </c>
      <c r="C23" s="5" t="s">
        <v>215</v>
      </c>
      <c r="D23" s="55">
        <v>0</v>
      </c>
      <c r="E23" s="32"/>
      <c r="F23" s="4"/>
      <c r="G23" s="4"/>
      <c r="H23" s="4"/>
      <c r="I23" s="4"/>
      <c r="J23" s="4"/>
      <c r="K23" s="4"/>
    </row>
    <row r="24" spans="1:11">
      <c r="A24" s="5"/>
      <c r="B24" s="5"/>
      <c r="C24" s="5"/>
      <c r="D24" s="5"/>
      <c r="E24" s="5"/>
      <c r="F24" s="4"/>
      <c r="G24" s="4"/>
      <c r="H24" s="4"/>
      <c r="I24" s="4"/>
      <c r="J24" s="4"/>
      <c r="K24" s="4"/>
    </row>
    <row r="25" spans="1:11">
      <c r="A25" s="5"/>
      <c r="B25" s="5"/>
      <c r="C25" s="5"/>
      <c r="D25" s="5"/>
      <c r="E25" s="5"/>
      <c r="F25" s="4"/>
      <c r="G25" s="4"/>
      <c r="H25" s="4"/>
      <c r="I25" s="4"/>
      <c r="J25" s="4"/>
      <c r="K25" s="4"/>
    </row>
    <row r="26" spans="1:11" ht="30">
      <c r="A26" s="1" t="s">
        <v>216</v>
      </c>
      <c r="B26" s="3" t="s">
        <v>129</v>
      </c>
      <c r="C26" s="5"/>
      <c r="D26" s="5"/>
      <c r="E26" s="5"/>
      <c r="F26" s="4"/>
      <c r="G26" s="4"/>
      <c r="H26" s="4"/>
      <c r="I26" s="4"/>
      <c r="J26" s="4"/>
      <c r="K26" s="4"/>
    </row>
    <row r="27" spans="1:11" ht="15">
      <c r="A27" s="5" t="s">
        <v>217</v>
      </c>
      <c r="B27" s="14">
        <f>SUM(D6:D23)</f>
        <v>0</v>
      </c>
      <c r="C27" s="5"/>
      <c r="D27" s="5"/>
      <c r="E27" s="5"/>
      <c r="F27" s="4"/>
      <c r="G27" s="4"/>
      <c r="H27" s="4"/>
      <c r="I27" s="4"/>
      <c r="J27" s="4"/>
      <c r="K27" s="4"/>
    </row>
    <row r="28" spans="1:11" ht="15">
      <c r="A28" s="5" t="s">
        <v>218</v>
      </c>
      <c r="B28" s="18">
        <v>54</v>
      </c>
      <c r="C28" s="5"/>
      <c r="D28" s="5"/>
      <c r="E28" s="5"/>
      <c r="F28" s="4"/>
      <c r="G28" s="4"/>
      <c r="H28" s="4"/>
      <c r="I28" s="4"/>
      <c r="J28" s="4"/>
      <c r="K28" s="4"/>
    </row>
    <row r="29" spans="1:11" ht="15">
      <c r="A29" s="5" t="s">
        <v>9</v>
      </c>
      <c r="B29" s="56">
        <f>B27/B28</f>
        <v>0</v>
      </c>
      <c r="C29" s="5"/>
      <c r="D29" s="5"/>
      <c r="E29" s="5"/>
      <c r="F29" s="4"/>
      <c r="G29" s="4"/>
      <c r="H29" s="4"/>
      <c r="I29" s="4"/>
      <c r="J29" s="4"/>
      <c r="K29" s="4"/>
    </row>
    <row r="30" spans="1:11">
      <c r="A30" s="5"/>
      <c r="B30" s="5"/>
      <c r="C30" s="5"/>
      <c r="D30" s="5"/>
      <c r="E30" s="5"/>
      <c r="F30" s="4"/>
      <c r="G30" s="4"/>
      <c r="H30" s="4"/>
      <c r="I30" s="4"/>
      <c r="J30" s="4"/>
      <c r="K30" s="4"/>
    </row>
    <row r="31" spans="1:11" ht="30">
      <c r="A31" s="1" t="s">
        <v>11</v>
      </c>
      <c r="B31" s="3" t="s">
        <v>219</v>
      </c>
      <c r="C31" s="5"/>
      <c r="D31" s="5"/>
      <c r="E31" s="5"/>
      <c r="F31" s="4"/>
      <c r="G31" s="4"/>
      <c r="H31" s="4"/>
      <c r="I31" s="4"/>
      <c r="J31" s="4"/>
      <c r="K31" s="4"/>
    </row>
    <row r="32" spans="1:11" ht="30">
      <c r="A32" s="57" t="str">
        <f>IF(B27&gt;=45,"LAUNCH-READY",IF(B27&gt;=34,"PROMISING / EXPOSED",IF(B27&gt;=22,"HIGH RISK","DO NOT LAUNCH")))</f>
        <v>DO NOT LAUNCH</v>
      </c>
      <c r="B32" s="58" t="str">
        <f>IF(B27&gt;=45,"Refine and finalize",IF(B27&gt;=34,"Resolve lowest category before date is public",IF(B27&gt;=22,"Build audience, simplify offer, secure estimates","Use 30–60 days for validation")))</f>
        <v>Use 30–60 days for validation</v>
      </c>
      <c r="C32" s="5"/>
      <c r="D32" s="5"/>
      <c r="E32" s="5"/>
      <c r="F32" s="4"/>
      <c r="G32" s="4"/>
      <c r="H32" s="4"/>
      <c r="I32" s="4"/>
      <c r="J32" s="4"/>
      <c r="K32" s="4"/>
    </row>
    <row r="33" spans="1:11">
      <c r="A33" s="5"/>
      <c r="B33" s="5"/>
      <c r="C33" s="5"/>
      <c r="D33" s="5"/>
      <c r="E33" s="5"/>
      <c r="F33" s="4"/>
      <c r="G33" s="4"/>
      <c r="H33" s="4"/>
      <c r="I33" s="4"/>
      <c r="J33" s="4"/>
      <c r="K33" s="4"/>
    </row>
    <row r="34" spans="1:11">
      <c r="A34" s="5"/>
      <c r="B34" s="5"/>
      <c r="C34" s="5"/>
      <c r="D34" s="5"/>
      <c r="E34" s="5"/>
      <c r="F34" s="4"/>
      <c r="G34" s="4"/>
      <c r="H34" s="4"/>
      <c r="I34" s="4"/>
      <c r="J34" s="4"/>
      <c r="K34" s="4"/>
    </row>
    <row r="35" spans="1:11">
      <c r="A35" s="5"/>
      <c r="B35" s="5"/>
      <c r="C35" s="5"/>
      <c r="D35" s="5"/>
      <c r="E35" s="5"/>
      <c r="F35" s="4"/>
      <c r="G35" s="4"/>
      <c r="H35" s="4"/>
      <c r="I35" s="4"/>
      <c r="J35" s="4"/>
      <c r="K35" s="4"/>
    </row>
    <row r="36" spans="1:11">
      <c r="A36" s="4"/>
      <c r="B36" s="4"/>
      <c r="C36" s="4"/>
      <c r="D36" s="4"/>
      <c r="E36" s="4"/>
      <c r="F36" s="4"/>
      <c r="G36" s="4"/>
      <c r="H36" s="4"/>
      <c r="I36" s="4"/>
      <c r="J36" s="4"/>
      <c r="K36" s="4"/>
    </row>
    <row r="37" spans="1:11">
      <c r="A37" s="4"/>
      <c r="B37" s="4"/>
      <c r="C37" s="4"/>
      <c r="D37" s="4"/>
      <c r="E37" s="4"/>
      <c r="F37" s="4"/>
      <c r="G37" s="4"/>
      <c r="H37" s="4"/>
      <c r="I37" s="4"/>
      <c r="J37" s="4"/>
      <c r="K37" s="4"/>
    </row>
    <row r="38" spans="1:11">
      <c r="A38" s="4"/>
      <c r="B38" s="4"/>
      <c r="C38" s="4"/>
      <c r="D38" s="4"/>
      <c r="E38" s="4"/>
      <c r="F38" s="4"/>
      <c r="G38" s="4"/>
      <c r="H38" s="4"/>
      <c r="I38" s="4"/>
      <c r="J38" s="4"/>
      <c r="K38" s="4"/>
    </row>
    <row r="39" spans="1:11">
      <c r="A39" s="4"/>
      <c r="B39" s="4"/>
      <c r="C39" s="4"/>
      <c r="D39" s="4"/>
      <c r="E39" s="4"/>
      <c r="F39" s="4"/>
      <c r="G39" s="4"/>
      <c r="H39" s="4"/>
      <c r="I39" s="4"/>
      <c r="J39" s="4"/>
      <c r="K39" s="4"/>
    </row>
    <row r="40" spans="1:11">
      <c r="A40" s="4"/>
      <c r="B40" s="4"/>
      <c r="C40" s="4"/>
      <c r="D40" s="4"/>
      <c r="E40" s="4"/>
      <c r="F40" s="4"/>
      <c r="G40" s="4"/>
      <c r="H40" s="4"/>
      <c r="I40" s="4"/>
      <c r="J40" s="4"/>
      <c r="K40" s="4"/>
    </row>
    <row r="41" spans="1:11">
      <c r="A41" s="4"/>
      <c r="B41" s="4"/>
      <c r="C41" s="4"/>
      <c r="D41" s="4"/>
      <c r="E41" s="4"/>
      <c r="F41" s="4"/>
      <c r="G41" s="4"/>
      <c r="H41" s="4"/>
      <c r="I41" s="4"/>
      <c r="J41" s="4"/>
      <c r="K41" s="4"/>
    </row>
    <row r="42" spans="1:11">
      <c r="A42" s="4"/>
      <c r="B42" s="4"/>
      <c r="C42" s="4"/>
      <c r="D42" s="4"/>
      <c r="E42" s="4"/>
      <c r="F42" s="4"/>
      <c r="G42" s="4"/>
      <c r="H42" s="4"/>
      <c r="I42" s="4"/>
      <c r="J42" s="4"/>
      <c r="K42" s="4"/>
    </row>
    <row r="43" spans="1:11">
      <c r="A43" s="4"/>
      <c r="B43" s="4"/>
      <c r="C43" s="4"/>
      <c r="D43" s="4"/>
      <c r="E43" s="4"/>
      <c r="F43" s="4"/>
      <c r="G43" s="4"/>
      <c r="H43" s="4"/>
      <c r="I43" s="4"/>
      <c r="J43" s="4"/>
      <c r="K43" s="4"/>
    </row>
    <row r="44" spans="1:11">
      <c r="A44" s="4"/>
      <c r="B44" s="4"/>
      <c r="C44" s="4"/>
      <c r="D44" s="4"/>
      <c r="E44" s="4"/>
      <c r="F44" s="4"/>
      <c r="G44" s="4"/>
      <c r="H44" s="4"/>
      <c r="I44" s="4"/>
      <c r="J44" s="4"/>
      <c r="K44" s="4"/>
    </row>
    <row r="45" spans="1:11">
      <c r="A45" s="4"/>
      <c r="B45" s="4"/>
      <c r="C45" s="4"/>
      <c r="D45" s="4"/>
      <c r="E45" s="4"/>
      <c r="F45" s="4"/>
      <c r="G45" s="4"/>
      <c r="H45" s="4"/>
      <c r="I45" s="4"/>
      <c r="J45" s="4"/>
      <c r="K45" s="4"/>
    </row>
    <row r="46" spans="1:11">
      <c r="A46" s="4"/>
      <c r="B46" s="4"/>
      <c r="C46" s="4"/>
      <c r="D46" s="4"/>
      <c r="E46" s="4"/>
      <c r="F46" s="4"/>
      <c r="G46" s="4"/>
      <c r="H46" s="4"/>
      <c r="I46" s="4"/>
      <c r="J46" s="4"/>
      <c r="K46" s="4"/>
    </row>
    <row r="47" spans="1:11">
      <c r="A47" s="4"/>
      <c r="B47" s="4"/>
      <c r="C47" s="4"/>
      <c r="D47" s="4"/>
      <c r="E47" s="4"/>
      <c r="F47" s="4"/>
      <c r="G47" s="4"/>
      <c r="H47" s="4"/>
      <c r="I47" s="4"/>
      <c r="J47" s="4"/>
      <c r="K47" s="4"/>
    </row>
    <row r="48" spans="1:11">
      <c r="A48" s="4"/>
      <c r="B48" s="4"/>
      <c r="C48" s="4"/>
      <c r="D48" s="4"/>
      <c r="E48" s="4"/>
      <c r="F48" s="4"/>
      <c r="G48" s="4"/>
      <c r="H48" s="4"/>
      <c r="I48" s="4"/>
      <c r="J48" s="4"/>
      <c r="K48" s="4"/>
    </row>
    <row r="49" spans="1:11">
      <c r="A49" s="4"/>
      <c r="B49" s="4"/>
      <c r="C49" s="4"/>
      <c r="D49" s="4"/>
      <c r="E49" s="4"/>
      <c r="F49" s="4"/>
      <c r="G49" s="4"/>
      <c r="H49" s="4"/>
      <c r="I49" s="4"/>
      <c r="J49" s="4"/>
      <c r="K49" s="4"/>
    </row>
    <row r="50" spans="1:11">
      <c r="A50" s="4"/>
      <c r="B50" s="4"/>
      <c r="C50" s="4"/>
      <c r="D50" s="4"/>
      <c r="E50" s="4"/>
      <c r="F50" s="4"/>
      <c r="G50" s="4"/>
      <c r="H50" s="4"/>
      <c r="I50" s="4"/>
      <c r="J50" s="4"/>
      <c r="K50" s="4"/>
    </row>
    <row r="51" spans="1:11">
      <c r="A51" s="4"/>
      <c r="B51" s="4"/>
      <c r="C51" s="4"/>
      <c r="D51" s="4"/>
      <c r="E51" s="4"/>
      <c r="F51" s="4"/>
      <c r="G51" s="4"/>
      <c r="H51" s="4"/>
      <c r="I51" s="4"/>
      <c r="J51" s="4"/>
      <c r="K51" s="4"/>
    </row>
    <row r="52" spans="1:11">
      <c r="A52" s="4"/>
      <c r="B52" s="4"/>
      <c r="C52" s="4"/>
      <c r="D52" s="4"/>
      <c r="E52" s="4"/>
      <c r="F52" s="4"/>
      <c r="G52" s="4"/>
      <c r="H52" s="4"/>
      <c r="I52" s="4"/>
      <c r="J52" s="4"/>
      <c r="K52" s="4"/>
    </row>
    <row r="53" spans="1:11">
      <c r="A53" s="4"/>
      <c r="B53" s="4"/>
      <c r="C53" s="4"/>
      <c r="D53" s="4"/>
      <c r="E53" s="4"/>
      <c r="F53" s="4"/>
      <c r="G53" s="4"/>
      <c r="H53" s="4"/>
      <c r="I53" s="4"/>
      <c r="J53" s="4"/>
      <c r="K53" s="4"/>
    </row>
    <row r="54" spans="1:11">
      <c r="A54" s="4"/>
      <c r="B54" s="4"/>
      <c r="C54" s="4"/>
      <c r="D54" s="4"/>
      <c r="E54" s="4"/>
      <c r="F54" s="4"/>
      <c r="G54" s="4"/>
      <c r="H54" s="4"/>
      <c r="I54" s="4"/>
      <c r="J54" s="4"/>
      <c r="K54" s="4"/>
    </row>
    <row r="55" spans="1:11">
      <c r="A55" s="4"/>
      <c r="B55" s="4"/>
      <c r="C55" s="4"/>
      <c r="D55" s="4"/>
      <c r="E55" s="4"/>
      <c r="F55" s="4"/>
      <c r="G55" s="4"/>
      <c r="H55" s="4"/>
      <c r="I55" s="4"/>
      <c r="J55" s="4"/>
      <c r="K55" s="4"/>
    </row>
    <row r="56" spans="1:11">
      <c r="A56" s="4"/>
      <c r="B56" s="4"/>
      <c r="C56" s="4"/>
      <c r="D56" s="4"/>
      <c r="E56" s="4"/>
      <c r="F56" s="4"/>
      <c r="G56" s="4"/>
      <c r="H56" s="4"/>
      <c r="I56" s="4"/>
      <c r="J56" s="4"/>
      <c r="K56" s="4"/>
    </row>
    <row r="57" spans="1:11">
      <c r="A57" s="4"/>
      <c r="B57" s="4"/>
      <c r="C57" s="4"/>
      <c r="D57" s="4"/>
      <c r="E57" s="4"/>
      <c r="F57" s="4"/>
      <c r="G57" s="4"/>
      <c r="H57" s="4"/>
      <c r="I57" s="4"/>
      <c r="J57" s="4"/>
      <c r="K57" s="4"/>
    </row>
    <row r="58" spans="1:11">
      <c r="A58" s="4"/>
      <c r="B58" s="4"/>
      <c r="C58" s="4"/>
      <c r="D58" s="4"/>
      <c r="E58" s="4"/>
      <c r="F58" s="4"/>
      <c r="G58" s="4"/>
      <c r="H58" s="4"/>
      <c r="I58" s="4"/>
      <c r="J58" s="4"/>
      <c r="K58" s="4"/>
    </row>
    <row r="59" spans="1:11">
      <c r="A59" s="4"/>
      <c r="B59" s="4"/>
      <c r="C59" s="4"/>
      <c r="D59" s="4"/>
      <c r="E59" s="4"/>
      <c r="F59" s="4"/>
      <c r="G59" s="4"/>
      <c r="H59" s="4"/>
      <c r="I59" s="4"/>
      <c r="J59" s="4"/>
      <c r="K59" s="4"/>
    </row>
    <row r="60" spans="1:11">
      <c r="A60" s="4"/>
      <c r="B60" s="4"/>
      <c r="C60" s="4"/>
      <c r="D60" s="4"/>
      <c r="E60" s="4"/>
      <c r="F60" s="4"/>
      <c r="G60" s="4"/>
      <c r="H60" s="4"/>
      <c r="I60" s="4"/>
      <c r="J60" s="4"/>
      <c r="K60" s="4"/>
    </row>
    <row r="61" spans="1:11">
      <c r="A61" s="4"/>
      <c r="B61" s="4"/>
      <c r="C61" s="4"/>
      <c r="D61" s="4"/>
      <c r="E61" s="4"/>
      <c r="F61" s="4"/>
      <c r="G61" s="4"/>
      <c r="H61" s="4"/>
      <c r="I61" s="4"/>
      <c r="J61" s="4"/>
      <c r="K61" s="4"/>
    </row>
    <row r="62" spans="1:11">
      <c r="A62" s="4"/>
      <c r="B62" s="4"/>
      <c r="C62" s="4"/>
      <c r="D62" s="4"/>
      <c r="E62" s="4"/>
      <c r="F62" s="4"/>
      <c r="G62" s="4"/>
      <c r="H62" s="4"/>
      <c r="I62" s="4"/>
      <c r="J62" s="4"/>
      <c r="K62" s="4"/>
    </row>
    <row r="63" spans="1:11">
      <c r="A63" s="4"/>
      <c r="B63" s="4"/>
      <c r="C63" s="4"/>
      <c r="D63" s="4"/>
      <c r="E63" s="4"/>
      <c r="F63" s="4"/>
      <c r="G63" s="4"/>
      <c r="H63" s="4"/>
      <c r="I63" s="4"/>
      <c r="J63" s="4"/>
      <c r="K63" s="4"/>
    </row>
    <row r="64" spans="1:11">
      <c r="A64" s="4"/>
      <c r="B64" s="4"/>
      <c r="C64" s="4"/>
      <c r="D64" s="4"/>
      <c r="E64" s="4"/>
      <c r="F64" s="4"/>
      <c r="G64" s="4"/>
      <c r="H64" s="4"/>
      <c r="I64" s="4"/>
      <c r="J64" s="4"/>
      <c r="K64" s="4"/>
    </row>
    <row r="65" spans="1:11">
      <c r="A65" s="4"/>
      <c r="B65" s="4"/>
      <c r="C65" s="4"/>
      <c r="D65" s="4"/>
      <c r="E65" s="4"/>
      <c r="F65" s="4"/>
      <c r="G65" s="4"/>
      <c r="H65" s="4"/>
      <c r="I65" s="4"/>
      <c r="J65" s="4"/>
      <c r="K65" s="4"/>
    </row>
    <row r="66" spans="1:11">
      <c r="A66" s="4"/>
      <c r="B66" s="4"/>
      <c r="C66" s="4"/>
      <c r="D66" s="4"/>
      <c r="E66" s="4"/>
      <c r="F66" s="4"/>
      <c r="G66" s="4"/>
      <c r="H66" s="4"/>
      <c r="I66" s="4"/>
      <c r="J66" s="4"/>
      <c r="K66" s="4"/>
    </row>
    <row r="67" spans="1:11">
      <c r="A67" s="4"/>
      <c r="B67" s="4"/>
      <c r="C67" s="4"/>
      <c r="D67" s="4"/>
      <c r="E67" s="4"/>
      <c r="F67" s="4"/>
      <c r="G67" s="4"/>
      <c r="H67" s="4"/>
      <c r="I67" s="4"/>
      <c r="J67" s="4"/>
      <c r="K67" s="4"/>
    </row>
    <row r="68" spans="1:11">
      <c r="A68" s="4"/>
      <c r="B68" s="4"/>
      <c r="C68" s="4"/>
      <c r="D68" s="4"/>
      <c r="E68" s="4"/>
      <c r="F68" s="4"/>
      <c r="G68" s="4"/>
      <c r="H68" s="4"/>
      <c r="I68" s="4"/>
      <c r="J68" s="4"/>
      <c r="K68" s="4"/>
    </row>
    <row r="69" spans="1:11">
      <c r="A69" s="4"/>
      <c r="B69" s="4"/>
      <c r="C69" s="4"/>
      <c r="D69" s="4"/>
      <c r="E69" s="4"/>
      <c r="F69" s="4"/>
      <c r="G69" s="4"/>
      <c r="H69" s="4"/>
      <c r="I69" s="4"/>
      <c r="J69" s="4"/>
      <c r="K69" s="4"/>
    </row>
    <row r="70" spans="1:11">
      <c r="A70" s="4"/>
      <c r="B70" s="4"/>
      <c r="C70" s="4"/>
      <c r="D70" s="4"/>
      <c r="E70" s="4"/>
      <c r="F70" s="4"/>
      <c r="G70" s="4"/>
      <c r="H70" s="4"/>
      <c r="I70" s="4"/>
      <c r="J70" s="4"/>
      <c r="K70" s="4"/>
    </row>
    <row r="71" spans="1:11">
      <c r="A71" s="4"/>
      <c r="B71" s="4"/>
      <c r="C71" s="4"/>
      <c r="D71" s="4"/>
      <c r="E71" s="4"/>
      <c r="F71" s="4"/>
      <c r="G71" s="4"/>
      <c r="H71" s="4"/>
      <c r="I71" s="4"/>
      <c r="J71" s="4"/>
      <c r="K71" s="4"/>
    </row>
    <row r="72" spans="1:11">
      <c r="A72" s="4"/>
      <c r="B72" s="4"/>
      <c r="C72" s="4"/>
      <c r="D72" s="4"/>
      <c r="E72" s="4"/>
      <c r="F72" s="4"/>
      <c r="G72" s="4"/>
      <c r="H72" s="4"/>
      <c r="I72" s="4"/>
      <c r="J72" s="4"/>
      <c r="K72" s="4"/>
    </row>
    <row r="73" spans="1:11">
      <c r="A73" s="4"/>
      <c r="B73" s="4"/>
      <c r="C73" s="4"/>
      <c r="D73" s="4"/>
      <c r="E73" s="4"/>
      <c r="F73" s="4"/>
      <c r="G73" s="4"/>
      <c r="H73" s="4"/>
      <c r="I73" s="4"/>
      <c r="J73" s="4"/>
      <c r="K73" s="4"/>
    </row>
    <row r="74" spans="1:11">
      <c r="A74" s="4"/>
      <c r="B74" s="4"/>
      <c r="C74" s="4"/>
      <c r="D74" s="4"/>
      <c r="E74" s="4"/>
      <c r="F74" s="4"/>
      <c r="G74" s="4"/>
      <c r="H74" s="4"/>
      <c r="I74" s="4"/>
      <c r="J74" s="4"/>
      <c r="K74" s="4"/>
    </row>
    <row r="75" spans="1:11">
      <c r="A75" s="4"/>
      <c r="B75" s="4"/>
      <c r="C75" s="4"/>
      <c r="D75" s="4"/>
      <c r="E75" s="4"/>
      <c r="F75" s="4"/>
      <c r="G75" s="4"/>
      <c r="H75" s="4"/>
      <c r="I75" s="4"/>
      <c r="J75" s="4"/>
      <c r="K75" s="4"/>
    </row>
    <row r="76" spans="1:11">
      <c r="A76" s="4"/>
      <c r="B76" s="4"/>
      <c r="C76" s="4"/>
      <c r="D76" s="4"/>
      <c r="E76" s="4"/>
      <c r="F76" s="4"/>
      <c r="G76" s="4"/>
      <c r="H76" s="4"/>
      <c r="I76" s="4"/>
      <c r="J76" s="4"/>
      <c r="K76" s="4"/>
    </row>
    <row r="77" spans="1:11">
      <c r="A77" s="4"/>
      <c r="B77" s="4"/>
      <c r="C77" s="4"/>
      <c r="D77" s="4"/>
      <c r="E77" s="4"/>
      <c r="F77" s="4"/>
      <c r="G77" s="4"/>
      <c r="H77" s="4"/>
      <c r="I77" s="4"/>
      <c r="J77" s="4"/>
      <c r="K77" s="4"/>
    </row>
    <row r="78" spans="1:11">
      <c r="A78" s="4"/>
      <c r="B78" s="4"/>
      <c r="C78" s="4"/>
      <c r="D78" s="4"/>
      <c r="E78" s="4"/>
      <c r="F78" s="4"/>
      <c r="G78" s="4"/>
      <c r="H78" s="4"/>
      <c r="I78" s="4"/>
      <c r="J78" s="4"/>
      <c r="K78" s="4"/>
    </row>
    <row r="79" spans="1:11">
      <c r="A79" s="4"/>
      <c r="B79" s="4"/>
      <c r="C79" s="4"/>
      <c r="D79" s="4"/>
      <c r="E79" s="4"/>
      <c r="F79" s="4"/>
      <c r="G79" s="4"/>
      <c r="H79" s="4"/>
      <c r="I79" s="4"/>
      <c r="J79" s="4"/>
      <c r="K79" s="4"/>
    </row>
    <row r="80" spans="1:11">
      <c r="A80" s="4"/>
      <c r="B80" s="4"/>
      <c r="C80" s="4"/>
      <c r="D80" s="4"/>
      <c r="E80" s="4"/>
      <c r="F80" s="4"/>
      <c r="G80" s="4"/>
      <c r="H80" s="4"/>
      <c r="I80" s="4"/>
      <c r="J80" s="4"/>
      <c r="K80" s="4"/>
    </row>
    <row r="81" spans="1:11">
      <c r="A81" s="4"/>
      <c r="B81" s="4"/>
      <c r="C81" s="4"/>
      <c r="D81" s="4"/>
      <c r="E81" s="4"/>
      <c r="F81" s="4"/>
      <c r="G81" s="4"/>
      <c r="H81" s="4"/>
      <c r="I81" s="4"/>
      <c r="J81" s="4"/>
      <c r="K81" s="4"/>
    </row>
    <row r="82" spans="1:11">
      <c r="A82" s="4"/>
      <c r="B82" s="4"/>
      <c r="C82" s="4"/>
      <c r="D82" s="4"/>
      <c r="E82" s="4"/>
      <c r="F82" s="4"/>
      <c r="G82" s="4"/>
      <c r="H82" s="4"/>
      <c r="I82" s="4"/>
      <c r="J82" s="4"/>
      <c r="K82" s="4"/>
    </row>
    <row r="83" spans="1:11">
      <c r="A83" s="4"/>
      <c r="B83" s="4"/>
      <c r="C83" s="4"/>
      <c r="D83" s="4"/>
      <c r="E83" s="4"/>
      <c r="F83" s="4"/>
      <c r="G83" s="4"/>
      <c r="H83" s="4"/>
      <c r="I83" s="4"/>
      <c r="J83" s="4"/>
      <c r="K83" s="4"/>
    </row>
    <row r="84" spans="1:11">
      <c r="A84" s="4"/>
      <c r="B84" s="4"/>
      <c r="C84" s="4"/>
      <c r="D84" s="4"/>
      <c r="E84" s="4"/>
      <c r="F84" s="4"/>
      <c r="G84" s="4"/>
      <c r="H84" s="4"/>
      <c r="I84" s="4"/>
      <c r="J84" s="4"/>
      <c r="K84" s="4"/>
    </row>
    <row r="85" spans="1:11">
      <c r="A85" s="4"/>
      <c r="B85" s="4"/>
      <c r="C85" s="4"/>
      <c r="D85" s="4"/>
      <c r="E85" s="4"/>
      <c r="F85" s="4"/>
      <c r="G85" s="4"/>
      <c r="H85" s="4"/>
      <c r="I85" s="4"/>
      <c r="J85" s="4"/>
      <c r="K85" s="4"/>
    </row>
    <row r="86" spans="1:11">
      <c r="A86" s="4"/>
      <c r="B86" s="4"/>
      <c r="C86" s="4"/>
      <c r="D86" s="4"/>
      <c r="E86" s="4"/>
      <c r="F86" s="4"/>
      <c r="G86" s="4"/>
      <c r="H86" s="4"/>
      <c r="I86" s="4"/>
      <c r="J86" s="4"/>
      <c r="K86" s="4"/>
    </row>
    <row r="87" spans="1:11">
      <c r="A87" s="4"/>
      <c r="B87" s="4"/>
      <c r="C87" s="4"/>
      <c r="D87" s="4"/>
      <c r="E87" s="4"/>
      <c r="F87" s="4"/>
      <c r="G87" s="4"/>
      <c r="H87" s="4"/>
      <c r="I87" s="4"/>
      <c r="J87" s="4"/>
      <c r="K87" s="4"/>
    </row>
    <row r="88" spans="1:11">
      <c r="A88" s="4"/>
      <c r="B88" s="4"/>
      <c r="C88" s="4"/>
      <c r="D88" s="4"/>
      <c r="E88" s="4"/>
      <c r="F88" s="4"/>
      <c r="G88" s="4"/>
      <c r="H88" s="4"/>
      <c r="I88" s="4"/>
      <c r="J88" s="4"/>
      <c r="K88" s="4"/>
    </row>
    <row r="89" spans="1:11">
      <c r="A89" s="4"/>
      <c r="B89" s="4"/>
      <c r="C89" s="4"/>
      <c r="D89" s="4"/>
      <c r="E89" s="4"/>
      <c r="F89" s="4"/>
      <c r="G89" s="4"/>
      <c r="H89" s="4"/>
      <c r="I89" s="4"/>
      <c r="J89" s="4"/>
      <c r="K89" s="4"/>
    </row>
    <row r="90" spans="1:11">
      <c r="A90" s="4"/>
      <c r="B90" s="4"/>
      <c r="C90" s="4"/>
      <c r="D90" s="4"/>
      <c r="E90" s="4"/>
      <c r="F90" s="4"/>
      <c r="G90" s="4"/>
      <c r="H90" s="4"/>
      <c r="I90" s="4"/>
      <c r="J90" s="4"/>
      <c r="K90" s="4"/>
    </row>
    <row r="91" spans="1:11">
      <c r="A91" s="4"/>
      <c r="B91" s="4"/>
      <c r="C91" s="4"/>
      <c r="D91" s="4"/>
      <c r="E91" s="4"/>
      <c r="F91" s="4"/>
      <c r="G91" s="4"/>
      <c r="H91" s="4"/>
      <c r="I91" s="4"/>
      <c r="J91" s="4"/>
      <c r="K91" s="4"/>
    </row>
    <row r="92" spans="1:11">
      <c r="A92" s="4"/>
      <c r="B92" s="4"/>
      <c r="C92" s="4"/>
      <c r="D92" s="4"/>
      <c r="E92" s="4"/>
      <c r="F92" s="4"/>
      <c r="G92" s="4"/>
      <c r="H92" s="4"/>
      <c r="I92" s="4"/>
      <c r="J92" s="4"/>
      <c r="K92" s="4"/>
    </row>
    <row r="93" spans="1:11">
      <c r="A93" s="4"/>
      <c r="B93" s="4"/>
      <c r="C93" s="4"/>
      <c r="D93" s="4"/>
      <c r="E93" s="4"/>
      <c r="F93" s="4"/>
      <c r="G93" s="4"/>
      <c r="H93" s="4"/>
      <c r="I93" s="4"/>
      <c r="J93" s="4"/>
      <c r="K93" s="4"/>
    </row>
    <row r="94" spans="1:11">
      <c r="A94" s="4"/>
      <c r="B94" s="4"/>
      <c r="C94" s="4"/>
      <c r="D94" s="4"/>
      <c r="E94" s="4"/>
      <c r="F94" s="4"/>
      <c r="G94" s="4"/>
      <c r="H94" s="4"/>
      <c r="I94" s="4"/>
      <c r="J94" s="4"/>
      <c r="K94" s="4"/>
    </row>
    <row r="95" spans="1:11">
      <c r="A95" s="4"/>
      <c r="B95" s="4"/>
      <c r="C95" s="4"/>
      <c r="D95" s="4"/>
      <c r="E95" s="4"/>
      <c r="F95" s="4"/>
      <c r="G95" s="4"/>
      <c r="H95" s="4"/>
      <c r="I95" s="4"/>
      <c r="J95" s="4"/>
      <c r="K95" s="4"/>
    </row>
    <row r="96" spans="1:11">
      <c r="A96" s="4"/>
      <c r="B96" s="4"/>
      <c r="C96" s="4"/>
      <c r="D96" s="4"/>
      <c r="E96" s="4"/>
      <c r="F96" s="4"/>
      <c r="G96" s="4"/>
      <c r="H96" s="4"/>
      <c r="I96" s="4"/>
      <c r="J96" s="4"/>
      <c r="K96" s="4"/>
    </row>
    <row r="97" spans="1:11">
      <c r="A97" s="4"/>
      <c r="B97" s="4"/>
      <c r="C97" s="4"/>
      <c r="D97" s="4"/>
      <c r="E97" s="4"/>
      <c r="F97" s="4"/>
      <c r="G97" s="4"/>
      <c r="H97" s="4"/>
      <c r="I97" s="4"/>
      <c r="J97" s="4"/>
      <c r="K97" s="4"/>
    </row>
    <row r="98" spans="1:11">
      <c r="A98" s="4"/>
      <c r="B98" s="4"/>
      <c r="C98" s="4"/>
      <c r="D98" s="4"/>
      <c r="E98" s="4"/>
      <c r="F98" s="4"/>
      <c r="G98" s="4"/>
      <c r="H98" s="4"/>
      <c r="I98" s="4"/>
      <c r="J98" s="4"/>
      <c r="K98" s="4"/>
    </row>
    <row r="99" spans="1:11">
      <c r="A99" s="4"/>
      <c r="B99" s="4"/>
      <c r="C99" s="4"/>
      <c r="D99" s="4"/>
      <c r="E99" s="4"/>
      <c r="F99" s="4"/>
      <c r="G99" s="4"/>
      <c r="H99" s="4"/>
      <c r="I99" s="4"/>
      <c r="J99" s="4"/>
      <c r="K99" s="4"/>
    </row>
    <row r="100" spans="1:11">
      <c r="A100" s="4"/>
      <c r="B100" s="4"/>
      <c r="C100" s="4"/>
      <c r="D100" s="4"/>
      <c r="E100" s="4"/>
      <c r="F100" s="4"/>
      <c r="G100" s="4"/>
      <c r="H100" s="4"/>
      <c r="I100" s="4"/>
      <c r="J100" s="4"/>
      <c r="K100" s="4"/>
    </row>
  </sheetData>
  <mergeCells count="2">
    <mergeCell ref="A1:F2"/>
    <mergeCell ref="A3:H3"/>
  </mergeCells>
  <conditionalFormatting sqref="D6:D23">
    <cfRule type="colorScale" priority="1">
      <colorScale>
        <cfvo type="min"/>
        <cfvo type="percentile" val="50"/>
        <cfvo type="max"/>
        <color rgb="FFF3D8D5"/>
        <color rgb="FFFFF2CC"/>
        <color rgb="FFDCE9DF"/>
      </colorScale>
    </cfRule>
  </conditionalFormatting>
  <dataValidations count="1">
    <dataValidation type="whole" sqref="D6:D23" xr:uid="{00000000-0002-0000-0400-000000000000}">
      <formula1>0</formula1>
      <formula2>3</formula2>
    </dataValidation>
  </dataValidation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K100"/>
  <sheetViews>
    <sheetView showGridLines="0" workbookViewId="0"/>
  </sheetViews>
  <sheetFormatPr baseColWidth="10" defaultColWidth="8.83203125" defaultRowHeight="14"/>
  <cols>
    <col min="1" max="1" width="21" customWidth="1"/>
    <col min="2" max="2" width="14" customWidth="1"/>
    <col min="3" max="8" width="17" customWidth="1"/>
  </cols>
  <sheetData>
    <row r="1" spans="1:11" ht="34" customHeight="1">
      <c r="A1" s="66" t="s">
        <v>220</v>
      </c>
      <c r="B1" s="66" t="s">
        <v>220</v>
      </c>
      <c r="C1" s="66" t="s">
        <v>220</v>
      </c>
      <c r="D1" s="66" t="s">
        <v>220</v>
      </c>
      <c r="E1" s="66" t="s">
        <v>220</v>
      </c>
      <c r="F1" s="66" t="s">
        <v>220</v>
      </c>
      <c r="G1" s="66" t="s">
        <v>220</v>
      </c>
      <c r="H1" s="66" t="s">
        <v>220</v>
      </c>
      <c r="I1" s="4"/>
      <c r="J1" s="4"/>
      <c r="K1" s="4"/>
    </row>
    <row r="2" spans="1:11" ht="34" customHeight="1">
      <c r="A2" s="66" t="s">
        <v>220</v>
      </c>
      <c r="B2" s="66" t="s">
        <v>220</v>
      </c>
      <c r="C2" s="66" t="s">
        <v>220</v>
      </c>
      <c r="D2" s="66" t="s">
        <v>220</v>
      </c>
      <c r="E2" s="66" t="s">
        <v>220</v>
      </c>
      <c r="F2" s="66" t="s">
        <v>220</v>
      </c>
      <c r="G2" s="66" t="s">
        <v>220</v>
      </c>
      <c r="H2" s="66" t="s">
        <v>220</v>
      </c>
      <c r="I2" s="4"/>
      <c r="J2" s="4"/>
      <c r="K2" s="4"/>
    </row>
    <row r="3" spans="1:11">
      <c r="A3" s="67" t="s">
        <v>221</v>
      </c>
      <c r="B3" s="67" t="s">
        <v>221</v>
      </c>
      <c r="C3" s="67" t="s">
        <v>221</v>
      </c>
      <c r="D3" s="67" t="s">
        <v>221</v>
      </c>
      <c r="E3" s="67" t="s">
        <v>221</v>
      </c>
      <c r="F3" s="67" t="s">
        <v>221</v>
      </c>
      <c r="G3" s="67" t="s">
        <v>221</v>
      </c>
      <c r="H3" s="67" t="s">
        <v>221</v>
      </c>
      <c r="I3" s="4"/>
      <c r="J3" s="4"/>
      <c r="K3" s="4"/>
    </row>
    <row r="4" spans="1:11">
      <c r="A4" s="5"/>
      <c r="B4" s="5"/>
      <c r="C4" s="5"/>
      <c r="D4" s="5"/>
      <c r="E4" s="5"/>
      <c r="F4" s="5"/>
      <c r="G4" s="5"/>
      <c r="H4" s="5"/>
      <c r="I4" s="4"/>
      <c r="J4" s="4"/>
      <c r="K4" s="4"/>
    </row>
    <row r="5" spans="1:11" ht="15">
      <c r="A5" s="1" t="s">
        <v>222</v>
      </c>
      <c r="B5" s="2" t="s">
        <v>223</v>
      </c>
      <c r="C5" s="2" t="s">
        <v>224</v>
      </c>
      <c r="D5" s="2" t="s">
        <v>225</v>
      </c>
      <c r="E5" s="2" t="s">
        <v>226</v>
      </c>
      <c r="F5" s="2" t="s">
        <v>227</v>
      </c>
      <c r="G5" s="2" t="s">
        <v>228</v>
      </c>
      <c r="H5" s="3" t="s">
        <v>229</v>
      </c>
      <c r="I5" s="4"/>
      <c r="J5" s="4"/>
      <c r="K5" s="4"/>
    </row>
    <row r="6" spans="1:11" ht="15">
      <c r="A6" s="5" t="s">
        <v>230</v>
      </c>
      <c r="B6" s="59">
        <v>150</v>
      </c>
      <c r="C6" s="60">
        <f>'Reward Economics'!$B$16</f>
        <v>57.900000000000006</v>
      </c>
      <c r="D6" s="60">
        <f>B6*C6</f>
        <v>8685</v>
      </c>
      <c r="E6" s="60">
        <f>B6*'Reward Economics'!$B$17</f>
        <v>3267</v>
      </c>
      <c r="F6" s="60">
        <f>D6*'Cost Inputs'!$B$20</f>
        <v>781.65</v>
      </c>
      <c r="G6" s="60">
        <f>D6-E6-F6-'Cost Inputs'!$B$15</f>
        <v>-1213.6499999999996</v>
      </c>
      <c r="H6" s="60">
        <f>D6-Dashboard!$B$15</f>
        <v>-5315</v>
      </c>
      <c r="I6" s="4"/>
      <c r="J6" s="4"/>
      <c r="K6" s="4"/>
    </row>
    <row r="7" spans="1:11" ht="15">
      <c r="A7" s="5" t="s">
        <v>231</v>
      </c>
      <c r="B7" s="61">
        <v>250</v>
      </c>
      <c r="C7" s="60">
        <f>'Reward Economics'!$B$16</f>
        <v>57.900000000000006</v>
      </c>
      <c r="D7" s="60">
        <f>B7*C7</f>
        <v>14475.000000000002</v>
      </c>
      <c r="E7" s="60">
        <f>B7*'Reward Economics'!$B$17</f>
        <v>5445</v>
      </c>
      <c r="F7" s="60">
        <f>D7*'Cost Inputs'!$B$20</f>
        <v>1302.7500000000002</v>
      </c>
      <c r="G7" s="60">
        <f>D7-E7-F7-'Cost Inputs'!$B$15</f>
        <v>1877.2500000000018</v>
      </c>
      <c r="H7" s="60">
        <f>D7-Dashboard!$B$15</f>
        <v>475.00000000000182</v>
      </c>
      <c r="I7" s="4"/>
      <c r="J7" s="4"/>
      <c r="K7" s="4"/>
    </row>
    <row r="8" spans="1:11" ht="15">
      <c r="A8" s="5" t="s">
        <v>232</v>
      </c>
      <c r="B8" s="62">
        <v>400</v>
      </c>
      <c r="C8" s="60">
        <f>'Reward Economics'!$B$16</f>
        <v>57.900000000000006</v>
      </c>
      <c r="D8" s="60">
        <f>B8*C8</f>
        <v>23160.000000000004</v>
      </c>
      <c r="E8" s="60">
        <f>B8*'Reward Economics'!$B$17</f>
        <v>8712</v>
      </c>
      <c r="F8" s="60">
        <f>D8*'Cost Inputs'!$B$20</f>
        <v>2084.4</v>
      </c>
      <c r="G8" s="60">
        <f>D8-E8-F8-'Cost Inputs'!$B$15</f>
        <v>6513.600000000004</v>
      </c>
      <c r="H8" s="60">
        <f>D8-Dashboard!$B$15</f>
        <v>9160.0000000000036</v>
      </c>
      <c r="I8" s="4"/>
      <c r="J8" s="4"/>
      <c r="K8" s="4"/>
    </row>
    <row r="9" spans="1:11">
      <c r="A9" s="5"/>
      <c r="B9" s="5"/>
      <c r="C9" s="5"/>
      <c r="D9" s="5"/>
      <c r="E9" s="5"/>
      <c r="F9" s="5"/>
      <c r="G9" s="5"/>
      <c r="H9" s="5"/>
      <c r="I9" s="4"/>
      <c r="J9" s="4"/>
      <c r="K9" s="4"/>
    </row>
    <row r="10" spans="1:11">
      <c r="A10" s="5"/>
      <c r="B10" s="5"/>
      <c r="C10" s="5"/>
      <c r="D10" s="5"/>
      <c r="E10" s="5"/>
      <c r="F10" s="5"/>
      <c r="G10" s="5"/>
      <c r="H10" s="5"/>
      <c r="I10" s="4"/>
      <c r="J10" s="4"/>
      <c r="K10" s="4"/>
    </row>
    <row r="11" spans="1:11" ht="15">
      <c r="A11" s="1" t="s">
        <v>233</v>
      </c>
      <c r="B11" s="2" t="s">
        <v>234</v>
      </c>
      <c r="C11" s="2" t="s">
        <v>235</v>
      </c>
      <c r="D11" s="3" t="s">
        <v>236</v>
      </c>
      <c r="E11" s="5"/>
      <c r="F11" s="5"/>
      <c r="G11" s="5"/>
      <c r="H11" s="5"/>
      <c r="I11" s="4"/>
      <c r="J11" s="4"/>
      <c r="K11" s="4"/>
    </row>
    <row r="12" spans="1:11" ht="15">
      <c r="A12" s="5" t="s">
        <v>237</v>
      </c>
      <c r="B12" s="63">
        <v>2000</v>
      </c>
      <c r="C12" s="64">
        <f>'Cost Inputs'!B27</f>
        <v>0.08</v>
      </c>
      <c r="D12" s="65">
        <f>B12*C12</f>
        <v>160</v>
      </c>
      <c r="E12" s="5"/>
      <c r="F12" s="5"/>
      <c r="G12" s="5"/>
      <c r="H12" s="5"/>
      <c r="I12" s="4"/>
      <c r="J12" s="4"/>
      <c r="K12" s="4"/>
    </row>
    <row r="13" spans="1:11">
      <c r="A13" s="5"/>
      <c r="B13" s="5"/>
      <c r="C13" s="5"/>
      <c r="D13" s="5"/>
      <c r="E13" s="5"/>
      <c r="F13" s="5"/>
      <c r="G13" s="5"/>
      <c r="H13" s="5"/>
      <c r="I13" s="4"/>
      <c r="J13" s="4"/>
      <c r="K13" s="4"/>
    </row>
    <row r="14" spans="1:11">
      <c r="A14" s="5"/>
      <c r="B14" s="5"/>
      <c r="C14" s="5"/>
      <c r="D14" s="5"/>
      <c r="E14" s="5"/>
      <c r="F14" s="5"/>
      <c r="G14" s="5"/>
      <c r="H14" s="5"/>
      <c r="I14" s="4"/>
      <c r="J14" s="4"/>
      <c r="K14" s="4"/>
    </row>
    <row r="15" spans="1:11">
      <c r="A15" s="5"/>
      <c r="B15" s="5"/>
      <c r="C15" s="5"/>
      <c r="D15" s="5"/>
      <c r="E15" s="5"/>
      <c r="F15" s="5"/>
      <c r="G15" s="5"/>
      <c r="H15" s="5"/>
      <c r="I15" s="4"/>
      <c r="J15" s="4"/>
      <c r="K15" s="4"/>
    </row>
    <row r="16" spans="1:11">
      <c r="A16" s="5"/>
      <c r="B16" s="5"/>
      <c r="C16" s="5"/>
      <c r="D16" s="5"/>
      <c r="E16" s="5"/>
      <c r="F16" s="5"/>
      <c r="G16" s="5"/>
      <c r="H16" s="5"/>
      <c r="I16" s="4"/>
      <c r="J16" s="4"/>
      <c r="K16" s="4"/>
    </row>
    <row r="17" spans="1:11">
      <c r="A17" s="4"/>
      <c r="B17" s="4"/>
      <c r="C17" s="4"/>
      <c r="D17" s="4"/>
      <c r="E17" s="4"/>
      <c r="F17" s="4"/>
      <c r="G17" s="4"/>
      <c r="H17" s="4"/>
      <c r="I17" s="4"/>
      <c r="J17" s="4"/>
      <c r="K17" s="4"/>
    </row>
    <row r="18" spans="1:11">
      <c r="A18" s="4"/>
      <c r="B18" s="4"/>
      <c r="C18" s="4"/>
      <c r="D18" s="4"/>
      <c r="E18" s="4"/>
      <c r="F18" s="4"/>
      <c r="G18" s="4"/>
      <c r="H18" s="4"/>
      <c r="I18" s="4"/>
      <c r="J18" s="4"/>
      <c r="K18" s="4"/>
    </row>
    <row r="19" spans="1:11">
      <c r="A19" s="4"/>
      <c r="B19" s="4"/>
      <c r="C19" s="4"/>
      <c r="D19" s="4"/>
      <c r="E19" s="4"/>
      <c r="F19" s="4"/>
      <c r="G19" s="4"/>
      <c r="H19" s="4"/>
      <c r="I19" s="4"/>
      <c r="J19" s="4"/>
      <c r="K19" s="4"/>
    </row>
    <row r="20" spans="1:11">
      <c r="A20" s="4"/>
      <c r="B20" s="4"/>
      <c r="C20" s="4"/>
      <c r="D20" s="4"/>
      <c r="E20" s="4"/>
      <c r="F20" s="4"/>
      <c r="G20" s="4"/>
      <c r="H20" s="4"/>
      <c r="I20" s="4"/>
      <c r="J20" s="4"/>
      <c r="K20" s="4"/>
    </row>
    <row r="21" spans="1:11">
      <c r="A21" s="4"/>
      <c r="B21" s="4"/>
      <c r="C21" s="4"/>
      <c r="D21" s="4"/>
      <c r="E21" s="4"/>
      <c r="F21" s="4"/>
      <c r="G21" s="4"/>
      <c r="H21" s="4"/>
      <c r="I21" s="4"/>
      <c r="J21" s="4"/>
      <c r="K21" s="4"/>
    </row>
    <row r="22" spans="1:11">
      <c r="A22" s="4"/>
      <c r="B22" s="4"/>
      <c r="C22" s="4"/>
      <c r="D22" s="4"/>
      <c r="E22" s="4"/>
      <c r="F22" s="4"/>
      <c r="G22" s="4"/>
      <c r="H22" s="4"/>
      <c r="I22" s="4"/>
      <c r="J22" s="4"/>
      <c r="K22" s="4"/>
    </row>
    <row r="23" spans="1:11">
      <c r="A23" s="4"/>
      <c r="B23" s="4"/>
      <c r="C23" s="4"/>
      <c r="D23" s="4"/>
      <c r="E23" s="4"/>
      <c r="F23" s="4"/>
      <c r="G23" s="4"/>
      <c r="H23" s="4"/>
      <c r="I23" s="4"/>
      <c r="J23" s="4"/>
      <c r="K23" s="4"/>
    </row>
    <row r="24" spans="1:11">
      <c r="A24" s="4"/>
      <c r="B24" s="4"/>
      <c r="C24" s="4"/>
      <c r="D24" s="4"/>
      <c r="E24" s="4"/>
      <c r="F24" s="4"/>
      <c r="G24" s="4"/>
      <c r="H24" s="4"/>
      <c r="I24" s="4"/>
      <c r="J24" s="4"/>
      <c r="K24" s="4"/>
    </row>
    <row r="25" spans="1:11">
      <c r="A25" s="4"/>
      <c r="B25" s="4"/>
      <c r="C25" s="4"/>
      <c r="D25" s="4"/>
      <c r="E25" s="4"/>
      <c r="F25" s="4"/>
      <c r="G25" s="4"/>
      <c r="H25" s="4"/>
      <c r="I25" s="4"/>
      <c r="J25" s="4"/>
      <c r="K25" s="4"/>
    </row>
    <row r="26" spans="1:11">
      <c r="A26" s="4"/>
      <c r="B26" s="4"/>
      <c r="C26" s="4"/>
      <c r="D26" s="4"/>
      <c r="E26" s="4"/>
      <c r="F26" s="4"/>
      <c r="G26" s="4"/>
      <c r="H26" s="4"/>
      <c r="I26" s="4"/>
      <c r="J26" s="4"/>
      <c r="K26" s="4"/>
    </row>
    <row r="27" spans="1:11">
      <c r="A27" s="4"/>
      <c r="B27" s="4"/>
      <c r="C27" s="4"/>
      <c r="D27" s="4"/>
      <c r="E27" s="4"/>
      <c r="F27" s="4"/>
      <c r="G27" s="4"/>
      <c r="H27" s="4"/>
      <c r="I27" s="4"/>
      <c r="J27" s="4"/>
      <c r="K27" s="4"/>
    </row>
    <row r="28" spans="1:11">
      <c r="A28" s="4"/>
      <c r="B28" s="4"/>
      <c r="C28" s="4"/>
      <c r="D28" s="4"/>
      <c r="E28" s="4"/>
      <c r="F28" s="4"/>
      <c r="G28" s="4"/>
      <c r="H28" s="4"/>
      <c r="I28" s="4"/>
      <c r="J28" s="4"/>
      <c r="K28" s="4"/>
    </row>
    <row r="29" spans="1:11">
      <c r="A29" s="4"/>
      <c r="B29" s="4"/>
      <c r="C29" s="4"/>
      <c r="D29" s="4"/>
      <c r="E29" s="4"/>
      <c r="F29" s="4"/>
      <c r="G29" s="4"/>
      <c r="H29" s="4"/>
      <c r="I29" s="4"/>
      <c r="J29" s="4"/>
      <c r="K29" s="4"/>
    </row>
    <row r="30" spans="1:11">
      <c r="A30" s="4"/>
      <c r="B30" s="4"/>
      <c r="C30" s="4"/>
      <c r="D30" s="4"/>
      <c r="E30" s="4"/>
      <c r="F30" s="4"/>
      <c r="G30" s="4"/>
      <c r="H30" s="4"/>
      <c r="I30" s="4"/>
      <c r="J30" s="4"/>
      <c r="K30" s="4"/>
    </row>
    <row r="31" spans="1:11">
      <c r="A31" s="4"/>
      <c r="B31" s="4"/>
      <c r="C31" s="4"/>
      <c r="D31" s="4"/>
      <c r="E31" s="4"/>
      <c r="F31" s="4"/>
      <c r="G31" s="4"/>
      <c r="H31" s="4"/>
      <c r="I31" s="4"/>
      <c r="J31" s="4"/>
      <c r="K31" s="4"/>
    </row>
    <row r="32" spans="1:11">
      <c r="A32" s="4"/>
      <c r="B32" s="4"/>
      <c r="C32" s="4"/>
      <c r="D32" s="4"/>
      <c r="E32" s="4"/>
      <c r="F32" s="4"/>
      <c r="G32" s="4"/>
      <c r="H32" s="4"/>
      <c r="I32" s="4"/>
      <c r="J32" s="4"/>
      <c r="K32" s="4"/>
    </row>
    <row r="33" spans="1:11">
      <c r="A33" s="4"/>
      <c r="B33" s="4"/>
      <c r="C33" s="4"/>
      <c r="D33" s="4"/>
      <c r="E33" s="4"/>
      <c r="F33" s="4"/>
      <c r="G33" s="4"/>
      <c r="H33" s="4"/>
      <c r="I33" s="4"/>
      <c r="J33" s="4"/>
      <c r="K33" s="4"/>
    </row>
    <row r="34" spans="1:11">
      <c r="A34" s="4"/>
      <c r="B34" s="4"/>
      <c r="C34" s="4"/>
      <c r="D34" s="4"/>
      <c r="E34" s="4"/>
      <c r="F34" s="4"/>
      <c r="G34" s="4"/>
      <c r="H34" s="4"/>
      <c r="I34" s="4"/>
      <c r="J34" s="4"/>
      <c r="K34" s="4"/>
    </row>
    <row r="35" spans="1:11">
      <c r="A35" s="4"/>
      <c r="B35" s="4"/>
      <c r="C35" s="4"/>
      <c r="D35" s="4"/>
      <c r="E35" s="4"/>
      <c r="F35" s="4"/>
      <c r="G35" s="4"/>
      <c r="H35" s="4"/>
      <c r="I35" s="4"/>
      <c r="J35" s="4"/>
      <c r="K35" s="4"/>
    </row>
    <row r="36" spans="1:11">
      <c r="A36" s="4"/>
      <c r="B36" s="4"/>
      <c r="C36" s="4"/>
      <c r="D36" s="4"/>
      <c r="E36" s="4"/>
      <c r="F36" s="4"/>
      <c r="G36" s="4"/>
      <c r="H36" s="4"/>
      <c r="I36" s="4"/>
      <c r="J36" s="4"/>
      <c r="K36" s="4"/>
    </row>
    <row r="37" spans="1:11">
      <c r="A37" s="4"/>
      <c r="B37" s="4"/>
      <c r="C37" s="4"/>
      <c r="D37" s="4"/>
      <c r="E37" s="4"/>
      <c r="F37" s="4"/>
      <c r="G37" s="4"/>
      <c r="H37" s="4"/>
      <c r="I37" s="4"/>
      <c r="J37" s="4"/>
      <c r="K37" s="4"/>
    </row>
    <row r="38" spans="1:11">
      <c r="A38" s="4"/>
      <c r="B38" s="4"/>
      <c r="C38" s="4"/>
      <c r="D38" s="4"/>
      <c r="E38" s="4"/>
      <c r="F38" s="4"/>
      <c r="G38" s="4"/>
      <c r="H38" s="4"/>
      <c r="I38" s="4"/>
      <c r="J38" s="4"/>
      <c r="K38" s="4"/>
    </row>
    <row r="39" spans="1:11">
      <c r="A39" s="4"/>
      <c r="B39" s="4"/>
      <c r="C39" s="4"/>
      <c r="D39" s="4"/>
      <c r="E39" s="4"/>
      <c r="F39" s="4"/>
      <c r="G39" s="4"/>
      <c r="H39" s="4"/>
      <c r="I39" s="4"/>
      <c r="J39" s="4"/>
      <c r="K39" s="4"/>
    </row>
    <row r="40" spans="1:11">
      <c r="A40" s="4"/>
      <c r="B40" s="4"/>
      <c r="C40" s="4"/>
      <c r="D40" s="4"/>
      <c r="E40" s="4"/>
      <c r="F40" s="4"/>
      <c r="G40" s="4"/>
      <c r="H40" s="4"/>
      <c r="I40" s="4"/>
      <c r="J40" s="4"/>
      <c r="K40" s="4"/>
    </row>
    <row r="41" spans="1:11">
      <c r="A41" s="4"/>
      <c r="B41" s="4"/>
      <c r="C41" s="4"/>
      <c r="D41" s="4"/>
      <c r="E41" s="4"/>
      <c r="F41" s="4"/>
      <c r="G41" s="4"/>
      <c r="H41" s="4"/>
      <c r="I41" s="4"/>
      <c r="J41" s="4"/>
      <c r="K41" s="4"/>
    </row>
    <row r="42" spans="1:11">
      <c r="A42" s="4"/>
      <c r="B42" s="4"/>
      <c r="C42" s="4"/>
      <c r="D42" s="4"/>
      <c r="E42" s="4"/>
      <c r="F42" s="4"/>
      <c r="G42" s="4"/>
      <c r="H42" s="4"/>
      <c r="I42" s="4"/>
      <c r="J42" s="4"/>
      <c r="K42" s="4"/>
    </row>
    <row r="43" spans="1:11">
      <c r="A43" s="4"/>
      <c r="B43" s="4"/>
      <c r="C43" s="4"/>
      <c r="D43" s="4"/>
      <c r="E43" s="4"/>
      <c r="F43" s="4"/>
      <c r="G43" s="4"/>
      <c r="H43" s="4"/>
      <c r="I43" s="4"/>
      <c r="J43" s="4"/>
      <c r="K43" s="4"/>
    </row>
    <row r="44" spans="1:11">
      <c r="A44" s="4"/>
      <c r="B44" s="4"/>
      <c r="C44" s="4"/>
      <c r="D44" s="4"/>
      <c r="E44" s="4"/>
      <c r="F44" s="4"/>
      <c r="G44" s="4"/>
      <c r="H44" s="4"/>
      <c r="I44" s="4"/>
      <c r="J44" s="4"/>
      <c r="K44" s="4"/>
    </row>
    <row r="45" spans="1:11">
      <c r="A45" s="4"/>
      <c r="B45" s="4"/>
      <c r="C45" s="4"/>
      <c r="D45" s="4"/>
      <c r="E45" s="4"/>
      <c r="F45" s="4"/>
      <c r="G45" s="4"/>
      <c r="H45" s="4"/>
      <c r="I45" s="4"/>
      <c r="J45" s="4"/>
      <c r="K45" s="4"/>
    </row>
    <row r="46" spans="1:11">
      <c r="A46" s="4"/>
      <c r="B46" s="4"/>
      <c r="C46" s="4"/>
      <c r="D46" s="4"/>
      <c r="E46" s="4"/>
      <c r="F46" s="4"/>
      <c r="G46" s="4"/>
      <c r="H46" s="4"/>
      <c r="I46" s="4"/>
      <c r="J46" s="4"/>
      <c r="K46" s="4"/>
    </row>
    <row r="47" spans="1:11">
      <c r="A47" s="4"/>
      <c r="B47" s="4"/>
      <c r="C47" s="4"/>
      <c r="D47" s="4"/>
      <c r="E47" s="4"/>
      <c r="F47" s="4"/>
      <c r="G47" s="4"/>
      <c r="H47" s="4"/>
      <c r="I47" s="4"/>
      <c r="J47" s="4"/>
      <c r="K47" s="4"/>
    </row>
    <row r="48" spans="1:11">
      <c r="A48" s="4"/>
      <c r="B48" s="4"/>
      <c r="C48" s="4"/>
      <c r="D48" s="4"/>
      <c r="E48" s="4"/>
      <c r="F48" s="4"/>
      <c r="G48" s="4"/>
      <c r="H48" s="4"/>
      <c r="I48" s="4"/>
      <c r="J48" s="4"/>
      <c r="K48" s="4"/>
    </row>
    <row r="49" spans="1:11">
      <c r="A49" s="4"/>
      <c r="B49" s="4"/>
      <c r="C49" s="4"/>
      <c r="D49" s="4"/>
      <c r="E49" s="4"/>
      <c r="F49" s="4"/>
      <c r="G49" s="4"/>
      <c r="H49" s="4"/>
      <c r="I49" s="4"/>
      <c r="J49" s="4"/>
      <c r="K49" s="4"/>
    </row>
    <row r="50" spans="1:11">
      <c r="A50" s="4"/>
      <c r="B50" s="4"/>
      <c r="C50" s="4"/>
      <c r="D50" s="4"/>
      <c r="E50" s="4"/>
      <c r="F50" s="4"/>
      <c r="G50" s="4"/>
      <c r="H50" s="4"/>
      <c r="I50" s="4"/>
      <c r="J50" s="4"/>
      <c r="K50" s="4"/>
    </row>
    <row r="51" spans="1:11">
      <c r="A51" s="4"/>
      <c r="B51" s="4"/>
      <c r="C51" s="4"/>
      <c r="D51" s="4"/>
      <c r="E51" s="4"/>
      <c r="F51" s="4"/>
      <c r="G51" s="4"/>
      <c r="H51" s="4"/>
      <c r="I51" s="4"/>
      <c r="J51" s="4"/>
      <c r="K51" s="4"/>
    </row>
    <row r="52" spans="1:11">
      <c r="A52" s="4"/>
      <c r="B52" s="4"/>
      <c r="C52" s="4"/>
      <c r="D52" s="4"/>
      <c r="E52" s="4"/>
      <c r="F52" s="4"/>
      <c r="G52" s="4"/>
      <c r="H52" s="4"/>
      <c r="I52" s="4"/>
      <c r="J52" s="4"/>
      <c r="K52" s="4"/>
    </row>
    <row r="53" spans="1:11">
      <c r="A53" s="4"/>
      <c r="B53" s="4"/>
      <c r="C53" s="4"/>
      <c r="D53" s="4"/>
      <c r="E53" s="4"/>
      <c r="F53" s="4"/>
      <c r="G53" s="4"/>
      <c r="H53" s="4"/>
      <c r="I53" s="4"/>
      <c r="J53" s="4"/>
      <c r="K53" s="4"/>
    </row>
    <row r="54" spans="1:11">
      <c r="A54" s="4"/>
      <c r="B54" s="4"/>
      <c r="C54" s="4"/>
      <c r="D54" s="4"/>
      <c r="E54" s="4"/>
      <c r="F54" s="4"/>
      <c r="G54" s="4"/>
      <c r="H54" s="4"/>
      <c r="I54" s="4"/>
      <c r="J54" s="4"/>
      <c r="K54" s="4"/>
    </row>
    <row r="55" spans="1:11">
      <c r="A55" s="4"/>
      <c r="B55" s="4"/>
      <c r="C55" s="4"/>
      <c r="D55" s="4"/>
      <c r="E55" s="4"/>
      <c r="F55" s="4"/>
      <c r="G55" s="4"/>
      <c r="H55" s="4"/>
      <c r="I55" s="4"/>
      <c r="J55" s="4"/>
      <c r="K55" s="4"/>
    </row>
    <row r="56" spans="1:11">
      <c r="A56" s="4"/>
      <c r="B56" s="4"/>
      <c r="C56" s="4"/>
      <c r="D56" s="4"/>
      <c r="E56" s="4"/>
      <c r="F56" s="4"/>
      <c r="G56" s="4"/>
      <c r="H56" s="4"/>
      <c r="I56" s="4"/>
      <c r="J56" s="4"/>
      <c r="K56" s="4"/>
    </row>
    <row r="57" spans="1:11">
      <c r="A57" s="4"/>
      <c r="B57" s="4"/>
      <c r="C57" s="4"/>
      <c r="D57" s="4"/>
      <c r="E57" s="4"/>
      <c r="F57" s="4"/>
      <c r="G57" s="4"/>
      <c r="H57" s="4"/>
      <c r="I57" s="4"/>
      <c r="J57" s="4"/>
      <c r="K57" s="4"/>
    </row>
    <row r="58" spans="1:11">
      <c r="A58" s="4"/>
      <c r="B58" s="4"/>
      <c r="C58" s="4"/>
      <c r="D58" s="4"/>
      <c r="E58" s="4"/>
      <c r="F58" s="4"/>
      <c r="G58" s="4"/>
      <c r="H58" s="4"/>
      <c r="I58" s="4"/>
      <c r="J58" s="4"/>
      <c r="K58" s="4"/>
    </row>
    <row r="59" spans="1:11">
      <c r="A59" s="4"/>
      <c r="B59" s="4"/>
      <c r="C59" s="4"/>
      <c r="D59" s="4"/>
      <c r="E59" s="4"/>
      <c r="F59" s="4"/>
      <c r="G59" s="4"/>
      <c r="H59" s="4"/>
      <c r="I59" s="4"/>
      <c r="J59" s="4"/>
      <c r="K59" s="4"/>
    </row>
    <row r="60" spans="1:11">
      <c r="A60" s="4"/>
      <c r="B60" s="4"/>
      <c r="C60" s="4"/>
      <c r="D60" s="4"/>
      <c r="E60" s="4"/>
      <c r="F60" s="4"/>
      <c r="G60" s="4"/>
      <c r="H60" s="4"/>
      <c r="I60" s="4"/>
      <c r="J60" s="4"/>
      <c r="K60" s="4"/>
    </row>
    <row r="61" spans="1:11">
      <c r="A61" s="4"/>
      <c r="B61" s="4"/>
      <c r="C61" s="4"/>
      <c r="D61" s="4"/>
      <c r="E61" s="4"/>
      <c r="F61" s="4"/>
      <c r="G61" s="4"/>
      <c r="H61" s="4"/>
      <c r="I61" s="4"/>
      <c r="J61" s="4"/>
      <c r="K61" s="4"/>
    </row>
    <row r="62" spans="1:11">
      <c r="A62" s="4"/>
      <c r="B62" s="4"/>
      <c r="C62" s="4"/>
      <c r="D62" s="4"/>
      <c r="E62" s="4"/>
      <c r="F62" s="4"/>
      <c r="G62" s="4"/>
      <c r="H62" s="4"/>
      <c r="I62" s="4"/>
      <c r="J62" s="4"/>
      <c r="K62" s="4"/>
    </row>
    <row r="63" spans="1:11">
      <c r="A63" s="4"/>
      <c r="B63" s="4"/>
      <c r="C63" s="4"/>
      <c r="D63" s="4"/>
      <c r="E63" s="4"/>
      <c r="F63" s="4"/>
      <c r="G63" s="4"/>
      <c r="H63" s="4"/>
      <c r="I63" s="4"/>
      <c r="J63" s="4"/>
      <c r="K63" s="4"/>
    </row>
    <row r="64" spans="1:11">
      <c r="A64" s="4"/>
      <c r="B64" s="4"/>
      <c r="C64" s="4"/>
      <c r="D64" s="4"/>
      <c r="E64" s="4"/>
      <c r="F64" s="4"/>
      <c r="G64" s="4"/>
      <c r="H64" s="4"/>
      <c r="I64" s="4"/>
      <c r="J64" s="4"/>
      <c r="K64" s="4"/>
    </row>
    <row r="65" spans="1:11">
      <c r="A65" s="4"/>
      <c r="B65" s="4"/>
      <c r="C65" s="4"/>
      <c r="D65" s="4"/>
      <c r="E65" s="4"/>
      <c r="F65" s="4"/>
      <c r="G65" s="4"/>
      <c r="H65" s="4"/>
      <c r="I65" s="4"/>
      <c r="J65" s="4"/>
      <c r="K65" s="4"/>
    </row>
    <row r="66" spans="1:11">
      <c r="A66" s="4"/>
      <c r="B66" s="4"/>
      <c r="C66" s="4"/>
      <c r="D66" s="4"/>
      <c r="E66" s="4"/>
      <c r="F66" s="4"/>
      <c r="G66" s="4"/>
      <c r="H66" s="4"/>
      <c r="I66" s="4"/>
      <c r="J66" s="4"/>
      <c r="K66" s="4"/>
    </row>
    <row r="67" spans="1:11">
      <c r="A67" s="4"/>
      <c r="B67" s="4"/>
      <c r="C67" s="4"/>
      <c r="D67" s="4"/>
      <c r="E67" s="4"/>
      <c r="F67" s="4"/>
      <c r="G67" s="4"/>
      <c r="H67" s="4"/>
      <c r="I67" s="4"/>
      <c r="J67" s="4"/>
      <c r="K67" s="4"/>
    </row>
    <row r="68" spans="1:11">
      <c r="A68" s="4"/>
      <c r="B68" s="4"/>
      <c r="C68" s="4"/>
      <c r="D68" s="4"/>
      <c r="E68" s="4"/>
      <c r="F68" s="4"/>
      <c r="G68" s="4"/>
      <c r="H68" s="4"/>
      <c r="I68" s="4"/>
      <c r="J68" s="4"/>
      <c r="K68" s="4"/>
    </row>
    <row r="69" spans="1:11">
      <c r="A69" s="4"/>
      <c r="B69" s="4"/>
      <c r="C69" s="4"/>
      <c r="D69" s="4"/>
      <c r="E69" s="4"/>
      <c r="F69" s="4"/>
      <c r="G69" s="4"/>
      <c r="H69" s="4"/>
      <c r="I69" s="4"/>
      <c r="J69" s="4"/>
      <c r="K69" s="4"/>
    </row>
    <row r="70" spans="1:11">
      <c r="A70" s="4"/>
      <c r="B70" s="4"/>
      <c r="C70" s="4"/>
      <c r="D70" s="4"/>
      <c r="E70" s="4"/>
      <c r="F70" s="4"/>
      <c r="G70" s="4"/>
      <c r="H70" s="4"/>
      <c r="I70" s="4"/>
      <c r="J70" s="4"/>
      <c r="K70" s="4"/>
    </row>
    <row r="71" spans="1:11">
      <c r="A71" s="4"/>
      <c r="B71" s="4"/>
      <c r="C71" s="4"/>
      <c r="D71" s="4"/>
      <c r="E71" s="4"/>
      <c r="F71" s="4"/>
      <c r="G71" s="4"/>
      <c r="H71" s="4"/>
      <c r="I71" s="4"/>
      <c r="J71" s="4"/>
      <c r="K71" s="4"/>
    </row>
    <row r="72" spans="1:11">
      <c r="A72" s="4"/>
      <c r="B72" s="4"/>
      <c r="C72" s="4"/>
      <c r="D72" s="4"/>
      <c r="E72" s="4"/>
      <c r="F72" s="4"/>
      <c r="G72" s="4"/>
      <c r="H72" s="4"/>
      <c r="I72" s="4"/>
      <c r="J72" s="4"/>
      <c r="K72" s="4"/>
    </row>
    <row r="73" spans="1:11">
      <c r="A73" s="4"/>
      <c r="B73" s="4"/>
      <c r="C73" s="4"/>
      <c r="D73" s="4"/>
      <c r="E73" s="4"/>
      <c r="F73" s="4"/>
      <c r="G73" s="4"/>
      <c r="H73" s="4"/>
      <c r="I73" s="4"/>
      <c r="J73" s="4"/>
      <c r="K73" s="4"/>
    </row>
    <row r="74" spans="1:11">
      <c r="A74" s="4"/>
      <c r="B74" s="4"/>
      <c r="C74" s="4"/>
      <c r="D74" s="4"/>
      <c r="E74" s="4"/>
      <c r="F74" s="4"/>
      <c r="G74" s="4"/>
      <c r="H74" s="4"/>
      <c r="I74" s="4"/>
      <c r="J74" s="4"/>
      <c r="K74" s="4"/>
    </row>
    <row r="75" spans="1:11">
      <c r="A75" s="4"/>
      <c r="B75" s="4"/>
      <c r="C75" s="4"/>
      <c r="D75" s="4"/>
      <c r="E75" s="4"/>
      <c r="F75" s="4"/>
      <c r="G75" s="4"/>
      <c r="H75" s="4"/>
      <c r="I75" s="4"/>
      <c r="J75" s="4"/>
      <c r="K75" s="4"/>
    </row>
    <row r="76" spans="1:11">
      <c r="A76" s="4"/>
      <c r="B76" s="4"/>
      <c r="C76" s="4"/>
      <c r="D76" s="4"/>
      <c r="E76" s="4"/>
      <c r="F76" s="4"/>
      <c r="G76" s="4"/>
      <c r="H76" s="4"/>
      <c r="I76" s="4"/>
      <c r="J76" s="4"/>
      <c r="K76" s="4"/>
    </row>
    <row r="77" spans="1:11">
      <c r="A77" s="4"/>
      <c r="B77" s="4"/>
      <c r="C77" s="4"/>
      <c r="D77" s="4"/>
      <c r="E77" s="4"/>
      <c r="F77" s="4"/>
      <c r="G77" s="4"/>
      <c r="H77" s="4"/>
      <c r="I77" s="4"/>
      <c r="J77" s="4"/>
      <c r="K77" s="4"/>
    </row>
    <row r="78" spans="1:11">
      <c r="A78" s="4"/>
      <c r="B78" s="4"/>
      <c r="C78" s="4"/>
      <c r="D78" s="4"/>
      <c r="E78" s="4"/>
      <c r="F78" s="4"/>
      <c r="G78" s="4"/>
      <c r="H78" s="4"/>
      <c r="I78" s="4"/>
      <c r="J78" s="4"/>
      <c r="K78" s="4"/>
    </row>
    <row r="79" spans="1:11">
      <c r="A79" s="4"/>
      <c r="B79" s="4"/>
      <c r="C79" s="4"/>
      <c r="D79" s="4"/>
      <c r="E79" s="4"/>
      <c r="F79" s="4"/>
      <c r="G79" s="4"/>
      <c r="H79" s="4"/>
      <c r="I79" s="4"/>
      <c r="J79" s="4"/>
      <c r="K79" s="4"/>
    </row>
    <row r="80" spans="1:11">
      <c r="A80" s="4"/>
      <c r="B80" s="4"/>
      <c r="C80" s="4"/>
      <c r="D80" s="4"/>
      <c r="E80" s="4"/>
      <c r="F80" s="4"/>
      <c r="G80" s="4"/>
      <c r="H80" s="4"/>
      <c r="I80" s="4"/>
      <c r="J80" s="4"/>
      <c r="K80" s="4"/>
    </row>
    <row r="81" spans="1:11">
      <c r="A81" s="4"/>
      <c r="B81" s="4"/>
      <c r="C81" s="4"/>
      <c r="D81" s="4"/>
      <c r="E81" s="4"/>
      <c r="F81" s="4"/>
      <c r="G81" s="4"/>
      <c r="H81" s="4"/>
      <c r="I81" s="4"/>
      <c r="J81" s="4"/>
      <c r="K81" s="4"/>
    </row>
    <row r="82" spans="1:11">
      <c r="A82" s="4"/>
      <c r="B82" s="4"/>
      <c r="C82" s="4"/>
      <c r="D82" s="4"/>
      <c r="E82" s="4"/>
      <c r="F82" s="4"/>
      <c r="G82" s="4"/>
      <c r="H82" s="4"/>
      <c r="I82" s="4"/>
      <c r="J82" s="4"/>
      <c r="K82" s="4"/>
    </row>
    <row r="83" spans="1:11">
      <c r="A83" s="4"/>
      <c r="B83" s="4"/>
      <c r="C83" s="4"/>
      <c r="D83" s="4"/>
      <c r="E83" s="4"/>
      <c r="F83" s="4"/>
      <c r="G83" s="4"/>
      <c r="H83" s="4"/>
      <c r="I83" s="4"/>
      <c r="J83" s="4"/>
      <c r="K83" s="4"/>
    </row>
    <row r="84" spans="1:11">
      <c r="A84" s="4"/>
      <c r="B84" s="4"/>
      <c r="C84" s="4"/>
      <c r="D84" s="4"/>
      <c r="E84" s="4"/>
      <c r="F84" s="4"/>
      <c r="G84" s="4"/>
      <c r="H84" s="4"/>
      <c r="I84" s="4"/>
      <c r="J84" s="4"/>
      <c r="K84" s="4"/>
    </row>
    <row r="85" spans="1:11">
      <c r="A85" s="4"/>
      <c r="B85" s="4"/>
      <c r="C85" s="4"/>
      <c r="D85" s="4"/>
      <c r="E85" s="4"/>
      <c r="F85" s="4"/>
      <c r="G85" s="4"/>
      <c r="H85" s="4"/>
      <c r="I85" s="4"/>
      <c r="J85" s="4"/>
      <c r="K85" s="4"/>
    </row>
    <row r="86" spans="1:11">
      <c r="A86" s="4"/>
      <c r="B86" s="4"/>
      <c r="C86" s="4"/>
      <c r="D86" s="4"/>
      <c r="E86" s="4"/>
      <c r="F86" s="4"/>
      <c r="G86" s="4"/>
      <c r="H86" s="4"/>
      <c r="I86" s="4"/>
      <c r="J86" s="4"/>
      <c r="K86" s="4"/>
    </row>
    <row r="87" spans="1:11">
      <c r="A87" s="4"/>
      <c r="B87" s="4"/>
      <c r="C87" s="4"/>
      <c r="D87" s="4"/>
      <c r="E87" s="4"/>
      <c r="F87" s="4"/>
      <c r="G87" s="4"/>
      <c r="H87" s="4"/>
      <c r="I87" s="4"/>
      <c r="J87" s="4"/>
      <c r="K87" s="4"/>
    </row>
    <row r="88" spans="1:11">
      <c r="A88" s="4"/>
      <c r="B88" s="4"/>
      <c r="C88" s="4"/>
      <c r="D88" s="4"/>
      <c r="E88" s="4"/>
      <c r="F88" s="4"/>
      <c r="G88" s="4"/>
      <c r="H88" s="4"/>
      <c r="I88" s="4"/>
      <c r="J88" s="4"/>
      <c r="K88" s="4"/>
    </row>
    <row r="89" spans="1:11">
      <c r="A89" s="4"/>
      <c r="B89" s="4"/>
      <c r="C89" s="4"/>
      <c r="D89" s="4"/>
      <c r="E89" s="4"/>
      <c r="F89" s="4"/>
      <c r="G89" s="4"/>
      <c r="H89" s="4"/>
      <c r="I89" s="4"/>
      <c r="J89" s="4"/>
      <c r="K89" s="4"/>
    </row>
    <row r="90" spans="1:11">
      <c r="A90" s="4"/>
      <c r="B90" s="4"/>
      <c r="C90" s="4"/>
      <c r="D90" s="4"/>
      <c r="E90" s="4"/>
      <c r="F90" s="4"/>
      <c r="G90" s="4"/>
      <c r="H90" s="4"/>
      <c r="I90" s="4"/>
      <c r="J90" s="4"/>
      <c r="K90" s="4"/>
    </row>
    <row r="91" spans="1:11">
      <c r="A91" s="4"/>
      <c r="B91" s="4"/>
      <c r="C91" s="4"/>
      <c r="D91" s="4"/>
      <c r="E91" s="4"/>
      <c r="F91" s="4"/>
      <c r="G91" s="4"/>
      <c r="H91" s="4"/>
      <c r="I91" s="4"/>
      <c r="J91" s="4"/>
      <c r="K91" s="4"/>
    </row>
    <row r="92" spans="1:11">
      <c r="A92" s="4"/>
      <c r="B92" s="4"/>
      <c r="C92" s="4"/>
      <c r="D92" s="4"/>
      <c r="E92" s="4"/>
      <c r="F92" s="4"/>
      <c r="G92" s="4"/>
      <c r="H92" s="4"/>
      <c r="I92" s="4"/>
      <c r="J92" s="4"/>
      <c r="K92" s="4"/>
    </row>
    <row r="93" spans="1:11">
      <c r="A93" s="4"/>
      <c r="B93" s="4"/>
      <c r="C93" s="4"/>
      <c r="D93" s="4"/>
      <c r="E93" s="4"/>
      <c r="F93" s="4"/>
      <c r="G93" s="4"/>
      <c r="H93" s="4"/>
      <c r="I93" s="4"/>
      <c r="J93" s="4"/>
      <c r="K93" s="4"/>
    </row>
    <row r="94" spans="1:11">
      <c r="A94" s="4"/>
      <c r="B94" s="4"/>
      <c r="C94" s="4"/>
      <c r="D94" s="4"/>
      <c r="E94" s="4"/>
      <c r="F94" s="4"/>
      <c r="G94" s="4"/>
      <c r="H94" s="4"/>
      <c r="I94" s="4"/>
      <c r="J94" s="4"/>
      <c r="K94" s="4"/>
    </row>
    <row r="95" spans="1:11">
      <c r="A95" s="4"/>
      <c r="B95" s="4"/>
      <c r="C95" s="4"/>
      <c r="D95" s="4"/>
      <c r="E95" s="4"/>
      <c r="F95" s="4"/>
      <c r="G95" s="4"/>
      <c r="H95" s="4"/>
      <c r="I95" s="4"/>
      <c r="J95" s="4"/>
      <c r="K95" s="4"/>
    </row>
    <row r="96" spans="1:11">
      <c r="A96" s="4"/>
      <c r="B96" s="4"/>
      <c r="C96" s="4"/>
      <c r="D96" s="4"/>
      <c r="E96" s="4"/>
      <c r="F96" s="4"/>
      <c r="G96" s="4"/>
      <c r="H96" s="4"/>
      <c r="I96" s="4"/>
      <c r="J96" s="4"/>
      <c r="K96" s="4"/>
    </row>
    <row r="97" spans="1:11">
      <c r="A97" s="4"/>
      <c r="B97" s="4"/>
      <c r="C97" s="4"/>
      <c r="D97" s="4"/>
      <c r="E97" s="4"/>
      <c r="F97" s="4"/>
      <c r="G97" s="4"/>
      <c r="H97" s="4"/>
      <c r="I97" s="4"/>
      <c r="J97" s="4"/>
      <c r="K97" s="4"/>
    </row>
    <row r="98" spans="1:11">
      <c r="A98" s="4"/>
      <c r="B98" s="4"/>
      <c r="C98" s="4"/>
      <c r="D98" s="4"/>
      <c r="E98" s="4"/>
      <c r="F98" s="4"/>
      <c r="G98" s="4"/>
      <c r="H98" s="4"/>
      <c r="I98" s="4"/>
      <c r="J98" s="4"/>
      <c r="K98" s="4"/>
    </row>
    <row r="99" spans="1:11">
      <c r="A99" s="4"/>
      <c r="B99" s="4"/>
      <c r="C99" s="4"/>
      <c r="D99" s="4"/>
      <c r="E99" s="4"/>
      <c r="F99" s="4"/>
      <c r="G99" s="4"/>
      <c r="H99" s="4"/>
      <c r="I99" s="4"/>
      <c r="J99" s="4"/>
      <c r="K99" s="4"/>
    </row>
    <row r="100" spans="1:11">
      <c r="A100" s="4"/>
      <c r="B100" s="4"/>
      <c r="C100" s="4"/>
      <c r="D100" s="4"/>
      <c r="E100" s="4"/>
      <c r="F100" s="4"/>
      <c r="G100" s="4"/>
      <c r="H100" s="4"/>
      <c r="I100" s="4"/>
      <c r="J100" s="4"/>
      <c r="K100" s="4"/>
    </row>
  </sheetData>
  <mergeCells count="2">
    <mergeCell ref="A1:H2"/>
    <mergeCell ref="A3:H3"/>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6</vt:i4>
      </vt:variant>
    </vt:vector>
  </HeadingPairs>
  <TitlesOfParts>
    <vt:vector size="6" baseType="lpstr">
      <vt:lpstr>Dashboard</vt:lpstr>
      <vt:lpstr>Full Instructions</vt:lpstr>
      <vt:lpstr>Cost Inputs</vt:lpstr>
      <vt:lpstr>Reward Economics</vt:lpstr>
      <vt:lpstr>Readiness</vt:lpstr>
      <vt:lpstr>Scenarios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Andrea Lard</cp:lastModifiedBy>
  <dcterms:modified xsi:type="dcterms:W3CDTF">2026-07-31T19:46:28Z</dcterms:modified>
</cp:coreProperties>
</file>