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helma_hawkins_education_ky_gov/Documents/Federal/CARES Act/"/>
    </mc:Choice>
  </mc:AlternateContent>
  <xr:revisionPtr revIDLastSave="3" documentId="8_{C816AEFC-1B63-41FF-AA21-AB296178522A}" xr6:coauthVersionLast="44" xr6:coauthVersionMax="44" xr10:uidLastSave="{3CC373E9-7E66-4C94-94D3-488BD6872C0C}"/>
  <bookViews>
    <workbookView xWindow="28680" yWindow="-120" windowWidth="19440" windowHeight="15000" xr2:uid="{00000000-000D-0000-FFFF-FFFF00000000}"/>
  </bookViews>
  <sheets>
    <sheet name="Sheet1" sheetId="5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9" i="5" l="1"/>
  <c r="Q89" i="5" l="1"/>
  <c r="L177" i="5" l="1"/>
  <c r="M176" i="5" l="1"/>
  <c r="N176" i="5" s="1"/>
  <c r="M12" i="5"/>
  <c r="N12" i="5" s="1"/>
  <c r="M20" i="5"/>
  <c r="N20" i="5" s="1"/>
  <c r="M28" i="5"/>
  <c r="N28" i="5" s="1"/>
  <c r="M36" i="5"/>
  <c r="N36" i="5" s="1"/>
  <c r="M44" i="5"/>
  <c r="N44" i="5" s="1"/>
  <c r="M52" i="5"/>
  <c r="N52" i="5" s="1"/>
  <c r="M60" i="5"/>
  <c r="N60" i="5" s="1"/>
  <c r="M68" i="5"/>
  <c r="N68" i="5" s="1"/>
  <c r="M76" i="5"/>
  <c r="N76" i="5" s="1"/>
  <c r="M84" i="5"/>
  <c r="N84" i="5" s="1"/>
  <c r="M92" i="5"/>
  <c r="M100" i="5"/>
  <c r="M108" i="5"/>
  <c r="M116" i="5"/>
  <c r="M124" i="5"/>
  <c r="M132" i="5"/>
  <c r="M140" i="5"/>
  <c r="M148" i="5"/>
  <c r="M157" i="5"/>
  <c r="M165" i="5"/>
  <c r="M174" i="5"/>
  <c r="M175" i="5"/>
  <c r="N175" i="5" s="1"/>
  <c r="M11" i="5"/>
  <c r="N11" i="5" s="1"/>
  <c r="M155" i="5"/>
  <c r="M5" i="5"/>
  <c r="N5" i="5" s="1"/>
  <c r="M13" i="5"/>
  <c r="N13" i="5" s="1"/>
  <c r="M21" i="5"/>
  <c r="N21" i="5" s="1"/>
  <c r="M29" i="5"/>
  <c r="N29" i="5" s="1"/>
  <c r="M37" i="5"/>
  <c r="N37" i="5" s="1"/>
  <c r="M45" i="5"/>
  <c r="N45" i="5" s="1"/>
  <c r="M53" i="5"/>
  <c r="N53" i="5" s="1"/>
  <c r="M61" i="5"/>
  <c r="N61" i="5" s="1"/>
  <c r="M69" i="5"/>
  <c r="N69" i="5" s="1"/>
  <c r="M77" i="5"/>
  <c r="N77" i="5" s="1"/>
  <c r="M85" i="5"/>
  <c r="N85" i="5" s="1"/>
  <c r="M93" i="5"/>
  <c r="M101" i="5"/>
  <c r="M109" i="5"/>
  <c r="M117" i="5"/>
  <c r="M125" i="5"/>
  <c r="M133" i="5"/>
  <c r="M141" i="5"/>
  <c r="M149" i="5"/>
  <c r="M158" i="5"/>
  <c r="M166" i="5"/>
  <c r="M4" i="5"/>
  <c r="N4" i="5" s="1"/>
  <c r="M59" i="5"/>
  <c r="N59" i="5" s="1"/>
  <c r="M99" i="5"/>
  <c r="M139" i="5"/>
  <c r="M6" i="5"/>
  <c r="N6" i="5" s="1"/>
  <c r="M14" i="5"/>
  <c r="N14" i="5" s="1"/>
  <c r="M22" i="5"/>
  <c r="N22" i="5" s="1"/>
  <c r="M30" i="5"/>
  <c r="N30" i="5" s="1"/>
  <c r="M38" i="5"/>
  <c r="N38" i="5" s="1"/>
  <c r="M46" i="5"/>
  <c r="N46" i="5" s="1"/>
  <c r="M54" i="5"/>
  <c r="N54" i="5" s="1"/>
  <c r="M62" i="5"/>
  <c r="N62" i="5" s="1"/>
  <c r="M70" i="5"/>
  <c r="N70" i="5" s="1"/>
  <c r="M78" i="5"/>
  <c r="N78" i="5" s="1"/>
  <c r="M86" i="5"/>
  <c r="N86" i="5" s="1"/>
  <c r="M94" i="5"/>
  <c r="M102" i="5"/>
  <c r="M110" i="5"/>
  <c r="M118" i="5"/>
  <c r="M126" i="5"/>
  <c r="M134" i="5"/>
  <c r="M142" i="5"/>
  <c r="M150" i="5"/>
  <c r="M159" i="5"/>
  <c r="M167" i="5"/>
  <c r="M35" i="5"/>
  <c r="N35" i="5" s="1"/>
  <c r="M75" i="5"/>
  <c r="N75" i="5" s="1"/>
  <c r="M91" i="5"/>
  <c r="M123" i="5"/>
  <c r="M164" i="5"/>
  <c r="M7" i="5"/>
  <c r="N7" i="5" s="1"/>
  <c r="M15" i="5"/>
  <c r="N15" i="5" s="1"/>
  <c r="M23" i="5"/>
  <c r="N23" i="5" s="1"/>
  <c r="M31" i="5"/>
  <c r="N31" i="5" s="1"/>
  <c r="M39" i="5"/>
  <c r="N39" i="5" s="1"/>
  <c r="M47" i="5"/>
  <c r="N47" i="5" s="1"/>
  <c r="M55" i="5"/>
  <c r="N55" i="5" s="1"/>
  <c r="M63" i="5"/>
  <c r="N63" i="5" s="1"/>
  <c r="M71" i="5"/>
  <c r="N71" i="5" s="1"/>
  <c r="M79" i="5"/>
  <c r="N79" i="5" s="1"/>
  <c r="M87" i="5"/>
  <c r="N87" i="5" s="1"/>
  <c r="M95" i="5"/>
  <c r="M103" i="5"/>
  <c r="M111" i="5"/>
  <c r="M119" i="5"/>
  <c r="M127" i="5"/>
  <c r="M135" i="5"/>
  <c r="M143" i="5"/>
  <c r="M151" i="5"/>
  <c r="M160" i="5"/>
  <c r="M168" i="5"/>
  <c r="M51" i="5"/>
  <c r="N51" i="5" s="1"/>
  <c r="M107" i="5"/>
  <c r="M8" i="5"/>
  <c r="N8" i="5" s="1"/>
  <c r="M16" i="5"/>
  <c r="N16" i="5" s="1"/>
  <c r="M24" i="5"/>
  <c r="N24" i="5" s="1"/>
  <c r="M32" i="5"/>
  <c r="N32" i="5" s="1"/>
  <c r="M40" i="5"/>
  <c r="N40" i="5" s="1"/>
  <c r="M48" i="5"/>
  <c r="N48" i="5" s="1"/>
  <c r="M56" i="5"/>
  <c r="N56" i="5" s="1"/>
  <c r="M64" i="5"/>
  <c r="N64" i="5" s="1"/>
  <c r="M72" i="5"/>
  <c r="N72" i="5" s="1"/>
  <c r="M80" i="5"/>
  <c r="N80" i="5" s="1"/>
  <c r="M88" i="5"/>
  <c r="N88" i="5" s="1"/>
  <c r="M96" i="5"/>
  <c r="M104" i="5"/>
  <c r="M112" i="5"/>
  <c r="M120" i="5"/>
  <c r="M128" i="5"/>
  <c r="M136" i="5"/>
  <c r="M144" i="5"/>
  <c r="M152" i="5"/>
  <c r="M161" i="5"/>
  <c r="M169" i="5"/>
  <c r="M19" i="5"/>
  <c r="N19" i="5" s="1"/>
  <c r="M147" i="5"/>
  <c r="M9" i="5"/>
  <c r="N9" i="5" s="1"/>
  <c r="M17" i="5"/>
  <c r="N17" i="5" s="1"/>
  <c r="M25" i="5"/>
  <c r="N25" i="5" s="1"/>
  <c r="M33" i="5"/>
  <c r="N33" i="5" s="1"/>
  <c r="M41" i="5"/>
  <c r="N41" i="5" s="1"/>
  <c r="M49" i="5"/>
  <c r="N49" i="5" s="1"/>
  <c r="M57" i="5"/>
  <c r="N57" i="5" s="1"/>
  <c r="M65" i="5"/>
  <c r="N65" i="5" s="1"/>
  <c r="M73" i="5"/>
  <c r="N73" i="5" s="1"/>
  <c r="M81" i="5"/>
  <c r="N81" i="5" s="1"/>
  <c r="M89" i="5"/>
  <c r="M97" i="5"/>
  <c r="M105" i="5"/>
  <c r="M113" i="5"/>
  <c r="M121" i="5"/>
  <c r="M129" i="5"/>
  <c r="M137" i="5"/>
  <c r="M145" i="5"/>
  <c r="M153" i="5"/>
  <c r="M162" i="5"/>
  <c r="M170" i="5"/>
  <c r="M163" i="5"/>
  <c r="M27" i="5"/>
  <c r="N27" i="5" s="1"/>
  <c r="M131" i="5"/>
  <c r="M10" i="5"/>
  <c r="N10" i="5" s="1"/>
  <c r="M18" i="5"/>
  <c r="N18" i="5" s="1"/>
  <c r="M26" i="5"/>
  <c r="N26" i="5" s="1"/>
  <c r="M34" i="5"/>
  <c r="N34" i="5" s="1"/>
  <c r="M42" i="5"/>
  <c r="N42" i="5" s="1"/>
  <c r="M50" i="5"/>
  <c r="N50" i="5" s="1"/>
  <c r="M58" i="5"/>
  <c r="N58" i="5" s="1"/>
  <c r="M66" i="5"/>
  <c r="N66" i="5" s="1"/>
  <c r="M74" i="5"/>
  <c r="N74" i="5" s="1"/>
  <c r="M82" i="5"/>
  <c r="N82" i="5" s="1"/>
  <c r="M90" i="5"/>
  <c r="M98" i="5"/>
  <c r="M106" i="5"/>
  <c r="M114" i="5"/>
  <c r="M122" i="5"/>
  <c r="M130" i="5"/>
  <c r="M138" i="5"/>
  <c r="M146" i="5"/>
  <c r="M154" i="5"/>
  <c r="M172" i="5"/>
  <c r="M43" i="5"/>
  <c r="N43" i="5" s="1"/>
  <c r="M67" i="5"/>
  <c r="N67" i="5" s="1"/>
  <c r="M83" i="5"/>
  <c r="N83" i="5" s="1"/>
  <c r="M115" i="5"/>
  <c r="M173" i="5"/>
  <c r="G177" i="5"/>
  <c r="O74" i="5" l="1"/>
  <c r="Q74" i="5"/>
  <c r="O55" i="5"/>
  <c r="Q55" i="5"/>
  <c r="O70" i="5"/>
  <c r="Q70" i="5"/>
  <c r="O58" i="5"/>
  <c r="Q58" i="5"/>
  <c r="O27" i="5"/>
  <c r="Q27" i="5"/>
  <c r="O57" i="5"/>
  <c r="Q57" i="5"/>
  <c r="O19" i="5"/>
  <c r="Q19" i="5"/>
  <c r="O48" i="5"/>
  <c r="Q48" i="5"/>
  <c r="O39" i="5"/>
  <c r="Q39" i="5"/>
  <c r="O75" i="5"/>
  <c r="Q75" i="5"/>
  <c r="O54" i="5"/>
  <c r="Q54" i="5"/>
  <c r="O61" i="5"/>
  <c r="Q61" i="5"/>
  <c r="O68" i="5"/>
  <c r="Q68" i="5"/>
  <c r="O67" i="5"/>
  <c r="Q67" i="5"/>
  <c r="O50" i="5"/>
  <c r="Q50" i="5"/>
  <c r="O49" i="5"/>
  <c r="Q49" i="5"/>
  <c r="O40" i="5"/>
  <c r="Q40" i="5"/>
  <c r="O31" i="5"/>
  <c r="Q31" i="5"/>
  <c r="O35" i="5"/>
  <c r="Q35" i="5"/>
  <c r="O46" i="5"/>
  <c r="Q46" i="5"/>
  <c r="O59" i="5"/>
  <c r="Q59" i="5"/>
  <c r="O53" i="5"/>
  <c r="Q53" i="5"/>
  <c r="O11" i="5"/>
  <c r="Q11" i="5"/>
  <c r="O60" i="5"/>
  <c r="Q60" i="5"/>
  <c r="O10" i="5"/>
  <c r="Q10" i="5"/>
  <c r="O64" i="5"/>
  <c r="Q64" i="5"/>
  <c r="O43" i="5"/>
  <c r="Q43" i="5"/>
  <c r="O87" i="5"/>
  <c r="Q87" i="5"/>
  <c r="O23" i="5"/>
  <c r="Q23" i="5"/>
  <c r="O38" i="5"/>
  <c r="Q38" i="5"/>
  <c r="O4" i="5"/>
  <c r="Q4" i="5"/>
  <c r="O45" i="5"/>
  <c r="Q45" i="5"/>
  <c r="O175" i="5"/>
  <c r="Q175" i="5"/>
  <c r="O52" i="5"/>
  <c r="Q52" i="5"/>
  <c r="O44" i="5"/>
  <c r="Q44" i="5"/>
  <c r="O73" i="5"/>
  <c r="Q73" i="5"/>
  <c r="O83" i="5"/>
  <c r="Q83" i="5"/>
  <c r="O32" i="5"/>
  <c r="Q32" i="5"/>
  <c r="O34" i="5"/>
  <c r="Q34" i="5"/>
  <c r="O88" i="5"/>
  <c r="Q88" i="5"/>
  <c r="O24" i="5"/>
  <c r="Q24" i="5"/>
  <c r="O15" i="5"/>
  <c r="Q15" i="5"/>
  <c r="O30" i="5"/>
  <c r="Q30" i="5"/>
  <c r="O37" i="5"/>
  <c r="Q37" i="5"/>
  <c r="O26" i="5"/>
  <c r="Q26" i="5"/>
  <c r="O25" i="5"/>
  <c r="Q25" i="5"/>
  <c r="O80" i="5"/>
  <c r="Q80" i="5"/>
  <c r="O16" i="5"/>
  <c r="Q16" i="5"/>
  <c r="O71" i="5"/>
  <c r="Q71" i="5"/>
  <c r="O7" i="5"/>
  <c r="Q7" i="5"/>
  <c r="O86" i="5"/>
  <c r="Q86" i="5"/>
  <c r="O22" i="5"/>
  <c r="Q22" i="5"/>
  <c r="O29" i="5"/>
  <c r="Q29" i="5"/>
  <c r="O36" i="5"/>
  <c r="Q36" i="5"/>
  <c r="O9" i="5"/>
  <c r="Q9" i="5"/>
  <c r="O6" i="5"/>
  <c r="Q6" i="5"/>
  <c r="O42" i="5"/>
  <c r="Q42" i="5"/>
  <c r="O41" i="5"/>
  <c r="Q41" i="5"/>
  <c r="O33" i="5"/>
  <c r="Q33" i="5"/>
  <c r="O79" i="5"/>
  <c r="Q79" i="5"/>
  <c r="O82" i="5"/>
  <c r="Q82" i="5"/>
  <c r="O18" i="5"/>
  <c r="Q18" i="5"/>
  <c r="O81" i="5"/>
  <c r="Q81" i="5"/>
  <c r="O17" i="5"/>
  <c r="Q17" i="5"/>
  <c r="O72" i="5"/>
  <c r="Q72" i="5"/>
  <c r="O8" i="5"/>
  <c r="Q8" i="5"/>
  <c r="O63" i="5"/>
  <c r="Q63" i="5"/>
  <c r="O78" i="5"/>
  <c r="Q78" i="5"/>
  <c r="O14" i="5"/>
  <c r="Q14" i="5"/>
  <c r="O85" i="5"/>
  <c r="Q85" i="5"/>
  <c r="O21" i="5"/>
  <c r="Q21" i="5"/>
  <c r="O28" i="5"/>
  <c r="Q28" i="5"/>
  <c r="O20" i="5"/>
  <c r="Q20" i="5"/>
  <c r="O77" i="5"/>
  <c r="Q77" i="5"/>
  <c r="O13" i="5"/>
  <c r="Q13" i="5"/>
  <c r="O84" i="5"/>
  <c r="Q84" i="5"/>
  <c r="O66" i="5"/>
  <c r="Q66" i="5"/>
  <c r="O65" i="5"/>
  <c r="Q65" i="5"/>
  <c r="O56" i="5"/>
  <c r="Q56" i="5"/>
  <c r="O51" i="5"/>
  <c r="Q51" i="5"/>
  <c r="O47" i="5"/>
  <c r="Q47" i="5"/>
  <c r="O62" i="5"/>
  <c r="Q62" i="5"/>
  <c r="O69" i="5"/>
  <c r="Q69" i="5"/>
  <c r="O5" i="5"/>
  <c r="Q5" i="5"/>
  <c r="O76" i="5"/>
  <c r="Q76" i="5"/>
  <c r="O12" i="5"/>
  <c r="Q12" i="5"/>
  <c r="O176" i="5"/>
  <c r="Q176" i="5"/>
  <c r="N114" i="5"/>
  <c r="N170" i="5"/>
  <c r="N96" i="5"/>
  <c r="N151" i="5"/>
  <c r="N167" i="5"/>
  <c r="N109" i="5"/>
  <c r="N116" i="5"/>
  <c r="N172" i="5"/>
  <c r="N98" i="5"/>
  <c r="N162" i="5"/>
  <c r="N97" i="5"/>
  <c r="N152" i="5"/>
  <c r="N143" i="5"/>
  <c r="N159" i="5"/>
  <c r="N94" i="5"/>
  <c r="N166" i="5"/>
  <c r="N101" i="5"/>
  <c r="N174" i="5"/>
  <c r="N108" i="5"/>
  <c r="N161" i="5"/>
  <c r="N144" i="5"/>
  <c r="N135" i="5"/>
  <c r="N158" i="5"/>
  <c r="N165" i="5"/>
  <c r="N145" i="5"/>
  <c r="N136" i="5"/>
  <c r="N127" i="5"/>
  <c r="N164" i="5"/>
  <c r="N142" i="5"/>
  <c r="N149" i="5"/>
  <c r="N157" i="5"/>
  <c r="N92" i="5"/>
  <c r="N113" i="5"/>
  <c r="N104" i="5"/>
  <c r="N160" i="5"/>
  <c r="N110" i="5"/>
  <c r="N150" i="5"/>
  <c r="N137" i="5"/>
  <c r="N128" i="5"/>
  <c r="N107" i="5"/>
  <c r="N119" i="5"/>
  <c r="N123" i="5"/>
  <c r="N134" i="5"/>
  <c r="N141" i="5"/>
  <c r="N148" i="5"/>
  <c r="N163" i="5"/>
  <c r="N169" i="5"/>
  <c r="N95" i="5"/>
  <c r="N124" i="5"/>
  <c r="N106" i="5"/>
  <c r="N105" i="5"/>
  <c r="N102" i="5"/>
  <c r="N154" i="5"/>
  <c r="N173" i="5"/>
  <c r="N138" i="5"/>
  <c r="N115" i="5"/>
  <c r="N130" i="5"/>
  <c r="N131" i="5"/>
  <c r="N129" i="5"/>
  <c r="N147" i="5"/>
  <c r="N120" i="5"/>
  <c r="N111" i="5"/>
  <c r="N91" i="5"/>
  <c r="N126" i="5"/>
  <c r="N139" i="5"/>
  <c r="N133" i="5"/>
  <c r="N140" i="5"/>
  <c r="N117" i="5"/>
  <c r="N90" i="5"/>
  <c r="N153" i="5"/>
  <c r="N93" i="5"/>
  <c r="N100" i="5"/>
  <c r="N146" i="5"/>
  <c r="N122" i="5"/>
  <c r="N121" i="5"/>
  <c r="N112" i="5"/>
  <c r="N168" i="5"/>
  <c r="N103" i="5"/>
  <c r="N118" i="5"/>
  <c r="N99" i="5"/>
  <c r="N125" i="5"/>
  <c r="N155" i="5"/>
  <c r="N132" i="5"/>
  <c r="H41" i="5"/>
  <c r="I41" i="5" s="1"/>
  <c r="H176" i="5"/>
  <c r="I176" i="5" s="1"/>
  <c r="H172" i="5"/>
  <c r="I172" i="5" s="1"/>
  <c r="H111" i="5"/>
  <c r="I111" i="5" s="1"/>
  <c r="H103" i="5"/>
  <c r="I103" i="5" s="1"/>
  <c r="H95" i="5"/>
  <c r="I95" i="5" s="1"/>
  <c r="H143" i="5"/>
  <c r="I143" i="5" s="1"/>
  <c r="H79" i="5"/>
  <c r="I79" i="5" s="1"/>
  <c r="H47" i="5"/>
  <c r="I47" i="5" s="1"/>
  <c r="H159" i="5"/>
  <c r="I159" i="5" s="1"/>
  <c r="H87" i="5"/>
  <c r="I87" i="5" s="1"/>
  <c r="H135" i="5"/>
  <c r="I135" i="5" s="1"/>
  <c r="H71" i="5"/>
  <c r="I71" i="5" s="1"/>
  <c r="H119" i="5"/>
  <c r="I119" i="5" s="1"/>
  <c r="H167" i="5"/>
  <c r="I167" i="5" s="1"/>
  <c r="H151" i="5"/>
  <c r="I151" i="5" s="1"/>
  <c r="H127" i="5"/>
  <c r="I127" i="5" s="1"/>
  <c r="H63" i="5"/>
  <c r="I63" i="5" s="1"/>
  <c r="H55" i="5"/>
  <c r="I55" i="5" s="1"/>
  <c r="H175" i="5"/>
  <c r="I175" i="5" s="1"/>
  <c r="H39" i="5"/>
  <c r="I39" i="5" s="1"/>
  <c r="H15" i="5"/>
  <c r="I15" i="5" s="1"/>
  <c r="H4" i="5"/>
  <c r="I4" i="5" s="1"/>
  <c r="H161" i="5"/>
  <c r="I161" i="5" s="1"/>
  <c r="H153" i="5"/>
  <c r="I153" i="5" s="1"/>
  <c r="H137" i="5"/>
  <c r="I137" i="5" s="1"/>
  <c r="H121" i="5"/>
  <c r="I121" i="5" s="1"/>
  <c r="H105" i="5"/>
  <c r="I105" i="5" s="1"/>
  <c r="H81" i="5"/>
  <c r="I81" i="5" s="1"/>
  <c r="H65" i="5"/>
  <c r="I65" i="5" s="1"/>
  <c r="H49" i="5"/>
  <c r="I49" i="5" s="1"/>
  <c r="H33" i="5"/>
  <c r="I33" i="5" s="1"/>
  <c r="H25" i="5"/>
  <c r="I25" i="5" s="1"/>
  <c r="H17" i="5"/>
  <c r="I17" i="5" s="1"/>
  <c r="H9" i="5"/>
  <c r="I9" i="5" s="1"/>
  <c r="H168" i="5"/>
  <c r="I168" i="5" s="1"/>
  <c r="H160" i="5"/>
  <c r="I160" i="5" s="1"/>
  <c r="H152" i="5"/>
  <c r="I152" i="5" s="1"/>
  <c r="H144" i="5"/>
  <c r="I144" i="5" s="1"/>
  <c r="H136" i="5"/>
  <c r="I136" i="5" s="1"/>
  <c r="H128" i="5"/>
  <c r="I128" i="5" s="1"/>
  <c r="H120" i="5"/>
  <c r="I120" i="5" s="1"/>
  <c r="H112" i="5"/>
  <c r="I112" i="5" s="1"/>
  <c r="H104" i="5"/>
  <c r="I104" i="5" s="1"/>
  <c r="H96" i="5"/>
  <c r="I96" i="5" s="1"/>
  <c r="H88" i="5"/>
  <c r="I88" i="5" s="1"/>
  <c r="H80" i="5"/>
  <c r="I80" i="5" s="1"/>
  <c r="H72" i="5"/>
  <c r="I72" i="5" s="1"/>
  <c r="H64" i="5"/>
  <c r="I64" i="5" s="1"/>
  <c r="H56" i="5"/>
  <c r="I56" i="5" s="1"/>
  <c r="H48" i="5"/>
  <c r="I48" i="5" s="1"/>
  <c r="H40" i="5"/>
  <c r="I40" i="5" s="1"/>
  <c r="H32" i="5"/>
  <c r="I32" i="5" s="1"/>
  <c r="H24" i="5"/>
  <c r="I24" i="5" s="1"/>
  <c r="H16" i="5"/>
  <c r="I16" i="5" s="1"/>
  <c r="H8" i="5"/>
  <c r="I8" i="5" s="1"/>
  <c r="H31" i="5"/>
  <c r="I31" i="5" s="1"/>
  <c r="H166" i="5"/>
  <c r="I166" i="5" s="1"/>
  <c r="H150" i="5"/>
  <c r="I150" i="5" s="1"/>
  <c r="H134" i="5"/>
  <c r="I134" i="5" s="1"/>
  <c r="H118" i="5"/>
  <c r="I118" i="5" s="1"/>
  <c r="H78" i="5"/>
  <c r="I78" i="5" s="1"/>
  <c r="H70" i="5"/>
  <c r="I70" i="5" s="1"/>
  <c r="H54" i="5"/>
  <c r="I54" i="5" s="1"/>
  <c r="H46" i="5"/>
  <c r="I46" i="5" s="1"/>
  <c r="H38" i="5"/>
  <c r="I38" i="5" s="1"/>
  <c r="H30" i="5"/>
  <c r="I30" i="5" s="1"/>
  <c r="H14" i="5"/>
  <c r="I14" i="5" s="1"/>
  <c r="H6" i="5"/>
  <c r="H173" i="5"/>
  <c r="I173" i="5" s="1"/>
  <c r="H165" i="5"/>
  <c r="I165" i="5" s="1"/>
  <c r="H157" i="5"/>
  <c r="I157" i="5" s="1"/>
  <c r="H149" i="5"/>
  <c r="I149" i="5" s="1"/>
  <c r="H141" i="5"/>
  <c r="I141" i="5" s="1"/>
  <c r="H133" i="5"/>
  <c r="I133" i="5" s="1"/>
  <c r="H125" i="5"/>
  <c r="I125" i="5" s="1"/>
  <c r="H117" i="5"/>
  <c r="I117" i="5" s="1"/>
  <c r="H109" i="5"/>
  <c r="I109" i="5" s="1"/>
  <c r="H101" i="5"/>
  <c r="I101" i="5" s="1"/>
  <c r="H93" i="5"/>
  <c r="I93" i="5" s="1"/>
  <c r="H85" i="5"/>
  <c r="I85" i="5" s="1"/>
  <c r="H77" i="5"/>
  <c r="I77" i="5" s="1"/>
  <c r="H69" i="5"/>
  <c r="I69" i="5" s="1"/>
  <c r="H61" i="5"/>
  <c r="I61" i="5" s="1"/>
  <c r="H53" i="5"/>
  <c r="I53" i="5" s="1"/>
  <c r="H45" i="5"/>
  <c r="I45" i="5" s="1"/>
  <c r="H37" i="5"/>
  <c r="I37" i="5" s="1"/>
  <c r="H29" i="5"/>
  <c r="I29" i="5" s="1"/>
  <c r="H21" i="5"/>
  <c r="I21" i="5" s="1"/>
  <c r="H13" i="5"/>
  <c r="I13" i="5" s="1"/>
  <c r="H5" i="5"/>
  <c r="I5" i="5" s="1"/>
  <c r="H7" i="5"/>
  <c r="I7" i="5" s="1"/>
  <c r="H174" i="5"/>
  <c r="I174" i="5" s="1"/>
  <c r="H158" i="5"/>
  <c r="I158" i="5" s="1"/>
  <c r="H142" i="5"/>
  <c r="I142" i="5" s="1"/>
  <c r="H126" i="5"/>
  <c r="I126" i="5" s="1"/>
  <c r="H110" i="5"/>
  <c r="I110" i="5" s="1"/>
  <c r="H102" i="5"/>
  <c r="I102" i="5" s="1"/>
  <c r="H94" i="5"/>
  <c r="I94" i="5" s="1"/>
  <c r="H86" i="5"/>
  <c r="I86" i="5" s="1"/>
  <c r="H62" i="5"/>
  <c r="I62" i="5" s="1"/>
  <c r="H22" i="5"/>
  <c r="I22" i="5" s="1"/>
  <c r="H164" i="5"/>
  <c r="I164" i="5" s="1"/>
  <c r="H148" i="5"/>
  <c r="I148" i="5" s="1"/>
  <c r="H140" i="5"/>
  <c r="I140" i="5" s="1"/>
  <c r="H132" i="5"/>
  <c r="I132" i="5" s="1"/>
  <c r="H124" i="5"/>
  <c r="I124" i="5" s="1"/>
  <c r="H116" i="5"/>
  <c r="I116" i="5" s="1"/>
  <c r="H108" i="5"/>
  <c r="I108" i="5" s="1"/>
  <c r="H100" i="5"/>
  <c r="I100" i="5" s="1"/>
  <c r="H92" i="5"/>
  <c r="I92" i="5" s="1"/>
  <c r="H84" i="5"/>
  <c r="I84" i="5" s="1"/>
  <c r="H76" i="5"/>
  <c r="I76" i="5" s="1"/>
  <c r="H68" i="5"/>
  <c r="I68" i="5" s="1"/>
  <c r="H60" i="5"/>
  <c r="I60" i="5" s="1"/>
  <c r="H52" i="5"/>
  <c r="I52" i="5" s="1"/>
  <c r="H44" i="5"/>
  <c r="I44" i="5" s="1"/>
  <c r="H36" i="5"/>
  <c r="I36" i="5" s="1"/>
  <c r="H28" i="5"/>
  <c r="I28" i="5" s="1"/>
  <c r="H20" i="5"/>
  <c r="I20" i="5" s="1"/>
  <c r="H12" i="5"/>
  <c r="I12" i="5" s="1"/>
  <c r="H163" i="5"/>
  <c r="I163" i="5" s="1"/>
  <c r="H147" i="5"/>
  <c r="I147" i="5" s="1"/>
  <c r="H131" i="5"/>
  <c r="I131" i="5" s="1"/>
  <c r="H115" i="5"/>
  <c r="I115" i="5" s="1"/>
  <c r="H99" i="5"/>
  <c r="I99" i="5" s="1"/>
  <c r="H83" i="5"/>
  <c r="I83" i="5" s="1"/>
  <c r="H67" i="5"/>
  <c r="I67" i="5" s="1"/>
  <c r="H51" i="5"/>
  <c r="I51" i="5" s="1"/>
  <c r="H27" i="5"/>
  <c r="I27" i="5" s="1"/>
  <c r="H11" i="5"/>
  <c r="I11" i="5" s="1"/>
  <c r="H23" i="5"/>
  <c r="I23" i="5" s="1"/>
  <c r="H155" i="5"/>
  <c r="I155" i="5" s="1"/>
  <c r="H139" i="5"/>
  <c r="I139" i="5" s="1"/>
  <c r="H123" i="5"/>
  <c r="I123" i="5" s="1"/>
  <c r="H107" i="5"/>
  <c r="I107" i="5" s="1"/>
  <c r="H91" i="5"/>
  <c r="I91" i="5" s="1"/>
  <c r="H75" i="5"/>
  <c r="I75" i="5" s="1"/>
  <c r="H59" i="5"/>
  <c r="I59" i="5" s="1"/>
  <c r="H43" i="5"/>
  <c r="I43" i="5" s="1"/>
  <c r="H35" i="5"/>
  <c r="I35" i="5" s="1"/>
  <c r="H19" i="5"/>
  <c r="I19" i="5" s="1"/>
  <c r="H170" i="5"/>
  <c r="I170" i="5" s="1"/>
  <c r="H162" i="5"/>
  <c r="I162" i="5" s="1"/>
  <c r="H154" i="5"/>
  <c r="I154" i="5" s="1"/>
  <c r="H146" i="5"/>
  <c r="I146" i="5" s="1"/>
  <c r="H138" i="5"/>
  <c r="I138" i="5" s="1"/>
  <c r="H130" i="5"/>
  <c r="I130" i="5" s="1"/>
  <c r="H122" i="5"/>
  <c r="I122" i="5" s="1"/>
  <c r="H114" i="5"/>
  <c r="I114" i="5" s="1"/>
  <c r="H106" i="5"/>
  <c r="I106" i="5" s="1"/>
  <c r="H98" i="5"/>
  <c r="I98" i="5" s="1"/>
  <c r="H90" i="5"/>
  <c r="I90" i="5" s="1"/>
  <c r="H82" i="5"/>
  <c r="I82" i="5" s="1"/>
  <c r="H74" i="5"/>
  <c r="I74" i="5" s="1"/>
  <c r="H66" i="5"/>
  <c r="I66" i="5" s="1"/>
  <c r="H58" i="5"/>
  <c r="I58" i="5" s="1"/>
  <c r="H50" i="5"/>
  <c r="I50" i="5" s="1"/>
  <c r="H42" i="5"/>
  <c r="I42" i="5" s="1"/>
  <c r="H34" i="5"/>
  <c r="I34" i="5" s="1"/>
  <c r="H26" i="5"/>
  <c r="I26" i="5" s="1"/>
  <c r="H18" i="5"/>
  <c r="I18" i="5" s="1"/>
  <c r="H10" i="5"/>
  <c r="I10" i="5" s="1"/>
  <c r="H169" i="5"/>
  <c r="I169" i="5" s="1"/>
  <c r="H145" i="5"/>
  <c r="I145" i="5" s="1"/>
  <c r="H129" i="5"/>
  <c r="I129" i="5" s="1"/>
  <c r="H113" i="5"/>
  <c r="I113" i="5" s="1"/>
  <c r="H97" i="5"/>
  <c r="I97" i="5" s="1"/>
  <c r="H89" i="5"/>
  <c r="I89" i="5" s="1"/>
  <c r="H73" i="5"/>
  <c r="I73" i="5" s="1"/>
  <c r="H57" i="5"/>
  <c r="I57" i="5" s="1"/>
  <c r="O131" i="5" l="1"/>
  <c r="Q131" i="5"/>
  <c r="O174" i="5"/>
  <c r="Q174" i="5"/>
  <c r="O124" i="5"/>
  <c r="Q124" i="5"/>
  <c r="O98" i="5"/>
  <c r="Q98" i="5"/>
  <c r="O99" i="5"/>
  <c r="Q99" i="5"/>
  <c r="O100" i="5"/>
  <c r="Q100" i="5"/>
  <c r="O126" i="5"/>
  <c r="Q126" i="5"/>
  <c r="O115" i="5"/>
  <c r="Q115" i="5"/>
  <c r="O95" i="5"/>
  <c r="Q95" i="5"/>
  <c r="O107" i="5"/>
  <c r="Q107" i="5"/>
  <c r="O92" i="5"/>
  <c r="Q92" i="5"/>
  <c r="O165" i="5"/>
  <c r="Q165" i="5"/>
  <c r="O166" i="5"/>
  <c r="Q166" i="5"/>
  <c r="O172" i="5"/>
  <c r="Q172" i="5"/>
  <c r="O122" i="5"/>
  <c r="Q122" i="5"/>
  <c r="O130" i="5"/>
  <c r="Q130" i="5"/>
  <c r="O118" i="5"/>
  <c r="Q118" i="5"/>
  <c r="O93" i="5"/>
  <c r="Q93" i="5"/>
  <c r="O91" i="5"/>
  <c r="Q91" i="5"/>
  <c r="O138" i="5"/>
  <c r="Q138" i="5"/>
  <c r="O169" i="5"/>
  <c r="Q169" i="5"/>
  <c r="O128" i="5"/>
  <c r="Q128" i="5"/>
  <c r="O157" i="5"/>
  <c r="Q157" i="5"/>
  <c r="O158" i="5"/>
  <c r="Q158" i="5"/>
  <c r="O94" i="5"/>
  <c r="Q94" i="5"/>
  <c r="O116" i="5"/>
  <c r="Q116" i="5"/>
  <c r="O123" i="5"/>
  <c r="Q123" i="5"/>
  <c r="O170" i="5"/>
  <c r="Q170" i="5"/>
  <c r="O146" i="5"/>
  <c r="Q146" i="5"/>
  <c r="O113" i="5"/>
  <c r="Q113" i="5"/>
  <c r="O103" i="5"/>
  <c r="Q103" i="5"/>
  <c r="O153" i="5"/>
  <c r="Q153" i="5"/>
  <c r="O111" i="5"/>
  <c r="Q111" i="5"/>
  <c r="O173" i="5"/>
  <c r="Q173" i="5"/>
  <c r="O163" i="5"/>
  <c r="Q163" i="5"/>
  <c r="O137" i="5"/>
  <c r="Q137" i="5"/>
  <c r="O149" i="5"/>
  <c r="Q149" i="5"/>
  <c r="O135" i="5"/>
  <c r="Q135" i="5"/>
  <c r="O159" i="5"/>
  <c r="Q159" i="5"/>
  <c r="O109" i="5"/>
  <c r="Q109" i="5"/>
  <c r="O106" i="5"/>
  <c r="Q106" i="5"/>
  <c r="O136" i="5"/>
  <c r="Q136" i="5"/>
  <c r="O139" i="5"/>
  <c r="Q139" i="5"/>
  <c r="O101" i="5"/>
  <c r="Q101" i="5"/>
  <c r="O168" i="5"/>
  <c r="Q168" i="5"/>
  <c r="O90" i="5"/>
  <c r="Q90" i="5"/>
  <c r="O120" i="5"/>
  <c r="Q120" i="5"/>
  <c r="O154" i="5"/>
  <c r="Q154" i="5"/>
  <c r="O148" i="5"/>
  <c r="Q148" i="5"/>
  <c r="O150" i="5"/>
  <c r="Q150" i="5"/>
  <c r="O142" i="5"/>
  <c r="Q142" i="5"/>
  <c r="O144" i="5"/>
  <c r="Q144" i="5"/>
  <c r="O143" i="5"/>
  <c r="Q143" i="5"/>
  <c r="O167" i="5"/>
  <c r="Q167" i="5"/>
  <c r="O155" i="5"/>
  <c r="Q155" i="5"/>
  <c r="O104" i="5"/>
  <c r="Q104" i="5"/>
  <c r="O125" i="5"/>
  <c r="Q125" i="5"/>
  <c r="O145" i="5"/>
  <c r="Q145" i="5"/>
  <c r="O112" i="5"/>
  <c r="Q112" i="5"/>
  <c r="O117" i="5"/>
  <c r="Q117" i="5"/>
  <c r="O147" i="5"/>
  <c r="Q147" i="5"/>
  <c r="O102" i="5"/>
  <c r="Q102" i="5"/>
  <c r="O141" i="5"/>
  <c r="Q141" i="5"/>
  <c r="O110" i="5"/>
  <c r="Q110" i="5"/>
  <c r="O164" i="5"/>
  <c r="Q164" i="5"/>
  <c r="O161" i="5"/>
  <c r="Q161" i="5"/>
  <c r="O152" i="5"/>
  <c r="Q152" i="5"/>
  <c r="O151" i="5"/>
  <c r="Q151" i="5"/>
  <c r="O133" i="5"/>
  <c r="Q133" i="5"/>
  <c r="O162" i="5"/>
  <c r="Q162" i="5"/>
  <c r="O119" i="5"/>
  <c r="Q119" i="5"/>
  <c r="O114" i="5"/>
  <c r="Q114" i="5"/>
  <c r="O132" i="5"/>
  <c r="Q132" i="5"/>
  <c r="O121" i="5"/>
  <c r="Q121" i="5"/>
  <c r="O140" i="5"/>
  <c r="Q140" i="5"/>
  <c r="O129" i="5"/>
  <c r="Q129" i="5"/>
  <c r="O105" i="5"/>
  <c r="Q105" i="5"/>
  <c r="O134" i="5"/>
  <c r="Q134" i="5"/>
  <c r="O160" i="5"/>
  <c r="Q160" i="5"/>
  <c r="O127" i="5"/>
  <c r="Q127" i="5"/>
  <c r="O108" i="5"/>
  <c r="Q108" i="5"/>
  <c r="O97" i="5"/>
  <c r="Q97" i="5"/>
  <c r="O96" i="5"/>
  <c r="Q96" i="5"/>
  <c r="N177" i="5"/>
  <c r="I177" i="5"/>
  <c r="B177" i="5"/>
  <c r="C4" i="5" s="1"/>
  <c r="C176" i="5" l="1"/>
  <c r="D176" i="5" s="1"/>
  <c r="D4" i="5"/>
  <c r="C14" i="5"/>
  <c r="D14" i="5" s="1"/>
  <c r="C27" i="5"/>
  <c r="D27" i="5" s="1"/>
  <c r="C62" i="5"/>
  <c r="D62" i="5" s="1"/>
  <c r="C41" i="5"/>
  <c r="D41" i="5" s="1"/>
  <c r="C52" i="5"/>
  <c r="D52" i="5" s="1"/>
  <c r="C73" i="5"/>
  <c r="D73" i="5" s="1"/>
  <c r="C89" i="5"/>
  <c r="C103" i="5"/>
  <c r="D103" i="5" s="1"/>
  <c r="C110" i="5"/>
  <c r="D110" i="5" s="1"/>
  <c r="C126" i="5"/>
  <c r="D126" i="5" s="1"/>
  <c r="C138" i="5"/>
  <c r="D138" i="5" s="1"/>
  <c r="C162" i="5"/>
  <c r="D162" i="5" s="1"/>
  <c r="C9" i="5"/>
  <c r="D9" i="5" s="1"/>
  <c r="C20" i="5"/>
  <c r="D20" i="5" s="1"/>
  <c r="C34" i="5"/>
  <c r="D34" i="5" s="1"/>
  <c r="C48" i="5"/>
  <c r="D48" i="5" s="1"/>
  <c r="C56" i="5"/>
  <c r="D56" i="5" s="1"/>
  <c r="C66" i="5"/>
  <c r="D66" i="5" s="1"/>
  <c r="C83" i="5"/>
  <c r="D83" i="5" s="1"/>
  <c r="C94" i="5"/>
  <c r="D94" i="5" s="1"/>
  <c r="C106" i="5"/>
  <c r="D106" i="5" s="1"/>
  <c r="C120" i="5"/>
  <c r="D120" i="5" s="1"/>
  <c r="C133" i="5"/>
  <c r="D133" i="5" s="1"/>
  <c r="C149" i="5"/>
  <c r="D149" i="5" s="1"/>
  <c r="C169" i="5"/>
  <c r="D169" i="5" s="1"/>
  <c r="C13" i="5"/>
  <c r="D13" i="5" s="1"/>
  <c r="C22" i="5"/>
  <c r="D22" i="5" s="1"/>
  <c r="C38" i="5"/>
  <c r="D38" i="5" s="1"/>
  <c r="C50" i="5"/>
  <c r="D50" i="5" s="1"/>
  <c r="C59" i="5"/>
  <c r="D59" i="5" s="1"/>
  <c r="C72" i="5"/>
  <c r="D72" i="5" s="1"/>
  <c r="C85" i="5"/>
  <c r="D85" i="5" s="1"/>
  <c r="C95" i="5"/>
  <c r="D95" i="5" s="1"/>
  <c r="C109" i="5"/>
  <c r="D109" i="5" s="1"/>
  <c r="C122" i="5"/>
  <c r="D122" i="5" s="1"/>
  <c r="C135" i="5"/>
  <c r="D135" i="5" s="1"/>
  <c r="C153" i="5"/>
  <c r="D153" i="5" s="1"/>
  <c r="C168" i="5"/>
  <c r="D168" i="5" s="1"/>
  <c r="C166" i="5"/>
  <c r="D166" i="5" s="1"/>
  <c r="C150" i="5"/>
  <c r="D150" i="5" s="1"/>
  <c r="C137" i="5"/>
  <c r="D137" i="5" s="1"/>
  <c r="C127" i="5"/>
  <c r="D127" i="5" s="1"/>
  <c r="C118" i="5"/>
  <c r="D118" i="5" s="1"/>
  <c r="C108" i="5"/>
  <c r="D108" i="5" s="1"/>
  <c r="C97" i="5"/>
  <c r="D97" i="5" s="1"/>
  <c r="C90" i="5"/>
  <c r="D90" i="5" s="1"/>
  <c r="C81" i="5"/>
  <c r="D81" i="5" s="1"/>
  <c r="C68" i="5"/>
  <c r="D68" i="5" s="1"/>
  <c r="C61" i="5"/>
  <c r="D61" i="5" s="1"/>
  <c r="C54" i="5"/>
  <c r="D54" i="5" s="1"/>
  <c r="C44" i="5"/>
  <c r="D44" i="5" s="1"/>
  <c r="C35" i="5"/>
  <c r="D35" i="5" s="1"/>
  <c r="C25" i="5"/>
  <c r="D25" i="5" s="1"/>
  <c r="C15" i="5"/>
  <c r="D15" i="5" s="1"/>
  <c r="C8" i="5"/>
  <c r="D8" i="5" s="1"/>
  <c r="C7" i="5"/>
  <c r="D7" i="5" s="1"/>
  <c r="C19" i="5"/>
  <c r="D19" i="5" s="1"/>
  <c r="C30" i="5"/>
  <c r="D30" i="5" s="1"/>
  <c r="C42" i="5"/>
  <c r="D42" i="5" s="1"/>
  <c r="C55" i="5"/>
  <c r="D55" i="5" s="1"/>
  <c r="C65" i="5"/>
  <c r="D65" i="5" s="1"/>
  <c r="C75" i="5"/>
  <c r="D75" i="5" s="1"/>
  <c r="C91" i="5"/>
  <c r="D91" i="5" s="1"/>
  <c r="C104" i="5"/>
  <c r="D104" i="5" s="1"/>
  <c r="C114" i="5"/>
  <c r="D114" i="5" s="1"/>
  <c r="C130" i="5"/>
  <c r="D130" i="5" s="1"/>
  <c r="C140" i="5"/>
  <c r="D140" i="5" s="1"/>
  <c r="C165" i="5"/>
  <c r="D165" i="5" s="1"/>
  <c r="C6" i="5"/>
  <c r="D6" i="5" s="1"/>
  <c r="C11" i="5"/>
  <c r="D11" i="5" s="1"/>
  <c r="C16" i="5"/>
  <c r="D16" i="5" s="1"/>
  <c r="C23" i="5"/>
  <c r="D23" i="5" s="1"/>
  <c r="C31" i="5"/>
  <c r="D31" i="5" s="1"/>
  <c r="C40" i="5"/>
  <c r="D40" i="5" s="1"/>
  <c r="C45" i="5"/>
  <c r="D45" i="5" s="1"/>
  <c r="C53" i="5"/>
  <c r="D53" i="5" s="1"/>
  <c r="C58" i="5"/>
  <c r="D58" i="5" s="1"/>
  <c r="C64" i="5"/>
  <c r="D64" i="5" s="1"/>
  <c r="C71" i="5"/>
  <c r="D71" i="5" s="1"/>
  <c r="C78" i="5"/>
  <c r="D78" i="5" s="1"/>
  <c r="C88" i="5"/>
  <c r="D88" i="5" s="1"/>
  <c r="C93" i="5"/>
  <c r="D93" i="5" s="1"/>
  <c r="C101" i="5"/>
  <c r="D101" i="5" s="1"/>
  <c r="C107" i="5"/>
  <c r="D107" i="5" s="1"/>
  <c r="C112" i="5"/>
  <c r="D112" i="5" s="1"/>
  <c r="C121" i="5"/>
  <c r="D121" i="5" s="1"/>
  <c r="C129" i="5"/>
  <c r="D129" i="5" s="1"/>
  <c r="C136" i="5"/>
  <c r="D136" i="5" s="1"/>
  <c r="C144" i="5"/>
  <c r="D144" i="5" s="1"/>
  <c r="C154" i="5"/>
  <c r="D154" i="5" s="1"/>
  <c r="C164" i="5"/>
  <c r="D164" i="5" s="1"/>
  <c r="C160" i="5"/>
  <c r="D160" i="5" s="1"/>
  <c r="C152" i="5"/>
  <c r="D152" i="5" s="1"/>
  <c r="C148" i="5"/>
  <c r="D148" i="5" s="1"/>
  <c r="C145" i="5"/>
  <c r="D145" i="5" s="1"/>
  <c r="C141" i="5"/>
  <c r="D141" i="5" s="1"/>
  <c r="C132" i="5"/>
  <c r="D132" i="5" s="1"/>
  <c r="C125" i="5"/>
  <c r="D125" i="5" s="1"/>
  <c r="C123" i="5"/>
  <c r="D123" i="5" s="1"/>
  <c r="C117" i="5"/>
  <c r="D117" i="5" s="1"/>
  <c r="C115" i="5"/>
  <c r="D115" i="5" s="1"/>
  <c r="C113" i="5"/>
  <c r="D113" i="5" s="1"/>
  <c r="C100" i="5"/>
  <c r="D100" i="5" s="1"/>
  <c r="C98" i="5"/>
  <c r="D98" i="5" s="1"/>
  <c r="C96" i="5"/>
  <c r="D96" i="5" s="1"/>
  <c r="C86" i="5"/>
  <c r="D86" i="5" s="1"/>
  <c r="C84" i="5"/>
  <c r="D84" i="5" s="1"/>
  <c r="C82" i="5"/>
  <c r="D82" i="5" s="1"/>
  <c r="C79" i="5"/>
  <c r="D79" i="5" s="1"/>
  <c r="C76" i="5"/>
  <c r="D76" i="5" s="1"/>
  <c r="C69" i="5"/>
  <c r="D69" i="5" s="1"/>
  <c r="C63" i="5"/>
  <c r="D63" i="5" s="1"/>
  <c r="C60" i="5"/>
  <c r="D60" i="5" s="1"/>
  <c r="C57" i="5"/>
  <c r="D57" i="5" s="1"/>
  <c r="C51" i="5"/>
  <c r="D51" i="5" s="1"/>
  <c r="C49" i="5"/>
  <c r="D49" i="5" s="1"/>
  <c r="C46" i="5"/>
  <c r="D46" i="5" s="1"/>
  <c r="C39" i="5"/>
  <c r="D39" i="5" s="1"/>
  <c r="C37" i="5"/>
  <c r="D37" i="5" s="1"/>
  <c r="C32" i="5"/>
  <c r="D32" i="5" s="1"/>
  <c r="C29" i="5"/>
  <c r="D29" i="5" s="1"/>
  <c r="C26" i="5"/>
  <c r="D26" i="5" s="1"/>
  <c r="C21" i="5"/>
  <c r="D21" i="5" s="1"/>
  <c r="C18" i="5"/>
  <c r="D18" i="5" s="1"/>
  <c r="C12" i="5"/>
  <c r="D12" i="5" s="1"/>
  <c r="C10" i="5"/>
  <c r="D10" i="5" s="1"/>
  <c r="C5" i="5"/>
  <c r="D5" i="5" s="1"/>
  <c r="C17" i="5"/>
  <c r="D17" i="5" s="1"/>
  <c r="C24" i="5"/>
  <c r="D24" i="5" s="1"/>
  <c r="C28" i="5"/>
  <c r="D28" i="5" s="1"/>
  <c r="C33" i="5"/>
  <c r="D33" i="5" s="1"/>
  <c r="C36" i="5"/>
  <c r="D36" i="5" s="1"/>
  <c r="C43" i="5"/>
  <c r="D43" i="5" s="1"/>
  <c r="C47" i="5"/>
  <c r="D47" i="5" s="1"/>
  <c r="C67" i="5"/>
  <c r="D67" i="5" s="1"/>
  <c r="C70" i="5"/>
  <c r="D70" i="5" s="1"/>
  <c r="C74" i="5"/>
  <c r="D74" i="5" s="1"/>
  <c r="C77" i="5"/>
  <c r="D77" i="5" s="1"/>
  <c r="C80" i="5"/>
  <c r="D80" i="5" s="1"/>
  <c r="C87" i="5"/>
  <c r="D87" i="5" s="1"/>
  <c r="C92" i="5"/>
  <c r="D92" i="5" s="1"/>
  <c r="C99" i="5"/>
  <c r="D99" i="5" s="1"/>
  <c r="C102" i="5"/>
  <c r="D102" i="5" s="1"/>
  <c r="C105" i="5"/>
  <c r="D105" i="5" s="1"/>
  <c r="C111" i="5"/>
  <c r="D111" i="5" s="1"/>
  <c r="C116" i="5"/>
  <c r="D116" i="5" s="1"/>
  <c r="C119" i="5"/>
  <c r="D119" i="5" s="1"/>
  <c r="C124" i="5"/>
  <c r="D124" i="5" s="1"/>
  <c r="C128" i="5"/>
  <c r="D128" i="5" s="1"/>
  <c r="C131" i="5"/>
  <c r="D131" i="5" s="1"/>
  <c r="C134" i="5"/>
  <c r="D134" i="5" s="1"/>
  <c r="C142" i="5"/>
  <c r="D142" i="5" s="1"/>
  <c r="C146" i="5"/>
  <c r="D146" i="5" s="1"/>
  <c r="C161" i="5"/>
  <c r="D161" i="5" s="1"/>
  <c r="C170" i="5"/>
  <c r="D170" i="5" s="1"/>
  <c r="C175" i="5"/>
  <c r="D175" i="5" s="1"/>
  <c r="C171" i="5"/>
  <c r="D171" i="5" s="1"/>
  <c r="C167" i="5"/>
  <c r="D167" i="5" s="1"/>
  <c r="C163" i="5"/>
  <c r="D163" i="5" s="1"/>
  <c r="C159" i="5"/>
  <c r="D159" i="5" s="1"/>
  <c r="C155" i="5"/>
  <c r="D155" i="5" s="1"/>
  <c r="C151" i="5"/>
  <c r="D151" i="5" s="1"/>
  <c r="C147" i="5"/>
  <c r="D147" i="5" s="1"/>
  <c r="C174" i="5"/>
  <c r="D174" i="5" s="1"/>
  <c r="C173" i="5"/>
  <c r="D173" i="5" s="1"/>
  <c r="C172" i="5"/>
  <c r="D172" i="5" s="1"/>
  <c r="C158" i="5"/>
  <c r="D158" i="5" s="1"/>
  <c r="C157" i="5"/>
  <c r="D157" i="5" s="1"/>
  <c r="C156" i="5"/>
  <c r="D156" i="5" s="1"/>
  <c r="C143" i="5"/>
  <c r="D143" i="5" s="1"/>
  <c r="C139" i="5"/>
  <c r="D139" i="5" s="1"/>
  <c r="D177" i="5" l="1"/>
</calcChain>
</file>

<file path=xl/sharedStrings.xml><?xml version="1.0" encoding="utf-8"?>
<sst xmlns="http://schemas.openxmlformats.org/spreadsheetml/2006/main" count="538" uniqueCount="358">
  <si>
    <t>District</t>
  </si>
  <si>
    <t xml:space="preserve">Adair County </t>
  </si>
  <si>
    <t xml:space="preserve">Allen County </t>
  </si>
  <si>
    <t xml:space="preserve">Anchorage Independent </t>
  </si>
  <si>
    <t xml:space="preserve">Anderson County </t>
  </si>
  <si>
    <t xml:space="preserve">Ashland Independent </t>
  </si>
  <si>
    <t xml:space="preserve">Augusta Independent </t>
  </si>
  <si>
    <t xml:space="preserve">Ballard County </t>
  </si>
  <si>
    <t xml:space="preserve">Barbourville Independent </t>
  </si>
  <si>
    <t xml:space="preserve">Bardstown Independent </t>
  </si>
  <si>
    <t xml:space="preserve">Barren County </t>
  </si>
  <si>
    <t xml:space="preserve">Bath County </t>
  </si>
  <si>
    <t xml:space="preserve">Beechwood Independent </t>
  </si>
  <si>
    <t xml:space="preserve">Bell County </t>
  </si>
  <si>
    <t xml:space="preserve">Bellevue Independent </t>
  </si>
  <si>
    <t xml:space="preserve">Berea Independent </t>
  </si>
  <si>
    <t xml:space="preserve">Boone County </t>
  </si>
  <si>
    <t xml:space="preserve">Bourbon County </t>
  </si>
  <si>
    <t xml:space="preserve">Bowling Green Independent </t>
  </si>
  <si>
    <t xml:space="preserve">Boyd County </t>
  </si>
  <si>
    <t xml:space="preserve">Boyle County </t>
  </si>
  <si>
    <t xml:space="preserve">Bracken County </t>
  </si>
  <si>
    <t xml:space="preserve">Breathitt County </t>
  </si>
  <si>
    <t xml:space="preserve">Breckinridge County </t>
  </si>
  <si>
    <t xml:space="preserve">Bullitt County </t>
  </si>
  <si>
    <t xml:space="preserve">Burgin Independent </t>
  </si>
  <si>
    <t xml:space="preserve">Butler County </t>
  </si>
  <si>
    <t xml:space="preserve">Caldwell County </t>
  </si>
  <si>
    <t xml:space="preserve">Calloway County </t>
  </si>
  <si>
    <t xml:space="preserve">Campbell County </t>
  </si>
  <si>
    <t xml:space="preserve">Campbellsville Independent </t>
  </si>
  <si>
    <t xml:space="preserve">Carlisle County </t>
  </si>
  <si>
    <t xml:space="preserve">Carroll County </t>
  </si>
  <si>
    <t xml:space="preserve">Carter County </t>
  </si>
  <si>
    <t xml:space="preserve">Casey County </t>
  </si>
  <si>
    <t xml:space="preserve">Caverna Independent </t>
  </si>
  <si>
    <t xml:space="preserve">Christian County </t>
  </si>
  <si>
    <t xml:space="preserve">Clark County </t>
  </si>
  <si>
    <t xml:space="preserve">Clay County </t>
  </si>
  <si>
    <t xml:space="preserve">Clinton County </t>
  </si>
  <si>
    <t xml:space="preserve">Cloverport Independent </t>
  </si>
  <si>
    <t xml:space="preserve">Corbin Independent </t>
  </si>
  <si>
    <t xml:space="preserve">Covington Independent </t>
  </si>
  <si>
    <t xml:space="preserve">Crittenden County </t>
  </si>
  <si>
    <t xml:space="preserve">Cumberland County </t>
  </si>
  <si>
    <t xml:space="preserve">Danville Independent </t>
  </si>
  <si>
    <t xml:space="preserve">Daviess County </t>
  </si>
  <si>
    <t xml:space="preserve">Dawson Springs Independent </t>
  </si>
  <si>
    <t xml:space="preserve">Dayton Independent </t>
  </si>
  <si>
    <t xml:space="preserve">East Bernstadt Independent </t>
  </si>
  <si>
    <t xml:space="preserve">Edmonson County </t>
  </si>
  <si>
    <t xml:space="preserve">Elizabethtown Independent </t>
  </si>
  <si>
    <t xml:space="preserve">Elliott County </t>
  </si>
  <si>
    <t xml:space="preserve">Eminence Independent </t>
  </si>
  <si>
    <t xml:space="preserve">Erlanger-Elsmere Independent </t>
  </si>
  <si>
    <t xml:space="preserve">Estill County </t>
  </si>
  <si>
    <t xml:space="preserve">Fairview Independent </t>
  </si>
  <si>
    <t xml:space="preserve">Fayette County </t>
  </si>
  <si>
    <t xml:space="preserve">Fleming County </t>
  </si>
  <si>
    <t xml:space="preserve">Floyd County </t>
  </si>
  <si>
    <t xml:space="preserve">Fort Thomas Independent </t>
  </si>
  <si>
    <t xml:space="preserve">Frankfort Independent </t>
  </si>
  <si>
    <t xml:space="preserve">Franklin County </t>
  </si>
  <si>
    <t xml:space="preserve">Fulton County </t>
  </si>
  <si>
    <t xml:space="preserve">Fulton Independent </t>
  </si>
  <si>
    <t xml:space="preserve">Gallatin County </t>
  </si>
  <si>
    <t xml:space="preserve">Garrard County </t>
  </si>
  <si>
    <t xml:space="preserve">Glasgow Independent </t>
  </si>
  <si>
    <t xml:space="preserve">Grant County </t>
  </si>
  <si>
    <t xml:space="preserve">Graves County </t>
  </si>
  <si>
    <t xml:space="preserve">Grayson County </t>
  </si>
  <si>
    <t xml:space="preserve">Green County </t>
  </si>
  <si>
    <t xml:space="preserve">Greenup County </t>
  </si>
  <si>
    <t xml:space="preserve">Hancock County </t>
  </si>
  <si>
    <t xml:space="preserve">Hardin County </t>
  </si>
  <si>
    <t xml:space="preserve">Harlan County </t>
  </si>
  <si>
    <t xml:space="preserve">Harlan Independent </t>
  </si>
  <si>
    <t xml:space="preserve">Harrison County </t>
  </si>
  <si>
    <t xml:space="preserve">Hart County </t>
  </si>
  <si>
    <t xml:space="preserve">Hazard Independent </t>
  </si>
  <si>
    <t xml:space="preserve">Henderson County </t>
  </si>
  <si>
    <t xml:space="preserve">Henry County </t>
  </si>
  <si>
    <t xml:space="preserve">Hickman County </t>
  </si>
  <si>
    <t xml:space="preserve">Hopkins County </t>
  </si>
  <si>
    <t xml:space="preserve">Jackson County </t>
  </si>
  <si>
    <t xml:space="preserve">Jackson Independent </t>
  </si>
  <si>
    <t xml:space="preserve">Jefferson County </t>
  </si>
  <si>
    <t xml:space="preserve">Jenkins Independent </t>
  </si>
  <si>
    <t xml:space="preserve">Jessamine County </t>
  </si>
  <si>
    <t xml:space="preserve">Johnson County </t>
  </si>
  <si>
    <t xml:space="preserve">Kenton County </t>
  </si>
  <si>
    <t xml:space="preserve">Knott County </t>
  </si>
  <si>
    <t xml:space="preserve">Knox County </t>
  </si>
  <si>
    <t xml:space="preserve">Larue County </t>
  </si>
  <si>
    <t xml:space="preserve">Laurel County </t>
  </si>
  <si>
    <t xml:space="preserve">Lawrence County </t>
  </si>
  <si>
    <t xml:space="preserve">Lee County </t>
  </si>
  <si>
    <t xml:space="preserve">Leslie County </t>
  </si>
  <si>
    <t xml:space="preserve">Letcher County </t>
  </si>
  <si>
    <t xml:space="preserve">Lewis County </t>
  </si>
  <si>
    <t xml:space="preserve">Lincoln County </t>
  </si>
  <si>
    <t xml:space="preserve">Livingston County </t>
  </si>
  <si>
    <t xml:space="preserve">Logan County </t>
  </si>
  <si>
    <t xml:space="preserve">Ludlow Independent </t>
  </si>
  <si>
    <t xml:space="preserve">Lyon County </t>
  </si>
  <si>
    <t xml:space="preserve">Madison County </t>
  </si>
  <si>
    <t xml:space="preserve">Magoffin County </t>
  </si>
  <si>
    <t xml:space="preserve">Marion County </t>
  </si>
  <si>
    <t xml:space="preserve">Marshall County </t>
  </si>
  <si>
    <t xml:space="preserve">Martin County </t>
  </si>
  <si>
    <t xml:space="preserve">Mason County </t>
  </si>
  <si>
    <t xml:space="preserve">Mayfield Independent </t>
  </si>
  <si>
    <t xml:space="preserve">Mccracken County </t>
  </si>
  <si>
    <t xml:space="preserve">Mccreary County </t>
  </si>
  <si>
    <t xml:space="preserve">Mclean County </t>
  </si>
  <si>
    <t xml:space="preserve">Meade County </t>
  </si>
  <si>
    <t xml:space="preserve">Menifee County </t>
  </si>
  <si>
    <t xml:space="preserve">Mercer County </t>
  </si>
  <si>
    <t xml:space="preserve">Metcalfe County </t>
  </si>
  <si>
    <t xml:space="preserve">Middlesboro Independent </t>
  </si>
  <si>
    <t xml:space="preserve">Monroe County </t>
  </si>
  <si>
    <t xml:space="preserve">Montgomery County </t>
  </si>
  <si>
    <t xml:space="preserve">Morgan County </t>
  </si>
  <si>
    <t xml:space="preserve">Muhlenberg County </t>
  </si>
  <si>
    <t xml:space="preserve">Murray Independent </t>
  </si>
  <si>
    <t xml:space="preserve">Nelson County </t>
  </si>
  <si>
    <t xml:space="preserve">Newport Independent </t>
  </si>
  <si>
    <t xml:space="preserve">Nicholas County </t>
  </si>
  <si>
    <t xml:space="preserve">Ohio County </t>
  </si>
  <si>
    <t xml:space="preserve">Oldham County </t>
  </si>
  <si>
    <t xml:space="preserve">Owen County </t>
  </si>
  <si>
    <t xml:space="preserve">Owensboro Independent </t>
  </si>
  <si>
    <t xml:space="preserve">Owsley County </t>
  </si>
  <si>
    <t xml:space="preserve">Paducah Independent </t>
  </si>
  <si>
    <t xml:space="preserve">Paintsville Independent </t>
  </si>
  <si>
    <t xml:space="preserve">Paris Independent </t>
  </si>
  <si>
    <t xml:space="preserve">Pendleton County </t>
  </si>
  <si>
    <t xml:space="preserve">Perry County </t>
  </si>
  <si>
    <t xml:space="preserve">Pike County </t>
  </si>
  <si>
    <t xml:space="preserve">Pikeville Independent </t>
  </si>
  <si>
    <t xml:space="preserve">Pineville Independent </t>
  </si>
  <si>
    <t xml:space="preserve">Powell County </t>
  </si>
  <si>
    <t xml:space="preserve">Pulaski County </t>
  </si>
  <si>
    <t xml:space="preserve">Raceland Independent </t>
  </si>
  <si>
    <t xml:space="preserve">Robertson County </t>
  </si>
  <si>
    <t xml:space="preserve">Rockcastle County </t>
  </si>
  <si>
    <t xml:space="preserve">Rowan County </t>
  </si>
  <si>
    <t xml:space="preserve">Russell County </t>
  </si>
  <si>
    <t xml:space="preserve">Russell Independent </t>
  </si>
  <si>
    <t xml:space="preserve">Russellville Independent </t>
  </si>
  <si>
    <t xml:space="preserve">Science Hill Independent </t>
  </si>
  <si>
    <t xml:space="preserve">Scott County </t>
  </si>
  <si>
    <t xml:space="preserve">Shelby County </t>
  </si>
  <si>
    <t xml:space="preserve">Simpson County </t>
  </si>
  <si>
    <t xml:space="preserve">Somerset Independent </t>
  </si>
  <si>
    <t xml:space="preserve">Southgate Independent </t>
  </si>
  <si>
    <t xml:space="preserve">Spencer County </t>
  </si>
  <si>
    <t xml:space="preserve">Taylor County </t>
  </si>
  <si>
    <t xml:space="preserve">Todd County </t>
  </si>
  <si>
    <t xml:space="preserve">Trigg County </t>
  </si>
  <si>
    <t xml:space="preserve">Trimble County </t>
  </si>
  <si>
    <t xml:space="preserve">Union County </t>
  </si>
  <si>
    <t xml:space="preserve">Walton Verona Independent </t>
  </si>
  <si>
    <t xml:space="preserve">Warren County </t>
  </si>
  <si>
    <t xml:space="preserve">Washington County </t>
  </si>
  <si>
    <t xml:space="preserve">Wayne County    </t>
  </si>
  <si>
    <t xml:space="preserve">Webster County </t>
  </si>
  <si>
    <t xml:space="preserve">Whitley County </t>
  </si>
  <si>
    <t xml:space="preserve">Williamsburg Independent </t>
  </si>
  <si>
    <t xml:space="preserve">Williamstown Independent </t>
  </si>
  <si>
    <t xml:space="preserve">Wolfe County </t>
  </si>
  <si>
    <t xml:space="preserve">Woodford County </t>
  </si>
  <si>
    <t>% of Title I</t>
  </si>
  <si>
    <t>2019-2020     Title I Allocation</t>
  </si>
  <si>
    <t>Elementary and Secondary School Emergency Relief Fund II</t>
  </si>
  <si>
    <t>2020-2021    Title I Allocation</t>
  </si>
  <si>
    <t>K-12 LEA ESSER II Allocation Total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</si>
  <si>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</si>
  <si>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</si>
  <si>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</si>
  <si>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</si>
  <si>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</si>
  <si>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</si>
  <si>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</si>
  <si>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</si>
  <si>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</si>
  <si>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</si>
  <si>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</si>
  <si>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</si>
  <si>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</si>
  <si>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</si>
  <si>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</si>
  <si>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</si>
  <si>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</si>
  <si>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</si>
  <si>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</si>
  <si>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</si>
  <si>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</si>
  <si>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</si>
  <si>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</si>
  <si>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</si>
  <si>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</si>
  <si>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</si>
  <si>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</si>
  <si>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</si>
  <si>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</si>
  <si>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</si>
  <si>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</si>
  <si>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</si>
  <si>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</si>
  <si>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</si>
  <si>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</si>
  <si>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</si>
  <si>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</si>
  <si>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</si>
  <si>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</si>
  <si>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</si>
  <si>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</si>
  <si>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</si>
  <si>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</si>
  <si>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</si>
  <si>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</si>
  <si>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</si>
  <si>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</si>
  <si>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</si>
  <si>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</si>
  <si>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</si>
  <si>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</si>
  <si>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</si>
  <si>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</si>
  <si>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</si>
  <si>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</si>
  <si>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</si>
  <si>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</si>
  <si>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</si>
  <si>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</si>
  <si>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</si>
  <si>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</si>
  <si>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</si>
  <si>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</si>
  <si>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</si>
  <si>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</si>
  <si>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</si>
  <si>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</si>
  <si>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</si>
  <si>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</si>
  <si>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</si>
  <si>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</si>
  <si>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</si>
  <si>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</si>
  <si>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</si>
  <si>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</si>
  <si>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</si>
  <si>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</si>
  <si>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</si>
  <si>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</si>
  <si>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</si>
  <si>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</si>
  <si>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</si>
  <si>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</si>
  <si>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</si>
  <si>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</si>
  <si>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</si>
  <si>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</si>
  <si>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</si>
  <si>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</si>
  <si>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</si>
  <si>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</si>
  <si>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</si>
  <si>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</si>
  <si>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</si>
  <si>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</si>
  <si>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</si>
  <si>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</si>
  <si>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</si>
  <si>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</si>
  <si>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</si>
  <si>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</si>
  <si>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</si>
  <si>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</si>
  <si>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</si>
  <si>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</si>
  <si>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</si>
  <si>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</si>
  <si>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</si>
  <si>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</si>
  <si>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</si>
  <si>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</si>
  <si>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</si>
  <si>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</si>
  <si>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</si>
  <si>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</si>
  <si>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</si>
  <si>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</si>
  <si>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</si>
  <si>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</si>
  <si>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</si>
  <si>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</si>
  <si>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</si>
  <si>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</si>
  <si>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</si>
  <si>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</si>
  <si>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</si>
  <si>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</si>
  <si>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</si>
  <si>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</si>
  <si>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</si>
  <si>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</si>
  <si>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</si>
  <si>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</si>
  <si>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</si>
  <si>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</si>
  <si>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</si>
  <si>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</si>
  <si>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</si>
  <si>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</si>
  <si>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</si>
  <si>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</si>
  <si>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</si>
  <si>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</si>
  <si>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</si>
  <si>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</si>
  <si>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</si>
  <si>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</si>
  <si>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</si>
  <si>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</si>
  <si>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</si>
  <si>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</si>
  <si>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</si>
  <si>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</si>
  <si>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</si>
  <si>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</si>
  <si>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</si>
  <si>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</si>
  <si>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</si>
  <si>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</si>
  <si>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 Verona Independent</t>
  </si>
  <si>
    <t>Warren County</t>
  </si>
  <si>
    <t>Washington County</t>
  </si>
  <si>
    <t xml:space="preserve">Wayne County 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</si>
  <si>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</si>
  <si>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</si>
  <si>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</si>
  <si>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</si>
  <si>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</si>
  <si>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</si>
  <si>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West Point Independent (merged w/Hardin County)</t>
  </si>
  <si>
    <t>K-12 LEA ESSER I Allocation</t>
  </si>
  <si>
    <t>Elementary and Secondary School Emergency Relief Fund I</t>
  </si>
  <si>
    <t>CARES ESSER I FINAL              613F</t>
  </si>
  <si>
    <t>CRSSA ESSER II FINAL             554G</t>
  </si>
  <si>
    <t>Silver Grove Independent (merged w/Campbell County)</t>
  </si>
  <si>
    <t>Reivsed 20% Learning Loss 473GL 6/28/2021</t>
  </si>
  <si>
    <t xml:space="preserve">ARP ESSER FINAL             473G                          2/3 Available     4/19/21 </t>
  </si>
  <si>
    <t>ARP ESSER Revised FINAL             473G                      1/3 Released Upon Approval State ARP Plan 6/28/2021</t>
  </si>
  <si>
    <t>American Rescue Plan Elementary and Secondary School Emergency Relief Fund</t>
  </si>
  <si>
    <t>K-12 LEA ARP ESSER Allocation Total</t>
  </si>
  <si>
    <t>ARP     ESSER III REVISED FINAL             473G              6/28/21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</si>
</sst>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Fill="1"/>
    <xf numFmtId="0" fontId="1" fillId="0" borderId="1" xfId="2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1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1" fillId="0" borderId="1" xfId="1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vertical="top"/>
    </xf>
    <xf numFmtId="10" fontId="1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top" wrapText="1"/>
    </xf>
    <xf numFmtId="3" fontId="1" fillId="0" borderId="1" xfId="1" applyNumberForma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Fill="1" applyBorder="1" applyAlignment="1">
      <alignment vertical="top" wrapText="1"/>
    </xf>
    <xf numFmtId="3" fontId="3" fillId="0" borderId="2" xfId="0" applyNumberFormat="1" applyFont="1" applyBorder="1" applyAlignment="1">
      <alignment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2" borderId="3" xfId="0" applyFont="1" applyFill="1" applyBorder="1"/>
    <xf numFmtId="0" fontId="3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2" borderId="4" xfId="0" applyFont="1" applyFill="1" applyBorder="1"/>
    <xf numFmtId="0" fontId="3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3" fontId="1" fillId="3" borderId="1" xfId="0" applyNumberFormat="1" applyFont="1" applyFill="1" applyBorder="1"/>
    <xf numFmtId="3" fontId="3" fillId="0" borderId="1" xfId="0" applyNumberFormat="1" applyFont="1" applyFill="1" applyBorder="1" applyAlignment="1">
      <alignment vertical="top"/>
    </xf>
    <xf numFmtId="3" fontId="4" fillId="3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vertical="top" wrapText="1"/>
    </xf>
    <xf numFmtId="3" fontId="1" fillId="0" borderId="0" xfId="0" applyNumberFormat="1" applyFont="1" applyFill="1"/>
    <xf numFmtId="3" fontId="1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CCFF"/>
      <color rgb="FF66FFFF"/>
      <color rgb="FF99FFCC"/>
      <color rgb="FF3333FF"/>
      <color rgb="FF0000CC"/>
      <color rgb="FF66FF99"/>
      <color rgb="FF66006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7" sqref="N7"/>
    </sheetView>
  </sheetViews>
  <sheetFormatPr defaultRowHeight="13.2" x14ac:dyDescent="0.25"/>
  <cols>
    <col min="1" max="1" width="26.21875" style="1" customWidth="1"/>
    <col min="2" max="2" width="12.33203125" style="1" customWidth="1"/>
    <col min="3" max="3" width="6.33203125" style="1" customWidth="1"/>
    <col min="4" max="4" width="11" style="1" customWidth="1"/>
    <col min="5" max="5" width="1.5546875" style="1" customWidth="1"/>
    <col min="6" max="6" width="26.21875" style="1" customWidth="1"/>
    <col min="7" max="7" width="11" style="1" customWidth="1"/>
    <col min="8" max="8" width="7.77734375" style="1" customWidth="1"/>
    <col min="9" max="9" width="11.77734375" style="1" customWidth="1"/>
    <col min="10" max="10" width="1.5546875" style="1" customWidth="1"/>
    <col min="11" max="11" width="29.33203125" style="1" customWidth="1"/>
    <col min="12" max="12" width="11" style="1" customWidth="1"/>
    <col min="13" max="13" width="7.88671875" style="1" customWidth="1"/>
    <col min="14" max="15" width="12.88671875" style="5" customWidth="1"/>
    <col min="16" max="16" width="12.6640625" style="5" customWidth="1"/>
    <col min="17" max="17" width="15.5546875" style="5" customWidth="1"/>
    <col min="18" max="16384" width="8.88671875" style="1"/>
  </cols>
  <sheetData>
    <row r="1" spans="1:17" ht="13.8" customHeight="1" x14ac:dyDescent="0.25">
      <c r="A1" s="42" t="s">
        <v>348</v>
      </c>
      <c r="B1" s="42"/>
      <c r="C1" s="42"/>
      <c r="D1" s="43"/>
      <c r="E1" s="30"/>
      <c r="F1" s="42" t="s">
        <v>174</v>
      </c>
      <c r="G1" s="44"/>
      <c r="H1" s="44"/>
      <c r="I1" s="44"/>
      <c r="J1" s="30"/>
      <c r="K1" s="45" t="s">
        <v>355</v>
      </c>
      <c r="L1" s="46"/>
      <c r="M1" s="46"/>
      <c r="N1" s="46"/>
      <c r="O1" s="46"/>
      <c r="P1" s="47"/>
      <c r="Q1" s="47"/>
    </row>
    <row r="2" spans="1:17" s="4" customFormat="1" ht="96.6" customHeight="1" x14ac:dyDescent="0.25">
      <c r="A2" s="2" t="s">
        <v>0</v>
      </c>
      <c r="B2" s="3" t="s">
        <v>173</v>
      </c>
      <c r="C2" s="3" t="s">
        <v>172</v>
      </c>
      <c r="D2" s="28" t="s">
        <v>349</v>
      </c>
      <c r="E2" s="26"/>
      <c r="F2" s="2" t="s">
        <v>0</v>
      </c>
      <c r="G2" s="14" t="s">
        <v>175</v>
      </c>
      <c r="H2" s="14" t="s">
        <v>172</v>
      </c>
      <c r="I2" s="14" t="s">
        <v>350</v>
      </c>
      <c r="J2" s="26"/>
      <c r="K2" s="2" t="s">
        <v>0</v>
      </c>
      <c r="L2" s="31" t="s">
        <v>175</v>
      </c>
      <c r="M2" s="31" t="s">
        <v>172</v>
      </c>
      <c r="N2" s="40" t="s">
        <v>357</v>
      </c>
      <c r="O2" s="33" t="s">
        <v>352</v>
      </c>
      <c r="P2" s="40" t="s">
        <v>353</v>
      </c>
      <c r="Q2" s="40" t="s">
        <v>354</v>
      </c>
    </row>
    <row r="3" spans="1:17" s="4" customFormat="1" ht="14.4" customHeight="1" x14ac:dyDescent="0.25">
      <c r="A3" s="29" t="s">
        <v>347</v>
      </c>
      <c r="B3" s="3"/>
      <c r="C3" s="3"/>
      <c r="D3" s="20">
        <v>173868186.59999999</v>
      </c>
      <c r="E3" s="26"/>
      <c r="F3" s="15" t="s">
        <v>176</v>
      </c>
      <c r="G3" s="14"/>
      <c r="H3" s="14"/>
      <c r="I3" s="10">
        <v>835447248</v>
      </c>
      <c r="J3" s="26"/>
      <c r="K3" s="15" t="s">
        <v>356</v>
      </c>
      <c r="L3" s="31"/>
      <c r="M3" s="31"/>
      <c r="N3" s="41">
        <v>1801095228.9000001</v>
      </c>
      <c r="O3" s="36"/>
      <c r="P3" s="41"/>
      <c r="Q3" s="41"/>
    </row>
    <row r="4" spans="1:17" s="5" customFormat="1" x14ac:dyDescent="0.25">
      <c r="A4" s="6" t="s">
        <v>1</v>
      </c>
      <c r="B4" s="7">
        <v>1272629</v>
      </c>
      <c r="C4" s="8">
        <f>B4/$B$177</f>
        <v>5.9637141242045583E-3</v>
      </c>
      <c r="D4" s="21">
        <f t="shared" ref="D4:D67" si="0">ROUND($D$3*C4,0)</f>
        <v>1036900</v>
      </c>
      <c r="E4" s="25"/>
      <c r="F4" s="23" t="s">
        <v>177</v>
      </c>
      <c r="G4" s="16">
        <v>1448429</v>
      </c>
      <c r="H4" s="17">
        <f>G4/$G$177</f>
        <v>5.8045987636011348E-3</v>
      </c>
      <c r="I4" s="16">
        <f>ROUND($I$3*H4,0)</f>
        <v>4849436</v>
      </c>
      <c r="J4" s="25"/>
      <c r="K4" s="23" t="s">
        <v>177</v>
      </c>
      <c r="L4" s="16">
        <v>1448429</v>
      </c>
      <c r="M4" s="17">
        <f>L4/$L$177</f>
        <v>5.8045987636011348E-3</v>
      </c>
      <c r="N4" s="39">
        <f>ROUND($N$3*M4,0)</f>
        <v>10454635</v>
      </c>
      <c r="O4" s="34">
        <f>N4*20%</f>
        <v>2090927</v>
      </c>
      <c r="P4" s="39">
        <v>7096927</v>
      </c>
      <c r="Q4" s="39">
        <f>N4-P4</f>
        <v>3357708</v>
      </c>
    </row>
    <row r="5" spans="1:17" s="5" customFormat="1" x14ac:dyDescent="0.25">
      <c r="A5" s="6" t="s">
        <v>2</v>
      </c>
      <c r="B5" s="7">
        <v>1056335</v>
      </c>
      <c r="C5" s="8">
        <f t="shared" ref="C5:C35" si="1">B5/$B$177</f>
        <v>4.9501307603328397E-3</v>
      </c>
      <c r="D5" s="21">
        <f t="shared" si="0"/>
        <v>860670</v>
      </c>
      <c r="E5" s="25"/>
      <c r="F5" s="23" t="s">
        <v>178</v>
      </c>
      <c r="G5" s="16">
        <v>1121257</v>
      </c>
      <c r="H5" s="17">
        <f t="shared" ref="H5:H68" si="2">G5/$G$177</f>
        <v>4.4934525585162395E-3</v>
      </c>
      <c r="I5" s="16">
        <f t="shared" ref="I5:I68" si="3">ROUND($I$3*H5,0)</f>
        <v>3754043</v>
      </c>
      <c r="J5" s="25"/>
      <c r="K5" s="23" t="s">
        <v>178</v>
      </c>
      <c r="L5" s="16">
        <v>1121257</v>
      </c>
      <c r="M5" s="17">
        <f t="shared" ref="M5:M68" si="4">L5/$L$177</f>
        <v>4.4934525585162395E-3</v>
      </c>
      <c r="N5" s="39">
        <f t="shared" ref="N5:N68" si="5">ROUND($N$3*M5,0)</f>
        <v>8093136</v>
      </c>
      <c r="O5" s="34">
        <f t="shared" ref="O5:O68" si="6">N5*20%</f>
        <v>1618627.2000000002</v>
      </c>
      <c r="P5" s="39">
        <v>5493869</v>
      </c>
      <c r="Q5" s="39">
        <f t="shared" ref="Q5:Q68" si="7">N5-P5</f>
        <v>2599267</v>
      </c>
    </row>
    <row r="6" spans="1:17" s="5" customFormat="1" x14ac:dyDescent="0.25">
      <c r="A6" s="6" t="s">
        <v>3</v>
      </c>
      <c r="B6" s="7">
        <v>22189</v>
      </c>
      <c r="C6" s="8">
        <f t="shared" si="1"/>
        <v>1.0398069877550719E-4</v>
      </c>
      <c r="D6" s="21">
        <f>ROUND($D$3*C6,0)+1</f>
        <v>18080</v>
      </c>
      <c r="E6" s="25"/>
      <c r="F6" s="23" t="s">
        <v>179</v>
      </c>
      <c r="G6" s="16">
        <v>28317</v>
      </c>
      <c r="H6" s="17">
        <f t="shared" si="2"/>
        <v>1.1348075962915224E-4</v>
      </c>
      <c r="I6" s="16">
        <v>94811</v>
      </c>
      <c r="J6" s="25"/>
      <c r="K6" s="23" t="s">
        <v>179</v>
      </c>
      <c r="L6" s="16">
        <v>28317</v>
      </c>
      <c r="M6" s="17">
        <f t="shared" si="4"/>
        <v>1.1348075962915224E-4</v>
      </c>
      <c r="N6" s="39">
        <f t="shared" si="5"/>
        <v>204390</v>
      </c>
      <c r="O6" s="34">
        <f t="shared" si="6"/>
        <v>40878</v>
      </c>
      <c r="P6" s="39">
        <v>138746</v>
      </c>
      <c r="Q6" s="39">
        <f t="shared" si="7"/>
        <v>65644</v>
      </c>
    </row>
    <row r="7" spans="1:17" s="5" customFormat="1" x14ac:dyDescent="0.25">
      <c r="A7" s="6" t="s">
        <v>4</v>
      </c>
      <c r="B7" s="7">
        <v>569282</v>
      </c>
      <c r="C7" s="8">
        <f t="shared" si="1"/>
        <v>2.6677335688998281E-3</v>
      </c>
      <c r="D7" s="21">
        <f t="shared" si="0"/>
        <v>463834</v>
      </c>
      <c r="E7" s="25"/>
      <c r="F7" s="23" t="s">
        <v>180</v>
      </c>
      <c r="G7" s="16">
        <v>645285</v>
      </c>
      <c r="H7" s="17">
        <f t="shared" si="2"/>
        <v>2.5859883454213898E-3</v>
      </c>
      <c r="I7" s="16">
        <f t="shared" si="3"/>
        <v>2160457</v>
      </c>
      <c r="J7" s="25"/>
      <c r="K7" s="23" t="s">
        <v>180</v>
      </c>
      <c r="L7" s="16">
        <v>645285</v>
      </c>
      <c r="M7" s="17">
        <f t="shared" si="4"/>
        <v>2.5859883454213898E-3</v>
      </c>
      <c r="N7" s="39">
        <f t="shared" si="5"/>
        <v>4657611</v>
      </c>
      <c r="O7" s="34">
        <f t="shared" si="6"/>
        <v>931522.20000000007</v>
      </c>
      <c r="P7" s="39">
        <v>3161729</v>
      </c>
      <c r="Q7" s="39">
        <f t="shared" si="7"/>
        <v>1495882</v>
      </c>
    </row>
    <row r="8" spans="1:17" s="5" customFormat="1" x14ac:dyDescent="0.25">
      <c r="A8" s="6" t="s">
        <v>5</v>
      </c>
      <c r="B8" s="7">
        <v>1199638</v>
      </c>
      <c r="C8" s="8">
        <f t="shared" si="1"/>
        <v>5.6216682823764883E-3</v>
      </c>
      <c r="D8" s="21">
        <f t="shared" si="0"/>
        <v>977429</v>
      </c>
      <c r="E8" s="25"/>
      <c r="F8" s="23" t="s">
        <v>181</v>
      </c>
      <c r="G8" s="16">
        <v>1717393</v>
      </c>
      <c r="H8" s="17">
        <f t="shared" si="2"/>
        <v>6.8824756231870834E-3</v>
      </c>
      <c r="I8" s="16">
        <f t="shared" si="3"/>
        <v>5749945</v>
      </c>
      <c r="J8" s="25"/>
      <c r="K8" s="23" t="s">
        <v>181</v>
      </c>
      <c r="L8" s="16">
        <v>1717393</v>
      </c>
      <c r="M8" s="17">
        <f t="shared" si="4"/>
        <v>6.8824756231870834E-3</v>
      </c>
      <c r="N8" s="39">
        <f t="shared" si="5"/>
        <v>12395994</v>
      </c>
      <c r="O8" s="34">
        <f t="shared" si="6"/>
        <v>2479198.8000000003</v>
      </c>
      <c r="P8" s="39">
        <v>8414781</v>
      </c>
      <c r="Q8" s="39">
        <f t="shared" si="7"/>
        <v>3981213</v>
      </c>
    </row>
    <row r="9" spans="1:17" s="5" customFormat="1" x14ac:dyDescent="0.25">
      <c r="A9" s="6" t="s">
        <v>6</v>
      </c>
      <c r="B9" s="7">
        <v>105082</v>
      </c>
      <c r="C9" s="8">
        <f t="shared" si="1"/>
        <v>4.92428671356431E-4</v>
      </c>
      <c r="D9" s="21">
        <f t="shared" si="0"/>
        <v>85618</v>
      </c>
      <c r="E9" s="25"/>
      <c r="F9" s="23" t="s">
        <v>182</v>
      </c>
      <c r="G9" s="18">
        <v>116064</v>
      </c>
      <c r="H9" s="17">
        <f t="shared" si="2"/>
        <v>4.6512804624776374E-4</v>
      </c>
      <c r="I9" s="16">
        <f t="shared" si="3"/>
        <v>388590</v>
      </c>
      <c r="J9" s="25"/>
      <c r="K9" s="23" t="s">
        <v>182</v>
      </c>
      <c r="L9" s="18">
        <v>116064</v>
      </c>
      <c r="M9" s="17">
        <f t="shared" si="4"/>
        <v>4.6512804624776374E-4</v>
      </c>
      <c r="N9" s="39">
        <f t="shared" si="5"/>
        <v>837740</v>
      </c>
      <c r="O9" s="34">
        <f t="shared" si="6"/>
        <v>167548</v>
      </c>
      <c r="P9" s="39">
        <v>568683</v>
      </c>
      <c r="Q9" s="39">
        <f t="shared" si="7"/>
        <v>269057</v>
      </c>
    </row>
    <row r="10" spans="1:17" s="5" customFormat="1" x14ac:dyDescent="0.25">
      <c r="A10" s="6" t="s">
        <v>7</v>
      </c>
      <c r="B10" s="7">
        <v>303234</v>
      </c>
      <c r="C10" s="8">
        <f t="shared" si="1"/>
        <v>1.4209961337821508E-3</v>
      </c>
      <c r="D10" s="21">
        <f t="shared" si="0"/>
        <v>247066</v>
      </c>
      <c r="E10" s="25"/>
      <c r="F10" s="23" t="s">
        <v>183</v>
      </c>
      <c r="G10" s="18">
        <v>403531</v>
      </c>
      <c r="H10" s="17">
        <f t="shared" si="2"/>
        <v>1.6171559280259713E-3</v>
      </c>
      <c r="I10" s="16">
        <f t="shared" si="3"/>
        <v>1351048</v>
      </c>
      <c r="J10" s="25"/>
      <c r="K10" s="23" t="s">
        <v>183</v>
      </c>
      <c r="L10" s="18">
        <v>403531</v>
      </c>
      <c r="M10" s="17">
        <f t="shared" si="4"/>
        <v>1.6171559280259713E-3</v>
      </c>
      <c r="N10" s="39">
        <f t="shared" si="5"/>
        <v>2912652</v>
      </c>
      <c r="O10" s="34">
        <f t="shared" si="6"/>
        <v>582530.4</v>
      </c>
      <c r="P10" s="39">
        <v>1977197</v>
      </c>
      <c r="Q10" s="39">
        <f t="shared" si="7"/>
        <v>935455</v>
      </c>
    </row>
    <row r="11" spans="1:17" s="5" customFormat="1" ht="12.6" customHeight="1" x14ac:dyDescent="0.25">
      <c r="A11" s="6" t="s">
        <v>8</v>
      </c>
      <c r="B11" s="7">
        <v>217376</v>
      </c>
      <c r="C11" s="8">
        <f t="shared" si="1"/>
        <v>1.0186537643438033E-3</v>
      </c>
      <c r="D11" s="21">
        <f t="shared" si="0"/>
        <v>177111</v>
      </c>
      <c r="E11" s="25"/>
      <c r="F11" s="23" t="s">
        <v>184</v>
      </c>
      <c r="G11" s="18">
        <v>235354</v>
      </c>
      <c r="H11" s="17">
        <f t="shared" si="2"/>
        <v>9.4318433102939911E-4</v>
      </c>
      <c r="I11" s="16">
        <f t="shared" si="3"/>
        <v>787981</v>
      </c>
      <c r="J11" s="25"/>
      <c r="K11" s="23" t="s">
        <v>184</v>
      </c>
      <c r="L11" s="18">
        <v>235354</v>
      </c>
      <c r="M11" s="17">
        <f t="shared" si="4"/>
        <v>9.4318433102939911E-4</v>
      </c>
      <c r="N11" s="39">
        <f t="shared" si="5"/>
        <v>1698765</v>
      </c>
      <c r="O11" s="34">
        <f t="shared" si="6"/>
        <v>339753</v>
      </c>
      <c r="P11" s="39">
        <v>1153174</v>
      </c>
      <c r="Q11" s="39">
        <f t="shared" si="7"/>
        <v>545591</v>
      </c>
    </row>
    <row r="12" spans="1:17" s="5" customFormat="1" x14ac:dyDescent="0.25">
      <c r="A12" s="6" t="s">
        <v>9</v>
      </c>
      <c r="B12" s="7">
        <v>612589</v>
      </c>
      <c r="C12" s="8">
        <f t="shared" si="1"/>
        <v>2.8706761134881776E-3</v>
      </c>
      <c r="D12" s="21">
        <f t="shared" si="0"/>
        <v>499119</v>
      </c>
      <c r="E12" s="25"/>
      <c r="F12" s="23" t="s">
        <v>185</v>
      </c>
      <c r="G12" s="18">
        <v>626383</v>
      </c>
      <c r="H12" s="17">
        <f t="shared" si="2"/>
        <v>2.5102383253447491E-3</v>
      </c>
      <c r="I12" s="16">
        <f t="shared" si="3"/>
        <v>2097172</v>
      </c>
      <c r="J12" s="25"/>
      <c r="K12" s="23" t="s">
        <v>185</v>
      </c>
      <c r="L12" s="18">
        <v>626383</v>
      </c>
      <c r="M12" s="17">
        <f t="shared" si="4"/>
        <v>2.5102383253447491E-3</v>
      </c>
      <c r="N12" s="39">
        <f t="shared" si="5"/>
        <v>4521178</v>
      </c>
      <c r="O12" s="34">
        <f t="shared" si="6"/>
        <v>904235.60000000009</v>
      </c>
      <c r="P12" s="39">
        <v>3069115</v>
      </c>
      <c r="Q12" s="39">
        <f t="shared" si="7"/>
        <v>1452063</v>
      </c>
    </row>
    <row r="13" spans="1:17" s="5" customFormat="1" x14ac:dyDescent="0.25">
      <c r="A13" s="6" t="s">
        <v>10</v>
      </c>
      <c r="B13" s="7">
        <v>1489427</v>
      </c>
      <c r="C13" s="8">
        <f t="shared" si="1"/>
        <v>6.9796593012351775E-3</v>
      </c>
      <c r="D13" s="21">
        <f t="shared" si="0"/>
        <v>1213541</v>
      </c>
      <c r="E13" s="25"/>
      <c r="F13" s="23" t="s">
        <v>186</v>
      </c>
      <c r="G13" s="18">
        <v>1569243</v>
      </c>
      <c r="H13" s="17">
        <f t="shared" si="2"/>
        <v>6.2887624989486791E-3</v>
      </c>
      <c r="I13" s="16">
        <f t="shared" si="3"/>
        <v>5253929</v>
      </c>
      <c r="J13" s="25"/>
      <c r="K13" s="23" t="s">
        <v>186</v>
      </c>
      <c r="L13" s="18">
        <v>1569243</v>
      </c>
      <c r="M13" s="17">
        <f t="shared" si="4"/>
        <v>6.2887624989486791E-3</v>
      </c>
      <c r="N13" s="39">
        <f t="shared" si="5"/>
        <v>11326660</v>
      </c>
      <c r="O13" s="34">
        <f t="shared" si="6"/>
        <v>2265332</v>
      </c>
      <c r="P13" s="39">
        <v>7688884</v>
      </c>
      <c r="Q13" s="39">
        <f t="shared" si="7"/>
        <v>3637776</v>
      </c>
    </row>
    <row r="14" spans="1:17" s="5" customFormat="1" x14ac:dyDescent="0.25">
      <c r="A14" s="6" t="s">
        <v>11</v>
      </c>
      <c r="B14" s="7">
        <v>953040</v>
      </c>
      <c r="C14" s="8">
        <f t="shared" si="1"/>
        <v>4.4660762161886237E-3</v>
      </c>
      <c r="D14" s="21">
        <f t="shared" si="0"/>
        <v>776509</v>
      </c>
      <c r="E14" s="25"/>
      <c r="F14" s="23" t="s">
        <v>187</v>
      </c>
      <c r="G14" s="18">
        <v>1125225</v>
      </c>
      <c r="H14" s="17">
        <f t="shared" si="2"/>
        <v>4.5093543720631712E-3</v>
      </c>
      <c r="I14" s="16">
        <f t="shared" si="3"/>
        <v>3767328</v>
      </c>
      <c r="J14" s="25"/>
      <c r="K14" s="23" t="s">
        <v>187</v>
      </c>
      <c r="L14" s="18">
        <v>1125225</v>
      </c>
      <c r="M14" s="17">
        <f t="shared" si="4"/>
        <v>4.5093543720631712E-3</v>
      </c>
      <c r="N14" s="39">
        <f t="shared" si="5"/>
        <v>8121777</v>
      </c>
      <c r="O14" s="34">
        <f t="shared" si="6"/>
        <v>1624355.4000000001</v>
      </c>
      <c r="P14" s="39">
        <v>5513311</v>
      </c>
      <c r="Q14" s="39">
        <f t="shared" si="7"/>
        <v>2608466</v>
      </c>
    </row>
    <row r="15" spans="1:17" s="5" customFormat="1" x14ac:dyDescent="0.25">
      <c r="A15" s="6" t="s">
        <v>12</v>
      </c>
      <c r="B15" s="7">
        <v>95318</v>
      </c>
      <c r="C15" s="8">
        <f t="shared" si="1"/>
        <v>4.4667322753994297E-4</v>
      </c>
      <c r="D15" s="21">
        <f t="shared" si="0"/>
        <v>77662</v>
      </c>
      <c r="E15" s="25"/>
      <c r="F15" s="23" t="s">
        <v>188</v>
      </c>
      <c r="G15" s="18">
        <v>97537</v>
      </c>
      <c r="H15" s="17">
        <f t="shared" si="2"/>
        <v>3.9088084373163195E-4</v>
      </c>
      <c r="I15" s="16">
        <f t="shared" si="3"/>
        <v>326560</v>
      </c>
      <c r="J15" s="25"/>
      <c r="K15" s="23" t="s">
        <v>188</v>
      </c>
      <c r="L15" s="18">
        <v>97537</v>
      </c>
      <c r="M15" s="17">
        <f t="shared" si="4"/>
        <v>3.9088084373163195E-4</v>
      </c>
      <c r="N15" s="39">
        <f t="shared" si="5"/>
        <v>704014</v>
      </c>
      <c r="O15" s="34">
        <f t="shared" si="6"/>
        <v>140802.80000000002</v>
      </c>
      <c r="P15" s="39">
        <v>477906</v>
      </c>
      <c r="Q15" s="39">
        <f t="shared" si="7"/>
        <v>226108</v>
      </c>
    </row>
    <row r="16" spans="1:17" s="5" customFormat="1" x14ac:dyDescent="0.25">
      <c r="A16" s="6" t="s">
        <v>13</v>
      </c>
      <c r="B16" s="7">
        <v>1919001</v>
      </c>
      <c r="C16" s="8">
        <f t="shared" si="1"/>
        <v>8.9927020113974073E-3</v>
      </c>
      <c r="D16" s="21">
        <f t="shared" si="0"/>
        <v>1563545</v>
      </c>
      <c r="E16" s="25"/>
      <c r="F16" s="23" t="s">
        <v>189</v>
      </c>
      <c r="G16" s="18">
        <v>1902431</v>
      </c>
      <c r="H16" s="17">
        <f t="shared" si="2"/>
        <v>7.6240179052176329E-3</v>
      </c>
      <c r="I16" s="16">
        <f t="shared" si="3"/>
        <v>6369465</v>
      </c>
      <c r="J16" s="25"/>
      <c r="K16" s="23" t="s">
        <v>189</v>
      </c>
      <c r="L16" s="18">
        <v>1902431</v>
      </c>
      <c r="M16" s="17">
        <f t="shared" si="4"/>
        <v>7.6240179052176329E-3</v>
      </c>
      <c r="N16" s="39">
        <f t="shared" si="5"/>
        <v>13731582</v>
      </c>
      <c r="O16" s="34">
        <f t="shared" si="6"/>
        <v>2746316.4000000004</v>
      </c>
      <c r="P16" s="39">
        <v>9321419</v>
      </c>
      <c r="Q16" s="39">
        <f t="shared" si="7"/>
        <v>4410163</v>
      </c>
    </row>
    <row r="17" spans="1:17" s="5" customFormat="1" x14ac:dyDescent="0.25">
      <c r="A17" s="6" t="s">
        <v>14</v>
      </c>
      <c r="B17" s="7">
        <v>184834</v>
      </c>
      <c r="C17" s="8">
        <f t="shared" si="1"/>
        <v>8.6615748692920344E-4</v>
      </c>
      <c r="D17" s="21">
        <f t="shared" si="0"/>
        <v>150597</v>
      </c>
      <c r="E17" s="25"/>
      <c r="F17" s="23" t="s">
        <v>190</v>
      </c>
      <c r="G17" s="18">
        <v>203757</v>
      </c>
      <c r="H17" s="17">
        <f t="shared" si="2"/>
        <v>8.1655892713766189E-4</v>
      </c>
      <c r="I17" s="16">
        <f t="shared" si="3"/>
        <v>682192</v>
      </c>
      <c r="J17" s="25"/>
      <c r="K17" s="23" t="s">
        <v>190</v>
      </c>
      <c r="L17" s="18">
        <v>203757</v>
      </c>
      <c r="M17" s="17">
        <f t="shared" si="4"/>
        <v>8.1655892713766189E-4</v>
      </c>
      <c r="N17" s="39">
        <f t="shared" si="5"/>
        <v>1470700</v>
      </c>
      <c r="O17" s="34">
        <f t="shared" si="6"/>
        <v>294140</v>
      </c>
      <c r="P17" s="39">
        <v>998356</v>
      </c>
      <c r="Q17" s="39">
        <f t="shared" si="7"/>
        <v>472344</v>
      </c>
    </row>
    <row r="18" spans="1:17" s="5" customFormat="1" x14ac:dyDescent="0.25">
      <c r="A18" s="6" t="s">
        <v>15</v>
      </c>
      <c r="B18" s="7">
        <v>307677</v>
      </c>
      <c r="C18" s="8">
        <f t="shared" si="1"/>
        <v>1.4418166414507966E-3</v>
      </c>
      <c r="D18" s="21">
        <f t="shared" si="0"/>
        <v>250686</v>
      </c>
      <c r="E18" s="25"/>
      <c r="F18" s="23" t="s">
        <v>191</v>
      </c>
      <c r="G18" s="18">
        <v>289903</v>
      </c>
      <c r="H18" s="17">
        <f t="shared" si="2"/>
        <v>1.1617901846512739E-3</v>
      </c>
      <c r="I18" s="16">
        <f t="shared" si="3"/>
        <v>970614</v>
      </c>
      <c r="J18" s="25"/>
      <c r="K18" s="23" t="s">
        <v>191</v>
      </c>
      <c r="L18" s="18">
        <v>289903</v>
      </c>
      <c r="M18" s="17">
        <f t="shared" si="4"/>
        <v>1.1617901846512739E-3</v>
      </c>
      <c r="N18" s="39">
        <f t="shared" si="5"/>
        <v>2092495</v>
      </c>
      <c r="O18" s="34">
        <f t="shared" si="6"/>
        <v>418499</v>
      </c>
      <c r="P18" s="39">
        <v>1420450</v>
      </c>
      <c r="Q18" s="39">
        <f t="shared" si="7"/>
        <v>672045</v>
      </c>
    </row>
    <row r="19" spans="1:17" s="5" customFormat="1" x14ac:dyDescent="0.25">
      <c r="A19" s="6" t="s">
        <v>16</v>
      </c>
      <c r="B19" s="7">
        <v>2122396</v>
      </c>
      <c r="C19" s="8">
        <f t="shared" si="1"/>
        <v>9.9458388912678063E-3</v>
      </c>
      <c r="D19" s="21">
        <f t="shared" si="0"/>
        <v>1729265</v>
      </c>
      <c r="E19" s="25"/>
      <c r="F19" s="23" t="s">
        <v>192</v>
      </c>
      <c r="G19" s="18">
        <v>2288843</v>
      </c>
      <c r="H19" s="17">
        <f t="shared" si="2"/>
        <v>9.1725692097279973E-3</v>
      </c>
      <c r="I19" s="16">
        <f t="shared" si="3"/>
        <v>7663198</v>
      </c>
      <c r="J19" s="25"/>
      <c r="K19" s="23" t="s">
        <v>192</v>
      </c>
      <c r="L19" s="18">
        <v>2288843</v>
      </c>
      <c r="M19" s="17">
        <f t="shared" si="4"/>
        <v>9.1725692097279973E-3</v>
      </c>
      <c r="N19" s="39">
        <f t="shared" si="5"/>
        <v>16520671</v>
      </c>
      <c r="O19" s="34">
        <f t="shared" si="6"/>
        <v>3304134.2</v>
      </c>
      <c r="P19" s="39">
        <v>11214738</v>
      </c>
      <c r="Q19" s="39">
        <f t="shared" si="7"/>
        <v>5305933</v>
      </c>
    </row>
    <row r="20" spans="1:17" s="5" customFormat="1" x14ac:dyDescent="0.25">
      <c r="A20" s="6" t="s">
        <v>17</v>
      </c>
      <c r="B20" s="7">
        <v>559159</v>
      </c>
      <c r="C20" s="8">
        <f t="shared" si="1"/>
        <v>2.6202958018213449E-3</v>
      </c>
      <c r="D20" s="21">
        <f t="shared" si="0"/>
        <v>455586</v>
      </c>
      <c r="E20" s="25"/>
      <c r="F20" s="23" t="s">
        <v>193</v>
      </c>
      <c r="G20" s="18">
        <v>611156</v>
      </c>
      <c r="H20" s="17">
        <f t="shared" si="2"/>
        <v>2.4492159173610962E-3</v>
      </c>
      <c r="I20" s="16">
        <f t="shared" si="3"/>
        <v>2046191</v>
      </c>
      <c r="J20" s="25"/>
      <c r="K20" s="23" t="s">
        <v>193</v>
      </c>
      <c r="L20" s="18">
        <v>611156</v>
      </c>
      <c r="M20" s="17">
        <f t="shared" si="4"/>
        <v>2.4492159173610962E-3</v>
      </c>
      <c r="N20" s="39">
        <f t="shared" si="5"/>
        <v>4411271</v>
      </c>
      <c r="O20" s="34">
        <f t="shared" si="6"/>
        <v>882254.20000000007</v>
      </c>
      <c r="P20" s="39">
        <v>2994506</v>
      </c>
      <c r="Q20" s="39">
        <f t="shared" si="7"/>
        <v>1416765</v>
      </c>
    </row>
    <row r="21" spans="1:17" s="5" customFormat="1" x14ac:dyDescent="0.25">
      <c r="A21" s="6" t="s">
        <v>18</v>
      </c>
      <c r="B21" s="7">
        <v>1184610</v>
      </c>
      <c r="C21" s="8">
        <f t="shared" si="1"/>
        <v>5.5512450122337E-3</v>
      </c>
      <c r="D21" s="21">
        <f t="shared" si="0"/>
        <v>965185</v>
      </c>
      <c r="E21" s="25"/>
      <c r="F21" s="23" t="s">
        <v>194</v>
      </c>
      <c r="G21" s="18">
        <v>1271184</v>
      </c>
      <c r="H21" s="17">
        <f t="shared" si="2"/>
        <v>5.0942870342347091E-3</v>
      </c>
      <c r="I21" s="16">
        <f t="shared" si="3"/>
        <v>4256008</v>
      </c>
      <c r="J21" s="25"/>
      <c r="K21" s="23" t="s">
        <v>194</v>
      </c>
      <c r="L21" s="18">
        <v>1271184</v>
      </c>
      <c r="M21" s="17">
        <f t="shared" si="4"/>
        <v>5.0942870342347091E-3</v>
      </c>
      <c r="N21" s="39">
        <f t="shared" si="5"/>
        <v>9175296</v>
      </c>
      <c r="O21" s="34">
        <f t="shared" si="6"/>
        <v>1835059.2000000002</v>
      </c>
      <c r="P21" s="39">
        <v>6228473</v>
      </c>
      <c r="Q21" s="39">
        <f t="shared" si="7"/>
        <v>2946823</v>
      </c>
    </row>
    <row r="22" spans="1:17" s="5" customFormat="1" x14ac:dyDescent="0.25">
      <c r="A22" s="6" t="s">
        <v>19</v>
      </c>
      <c r="B22" s="7">
        <v>820388</v>
      </c>
      <c r="C22" s="8">
        <f t="shared" si="1"/>
        <v>3.8444507416756407E-3</v>
      </c>
      <c r="D22" s="21">
        <f t="shared" si="0"/>
        <v>668428</v>
      </c>
      <c r="E22" s="25"/>
      <c r="F22" s="23" t="s">
        <v>195</v>
      </c>
      <c r="G22" s="18">
        <v>1077394</v>
      </c>
      <c r="H22" s="17">
        <f t="shared" si="2"/>
        <v>4.3176709940986281E-3</v>
      </c>
      <c r="I22" s="16">
        <f t="shared" si="3"/>
        <v>3607186</v>
      </c>
      <c r="J22" s="25"/>
      <c r="K22" s="23" t="s">
        <v>195</v>
      </c>
      <c r="L22" s="18">
        <v>1077394</v>
      </c>
      <c r="M22" s="17">
        <f t="shared" si="4"/>
        <v>4.3176709940986281E-3</v>
      </c>
      <c r="N22" s="39">
        <f t="shared" si="5"/>
        <v>7776537</v>
      </c>
      <c r="O22" s="34">
        <f t="shared" si="6"/>
        <v>1555307.4000000001</v>
      </c>
      <c r="P22" s="39">
        <v>5278951</v>
      </c>
      <c r="Q22" s="39">
        <f t="shared" si="7"/>
        <v>2497586</v>
      </c>
    </row>
    <row r="23" spans="1:17" s="5" customFormat="1" x14ac:dyDescent="0.25">
      <c r="A23" s="6" t="s">
        <v>20</v>
      </c>
      <c r="B23" s="7">
        <v>413271</v>
      </c>
      <c r="C23" s="8">
        <f t="shared" si="1"/>
        <v>1.9366446150638889E-3</v>
      </c>
      <c r="D23" s="21">
        <f t="shared" si="0"/>
        <v>336721</v>
      </c>
      <c r="E23" s="25"/>
      <c r="F23" s="23" t="s">
        <v>196</v>
      </c>
      <c r="G23" s="18">
        <v>415188</v>
      </c>
      <c r="H23" s="17">
        <f t="shared" si="2"/>
        <v>1.6638715128335791E-3</v>
      </c>
      <c r="I23" s="16">
        <f t="shared" si="3"/>
        <v>1390077</v>
      </c>
      <c r="J23" s="25"/>
      <c r="K23" s="23" t="s">
        <v>196</v>
      </c>
      <c r="L23" s="18">
        <v>415188</v>
      </c>
      <c r="M23" s="17">
        <f t="shared" si="4"/>
        <v>1.6638715128335791E-3</v>
      </c>
      <c r="N23" s="39">
        <f t="shared" si="5"/>
        <v>2996791</v>
      </c>
      <c r="O23" s="34">
        <f t="shared" si="6"/>
        <v>599358.20000000007</v>
      </c>
      <c r="P23" s="39">
        <v>2034314</v>
      </c>
      <c r="Q23" s="39">
        <f t="shared" si="7"/>
        <v>962477</v>
      </c>
    </row>
    <row r="24" spans="1:17" s="5" customFormat="1" x14ac:dyDescent="0.25">
      <c r="A24" s="6" t="s">
        <v>21</v>
      </c>
      <c r="B24" s="7">
        <v>270320</v>
      </c>
      <c r="C24" s="8">
        <f t="shared" si="1"/>
        <v>1.2667566133216957E-3</v>
      </c>
      <c r="D24" s="21">
        <f t="shared" si="0"/>
        <v>220249</v>
      </c>
      <c r="E24" s="25"/>
      <c r="F24" s="23" t="s">
        <v>197</v>
      </c>
      <c r="G24" s="18">
        <v>280255</v>
      </c>
      <c r="H24" s="17">
        <f t="shared" si="2"/>
        <v>1.1231256944544993E-3</v>
      </c>
      <c r="I24" s="16">
        <f t="shared" si="3"/>
        <v>938312</v>
      </c>
      <c r="J24" s="25"/>
      <c r="K24" s="23" t="s">
        <v>197</v>
      </c>
      <c r="L24" s="18">
        <v>280255</v>
      </c>
      <c r="M24" s="17">
        <f t="shared" si="4"/>
        <v>1.1231256944544993E-3</v>
      </c>
      <c r="N24" s="39">
        <f t="shared" si="5"/>
        <v>2022856</v>
      </c>
      <c r="O24" s="34">
        <f t="shared" si="6"/>
        <v>404571.2</v>
      </c>
      <c r="P24" s="39">
        <v>1373177</v>
      </c>
      <c r="Q24" s="39">
        <f t="shared" si="7"/>
        <v>649679</v>
      </c>
    </row>
    <row r="25" spans="1:17" s="5" customFormat="1" x14ac:dyDescent="0.25">
      <c r="A25" s="6" t="s">
        <v>22</v>
      </c>
      <c r="B25" s="7">
        <v>1121245</v>
      </c>
      <c r="C25" s="8">
        <f t="shared" si="1"/>
        <v>5.2543079272857523E-3</v>
      </c>
      <c r="D25" s="21">
        <f t="shared" si="0"/>
        <v>913557</v>
      </c>
      <c r="E25" s="25"/>
      <c r="F25" s="23" t="s">
        <v>198</v>
      </c>
      <c r="G25" s="18">
        <v>1378888</v>
      </c>
      <c r="H25" s="17">
        <f t="shared" si="2"/>
        <v>5.52591226766686E-3</v>
      </c>
      <c r="I25" s="16">
        <f t="shared" si="3"/>
        <v>4616608</v>
      </c>
      <c r="J25" s="25"/>
      <c r="K25" s="23" t="s">
        <v>198</v>
      </c>
      <c r="L25" s="18">
        <v>1378888</v>
      </c>
      <c r="M25" s="17">
        <f t="shared" si="4"/>
        <v>5.52591226766686E-3</v>
      </c>
      <c r="N25" s="39">
        <f t="shared" si="5"/>
        <v>9952694</v>
      </c>
      <c r="O25" s="34">
        <f t="shared" si="6"/>
        <v>1990538.8</v>
      </c>
      <c r="P25" s="39">
        <v>6756194</v>
      </c>
      <c r="Q25" s="39">
        <f t="shared" si="7"/>
        <v>3196500</v>
      </c>
    </row>
    <row r="26" spans="1:17" s="5" customFormat="1" x14ac:dyDescent="0.25">
      <c r="A26" s="6" t="s">
        <v>23</v>
      </c>
      <c r="B26" s="7">
        <v>809029</v>
      </c>
      <c r="C26" s="8">
        <f t="shared" si="1"/>
        <v>3.7912209089931859E-3</v>
      </c>
      <c r="D26" s="21">
        <f t="shared" si="0"/>
        <v>659173</v>
      </c>
      <c r="E26" s="25"/>
      <c r="F26" s="23" t="s">
        <v>199</v>
      </c>
      <c r="G26" s="18">
        <v>946302</v>
      </c>
      <c r="H26" s="17">
        <f t="shared" si="2"/>
        <v>3.7923180350526546E-3</v>
      </c>
      <c r="I26" s="16">
        <f t="shared" si="3"/>
        <v>3168282</v>
      </c>
      <c r="J26" s="25"/>
      <c r="K26" s="23" t="s">
        <v>199</v>
      </c>
      <c r="L26" s="18">
        <v>946302</v>
      </c>
      <c r="M26" s="17">
        <f t="shared" si="4"/>
        <v>3.7923180350526546E-3</v>
      </c>
      <c r="N26" s="39">
        <f t="shared" si="5"/>
        <v>6830326</v>
      </c>
      <c r="O26" s="34">
        <f t="shared" si="6"/>
        <v>1366065.2000000002</v>
      </c>
      <c r="P26" s="39">
        <v>4636635</v>
      </c>
      <c r="Q26" s="39">
        <f t="shared" si="7"/>
        <v>2193691</v>
      </c>
    </row>
    <row r="27" spans="1:17" s="5" customFormat="1" x14ac:dyDescent="0.25">
      <c r="A27" s="6" t="s">
        <v>24</v>
      </c>
      <c r="B27" s="7">
        <v>1869356</v>
      </c>
      <c r="C27" s="8">
        <f t="shared" si="1"/>
        <v>8.7600587291084327E-3</v>
      </c>
      <c r="D27" s="21">
        <f t="shared" si="0"/>
        <v>1523096</v>
      </c>
      <c r="E27" s="25"/>
      <c r="F27" s="23" t="s">
        <v>200</v>
      </c>
      <c r="G27" s="18">
        <v>2058221</v>
      </c>
      <c r="H27" s="17">
        <f t="shared" si="2"/>
        <v>8.2483484325554732E-3</v>
      </c>
      <c r="I27" s="16">
        <f t="shared" si="3"/>
        <v>6891060</v>
      </c>
      <c r="J27" s="25"/>
      <c r="K27" s="23" t="s">
        <v>200</v>
      </c>
      <c r="L27" s="18">
        <v>2058221</v>
      </c>
      <c r="M27" s="17">
        <f t="shared" si="4"/>
        <v>8.2483484325554732E-3</v>
      </c>
      <c r="N27" s="39">
        <f t="shared" si="5"/>
        <v>14856061</v>
      </c>
      <c r="O27" s="34">
        <f t="shared" si="6"/>
        <v>2971212.2</v>
      </c>
      <c r="P27" s="39">
        <v>10084750</v>
      </c>
      <c r="Q27" s="39">
        <f t="shared" si="7"/>
        <v>4771311</v>
      </c>
    </row>
    <row r="28" spans="1:17" s="5" customFormat="1" x14ac:dyDescent="0.25">
      <c r="A28" s="6" t="s">
        <v>25</v>
      </c>
      <c r="B28" s="7">
        <v>102484</v>
      </c>
      <c r="C28" s="8">
        <f t="shared" si="1"/>
        <v>4.8025408685876237E-4</v>
      </c>
      <c r="D28" s="21">
        <f t="shared" si="0"/>
        <v>83501</v>
      </c>
      <c r="E28" s="25"/>
      <c r="F28" s="23" t="s">
        <v>201</v>
      </c>
      <c r="G28" s="18">
        <v>97249</v>
      </c>
      <c r="H28" s="17">
        <f t="shared" si="2"/>
        <v>3.8972667984516109E-4</v>
      </c>
      <c r="I28" s="16">
        <f t="shared" si="3"/>
        <v>325596</v>
      </c>
      <c r="J28" s="25"/>
      <c r="K28" s="23" t="s">
        <v>201</v>
      </c>
      <c r="L28" s="18">
        <v>97249</v>
      </c>
      <c r="M28" s="17">
        <f t="shared" si="4"/>
        <v>3.8972667984516109E-4</v>
      </c>
      <c r="N28" s="39">
        <f t="shared" si="5"/>
        <v>701935</v>
      </c>
      <c r="O28" s="34">
        <f t="shared" si="6"/>
        <v>140387</v>
      </c>
      <c r="P28" s="39">
        <v>476495</v>
      </c>
      <c r="Q28" s="39">
        <f t="shared" si="7"/>
        <v>225440</v>
      </c>
    </row>
    <row r="29" spans="1:17" s="5" customFormat="1" x14ac:dyDescent="0.25">
      <c r="A29" s="6" t="s">
        <v>26</v>
      </c>
      <c r="B29" s="7">
        <v>619089</v>
      </c>
      <c r="C29" s="8">
        <f t="shared" si="1"/>
        <v>2.9011360054184494E-3</v>
      </c>
      <c r="D29" s="21">
        <f t="shared" si="0"/>
        <v>504415</v>
      </c>
      <c r="E29" s="25"/>
      <c r="F29" s="23" t="s">
        <v>202</v>
      </c>
      <c r="G29" s="18">
        <v>674413</v>
      </c>
      <c r="H29" s="17">
        <f t="shared" si="2"/>
        <v>2.7027191984947364E-3</v>
      </c>
      <c r="I29" s="16">
        <f t="shared" si="3"/>
        <v>2257979</v>
      </c>
      <c r="J29" s="25"/>
      <c r="K29" s="23" t="s">
        <v>202</v>
      </c>
      <c r="L29" s="18">
        <v>674413</v>
      </c>
      <c r="M29" s="17">
        <f t="shared" si="4"/>
        <v>2.7027191984947364E-3</v>
      </c>
      <c r="N29" s="39">
        <f t="shared" si="5"/>
        <v>4867855</v>
      </c>
      <c r="O29" s="34">
        <f t="shared" si="6"/>
        <v>973571</v>
      </c>
      <c r="P29" s="39">
        <v>3304449</v>
      </c>
      <c r="Q29" s="39">
        <f t="shared" si="7"/>
        <v>1563406</v>
      </c>
    </row>
    <row r="30" spans="1:17" s="5" customFormat="1" x14ac:dyDescent="0.25">
      <c r="A30" s="6" t="s">
        <v>27</v>
      </c>
      <c r="B30" s="7">
        <v>874018</v>
      </c>
      <c r="C30" s="8">
        <f t="shared" si="1"/>
        <v>4.0957682807864814E-3</v>
      </c>
      <c r="D30" s="21">
        <f t="shared" si="0"/>
        <v>712124</v>
      </c>
      <c r="E30" s="25"/>
      <c r="F30" s="23" t="s">
        <v>203</v>
      </c>
      <c r="G30" s="18">
        <v>824550</v>
      </c>
      <c r="H30" s="17">
        <f t="shared" si="2"/>
        <v>3.304395252047091E-3</v>
      </c>
      <c r="I30" s="16">
        <f t="shared" si="3"/>
        <v>2760648</v>
      </c>
      <c r="J30" s="25"/>
      <c r="K30" s="23" t="s">
        <v>203</v>
      </c>
      <c r="L30" s="18">
        <v>824550</v>
      </c>
      <c r="M30" s="17">
        <f t="shared" si="4"/>
        <v>3.304395252047091E-3</v>
      </c>
      <c r="N30" s="39">
        <f t="shared" si="5"/>
        <v>5951531</v>
      </c>
      <c r="O30" s="34">
        <f t="shared" si="6"/>
        <v>1190306.2</v>
      </c>
      <c r="P30" s="39">
        <v>4040081</v>
      </c>
      <c r="Q30" s="39">
        <f t="shared" si="7"/>
        <v>1911450</v>
      </c>
    </row>
    <row r="31" spans="1:17" s="5" customFormat="1" x14ac:dyDescent="0.25">
      <c r="A31" s="6" t="s">
        <v>28</v>
      </c>
      <c r="B31" s="7">
        <v>1018240</v>
      </c>
      <c r="C31" s="8">
        <f t="shared" si="1"/>
        <v>4.7716123629353482E-3</v>
      </c>
      <c r="D31" s="21">
        <f t="shared" si="0"/>
        <v>829632</v>
      </c>
      <c r="E31" s="25"/>
      <c r="F31" s="23" t="s">
        <v>204</v>
      </c>
      <c r="G31" s="18">
        <v>1149968</v>
      </c>
      <c r="H31" s="17">
        <f t="shared" si="2"/>
        <v>4.6085122784622996E-3</v>
      </c>
      <c r="I31" s="16">
        <f t="shared" si="3"/>
        <v>3850169</v>
      </c>
      <c r="J31" s="25"/>
      <c r="K31" s="23" t="s">
        <v>204</v>
      </c>
      <c r="L31" s="18">
        <v>1149968</v>
      </c>
      <c r="M31" s="17">
        <f t="shared" si="4"/>
        <v>4.6085122784622996E-3</v>
      </c>
      <c r="N31" s="39">
        <f t="shared" si="5"/>
        <v>8300369</v>
      </c>
      <c r="O31" s="34">
        <f t="shared" si="6"/>
        <v>1660073.8</v>
      </c>
      <c r="P31" s="39">
        <v>5634545</v>
      </c>
      <c r="Q31" s="39">
        <f t="shared" si="7"/>
        <v>2665824</v>
      </c>
    </row>
    <row r="32" spans="1:17" s="5" customFormat="1" x14ac:dyDescent="0.25">
      <c r="A32" s="6" t="s">
        <v>29</v>
      </c>
      <c r="B32" s="7">
        <v>598792</v>
      </c>
      <c r="C32" s="8">
        <f t="shared" si="1"/>
        <v>2.8060214782632611E-3</v>
      </c>
      <c r="D32" s="21">
        <f t="shared" si="0"/>
        <v>487878</v>
      </c>
      <c r="E32" s="25"/>
      <c r="F32" s="23" t="s">
        <v>29</v>
      </c>
      <c r="G32" s="18">
        <v>867414</v>
      </c>
      <c r="H32" s="17">
        <f t="shared" si="2"/>
        <v>3.4761733104835065E-3</v>
      </c>
      <c r="I32" s="16">
        <f t="shared" si="3"/>
        <v>2904159</v>
      </c>
      <c r="J32" s="25"/>
      <c r="K32" s="23" t="s">
        <v>29</v>
      </c>
      <c r="L32" s="18">
        <v>867414</v>
      </c>
      <c r="M32" s="17">
        <f t="shared" si="4"/>
        <v>3.4761733104835065E-3</v>
      </c>
      <c r="N32" s="39">
        <f t="shared" si="5"/>
        <v>6260919</v>
      </c>
      <c r="O32" s="34">
        <f t="shared" si="6"/>
        <v>1252183.8</v>
      </c>
      <c r="P32" s="39">
        <v>4250104</v>
      </c>
      <c r="Q32" s="39">
        <f t="shared" si="7"/>
        <v>2010815</v>
      </c>
    </row>
    <row r="33" spans="1:17" s="5" customFormat="1" x14ac:dyDescent="0.25">
      <c r="A33" s="6" t="s">
        <v>30</v>
      </c>
      <c r="B33" s="7">
        <v>859907</v>
      </c>
      <c r="C33" s="8">
        <f t="shared" si="1"/>
        <v>4.029642198474472E-3</v>
      </c>
      <c r="D33" s="21">
        <f t="shared" si="0"/>
        <v>700627</v>
      </c>
      <c r="E33" s="25"/>
      <c r="F33" s="23" t="s">
        <v>205</v>
      </c>
      <c r="G33" s="18">
        <v>852481</v>
      </c>
      <c r="H33" s="17">
        <f t="shared" si="2"/>
        <v>3.4163291114672925E-3</v>
      </c>
      <c r="I33" s="16">
        <f t="shared" si="3"/>
        <v>2854163</v>
      </c>
      <c r="J33" s="25"/>
      <c r="K33" s="23" t="s">
        <v>205</v>
      </c>
      <c r="L33" s="18">
        <v>852481</v>
      </c>
      <c r="M33" s="17">
        <f t="shared" si="4"/>
        <v>3.4163291114672925E-3</v>
      </c>
      <c r="N33" s="39">
        <f t="shared" si="5"/>
        <v>6153134</v>
      </c>
      <c r="O33" s="34">
        <f t="shared" si="6"/>
        <v>1230626.8</v>
      </c>
      <c r="P33" s="39">
        <v>4176936</v>
      </c>
      <c r="Q33" s="39">
        <f t="shared" si="7"/>
        <v>1976198</v>
      </c>
    </row>
    <row r="34" spans="1:17" s="5" customFormat="1" x14ac:dyDescent="0.25">
      <c r="A34" s="6" t="s">
        <v>31</v>
      </c>
      <c r="B34" s="7">
        <v>201426</v>
      </c>
      <c r="C34" s="8">
        <f t="shared" si="1"/>
        <v>9.4390987568413679E-4</v>
      </c>
      <c r="D34" s="21">
        <f t="shared" si="0"/>
        <v>164116</v>
      </c>
      <c r="E34" s="25"/>
      <c r="F34" s="23" t="s">
        <v>206</v>
      </c>
      <c r="G34" s="18">
        <v>234077</v>
      </c>
      <c r="H34" s="17">
        <f t="shared" si="2"/>
        <v>9.3806673629667932E-4</v>
      </c>
      <c r="I34" s="16">
        <f t="shared" si="3"/>
        <v>783705</v>
      </c>
      <c r="J34" s="25"/>
      <c r="K34" s="23" t="s">
        <v>206</v>
      </c>
      <c r="L34" s="18">
        <v>234077</v>
      </c>
      <c r="M34" s="17">
        <f t="shared" si="4"/>
        <v>9.3806673629667932E-4</v>
      </c>
      <c r="N34" s="39">
        <f t="shared" si="5"/>
        <v>1689548</v>
      </c>
      <c r="O34" s="34">
        <f t="shared" si="6"/>
        <v>337909.60000000003</v>
      </c>
      <c r="P34" s="39">
        <v>1146917</v>
      </c>
      <c r="Q34" s="39">
        <f t="shared" si="7"/>
        <v>542631</v>
      </c>
    </row>
    <row r="35" spans="1:17" s="5" customFormat="1" x14ac:dyDescent="0.25">
      <c r="A35" s="6" t="s">
        <v>32</v>
      </c>
      <c r="B35" s="7">
        <v>696808</v>
      </c>
      <c r="C35" s="8">
        <f t="shared" si="1"/>
        <v>3.2653379040228766E-3</v>
      </c>
      <c r="D35" s="21">
        <f t="shared" si="0"/>
        <v>567738</v>
      </c>
      <c r="E35" s="25"/>
      <c r="F35" s="23" t="s">
        <v>207</v>
      </c>
      <c r="G35" s="18">
        <v>730604</v>
      </c>
      <c r="H35" s="17">
        <f t="shared" si="2"/>
        <v>2.9279053892748929E-3</v>
      </c>
      <c r="I35" s="16">
        <f t="shared" si="3"/>
        <v>2446110</v>
      </c>
      <c r="J35" s="25"/>
      <c r="K35" s="23" t="s">
        <v>207</v>
      </c>
      <c r="L35" s="18">
        <v>730604</v>
      </c>
      <c r="M35" s="17">
        <f t="shared" si="4"/>
        <v>2.9279053892748929E-3</v>
      </c>
      <c r="N35" s="39">
        <f t="shared" si="5"/>
        <v>5273436</v>
      </c>
      <c r="O35" s="34">
        <f t="shared" si="6"/>
        <v>1054687.2</v>
      </c>
      <c r="P35" s="39">
        <v>3579770</v>
      </c>
      <c r="Q35" s="39">
        <f t="shared" si="7"/>
        <v>1693666</v>
      </c>
    </row>
    <row r="36" spans="1:17" s="5" customFormat="1" x14ac:dyDescent="0.25">
      <c r="A36" s="6" t="s">
        <v>33</v>
      </c>
      <c r="B36" s="7">
        <v>1525735</v>
      </c>
      <c r="C36" s="8">
        <f t="shared" ref="C36:C67" si="8">B36/$B$177</f>
        <v>7.1498035714204541E-3</v>
      </c>
      <c r="D36" s="21">
        <f t="shared" si="0"/>
        <v>1243123</v>
      </c>
      <c r="E36" s="25"/>
      <c r="F36" s="23" t="s">
        <v>208</v>
      </c>
      <c r="G36" s="18">
        <v>2265967</v>
      </c>
      <c r="H36" s="17">
        <f t="shared" si="2"/>
        <v>9.0808933310234565E-3</v>
      </c>
      <c r="I36" s="16">
        <f t="shared" si="3"/>
        <v>7586607</v>
      </c>
      <c r="J36" s="25"/>
      <c r="K36" s="23" t="s">
        <v>208</v>
      </c>
      <c r="L36" s="18">
        <v>2265967</v>
      </c>
      <c r="M36" s="17">
        <f t="shared" si="4"/>
        <v>9.0808933310234565E-3</v>
      </c>
      <c r="N36" s="39">
        <f t="shared" si="5"/>
        <v>16355554</v>
      </c>
      <c r="O36" s="34">
        <f t="shared" si="6"/>
        <v>3271110.8000000003</v>
      </c>
      <c r="P36" s="39">
        <v>11102652</v>
      </c>
      <c r="Q36" s="39">
        <f t="shared" si="7"/>
        <v>5252902</v>
      </c>
    </row>
    <row r="37" spans="1:17" s="5" customFormat="1" x14ac:dyDescent="0.25">
      <c r="A37" s="6" t="s">
        <v>34</v>
      </c>
      <c r="B37" s="7">
        <v>1232002</v>
      </c>
      <c r="C37" s="8">
        <f t="shared" si="8"/>
        <v>5.7733304273659206E-3</v>
      </c>
      <c r="D37" s="21">
        <f t="shared" si="0"/>
        <v>1003798</v>
      </c>
      <c r="E37" s="25"/>
      <c r="F37" s="23" t="s">
        <v>209</v>
      </c>
      <c r="G37" s="18">
        <v>1625872</v>
      </c>
      <c r="H37" s="17">
        <f t="shared" si="2"/>
        <v>6.51570398063951E-3</v>
      </c>
      <c r="I37" s="16">
        <f t="shared" si="3"/>
        <v>5443527</v>
      </c>
      <c r="J37" s="25"/>
      <c r="K37" s="23" t="s">
        <v>209</v>
      </c>
      <c r="L37" s="18">
        <v>1625872</v>
      </c>
      <c r="M37" s="17">
        <f t="shared" si="4"/>
        <v>6.51570398063951E-3</v>
      </c>
      <c r="N37" s="39">
        <f t="shared" si="5"/>
        <v>11735403</v>
      </c>
      <c r="O37" s="34">
        <f t="shared" si="6"/>
        <v>2347080.6</v>
      </c>
      <c r="P37" s="39">
        <v>7966352</v>
      </c>
      <c r="Q37" s="39">
        <f t="shared" si="7"/>
        <v>3769051</v>
      </c>
    </row>
    <row r="38" spans="1:17" s="5" customFormat="1" x14ac:dyDescent="0.25">
      <c r="A38" s="6" t="s">
        <v>35</v>
      </c>
      <c r="B38" s="7">
        <v>397734</v>
      </c>
      <c r="C38" s="8">
        <f t="shared" si="8"/>
        <v>1.8638361010760998E-3</v>
      </c>
      <c r="D38" s="21">
        <f t="shared" si="0"/>
        <v>324062</v>
      </c>
      <c r="E38" s="25"/>
      <c r="F38" s="23" t="s">
        <v>210</v>
      </c>
      <c r="G38" s="18">
        <v>698859</v>
      </c>
      <c r="H38" s="17">
        <f t="shared" si="2"/>
        <v>2.8006868733859414E-3</v>
      </c>
      <c r="I38" s="16">
        <f t="shared" si="3"/>
        <v>2339826</v>
      </c>
      <c r="J38" s="25"/>
      <c r="K38" s="23" t="s">
        <v>210</v>
      </c>
      <c r="L38" s="18">
        <v>698859</v>
      </c>
      <c r="M38" s="17">
        <f t="shared" si="4"/>
        <v>2.8006868733859414E-3</v>
      </c>
      <c r="N38" s="39">
        <f t="shared" si="5"/>
        <v>5044304</v>
      </c>
      <c r="O38" s="34">
        <f t="shared" si="6"/>
        <v>1008860.8</v>
      </c>
      <c r="P38" s="39">
        <v>3424228</v>
      </c>
      <c r="Q38" s="39">
        <f t="shared" si="7"/>
        <v>1620076</v>
      </c>
    </row>
    <row r="39" spans="1:17" s="5" customFormat="1" x14ac:dyDescent="0.25">
      <c r="A39" s="6" t="s">
        <v>36</v>
      </c>
      <c r="B39" s="7">
        <v>3760891</v>
      </c>
      <c r="C39" s="8">
        <f t="shared" si="8"/>
        <v>1.7624051295620172E-2</v>
      </c>
      <c r="D39" s="21">
        <f t="shared" si="0"/>
        <v>3064262</v>
      </c>
      <c r="E39" s="25"/>
      <c r="F39" s="23" t="s">
        <v>211</v>
      </c>
      <c r="G39" s="18">
        <v>4426988</v>
      </c>
      <c r="H39" s="17">
        <f t="shared" si="2"/>
        <v>1.7741214150833119E-2</v>
      </c>
      <c r="I39" s="16">
        <f t="shared" si="3"/>
        <v>14821849</v>
      </c>
      <c r="J39" s="25"/>
      <c r="K39" s="23" t="s">
        <v>211</v>
      </c>
      <c r="L39" s="18">
        <v>4426988</v>
      </c>
      <c r="M39" s="17">
        <f t="shared" si="4"/>
        <v>1.7741214150833119E-2</v>
      </c>
      <c r="N39" s="39">
        <f t="shared" si="5"/>
        <v>31953616</v>
      </c>
      <c r="O39" s="34">
        <f t="shared" si="6"/>
        <v>6390723.2000000002</v>
      </c>
      <c r="P39" s="39">
        <v>21691095</v>
      </c>
      <c r="Q39" s="39">
        <f t="shared" si="7"/>
        <v>10262521</v>
      </c>
    </row>
    <row r="40" spans="1:17" s="5" customFormat="1" x14ac:dyDescent="0.25">
      <c r="A40" s="6" t="s">
        <v>37</v>
      </c>
      <c r="B40" s="7">
        <v>1499672</v>
      </c>
      <c r="C40" s="8">
        <f t="shared" si="8"/>
        <v>7.0276687770545049E-3</v>
      </c>
      <c r="D40" s="21">
        <f t="shared" si="0"/>
        <v>1221888</v>
      </c>
      <c r="E40" s="25"/>
      <c r="F40" s="23" t="s">
        <v>212</v>
      </c>
      <c r="G40" s="18">
        <v>2093021</v>
      </c>
      <c r="H40" s="17">
        <f t="shared" si="2"/>
        <v>8.387809902170704E-3</v>
      </c>
      <c r="I40" s="16">
        <f t="shared" si="3"/>
        <v>7007573</v>
      </c>
      <c r="J40" s="25"/>
      <c r="K40" s="23" t="s">
        <v>212</v>
      </c>
      <c r="L40" s="18">
        <v>2093021</v>
      </c>
      <c r="M40" s="17">
        <f t="shared" si="4"/>
        <v>8.387809902170704E-3</v>
      </c>
      <c r="N40" s="39">
        <f t="shared" si="5"/>
        <v>15107244</v>
      </c>
      <c r="O40" s="34">
        <f t="shared" si="6"/>
        <v>3021448.8000000003</v>
      </c>
      <c r="P40" s="39">
        <v>10255261</v>
      </c>
      <c r="Q40" s="39">
        <f t="shared" si="7"/>
        <v>4851983</v>
      </c>
    </row>
    <row r="41" spans="1:17" s="5" customFormat="1" x14ac:dyDescent="0.25">
      <c r="A41" s="6" t="s">
        <v>38</v>
      </c>
      <c r="B41" s="7">
        <v>2489052</v>
      </c>
      <c r="C41" s="8">
        <f t="shared" si="8"/>
        <v>1.1664039219819447E-2</v>
      </c>
      <c r="D41" s="21">
        <f t="shared" si="0"/>
        <v>2028005</v>
      </c>
      <c r="E41" s="25"/>
      <c r="F41" s="23" t="s">
        <v>213</v>
      </c>
      <c r="G41" s="18">
        <v>2779922</v>
      </c>
      <c r="H41" s="17">
        <f t="shared" si="2"/>
        <v>1.1140574929187136E-2</v>
      </c>
      <c r="I41" s="16">
        <f t="shared" si="3"/>
        <v>9307363</v>
      </c>
      <c r="J41" s="25"/>
      <c r="K41" s="23" t="s">
        <v>213</v>
      </c>
      <c r="L41" s="18">
        <v>2779922</v>
      </c>
      <c r="M41" s="17">
        <f t="shared" si="4"/>
        <v>1.1140574929187136E-2</v>
      </c>
      <c r="N41" s="39">
        <f t="shared" si="5"/>
        <v>20065236</v>
      </c>
      <c r="O41" s="34">
        <f t="shared" si="6"/>
        <v>4013047.2</v>
      </c>
      <c r="P41" s="39">
        <v>13620898</v>
      </c>
      <c r="Q41" s="39">
        <f t="shared" si="7"/>
        <v>6444338</v>
      </c>
    </row>
    <row r="42" spans="1:17" s="5" customFormat="1" x14ac:dyDescent="0.25">
      <c r="A42" s="6" t="s">
        <v>39</v>
      </c>
      <c r="B42" s="7">
        <v>753707</v>
      </c>
      <c r="C42" s="8">
        <f t="shared" si="8"/>
        <v>3.5319744257060345E-3</v>
      </c>
      <c r="D42" s="21">
        <f t="shared" si="0"/>
        <v>614098</v>
      </c>
      <c r="E42" s="25"/>
      <c r="F42" s="23" t="s">
        <v>214</v>
      </c>
      <c r="G42" s="18">
        <v>1042447</v>
      </c>
      <c r="H42" s="17">
        <f t="shared" si="2"/>
        <v>4.1776204199996773E-3</v>
      </c>
      <c r="I42" s="16">
        <f t="shared" si="3"/>
        <v>3490181</v>
      </c>
      <c r="J42" s="25"/>
      <c r="K42" s="23" t="s">
        <v>214</v>
      </c>
      <c r="L42" s="18">
        <v>1042447</v>
      </c>
      <c r="M42" s="17">
        <f t="shared" si="4"/>
        <v>4.1776204199996773E-3</v>
      </c>
      <c r="N42" s="39">
        <f t="shared" si="5"/>
        <v>7524292</v>
      </c>
      <c r="O42" s="34">
        <f t="shared" si="6"/>
        <v>1504858.4000000001</v>
      </c>
      <c r="P42" s="39">
        <v>5107720</v>
      </c>
      <c r="Q42" s="39">
        <f t="shared" si="7"/>
        <v>2416572</v>
      </c>
    </row>
    <row r="43" spans="1:17" s="5" customFormat="1" x14ac:dyDescent="0.25">
      <c r="A43" s="6" t="s">
        <v>40</v>
      </c>
      <c r="B43" s="7">
        <v>107726</v>
      </c>
      <c r="C43" s="8">
        <f t="shared" si="8"/>
        <v>5.0481881816622149E-4</v>
      </c>
      <c r="D43" s="21">
        <f t="shared" si="0"/>
        <v>87772</v>
      </c>
      <c r="E43" s="25"/>
      <c r="F43" s="23" t="s">
        <v>215</v>
      </c>
      <c r="G43" s="18">
        <v>114195</v>
      </c>
      <c r="H43" s="17">
        <f t="shared" si="2"/>
        <v>4.5763800352618706E-4</v>
      </c>
      <c r="I43" s="16">
        <f t="shared" si="3"/>
        <v>382332</v>
      </c>
      <c r="J43" s="25"/>
      <c r="K43" s="23" t="s">
        <v>215</v>
      </c>
      <c r="L43" s="18">
        <v>114195</v>
      </c>
      <c r="M43" s="17">
        <f t="shared" si="4"/>
        <v>4.5763800352618706E-4</v>
      </c>
      <c r="N43" s="39">
        <f t="shared" si="5"/>
        <v>824250</v>
      </c>
      <c r="O43" s="34">
        <f t="shared" si="6"/>
        <v>164850</v>
      </c>
      <c r="P43" s="39">
        <v>559526</v>
      </c>
      <c r="Q43" s="39">
        <f t="shared" si="7"/>
        <v>264724</v>
      </c>
    </row>
    <row r="44" spans="1:17" s="5" customFormat="1" x14ac:dyDescent="0.25">
      <c r="A44" s="6" t="s">
        <v>41</v>
      </c>
      <c r="B44" s="7">
        <v>660102</v>
      </c>
      <c r="C44" s="8">
        <f t="shared" si="8"/>
        <v>3.0933285512240228E-3</v>
      </c>
      <c r="D44" s="21">
        <f t="shared" si="0"/>
        <v>537831</v>
      </c>
      <c r="E44" s="25"/>
      <c r="F44" s="23" t="s">
        <v>216</v>
      </c>
      <c r="G44" s="18">
        <v>747721</v>
      </c>
      <c r="H44" s="17">
        <f t="shared" si="2"/>
        <v>2.9965019977635111E-3</v>
      </c>
      <c r="I44" s="16">
        <f t="shared" si="3"/>
        <v>2503419</v>
      </c>
      <c r="J44" s="25"/>
      <c r="K44" s="23" t="s">
        <v>216</v>
      </c>
      <c r="L44" s="18">
        <v>747721</v>
      </c>
      <c r="M44" s="17">
        <f t="shared" si="4"/>
        <v>2.9965019977635111E-3</v>
      </c>
      <c r="N44" s="39">
        <f t="shared" si="5"/>
        <v>5396985</v>
      </c>
      <c r="O44" s="34">
        <f t="shared" si="6"/>
        <v>1079397</v>
      </c>
      <c r="P44" s="39">
        <v>3663639</v>
      </c>
      <c r="Q44" s="39">
        <f t="shared" si="7"/>
        <v>1733346</v>
      </c>
    </row>
    <row r="45" spans="1:17" s="5" customFormat="1" x14ac:dyDescent="0.25">
      <c r="A45" s="6" t="s">
        <v>42</v>
      </c>
      <c r="B45" s="7">
        <v>2794020</v>
      </c>
      <c r="C45" s="8">
        <f t="shared" si="8"/>
        <v>1.309316111554115E-2</v>
      </c>
      <c r="D45" s="21">
        <f t="shared" si="0"/>
        <v>2276484</v>
      </c>
      <c r="E45" s="25"/>
      <c r="F45" s="23" t="s">
        <v>217</v>
      </c>
      <c r="G45" s="18">
        <v>2750458</v>
      </c>
      <c r="H45" s="17">
        <f t="shared" si="2"/>
        <v>1.1022497551579575E-2</v>
      </c>
      <c r="I45" s="16">
        <f t="shared" si="3"/>
        <v>9208715</v>
      </c>
      <c r="J45" s="25"/>
      <c r="K45" s="23" t="s">
        <v>217</v>
      </c>
      <c r="L45" s="18">
        <v>2750458</v>
      </c>
      <c r="M45" s="17">
        <f t="shared" si="4"/>
        <v>1.1022497551579575E-2</v>
      </c>
      <c r="N45" s="39">
        <f t="shared" si="5"/>
        <v>19852568</v>
      </c>
      <c r="O45" s="34">
        <f t="shared" si="6"/>
        <v>3970513.6</v>
      </c>
      <c r="P45" s="39">
        <v>13476532</v>
      </c>
      <c r="Q45" s="39">
        <f t="shared" si="7"/>
        <v>6376036</v>
      </c>
    </row>
    <row r="46" spans="1:17" s="5" customFormat="1" x14ac:dyDescent="0.25">
      <c r="A46" s="6" t="s">
        <v>43</v>
      </c>
      <c r="B46" s="7">
        <v>507118</v>
      </c>
      <c r="C46" s="8">
        <f t="shared" si="8"/>
        <v>2.3764245347531504E-3</v>
      </c>
      <c r="D46" s="21">
        <f t="shared" si="0"/>
        <v>413185</v>
      </c>
      <c r="E46" s="25"/>
      <c r="F46" s="23" t="s">
        <v>218</v>
      </c>
      <c r="G46" s="18">
        <v>572532</v>
      </c>
      <c r="H46" s="17">
        <f t="shared" si="2"/>
        <v>2.2944297161421687E-3</v>
      </c>
      <c r="I46" s="16">
        <f t="shared" si="3"/>
        <v>1916875</v>
      </c>
      <c r="J46" s="25"/>
      <c r="K46" s="23" t="s">
        <v>218</v>
      </c>
      <c r="L46" s="18">
        <v>572532</v>
      </c>
      <c r="M46" s="17">
        <f t="shared" si="4"/>
        <v>2.2944297161421687E-3</v>
      </c>
      <c r="N46" s="39">
        <f t="shared" si="5"/>
        <v>4132486</v>
      </c>
      <c r="O46" s="34">
        <f t="shared" si="6"/>
        <v>826497.20000000007</v>
      </c>
      <c r="P46" s="39">
        <v>2805259</v>
      </c>
      <c r="Q46" s="39">
        <f t="shared" si="7"/>
        <v>1327227</v>
      </c>
    </row>
    <row r="47" spans="1:17" s="5" customFormat="1" x14ac:dyDescent="0.25">
      <c r="A47" s="6" t="s">
        <v>44</v>
      </c>
      <c r="B47" s="7">
        <v>516586</v>
      </c>
      <c r="C47" s="8">
        <f t="shared" si="8"/>
        <v>2.420792881952506E-3</v>
      </c>
      <c r="D47" s="21">
        <f t="shared" si="0"/>
        <v>420899</v>
      </c>
      <c r="E47" s="25"/>
      <c r="F47" s="23" t="s">
        <v>219</v>
      </c>
      <c r="G47" s="18">
        <v>536270</v>
      </c>
      <c r="H47" s="17">
        <f t="shared" si="2"/>
        <v>2.1491092617977E-3</v>
      </c>
      <c r="I47" s="16">
        <f t="shared" si="3"/>
        <v>1795467</v>
      </c>
      <c r="J47" s="25"/>
      <c r="K47" s="23" t="s">
        <v>219</v>
      </c>
      <c r="L47" s="18">
        <v>536270</v>
      </c>
      <c r="M47" s="17">
        <f t="shared" si="4"/>
        <v>2.1491092617977E-3</v>
      </c>
      <c r="N47" s="39">
        <f t="shared" si="5"/>
        <v>3870750</v>
      </c>
      <c r="O47" s="34">
        <f t="shared" si="6"/>
        <v>774150</v>
      </c>
      <c r="P47" s="39">
        <v>2627584</v>
      </c>
      <c r="Q47" s="39">
        <f t="shared" si="7"/>
        <v>1243166</v>
      </c>
    </row>
    <row r="48" spans="1:17" s="5" customFormat="1" x14ac:dyDescent="0.25">
      <c r="A48" s="6" t="s">
        <v>45</v>
      </c>
      <c r="B48" s="7">
        <v>670847</v>
      </c>
      <c r="C48" s="8">
        <f t="shared" si="8"/>
        <v>3.1436810956533721E-3</v>
      </c>
      <c r="D48" s="21">
        <f t="shared" si="0"/>
        <v>546586</v>
      </c>
      <c r="E48" s="25"/>
      <c r="F48" s="23" t="s">
        <v>220</v>
      </c>
      <c r="G48" s="18">
        <v>810364</v>
      </c>
      <c r="H48" s="17">
        <f t="shared" si="2"/>
        <v>3.2475446656114108E-3</v>
      </c>
      <c r="I48" s="16">
        <f t="shared" si="3"/>
        <v>2713152</v>
      </c>
      <c r="J48" s="25"/>
      <c r="K48" s="23" t="s">
        <v>220</v>
      </c>
      <c r="L48" s="18">
        <v>810364</v>
      </c>
      <c r="M48" s="17">
        <f t="shared" si="4"/>
        <v>3.2475446656114108E-3</v>
      </c>
      <c r="N48" s="39">
        <f t="shared" si="5"/>
        <v>5849137</v>
      </c>
      <c r="O48" s="34">
        <f t="shared" si="6"/>
        <v>1169827.4000000001</v>
      </c>
      <c r="P48" s="39">
        <v>3970574</v>
      </c>
      <c r="Q48" s="39">
        <f t="shared" si="7"/>
        <v>1878563</v>
      </c>
    </row>
    <row r="49" spans="1:17" s="5" customFormat="1" x14ac:dyDescent="0.25">
      <c r="A49" s="6" t="s">
        <v>46</v>
      </c>
      <c r="B49" s="7">
        <v>1920687</v>
      </c>
      <c r="C49" s="8">
        <f t="shared" si="8"/>
        <v>9.0006028387503972E-3</v>
      </c>
      <c r="D49" s="21">
        <f t="shared" si="0"/>
        <v>1564918</v>
      </c>
      <c r="E49" s="25"/>
      <c r="F49" s="23" t="s">
        <v>221</v>
      </c>
      <c r="G49" s="18">
        <v>2437892</v>
      </c>
      <c r="H49" s="17">
        <f t="shared" si="2"/>
        <v>9.7698850885981278E-3</v>
      </c>
      <c r="I49" s="16">
        <f t="shared" si="3"/>
        <v>8162224</v>
      </c>
      <c r="J49" s="25"/>
      <c r="K49" s="23" t="s">
        <v>221</v>
      </c>
      <c r="L49" s="18">
        <v>2437892</v>
      </c>
      <c r="M49" s="17">
        <f t="shared" si="4"/>
        <v>9.7698850885981278E-3</v>
      </c>
      <c r="N49" s="39">
        <f t="shared" si="5"/>
        <v>17596493</v>
      </c>
      <c r="O49" s="34">
        <f t="shared" si="6"/>
        <v>3519298.6</v>
      </c>
      <c r="P49" s="39">
        <v>11945039</v>
      </c>
      <c r="Q49" s="39">
        <f t="shared" si="7"/>
        <v>5651454</v>
      </c>
    </row>
    <row r="50" spans="1:17" s="5" customFormat="1" x14ac:dyDescent="0.25">
      <c r="A50" s="6" t="s">
        <v>47</v>
      </c>
      <c r="B50" s="7">
        <v>325788</v>
      </c>
      <c r="C50" s="8">
        <f t="shared" si="8"/>
        <v>1.5266872726429734E-3</v>
      </c>
      <c r="D50" s="21">
        <f t="shared" si="0"/>
        <v>265442</v>
      </c>
      <c r="E50" s="25"/>
      <c r="F50" s="23" t="s">
        <v>222</v>
      </c>
      <c r="G50" s="18">
        <v>322975</v>
      </c>
      <c r="H50" s="17">
        <f t="shared" si="2"/>
        <v>1.2943266709476795E-3</v>
      </c>
      <c r="I50" s="16">
        <f t="shared" si="3"/>
        <v>1081342</v>
      </c>
      <c r="J50" s="25"/>
      <c r="K50" s="23" t="s">
        <v>222</v>
      </c>
      <c r="L50" s="18">
        <v>322975</v>
      </c>
      <c r="M50" s="17">
        <f t="shared" si="4"/>
        <v>1.2943266709476795E-3</v>
      </c>
      <c r="N50" s="39">
        <f t="shared" si="5"/>
        <v>2331206</v>
      </c>
      <c r="O50" s="34">
        <f t="shared" si="6"/>
        <v>466241.2</v>
      </c>
      <c r="P50" s="39">
        <v>1582494</v>
      </c>
      <c r="Q50" s="39">
        <f t="shared" si="7"/>
        <v>748712</v>
      </c>
    </row>
    <row r="51" spans="1:17" s="5" customFormat="1" x14ac:dyDescent="0.25">
      <c r="A51" s="6" t="s">
        <v>48</v>
      </c>
      <c r="B51" s="7">
        <v>402661</v>
      </c>
      <c r="C51" s="8">
        <f t="shared" si="8"/>
        <v>1.8869246991592456E-3</v>
      </c>
      <c r="D51" s="21">
        <f t="shared" si="0"/>
        <v>328076</v>
      </c>
      <c r="E51" s="25"/>
      <c r="F51" s="23" t="s">
        <v>223</v>
      </c>
      <c r="G51" s="18">
        <v>499559</v>
      </c>
      <c r="H51" s="17">
        <f t="shared" si="2"/>
        <v>2.0019894338941151E-3</v>
      </c>
      <c r="I51" s="16">
        <f t="shared" si="3"/>
        <v>1672557</v>
      </c>
      <c r="J51" s="25"/>
      <c r="K51" s="23" t="s">
        <v>223</v>
      </c>
      <c r="L51" s="18">
        <v>499559</v>
      </c>
      <c r="M51" s="17">
        <f t="shared" si="4"/>
        <v>2.0019894338941151E-3</v>
      </c>
      <c r="N51" s="39">
        <f t="shared" si="5"/>
        <v>3605774</v>
      </c>
      <c r="O51" s="34">
        <f t="shared" si="6"/>
        <v>721154.8</v>
      </c>
      <c r="P51" s="39">
        <v>2447710</v>
      </c>
      <c r="Q51" s="39">
        <f t="shared" si="7"/>
        <v>1158064</v>
      </c>
    </row>
    <row r="52" spans="1:17" s="5" customFormat="1" x14ac:dyDescent="0.25">
      <c r="A52" s="6" t="s">
        <v>49</v>
      </c>
      <c r="B52" s="7">
        <v>78906</v>
      </c>
      <c r="C52" s="8">
        <f t="shared" si="8"/>
        <v>3.6976434348461718E-4</v>
      </c>
      <c r="D52" s="21">
        <f t="shared" si="0"/>
        <v>64290</v>
      </c>
      <c r="E52" s="25"/>
      <c r="F52" s="23" t="s">
        <v>224</v>
      </c>
      <c r="G52" s="18">
        <v>152509</v>
      </c>
      <c r="H52" s="17">
        <f t="shared" si="2"/>
        <v>6.1118187556176071E-4</v>
      </c>
      <c r="I52" s="16">
        <f t="shared" si="3"/>
        <v>510610</v>
      </c>
      <c r="J52" s="25"/>
      <c r="K52" s="23" t="s">
        <v>224</v>
      </c>
      <c r="L52" s="18">
        <v>152509</v>
      </c>
      <c r="M52" s="17">
        <f t="shared" si="4"/>
        <v>6.1118187556176071E-4</v>
      </c>
      <c r="N52" s="39">
        <f t="shared" si="5"/>
        <v>1100797</v>
      </c>
      <c r="O52" s="34">
        <f t="shared" si="6"/>
        <v>220159.40000000002</v>
      </c>
      <c r="P52" s="39">
        <v>747254</v>
      </c>
      <c r="Q52" s="39">
        <f t="shared" si="7"/>
        <v>353543</v>
      </c>
    </row>
    <row r="53" spans="1:17" s="5" customFormat="1" x14ac:dyDescent="0.25">
      <c r="A53" s="6" t="s">
        <v>50</v>
      </c>
      <c r="B53" s="7">
        <v>589642</v>
      </c>
      <c r="C53" s="8">
        <f t="shared" si="8"/>
        <v>2.763143322699879E-3</v>
      </c>
      <c r="D53" s="21">
        <f t="shared" si="0"/>
        <v>480423</v>
      </c>
      <c r="E53" s="25"/>
      <c r="F53" s="23" t="s">
        <v>225</v>
      </c>
      <c r="G53" s="18">
        <v>546639</v>
      </c>
      <c r="H53" s="17">
        <f t="shared" si="2"/>
        <v>2.1906631692241462E-3</v>
      </c>
      <c r="I53" s="16">
        <f t="shared" si="3"/>
        <v>1830184</v>
      </c>
      <c r="J53" s="25"/>
      <c r="K53" s="23" t="s">
        <v>225</v>
      </c>
      <c r="L53" s="18">
        <v>546639</v>
      </c>
      <c r="M53" s="17">
        <f t="shared" si="4"/>
        <v>2.1906631692241462E-3</v>
      </c>
      <c r="N53" s="39">
        <f t="shared" si="5"/>
        <v>3945593</v>
      </c>
      <c r="O53" s="34">
        <f t="shared" si="6"/>
        <v>789118.60000000009</v>
      </c>
      <c r="P53" s="39">
        <v>2678389</v>
      </c>
      <c r="Q53" s="39">
        <f t="shared" si="7"/>
        <v>1267204</v>
      </c>
    </row>
    <row r="54" spans="1:17" s="5" customFormat="1" x14ac:dyDescent="0.25">
      <c r="A54" s="6" t="s">
        <v>51</v>
      </c>
      <c r="B54" s="7">
        <v>606468</v>
      </c>
      <c r="C54" s="8">
        <f t="shared" si="8"/>
        <v>2.8419922675643017E-3</v>
      </c>
      <c r="D54" s="21">
        <f t="shared" si="0"/>
        <v>494132</v>
      </c>
      <c r="E54" s="25"/>
      <c r="F54" s="23" t="s">
        <v>226</v>
      </c>
      <c r="G54" s="18">
        <v>652768</v>
      </c>
      <c r="H54" s="17">
        <f t="shared" si="2"/>
        <v>2.6159765689021592E-3</v>
      </c>
      <c r="I54" s="16">
        <f t="shared" si="3"/>
        <v>2185510</v>
      </c>
      <c r="J54" s="25"/>
      <c r="K54" s="23" t="s">
        <v>226</v>
      </c>
      <c r="L54" s="18">
        <v>652768</v>
      </c>
      <c r="M54" s="17">
        <f t="shared" si="4"/>
        <v>2.6159765689021592E-3</v>
      </c>
      <c r="N54" s="39">
        <f t="shared" si="5"/>
        <v>4711623</v>
      </c>
      <c r="O54" s="34">
        <f t="shared" si="6"/>
        <v>942324.60000000009</v>
      </c>
      <c r="P54" s="39">
        <v>3198394</v>
      </c>
      <c r="Q54" s="39">
        <f t="shared" si="7"/>
        <v>1513229</v>
      </c>
    </row>
    <row r="55" spans="1:17" s="5" customFormat="1" x14ac:dyDescent="0.25">
      <c r="A55" s="6" t="s">
        <v>52</v>
      </c>
      <c r="B55" s="7">
        <v>477224</v>
      </c>
      <c r="C55" s="8">
        <f t="shared" si="8"/>
        <v>2.2363371486972213E-3</v>
      </c>
      <c r="D55" s="21">
        <f t="shared" si="0"/>
        <v>388828</v>
      </c>
      <c r="E55" s="25"/>
      <c r="F55" s="23" t="s">
        <v>227</v>
      </c>
      <c r="G55" s="18">
        <v>509865</v>
      </c>
      <c r="H55" s="17">
        <f t="shared" si="2"/>
        <v>2.0432908679703962E-3</v>
      </c>
      <c r="I55" s="16">
        <f t="shared" si="3"/>
        <v>1707062</v>
      </c>
      <c r="J55" s="25"/>
      <c r="K55" s="23" t="s">
        <v>227</v>
      </c>
      <c r="L55" s="18">
        <v>509865</v>
      </c>
      <c r="M55" s="17">
        <f t="shared" si="4"/>
        <v>2.0432908679703962E-3</v>
      </c>
      <c r="N55" s="39">
        <f t="shared" si="5"/>
        <v>3680161</v>
      </c>
      <c r="O55" s="34">
        <f t="shared" si="6"/>
        <v>736032.20000000007</v>
      </c>
      <c r="P55" s="39">
        <v>2498206</v>
      </c>
      <c r="Q55" s="39">
        <f t="shared" si="7"/>
        <v>1181955</v>
      </c>
    </row>
    <row r="56" spans="1:17" s="5" customFormat="1" x14ac:dyDescent="0.25">
      <c r="A56" s="6" t="s">
        <v>53</v>
      </c>
      <c r="B56" s="7">
        <v>200210</v>
      </c>
      <c r="C56" s="8">
        <f t="shared" si="8"/>
        <v>9.3821153282456593E-4</v>
      </c>
      <c r="D56" s="21">
        <f t="shared" si="0"/>
        <v>163125</v>
      </c>
      <c r="E56" s="25"/>
      <c r="F56" s="23" t="s">
        <v>228</v>
      </c>
      <c r="G56" s="18">
        <v>186863</v>
      </c>
      <c r="H56" s="17">
        <f t="shared" si="2"/>
        <v>7.4885599415835979E-4</v>
      </c>
      <c r="I56" s="16">
        <f t="shared" si="3"/>
        <v>625630</v>
      </c>
      <c r="J56" s="25"/>
      <c r="K56" s="23" t="s">
        <v>228</v>
      </c>
      <c r="L56" s="18">
        <v>186863</v>
      </c>
      <c r="M56" s="17">
        <f t="shared" si="4"/>
        <v>7.4885599415835979E-4</v>
      </c>
      <c r="N56" s="39">
        <f t="shared" si="5"/>
        <v>1348761</v>
      </c>
      <c r="O56" s="34">
        <f t="shared" si="6"/>
        <v>269752.2</v>
      </c>
      <c r="P56" s="39">
        <v>915580</v>
      </c>
      <c r="Q56" s="39">
        <f t="shared" si="7"/>
        <v>433181</v>
      </c>
    </row>
    <row r="57" spans="1:17" s="5" customFormat="1" x14ac:dyDescent="0.25">
      <c r="A57" s="6" t="s">
        <v>54</v>
      </c>
      <c r="B57" s="7">
        <v>758069</v>
      </c>
      <c r="C57" s="8">
        <f t="shared" si="8"/>
        <v>3.5524153562598569E-3</v>
      </c>
      <c r="D57" s="21">
        <f t="shared" si="0"/>
        <v>617652</v>
      </c>
      <c r="E57" s="25"/>
      <c r="F57" s="23" t="s">
        <v>229</v>
      </c>
      <c r="G57" s="18">
        <v>751523</v>
      </c>
      <c r="H57" s="17">
        <f t="shared" si="2"/>
        <v>3.0117385640703242E-3</v>
      </c>
      <c r="I57" s="16">
        <f t="shared" si="3"/>
        <v>2516149</v>
      </c>
      <c r="J57" s="25"/>
      <c r="K57" s="23" t="s">
        <v>229</v>
      </c>
      <c r="L57" s="18">
        <v>751523</v>
      </c>
      <c r="M57" s="17">
        <f t="shared" si="4"/>
        <v>3.0117385640703242E-3</v>
      </c>
      <c r="N57" s="39">
        <f t="shared" si="5"/>
        <v>5424428</v>
      </c>
      <c r="O57" s="34">
        <f t="shared" si="6"/>
        <v>1084885.6000000001</v>
      </c>
      <c r="P57" s="39">
        <v>3682268</v>
      </c>
      <c r="Q57" s="39">
        <f t="shared" si="7"/>
        <v>1742160</v>
      </c>
    </row>
    <row r="58" spans="1:17" s="5" customFormat="1" x14ac:dyDescent="0.25">
      <c r="A58" s="6" t="s">
        <v>55</v>
      </c>
      <c r="B58" s="7">
        <v>1131735</v>
      </c>
      <c r="C58" s="8">
        <f t="shared" si="8"/>
        <v>5.3034655067239903E-3</v>
      </c>
      <c r="D58" s="21">
        <f t="shared" si="0"/>
        <v>922104</v>
      </c>
      <c r="E58" s="25"/>
      <c r="F58" s="23" t="s">
        <v>230</v>
      </c>
      <c r="G58" s="18">
        <v>1121962</v>
      </c>
      <c r="H58" s="17">
        <f t="shared" si="2"/>
        <v>4.4962778555299957E-3</v>
      </c>
      <c r="I58" s="16">
        <f t="shared" si="3"/>
        <v>3756403</v>
      </c>
      <c r="J58" s="25"/>
      <c r="K58" s="23" t="s">
        <v>230</v>
      </c>
      <c r="L58" s="18">
        <v>1121962</v>
      </c>
      <c r="M58" s="17">
        <f t="shared" si="4"/>
        <v>4.4962778555299957E-3</v>
      </c>
      <c r="N58" s="39">
        <f t="shared" si="5"/>
        <v>8098225</v>
      </c>
      <c r="O58" s="34">
        <f t="shared" si="6"/>
        <v>1619645</v>
      </c>
      <c r="P58" s="39">
        <v>5497323</v>
      </c>
      <c r="Q58" s="39">
        <f t="shared" si="7"/>
        <v>2600902</v>
      </c>
    </row>
    <row r="59" spans="1:17" s="5" customFormat="1" x14ac:dyDescent="0.25">
      <c r="A59" s="6" t="s">
        <v>56</v>
      </c>
      <c r="B59" s="7">
        <v>246299</v>
      </c>
      <c r="C59" s="8">
        <f t="shared" si="8"/>
        <v>1.1541909111590718E-3</v>
      </c>
      <c r="D59" s="21">
        <f t="shared" si="0"/>
        <v>200677</v>
      </c>
      <c r="E59" s="25"/>
      <c r="F59" s="23" t="s">
        <v>231</v>
      </c>
      <c r="G59" s="18">
        <v>316614</v>
      </c>
      <c r="H59" s="17">
        <f t="shared" si="2"/>
        <v>1.268834877607953E-3</v>
      </c>
      <c r="I59" s="16">
        <f t="shared" si="3"/>
        <v>1060045</v>
      </c>
      <c r="J59" s="25"/>
      <c r="K59" s="23" t="s">
        <v>231</v>
      </c>
      <c r="L59" s="18">
        <v>316614</v>
      </c>
      <c r="M59" s="17">
        <f t="shared" si="4"/>
        <v>1.268834877607953E-3</v>
      </c>
      <c r="N59" s="39">
        <f t="shared" si="5"/>
        <v>2285292</v>
      </c>
      <c r="O59" s="34">
        <f t="shared" si="6"/>
        <v>457058.4</v>
      </c>
      <c r="P59" s="39">
        <v>1551327</v>
      </c>
      <c r="Q59" s="39">
        <f t="shared" si="7"/>
        <v>733965</v>
      </c>
    </row>
    <row r="60" spans="1:17" s="5" customFormat="1" x14ac:dyDescent="0.25">
      <c r="A60" s="6" t="s">
        <v>57</v>
      </c>
      <c r="B60" s="7">
        <v>13642894</v>
      </c>
      <c r="C60" s="8">
        <f t="shared" si="8"/>
        <v>6.3932473362484768E-2</v>
      </c>
      <c r="D60" s="21">
        <f t="shared" si="0"/>
        <v>11115823</v>
      </c>
      <c r="E60" s="25"/>
      <c r="F60" s="23" t="s">
        <v>232</v>
      </c>
      <c r="G60" s="18">
        <v>13525088</v>
      </c>
      <c r="H60" s="17">
        <f t="shared" si="2"/>
        <v>5.4201972676877187E-2</v>
      </c>
      <c r="I60" s="16">
        <f t="shared" si="3"/>
        <v>45282889</v>
      </c>
      <c r="J60" s="25"/>
      <c r="K60" s="23" t="s">
        <v>232</v>
      </c>
      <c r="L60" s="18">
        <v>13525088</v>
      </c>
      <c r="M60" s="17">
        <f t="shared" si="4"/>
        <v>5.4201972676877187E-2</v>
      </c>
      <c r="N60" s="39">
        <f t="shared" si="5"/>
        <v>97622914</v>
      </c>
      <c r="O60" s="34">
        <f t="shared" si="6"/>
        <v>19524582.800000001</v>
      </c>
      <c r="P60" s="39">
        <v>66269429</v>
      </c>
      <c r="Q60" s="39">
        <f t="shared" si="7"/>
        <v>31353485</v>
      </c>
    </row>
    <row r="61" spans="1:17" s="5" customFormat="1" x14ac:dyDescent="0.25">
      <c r="A61" s="6" t="s">
        <v>58</v>
      </c>
      <c r="B61" s="7">
        <v>973792</v>
      </c>
      <c r="C61" s="8">
        <f t="shared" si="8"/>
        <v>4.5633229357789308E-3</v>
      </c>
      <c r="D61" s="21">
        <f t="shared" si="0"/>
        <v>793417</v>
      </c>
      <c r="E61" s="25"/>
      <c r="F61" s="23" t="s">
        <v>233</v>
      </c>
      <c r="G61" s="18">
        <v>978710</v>
      </c>
      <c r="H61" s="17">
        <f t="shared" si="2"/>
        <v>3.9221935323885855E-3</v>
      </c>
      <c r="I61" s="16">
        <f t="shared" si="3"/>
        <v>3276786</v>
      </c>
      <c r="J61" s="25"/>
      <c r="K61" s="23" t="s">
        <v>233</v>
      </c>
      <c r="L61" s="18">
        <v>978710</v>
      </c>
      <c r="M61" s="17">
        <f t="shared" si="4"/>
        <v>3.9221935323885855E-3</v>
      </c>
      <c r="N61" s="39">
        <f t="shared" si="5"/>
        <v>7064244</v>
      </c>
      <c r="O61" s="34">
        <f t="shared" si="6"/>
        <v>1412848.8</v>
      </c>
      <c r="P61" s="39">
        <v>4795426</v>
      </c>
      <c r="Q61" s="39">
        <f t="shared" si="7"/>
        <v>2268818</v>
      </c>
    </row>
    <row r="62" spans="1:17" s="5" customFormat="1" x14ac:dyDescent="0.25">
      <c r="A62" s="6" t="s">
        <v>59</v>
      </c>
      <c r="B62" s="7">
        <v>3053328</v>
      </c>
      <c r="C62" s="8">
        <f t="shared" si="8"/>
        <v>1.4308313985795747E-2</v>
      </c>
      <c r="D62" s="21">
        <f t="shared" si="0"/>
        <v>2487761</v>
      </c>
      <c r="E62" s="25"/>
      <c r="F62" s="23" t="s">
        <v>234</v>
      </c>
      <c r="G62" s="18">
        <v>5063222</v>
      </c>
      <c r="H62" s="17">
        <f t="shared" si="2"/>
        <v>2.0290930491614064E-2</v>
      </c>
      <c r="I62" s="16">
        <f t="shared" si="3"/>
        <v>16952002</v>
      </c>
      <c r="J62" s="25"/>
      <c r="K62" s="23" t="s">
        <v>234</v>
      </c>
      <c r="L62" s="18">
        <v>5063222</v>
      </c>
      <c r="M62" s="17">
        <f t="shared" si="4"/>
        <v>2.0290930491614064E-2</v>
      </c>
      <c r="N62" s="39">
        <f t="shared" si="5"/>
        <v>36545898</v>
      </c>
      <c r="O62" s="34">
        <f t="shared" si="6"/>
        <v>7309179.6000000006</v>
      </c>
      <c r="P62" s="39">
        <v>24808477</v>
      </c>
      <c r="Q62" s="39">
        <f t="shared" si="7"/>
        <v>11737421</v>
      </c>
    </row>
    <row r="63" spans="1:17" s="5" customFormat="1" x14ac:dyDescent="0.25">
      <c r="A63" s="6" t="s">
        <v>60</v>
      </c>
      <c r="B63" s="7">
        <v>148294</v>
      </c>
      <c r="C63" s="8">
        <f t="shared" si="8"/>
        <v>6.9492603290887659E-4</v>
      </c>
      <c r="D63" s="21">
        <f t="shared" si="0"/>
        <v>120826</v>
      </c>
      <c r="E63" s="25"/>
      <c r="F63" s="23" t="s">
        <v>235</v>
      </c>
      <c r="G63" s="18">
        <v>177244</v>
      </c>
      <c r="H63" s="17">
        <f t="shared" si="2"/>
        <v>7.1030772185293146E-4</v>
      </c>
      <c r="I63" s="16">
        <f t="shared" si="3"/>
        <v>593425</v>
      </c>
      <c r="J63" s="25"/>
      <c r="K63" s="23" t="s">
        <v>235</v>
      </c>
      <c r="L63" s="18">
        <v>177244</v>
      </c>
      <c r="M63" s="17">
        <f t="shared" si="4"/>
        <v>7.1030772185293146E-4</v>
      </c>
      <c r="N63" s="39">
        <f t="shared" si="5"/>
        <v>1279332</v>
      </c>
      <c r="O63" s="34">
        <f t="shared" si="6"/>
        <v>255866.40000000002</v>
      </c>
      <c r="P63" s="39">
        <v>868450</v>
      </c>
      <c r="Q63" s="39">
        <f t="shared" si="7"/>
        <v>410882</v>
      </c>
    </row>
    <row r="64" spans="1:17" s="5" customFormat="1" x14ac:dyDescent="0.25">
      <c r="A64" s="6" t="s">
        <v>61</v>
      </c>
      <c r="B64" s="7">
        <v>376242</v>
      </c>
      <c r="C64" s="8">
        <f t="shared" si="8"/>
        <v>1.7631216399429616E-3</v>
      </c>
      <c r="D64" s="21">
        <f t="shared" si="0"/>
        <v>306551</v>
      </c>
      <c r="E64" s="25"/>
      <c r="F64" s="23" t="s">
        <v>236</v>
      </c>
      <c r="G64" s="18">
        <v>401269</v>
      </c>
      <c r="H64" s="17">
        <f t="shared" si="2"/>
        <v>1.6080909325009813E-3</v>
      </c>
      <c r="I64" s="16">
        <f t="shared" si="3"/>
        <v>1343475</v>
      </c>
      <c r="J64" s="25"/>
      <c r="K64" s="23" t="s">
        <v>236</v>
      </c>
      <c r="L64" s="18">
        <v>401269</v>
      </c>
      <c r="M64" s="17">
        <f t="shared" si="4"/>
        <v>1.6080909325009813E-3</v>
      </c>
      <c r="N64" s="39">
        <f t="shared" si="5"/>
        <v>2896325</v>
      </c>
      <c r="O64" s="34">
        <f t="shared" si="6"/>
        <v>579265</v>
      </c>
      <c r="P64" s="39">
        <v>1966114</v>
      </c>
      <c r="Q64" s="39">
        <f t="shared" si="7"/>
        <v>930211</v>
      </c>
    </row>
    <row r="65" spans="1:17" s="5" customFormat="1" x14ac:dyDescent="0.25">
      <c r="A65" s="6" t="s">
        <v>62</v>
      </c>
      <c r="B65" s="7">
        <v>1343422</v>
      </c>
      <c r="C65" s="8">
        <f t="shared" si="8"/>
        <v>6.2954598364229767E-3</v>
      </c>
      <c r="D65" s="21">
        <f t="shared" si="0"/>
        <v>1094580</v>
      </c>
      <c r="E65" s="25"/>
      <c r="F65" s="23" t="s">
        <v>237</v>
      </c>
      <c r="G65" s="18">
        <v>1555042</v>
      </c>
      <c r="H65" s="17">
        <f t="shared" si="2"/>
        <v>6.2318517998105781E-3</v>
      </c>
      <c r="I65" s="16">
        <f t="shared" si="3"/>
        <v>5206383</v>
      </c>
      <c r="J65" s="25"/>
      <c r="K65" s="23" t="s">
        <v>237</v>
      </c>
      <c r="L65" s="18">
        <v>1555042</v>
      </c>
      <c r="M65" s="17">
        <f t="shared" si="4"/>
        <v>6.2318517998105781E-3</v>
      </c>
      <c r="N65" s="39">
        <f t="shared" si="5"/>
        <v>11224159</v>
      </c>
      <c r="O65" s="34">
        <f t="shared" si="6"/>
        <v>2244831.8000000003</v>
      </c>
      <c r="P65" s="39">
        <v>7619303</v>
      </c>
      <c r="Q65" s="39">
        <f t="shared" si="7"/>
        <v>3604856</v>
      </c>
    </row>
    <row r="66" spans="1:17" s="5" customFormat="1" x14ac:dyDescent="0.25">
      <c r="A66" s="6" t="s">
        <v>63</v>
      </c>
      <c r="B66" s="7">
        <v>314509</v>
      </c>
      <c r="C66" s="8">
        <f t="shared" si="8"/>
        <v>1.4738323309381222E-3</v>
      </c>
      <c r="D66" s="21">
        <f t="shared" si="0"/>
        <v>256253</v>
      </c>
      <c r="E66" s="25"/>
      <c r="F66" s="23" t="s">
        <v>238</v>
      </c>
      <c r="G66" s="18">
        <v>404785</v>
      </c>
      <c r="H66" s="17">
        <f t="shared" si="2"/>
        <v>1.6221813499483133E-3</v>
      </c>
      <c r="I66" s="16">
        <f t="shared" si="3"/>
        <v>1355247</v>
      </c>
      <c r="J66" s="25"/>
      <c r="K66" s="23" t="s">
        <v>238</v>
      </c>
      <c r="L66" s="18">
        <v>404785</v>
      </c>
      <c r="M66" s="17">
        <f t="shared" si="4"/>
        <v>1.6221813499483133E-3</v>
      </c>
      <c r="N66" s="39">
        <f t="shared" si="5"/>
        <v>2921703</v>
      </c>
      <c r="O66" s="34">
        <f t="shared" si="6"/>
        <v>584340.6</v>
      </c>
      <c r="P66" s="39">
        <v>1983341</v>
      </c>
      <c r="Q66" s="39">
        <f t="shared" si="7"/>
        <v>938362</v>
      </c>
    </row>
    <row r="67" spans="1:17" s="5" customFormat="1" x14ac:dyDescent="0.25">
      <c r="A67" s="6" t="s">
        <v>64</v>
      </c>
      <c r="B67" s="7">
        <v>355528</v>
      </c>
      <c r="C67" s="8">
        <f t="shared" si="8"/>
        <v>1.6660529935670161E-3</v>
      </c>
      <c r="D67" s="21">
        <f t="shared" si="0"/>
        <v>289674</v>
      </c>
      <c r="E67" s="25"/>
      <c r="F67" s="23" t="s">
        <v>239</v>
      </c>
      <c r="G67" s="18">
        <v>429237</v>
      </c>
      <c r="H67" s="17">
        <f t="shared" si="2"/>
        <v>1.7201730699204865E-3</v>
      </c>
      <c r="I67" s="16">
        <f t="shared" si="3"/>
        <v>1437114</v>
      </c>
      <c r="J67" s="25"/>
      <c r="K67" s="23" t="s">
        <v>239</v>
      </c>
      <c r="L67" s="18">
        <v>429237</v>
      </c>
      <c r="M67" s="17">
        <f t="shared" si="4"/>
        <v>1.7201730699204865E-3</v>
      </c>
      <c r="N67" s="39">
        <f t="shared" si="5"/>
        <v>3098196</v>
      </c>
      <c r="O67" s="34">
        <f t="shared" si="6"/>
        <v>619639.20000000007</v>
      </c>
      <c r="P67" s="39">
        <v>2103150</v>
      </c>
      <c r="Q67" s="39">
        <f t="shared" si="7"/>
        <v>995046</v>
      </c>
    </row>
    <row r="68" spans="1:17" s="5" customFormat="1" x14ac:dyDescent="0.25">
      <c r="A68" s="6" t="s">
        <v>65</v>
      </c>
      <c r="B68" s="7">
        <v>358014</v>
      </c>
      <c r="C68" s="8">
        <f t="shared" ref="C68:C99" si="9">B68/$B$177</f>
        <v>1.67770273069604E-3</v>
      </c>
      <c r="D68" s="21">
        <f t="shared" ref="D68:D131" si="10">ROUND($D$3*C68,0)</f>
        <v>291699</v>
      </c>
      <c r="E68" s="25"/>
      <c r="F68" s="23" t="s">
        <v>240</v>
      </c>
      <c r="G68" s="18">
        <v>457393</v>
      </c>
      <c r="H68" s="17">
        <f t="shared" si="2"/>
        <v>1.8330086198769936E-3</v>
      </c>
      <c r="I68" s="16">
        <f t="shared" si="3"/>
        <v>1531382</v>
      </c>
      <c r="J68" s="25"/>
      <c r="K68" s="23" t="s">
        <v>240</v>
      </c>
      <c r="L68" s="18">
        <v>457393</v>
      </c>
      <c r="M68" s="17">
        <f t="shared" si="4"/>
        <v>1.8330086198769936E-3</v>
      </c>
      <c r="N68" s="39">
        <f t="shared" si="5"/>
        <v>3301423</v>
      </c>
      <c r="O68" s="34">
        <f t="shared" si="6"/>
        <v>660284.60000000009</v>
      </c>
      <c r="P68" s="39">
        <v>2241107</v>
      </c>
      <c r="Q68" s="39">
        <f t="shared" si="7"/>
        <v>1060316</v>
      </c>
    </row>
    <row r="69" spans="1:17" s="5" customFormat="1" x14ac:dyDescent="0.25">
      <c r="A69" s="6" t="s">
        <v>66</v>
      </c>
      <c r="B69" s="7">
        <v>669898</v>
      </c>
      <c r="C69" s="8">
        <f t="shared" si="9"/>
        <v>3.1392339514315524E-3</v>
      </c>
      <c r="D69" s="21">
        <f t="shared" si="10"/>
        <v>545813</v>
      </c>
      <c r="E69" s="25"/>
      <c r="F69" s="23" t="s">
        <v>241</v>
      </c>
      <c r="G69" s="18">
        <v>776223</v>
      </c>
      <c r="H69" s="17">
        <f t="shared" ref="H69:H132" si="11">G69/$G$177</f>
        <v>3.1107241473891808E-3</v>
      </c>
      <c r="I69" s="16">
        <f t="shared" ref="I69:I132" si="12">ROUND($I$3*H69,0)</f>
        <v>2598846</v>
      </c>
      <c r="J69" s="25"/>
      <c r="K69" s="23" t="s">
        <v>241</v>
      </c>
      <c r="L69" s="18">
        <v>776223</v>
      </c>
      <c r="M69" s="17">
        <f t="shared" ref="M69:M132" si="13">L69/$L$177</f>
        <v>3.1107241473891808E-3</v>
      </c>
      <c r="N69" s="39">
        <f t="shared" ref="N69:N132" si="14">ROUND($N$3*M69,0)</f>
        <v>5602710</v>
      </c>
      <c r="O69" s="34">
        <f t="shared" ref="O69:O132" si="15">N69*20%</f>
        <v>1120542</v>
      </c>
      <c r="P69" s="39">
        <v>3803292</v>
      </c>
      <c r="Q69" s="39">
        <f t="shared" ref="Q69:Q132" si="16">N69-P69</f>
        <v>1799418</v>
      </c>
    </row>
    <row r="70" spans="1:17" s="5" customFormat="1" x14ac:dyDescent="0.25">
      <c r="A70" s="6" t="s">
        <v>67</v>
      </c>
      <c r="B70" s="7">
        <v>920858</v>
      </c>
      <c r="C70" s="8">
        <f t="shared" si="9"/>
        <v>4.3152669481732386E-3</v>
      </c>
      <c r="D70" s="21">
        <f t="shared" si="10"/>
        <v>750288</v>
      </c>
      <c r="E70" s="25"/>
      <c r="F70" s="23" t="s">
        <v>242</v>
      </c>
      <c r="G70" s="18">
        <v>964672</v>
      </c>
      <c r="H70" s="17">
        <f t="shared" si="11"/>
        <v>3.8659360579501199E-3</v>
      </c>
      <c r="I70" s="16">
        <f t="shared" si="12"/>
        <v>3229786</v>
      </c>
      <c r="J70" s="25"/>
      <c r="K70" s="23" t="s">
        <v>242</v>
      </c>
      <c r="L70" s="18">
        <v>964672</v>
      </c>
      <c r="M70" s="17">
        <f t="shared" si="13"/>
        <v>3.8659360579501199E-3</v>
      </c>
      <c r="N70" s="39">
        <f t="shared" si="14"/>
        <v>6962919</v>
      </c>
      <c r="O70" s="34">
        <f t="shared" si="15"/>
        <v>1392583.8</v>
      </c>
      <c r="P70" s="39">
        <v>4726643</v>
      </c>
      <c r="Q70" s="39">
        <f t="shared" si="16"/>
        <v>2236276</v>
      </c>
    </row>
    <row r="71" spans="1:17" s="5" customFormat="1" x14ac:dyDescent="0.25">
      <c r="A71" s="6" t="s">
        <v>68</v>
      </c>
      <c r="B71" s="7">
        <v>1026061</v>
      </c>
      <c r="C71" s="8">
        <f t="shared" si="9"/>
        <v>4.8082626421332951E-3</v>
      </c>
      <c r="D71" s="21">
        <f t="shared" si="10"/>
        <v>836004</v>
      </c>
      <c r="E71" s="25"/>
      <c r="F71" s="23" t="s">
        <v>243</v>
      </c>
      <c r="G71" s="18">
        <v>1017201</v>
      </c>
      <c r="H71" s="17">
        <f t="shared" si="11"/>
        <v>4.0764467343127201E-3</v>
      </c>
      <c r="I71" s="16">
        <f t="shared" si="12"/>
        <v>3405656</v>
      </c>
      <c r="J71" s="25"/>
      <c r="K71" s="23" t="s">
        <v>243</v>
      </c>
      <c r="L71" s="18">
        <v>1017201</v>
      </c>
      <c r="M71" s="17">
        <f t="shared" si="13"/>
        <v>4.0764467343127201E-3</v>
      </c>
      <c r="N71" s="39">
        <f t="shared" si="14"/>
        <v>7342069</v>
      </c>
      <c r="O71" s="34">
        <f t="shared" si="15"/>
        <v>1468413.8</v>
      </c>
      <c r="P71" s="39">
        <v>4984021</v>
      </c>
      <c r="Q71" s="39">
        <f t="shared" si="16"/>
        <v>2358048</v>
      </c>
    </row>
    <row r="72" spans="1:17" s="5" customFormat="1" x14ac:dyDescent="0.25">
      <c r="A72" s="6" t="s">
        <v>69</v>
      </c>
      <c r="B72" s="7">
        <v>1258776</v>
      </c>
      <c r="C72" s="8">
        <f t="shared" si="9"/>
        <v>5.8987970652953194E-3</v>
      </c>
      <c r="D72" s="21">
        <f t="shared" si="10"/>
        <v>1025613</v>
      </c>
      <c r="E72" s="25"/>
      <c r="F72" s="23" t="s">
        <v>244</v>
      </c>
      <c r="G72" s="18">
        <v>1382297</v>
      </c>
      <c r="H72" s="17">
        <f t="shared" si="11"/>
        <v>5.5395738811702599E-3</v>
      </c>
      <c r="I72" s="16">
        <f t="shared" si="12"/>
        <v>4628022</v>
      </c>
      <c r="J72" s="25"/>
      <c r="K72" s="23" t="s">
        <v>244</v>
      </c>
      <c r="L72" s="18">
        <v>1382297</v>
      </c>
      <c r="M72" s="17">
        <f t="shared" si="13"/>
        <v>5.5395738811702599E-3</v>
      </c>
      <c r="N72" s="39">
        <f t="shared" si="14"/>
        <v>9977300</v>
      </c>
      <c r="O72" s="34">
        <f t="shared" si="15"/>
        <v>1995460</v>
      </c>
      <c r="P72" s="39">
        <v>6772897</v>
      </c>
      <c r="Q72" s="39">
        <f t="shared" si="16"/>
        <v>3204403</v>
      </c>
    </row>
    <row r="73" spans="1:17" s="5" customFormat="1" x14ac:dyDescent="0.25">
      <c r="A73" s="6" t="s">
        <v>70</v>
      </c>
      <c r="B73" s="7">
        <v>1582844</v>
      </c>
      <c r="C73" s="8">
        <f t="shared" si="9"/>
        <v>7.4174241819198209E-3</v>
      </c>
      <c r="D73" s="21">
        <f t="shared" si="10"/>
        <v>1289654</v>
      </c>
      <c r="E73" s="25"/>
      <c r="F73" s="23" t="s">
        <v>245</v>
      </c>
      <c r="G73" s="18">
        <v>2047609</v>
      </c>
      <c r="H73" s="17">
        <f t="shared" si="11"/>
        <v>8.2058206993498167E-3</v>
      </c>
      <c r="I73" s="16">
        <f t="shared" si="12"/>
        <v>6855530</v>
      </c>
      <c r="J73" s="25"/>
      <c r="K73" s="23" t="s">
        <v>245</v>
      </c>
      <c r="L73" s="18">
        <v>2047609</v>
      </c>
      <c r="M73" s="17">
        <f t="shared" si="13"/>
        <v>8.2058206993498167E-3</v>
      </c>
      <c r="N73" s="39">
        <f t="shared" si="14"/>
        <v>14779465</v>
      </c>
      <c r="O73" s="34">
        <f t="shared" si="15"/>
        <v>2955893</v>
      </c>
      <c r="P73" s="39">
        <v>10032754</v>
      </c>
      <c r="Q73" s="39">
        <f t="shared" si="16"/>
        <v>4746711</v>
      </c>
    </row>
    <row r="74" spans="1:17" s="5" customFormat="1" x14ac:dyDescent="0.25">
      <c r="A74" s="6" t="s">
        <v>71</v>
      </c>
      <c r="B74" s="7">
        <v>517365</v>
      </c>
      <c r="C74" s="8">
        <f t="shared" si="9"/>
        <v>2.4244433828469187E-3</v>
      </c>
      <c r="D74" s="21">
        <f t="shared" si="10"/>
        <v>421534</v>
      </c>
      <c r="E74" s="25"/>
      <c r="F74" s="23" t="s">
        <v>246</v>
      </c>
      <c r="G74" s="18">
        <v>550586</v>
      </c>
      <c r="H74" s="17">
        <f t="shared" si="11"/>
        <v>2.20648082498769E-3</v>
      </c>
      <c r="I74" s="16">
        <f t="shared" si="12"/>
        <v>1843398</v>
      </c>
      <c r="J74" s="25"/>
      <c r="K74" s="23" t="s">
        <v>246</v>
      </c>
      <c r="L74" s="18">
        <v>550586</v>
      </c>
      <c r="M74" s="17">
        <f t="shared" si="13"/>
        <v>2.20648082498769E-3</v>
      </c>
      <c r="N74" s="39">
        <f t="shared" si="14"/>
        <v>3974082</v>
      </c>
      <c r="O74" s="34">
        <f t="shared" si="15"/>
        <v>794816.4</v>
      </c>
      <c r="P74" s="39">
        <v>2697729</v>
      </c>
      <c r="Q74" s="39">
        <f t="shared" si="16"/>
        <v>1276353</v>
      </c>
    </row>
    <row r="75" spans="1:17" s="5" customFormat="1" x14ac:dyDescent="0.25">
      <c r="A75" s="6" t="s">
        <v>72</v>
      </c>
      <c r="B75" s="7">
        <v>878246</v>
      </c>
      <c r="C75" s="8">
        <f t="shared" si="9"/>
        <v>4.1155812689528185E-3</v>
      </c>
      <c r="D75" s="21">
        <f t="shared" si="10"/>
        <v>715569</v>
      </c>
      <c r="E75" s="25"/>
      <c r="F75" s="23" t="s">
        <v>247</v>
      </c>
      <c r="G75" s="18">
        <v>870662</v>
      </c>
      <c r="H75" s="17">
        <f t="shared" si="11"/>
        <v>3.4891897143142616E-3</v>
      </c>
      <c r="I75" s="16">
        <f t="shared" si="12"/>
        <v>2915034</v>
      </c>
      <c r="J75" s="25"/>
      <c r="K75" s="23" t="s">
        <v>247</v>
      </c>
      <c r="L75" s="18">
        <v>870662</v>
      </c>
      <c r="M75" s="17">
        <f t="shared" si="13"/>
        <v>3.4891897143142616E-3</v>
      </c>
      <c r="N75" s="39">
        <f t="shared" si="14"/>
        <v>6284363</v>
      </c>
      <c r="O75" s="34">
        <f t="shared" si="15"/>
        <v>1256872.6000000001</v>
      </c>
      <c r="P75" s="39">
        <v>4266019</v>
      </c>
      <c r="Q75" s="39">
        <f t="shared" si="16"/>
        <v>2018344</v>
      </c>
    </row>
    <row r="76" spans="1:17" s="5" customFormat="1" x14ac:dyDescent="0.25">
      <c r="A76" s="6" t="s">
        <v>73</v>
      </c>
      <c r="B76" s="7">
        <v>269201</v>
      </c>
      <c r="C76" s="8">
        <f t="shared" si="9"/>
        <v>1.2615128257724689E-3</v>
      </c>
      <c r="D76" s="21">
        <f t="shared" si="10"/>
        <v>219337</v>
      </c>
      <c r="E76" s="25"/>
      <c r="F76" s="23" t="s">
        <v>248</v>
      </c>
      <c r="G76" s="18">
        <v>295743</v>
      </c>
      <c r="H76" s="17">
        <f t="shared" si="11"/>
        <v>1.1851940634602666E-3</v>
      </c>
      <c r="I76" s="16">
        <f t="shared" si="12"/>
        <v>990167</v>
      </c>
      <c r="J76" s="25"/>
      <c r="K76" s="23" t="s">
        <v>248</v>
      </c>
      <c r="L76" s="18">
        <v>295743</v>
      </c>
      <c r="M76" s="17">
        <f t="shared" si="13"/>
        <v>1.1851940634602666E-3</v>
      </c>
      <c r="N76" s="39">
        <f t="shared" si="14"/>
        <v>2134647</v>
      </c>
      <c r="O76" s="34">
        <f t="shared" si="15"/>
        <v>426929.4</v>
      </c>
      <c r="P76" s="39">
        <v>1449064</v>
      </c>
      <c r="Q76" s="39">
        <f t="shared" si="16"/>
        <v>685583</v>
      </c>
    </row>
    <row r="77" spans="1:17" s="5" customFormat="1" x14ac:dyDescent="0.25">
      <c r="A77" s="6" t="s">
        <v>74</v>
      </c>
      <c r="B77" s="7">
        <v>3095175</v>
      </c>
      <c r="C77" s="8">
        <f t="shared" si="9"/>
        <v>1.4504414770042835E-2</v>
      </c>
      <c r="D77" s="21">
        <f t="shared" si="10"/>
        <v>2521856</v>
      </c>
      <c r="E77" s="25"/>
      <c r="F77" s="23" t="s">
        <v>74</v>
      </c>
      <c r="G77" s="18">
        <v>4042329</v>
      </c>
      <c r="H77" s="17">
        <f t="shared" si="11"/>
        <v>1.6199688017478946E-2</v>
      </c>
      <c r="I77" s="16">
        <f t="shared" si="12"/>
        <v>13533985</v>
      </c>
      <c r="J77" s="25"/>
      <c r="K77" s="23" t="s">
        <v>74</v>
      </c>
      <c r="L77" s="18">
        <v>4042329</v>
      </c>
      <c r="M77" s="17">
        <f t="shared" si="13"/>
        <v>1.6199688017478946E-2</v>
      </c>
      <c r="N77" s="39">
        <f t="shared" si="14"/>
        <v>29177181</v>
      </c>
      <c r="O77" s="34">
        <f t="shared" si="15"/>
        <v>5835436.2000000002</v>
      </c>
      <c r="P77" s="39">
        <v>19806365</v>
      </c>
      <c r="Q77" s="39">
        <f t="shared" si="16"/>
        <v>9370816</v>
      </c>
    </row>
    <row r="78" spans="1:17" s="5" customFormat="1" x14ac:dyDescent="0.25">
      <c r="A78" s="6" t="s">
        <v>75</v>
      </c>
      <c r="B78" s="7">
        <v>2510839</v>
      </c>
      <c r="C78" s="8">
        <f t="shared" si="9"/>
        <v>1.1766136091432499E-2</v>
      </c>
      <c r="D78" s="21">
        <f t="shared" si="10"/>
        <v>2045757</v>
      </c>
      <c r="E78" s="25"/>
      <c r="F78" s="23" t="s">
        <v>249</v>
      </c>
      <c r="G78" s="18">
        <v>3045787</v>
      </c>
      <c r="H78" s="17">
        <f t="shared" si="11"/>
        <v>1.2206032504453039E-2</v>
      </c>
      <c r="I78" s="16">
        <f t="shared" si="12"/>
        <v>10197496</v>
      </c>
      <c r="J78" s="25"/>
      <c r="K78" s="23" t="s">
        <v>249</v>
      </c>
      <c r="L78" s="18">
        <v>3045787</v>
      </c>
      <c r="M78" s="17">
        <f t="shared" si="13"/>
        <v>1.2206032504453039E-2</v>
      </c>
      <c r="N78" s="39">
        <f t="shared" si="14"/>
        <v>21984227</v>
      </c>
      <c r="O78" s="34">
        <f t="shared" si="15"/>
        <v>4396845.4000000004</v>
      </c>
      <c r="P78" s="39">
        <v>14923568</v>
      </c>
      <c r="Q78" s="39">
        <f t="shared" si="16"/>
        <v>7060659</v>
      </c>
    </row>
    <row r="79" spans="1:17" s="5" customFormat="1" x14ac:dyDescent="0.25">
      <c r="A79" s="6" t="s">
        <v>76</v>
      </c>
      <c r="B79" s="7">
        <v>367881</v>
      </c>
      <c r="C79" s="8">
        <f t="shared" si="9"/>
        <v>1.7239408466461924E-3</v>
      </c>
      <c r="D79" s="21">
        <f t="shared" si="10"/>
        <v>299738</v>
      </c>
      <c r="E79" s="25"/>
      <c r="F79" s="23" t="s">
        <v>250</v>
      </c>
      <c r="G79" s="18">
        <v>387440</v>
      </c>
      <c r="H79" s="17">
        <f t="shared" si="11"/>
        <v>1.5526710283829057E-3</v>
      </c>
      <c r="I79" s="16">
        <f t="shared" si="12"/>
        <v>1297175</v>
      </c>
      <c r="J79" s="25"/>
      <c r="K79" s="23" t="s">
        <v>250</v>
      </c>
      <c r="L79" s="18">
        <v>387440</v>
      </c>
      <c r="M79" s="17">
        <f t="shared" si="13"/>
        <v>1.5526710283829057E-3</v>
      </c>
      <c r="N79" s="39">
        <f t="shared" si="14"/>
        <v>2796508</v>
      </c>
      <c r="O79" s="34">
        <f t="shared" si="15"/>
        <v>559301.6</v>
      </c>
      <c r="P79" s="39">
        <v>1898356</v>
      </c>
      <c r="Q79" s="39">
        <f t="shared" si="16"/>
        <v>898152</v>
      </c>
    </row>
    <row r="80" spans="1:17" s="5" customFormat="1" x14ac:dyDescent="0.25">
      <c r="A80" s="6" t="s">
        <v>77</v>
      </c>
      <c r="B80" s="7">
        <v>744244</v>
      </c>
      <c r="C80" s="8">
        <f t="shared" si="9"/>
        <v>3.487629509192779E-3</v>
      </c>
      <c r="D80" s="21">
        <f t="shared" si="10"/>
        <v>606388</v>
      </c>
      <c r="E80" s="25"/>
      <c r="F80" s="23" t="s">
        <v>251</v>
      </c>
      <c r="G80" s="18">
        <v>874328</v>
      </c>
      <c r="H80" s="17">
        <f t="shared" si="11"/>
        <v>3.503881258785797E-3</v>
      </c>
      <c r="I80" s="16">
        <f t="shared" si="12"/>
        <v>2927308</v>
      </c>
      <c r="J80" s="25"/>
      <c r="K80" s="23" t="s">
        <v>251</v>
      </c>
      <c r="L80" s="18">
        <v>874328</v>
      </c>
      <c r="M80" s="17">
        <f t="shared" si="13"/>
        <v>3.503881258785797E-3</v>
      </c>
      <c r="N80" s="39">
        <f t="shared" si="14"/>
        <v>6310824</v>
      </c>
      <c r="O80" s="34">
        <f t="shared" si="15"/>
        <v>1262164.8</v>
      </c>
      <c r="P80" s="39">
        <v>4283981</v>
      </c>
      <c r="Q80" s="39">
        <f t="shared" si="16"/>
        <v>2026843</v>
      </c>
    </row>
    <row r="81" spans="1:17" s="5" customFormat="1" x14ac:dyDescent="0.25">
      <c r="A81" s="6" t="s">
        <v>78</v>
      </c>
      <c r="B81" s="7">
        <v>895706</v>
      </c>
      <c r="C81" s="8">
        <f t="shared" si="9"/>
        <v>4.1974012248147483E-3</v>
      </c>
      <c r="D81" s="21">
        <f t="shared" si="10"/>
        <v>729795</v>
      </c>
      <c r="E81" s="25"/>
      <c r="F81" s="23" t="s">
        <v>252</v>
      </c>
      <c r="G81" s="18">
        <v>1006810</v>
      </c>
      <c r="H81" s="17">
        <f t="shared" si="11"/>
        <v>4.0348046615893904E-3</v>
      </c>
      <c r="I81" s="16">
        <f t="shared" si="12"/>
        <v>3370866</v>
      </c>
      <c r="J81" s="25"/>
      <c r="K81" s="23" t="s">
        <v>252</v>
      </c>
      <c r="L81" s="18">
        <v>1006810</v>
      </c>
      <c r="M81" s="17">
        <f t="shared" si="13"/>
        <v>4.0348046615893904E-3</v>
      </c>
      <c r="N81" s="39">
        <f t="shared" si="14"/>
        <v>7267067</v>
      </c>
      <c r="O81" s="34">
        <f t="shared" si="15"/>
        <v>1453413.4000000001</v>
      </c>
      <c r="P81" s="39">
        <v>4933108</v>
      </c>
      <c r="Q81" s="39">
        <f t="shared" si="16"/>
        <v>2333959</v>
      </c>
    </row>
    <row r="82" spans="1:17" s="5" customFormat="1" x14ac:dyDescent="0.25">
      <c r="A82" s="6" t="s">
        <v>79</v>
      </c>
      <c r="B82" s="7">
        <v>518240</v>
      </c>
      <c r="C82" s="8">
        <f t="shared" si="9"/>
        <v>2.4285437529144552E-3</v>
      </c>
      <c r="D82" s="21">
        <f t="shared" si="10"/>
        <v>422246</v>
      </c>
      <c r="E82" s="25"/>
      <c r="F82" s="23" t="s">
        <v>253</v>
      </c>
      <c r="G82" s="18">
        <v>513765</v>
      </c>
      <c r="H82" s="17">
        <f t="shared" si="11"/>
        <v>2.058920170599689E-3</v>
      </c>
      <c r="I82" s="16">
        <f t="shared" si="12"/>
        <v>1720119</v>
      </c>
      <c r="J82" s="25"/>
      <c r="K82" s="23" t="s">
        <v>253</v>
      </c>
      <c r="L82" s="18">
        <v>513765</v>
      </c>
      <c r="M82" s="17">
        <f t="shared" si="13"/>
        <v>2.058920170599689E-3</v>
      </c>
      <c r="N82" s="39">
        <f t="shared" si="14"/>
        <v>3708311</v>
      </c>
      <c r="O82" s="34">
        <f t="shared" si="15"/>
        <v>741662.20000000007</v>
      </c>
      <c r="P82" s="39">
        <v>2517315</v>
      </c>
      <c r="Q82" s="39">
        <f t="shared" si="16"/>
        <v>1190996</v>
      </c>
    </row>
    <row r="83" spans="1:17" s="5" customFormat="1" x14ac:dyDescent="0.25">
      <c r="A83" s="6" t="s">
        <v>80</v>
      </c>
      <c r="B83" s="7">
        <v>1878991</v>
      </c>
      <c r="C83" s="8">
        <f t="shared" si="9"/>
        <v>8.8052096612235356E-3</v>
      </c>
      <c r="D83" s="21">
        <f t="shared" si="10"/>
        <v>1530946</v>
      </c>
      <c r="E83" s="25"/>
      <c r="F83" s="23" t="s">
        <v>254</v>
      </c>
      <c r="G83" s="18">
        <v>2210237</v>
      </c>
      <c r="H83" s="17">
        <f t="shared" si="11"/>
        <v>8.8575546039643526E-3</v>
      </c>
      <c r="I83" s="16">
        <f t="shared" si="12"/>
        <v>7400020</v>
      </c>
      <c r="J83" s="25"/>
      <c r="K83" s="23" t="s">
        <v>254</v>
      </c>
      <c r="L83" s="18">
        <v>2210237</v>
      </c>
      <c r="M83" s="17">
        <f t="shared" si="13"/>
        <v>8.8575546039643526E-3</v>
      </c>
      <c r="N83" s="39">
        <f t="shared" si="14"/>
        <v>15953299</v>
      </c>
      <c r="O83" s="34">
        <f t="shared" si="15"/>
        <v>3190659.8000000003</v>
      </c>
      <c r="P83" s="39">
        <v>10829589</v>
      </c>
      <c r="Q83" s="39">
        <f t="shared" si="16"/>
        <v>5123710</v>
      </c>
    </row>
    <row r="84" spans="1:17" s="5" customFormat="1" x14ac:dyDescent="0.25">
      <c r="A84" s="6" t="s">
        <v>81</v>
      </c>
      <c r="B84" s="7">
        <v>734655</v>
      </c>
      <c r="C84" s="8">
        <f t="shared" si="9"/>
        <v>3.4426941393897984E-3</v>
      </c>
      <c r="D84" s="21">
        <f t="shared" si="10"/>
        <v>598575</v>
      </c>
      <c r="E84" s="25"/>
      <c r="F84" s="23" t="s">
        <v>255</v>
      </c>
      <c r="G84" s="18">
        <v>662495</v>
      </c>
      <c r="H84" s="17">
        <f t="shared" si="11"/>
        <v>2.6549576526650144E-3</v>
      </c>
      <c r="I84" s="16">
        <f t="shared" si="12"/>
        <v>2218077</v>
      </c>
      <c r="J84" s="25"/>
      <c r="K84" s="23" t="s">
        <v>255</v>
      </c>
      <c r="L84" s="18">
        <v>662495</v>
      </c>
      <c r="M84" s="17">
        <f t="shared" si="13"/>
        <v>2.6549576526650144E-3</v>
      </c>
      <c r="N84" s="39">
        <f t="shared" si="14"/>
        <v>4781832</v>
      </c>
      <c r="O84" s="34">
        <f t="shared" si="15"/>
        <v>956366.4</v>
      </c>
      <c r="P84" s="39">
        <v>3246054</v>
      </c>
      <c r="Q84" s="39">
        <f t="shared" si="16"/>
        <v>1535778</v>
      </c>
    </row>
    <row r="85" spans="1:17" s="5" customFormat="1" x14ac:dyDescent="0.25">
      <c r="A85" s="6" t="s">
        <v>82</v>
      </c>
      <c r="B85" s="7">
        <v>239694</v>
      </c>
      <c r="C85" s="8">
        <f t="shared" si="9"/>
        <v>1.1232389748206959E-3</v>
      </c>
      <c r="D85" s="21">
        <f t="shared" si="10"/>
        <v>195296</v>
      </c>
      <c r="E85" s="25"/>
      <c r="F85" s="23" t="s">
        <v>256</v>
      </c>
      <c r="G85" s="18">
        <v>229670</v>
      </c>
      <c r="H85" s="17">
        <f t="shared" si="11"/>
        <v>9.2040562432557801E-4</v>
      </c>
      <c r="I85" s="16">
        <f t="shared" si="12"/>
        <v>768950</v>
      </c>
      <c r="J85" s="25"/>
      <c r="K85" s="23" t="s">
        <v>256</v>
      </c>
      <c r="L85" s="18">
        <v>229670</v>
      </c>
      <c r="M85" s="17">
        <f t="shared" si="13"/>
        <v>9.2040562432557801E-4</v>
      </c>
      <c r="N85" s="39">
        <f t="shared" si="14"/>
        <v>1657738</v>
      </c>
      <c r="O85" s="34">
        <f t="shared" si="15"/>
        <v>331547.60000000003</v>
      </c>
      <c r="P85" s="39">
        <v>1125323</v>
      </c>
      <c r="Q85" s="39">
        <f t="shared" si="16"/>
        <v>532415</v>
      </c>
    </row>
    <row r="86" spans="1:17" s="5" customFormat="1" x14ac:dyDescent="0.25">
      <c r="A86" s="6" t="s">
        <v>83</v>
      </c>
      <c r="B86" s="7">
        <v>1624139</v>
      </c>
      <c r="C86" s="8">
        <f t="shared" si="9"/>
        <v>7.6109382184214461E-3</v>
      </c>
      <c r="D86" s="21">
        <f t="shared" si="10"/>
        <v>1323300</v>
      </c>
      <c r="E86" s="25"/>
      <c r="F86" s="23" t="s">
        <v>257</v>
      </c>
      <c r="G86" s="18">
        <v>2086588</v>
      </c>
      <c r="H86" s="17">
        <f t="shared" si="11"/>
        <v>8.3620295678593602E-3</v>
      </c>
      <c r="I86" s="16">
        <f t="shared" si="12"/>
        <v>6986035</v>
      </c>
      <c r="J86" s="25"/>
      <c r="K86" s="23" t="s">
        <v>257</v>
      </c>
      <c r="L86" s="18">
        <v>2086588</v>
      </c>
      <c r="M86" s="17">
        <f t="shared" si="13"/>
        <v>8.3620295678593602E-3</v>
      </c>
      <c r="N86" s="39">
        <f t="shared" si="14"/>
        <v>15060812</v>
      </c>
      <c r="O86" s="34">
        <f t="shared" si="15"/>
        <v>3012162.4000000004</v>
      </c>
      <c r="P86" s="39">
        <v>10223741</v>
      </c>
      <c r="Q86" s="39">
        <f t="shared" si="16"/>
        <v>4837071</v>
      </c>
    </row>
    <row r="87" spans="1:17" s="5" customFormat="1" x14ac:dyDescent="0.25">
      <c r="A87" s="6" t="s">
        <v>84</v>
      </c>
      <c r="B87" s="7">
        <v>1158472</v>
      </c>
      <c r="C87" s="8">
        <f t="shared" si="9"/>
        <v>5.4287587575762479E-3</v>
      </c>
      <c r="D87" s="21">
        <f t="shared" si="10"/>
        <v>943888</v>
      </c>
      <c r="E87" s="25"/>
      <c r="F87" s="23" t="s">
        <v>258</v>
      </c>
      <c r="G87" s="18">
        <v>1233928</v>
      </c>
      <c r="H87" s="17">
        <f t="shared" si="11"/>
        <v>4.9449831114765181E-3</v>
      </c>
      <c r="I87" s="16">
        <f t="shared" si="12"/>
        <v>4131273</v>
      </c>
      <c r="J87" s="25"/>
      <c r="K87" s="23" t="s">
        <v>258</v>
      </c>
      <c r="L87" s="18">
        <v>1233928</v>
      </c>
      <c r="M87" s="17">
        <f t="shared" si="13"/>
        <v>4.9449831114765181E-3</v>
      </c>
      <c r="N87" s="39">
        <f t="shared" si="14"/>
        <v>8906385</v>
      </c>
      <c r="O87" s="34">
        <f t="shared" si="15"/>
        <v>1781277</v>
      </c>
      <c r="P87" s="39">
        <v>6045928</v>
      </c>
      <c r="Q87" s="39">
        <f t="shared" si="16"/>
        <v>2860457</v>
      </c>
    </row>
    <row r="88" spans="1:17" s="5" customFormat="1" x14ac:dyDescent="0.25">
      <c r="A88" s="6" t="s">
        <v>85</v>
      </c>
      <c r="B88" s="7">
        <v>116773</v>
      </c>
      <c r="C88" s="8">
        <f t="shared" si="9"/>
        <v>5.4721430159593949E-4</v>
      </c>
      <c r="D88" s="21">
        <f t="shared" si="10"/>
        <v>95143</v>
      </c>
      <c r="E88" s="25"/>
      <c r="F88" s="23" t="s">
        <v>259</v>
      </c>
      <c r="G88" s="18">
        <v>113741</v>
      </c>
      <c r="H88" s="17">
        <f t="shared" si="11"/>
        <v>4.5581859239959756E-4</v>
      </c>
      <c r="I88" s="16">
        <f t="shared" si="12"/>
        <v>380812</v>
      </c>
      <c r="J88" s="25"/>
      <c r="K88" s="23" t="s">
        <v>259</v>
      </c>
      <c r="L88" s="18">
        <v>113741</v>
      </c>
      <c r="M88" s="17">
        <f t="shared" si="13"/>
        <v>4.5581859239959756E-4</v>
      </c>
      <c r="N88" s="39">
        <f t="shared" si="14"/>
        <v>820973</v>
      </c>
      <c r="O88" s="34">
        <f t="shared" si="15"/>
        <v>164194.6</v>
      </c>
      <c r="P88" s="39">
        <v>557301</v>
      </c>
      <c r="Q88" s="39">
        <f t="shared" si="16"/>
        <v>263672</v>
      </c>
    </row>
    <row r="89" spans="1:17" s="5" customFormat="1" x14ac:dyDescent="0.25">
      <c r="A89" s="6" t="s">
        <v>86</v>
      </c>
      <c r="B89" s="11">
        <v>37284275</v>
      </c>
      <c r="C89" s="8">
        <f t="shared" si="9"/>
        <v>0.17471922879977347</v>
      </c>
      <c r="D89" s="21">
        <v>30378113</v>
      </c>
      <c r="E89" s="25"/>
      <c r="F89" s="23" t="s">
        <v>260</v>
      </c>
      <c r="G89" s="19">
        <v>53197118</v>
      </c>
      <c r="H89" s="17">
        <f t="shared" si="11"/>
        <v>0.21318816826364542</v>
      </c>
      <c r="I89" s="16">
        <f t="shared" si="12"/>
        <v>178107468</v>
      </c>
      <c r="J89" s="25"/>
      <c r="K89" s="23" t="s">
        <v>260</v>
      </c>
      <c r="L89" s="19">
        <v>53197118</v>
      </c>
      <c r="M89" s="17">
        <f t="shared" si="13"/>
        <v>0.21318816826364542</v>
      </c>
      <c r="N89" s="39">
        <v>383972189</v>
      </c>
      <c r="O89" s="34">
        <f t="shared" si="15"/>
        <v>76794437.799999997</v>
      </c>
      <c r="P89" s="39">
        <v>260652101</v>
      </c>
      <c r="Q89" s="39">
        <f t="shared" si="16"/>
        <v>123320088</v>
      </c>
    </row>
    <row r="90" spans="1:17" s="5" customFormat="1" x14ac:dyDescent="0.25">
      <c r="A90" s="6" t="s">
        <v>87</v>
      </c>
      <c r="B90" s="7">
        <v>275591</v>
      </c>
      <c r="C90" s="8">
        <f t="shared" si="9"/>
        <v>1.2914572426085359E-3</v>
      </c>
      <c r="D90" s="21">
        <f t="shared" si="10"/>
        <v>224543</v>
      </c>
      <c r="E90" s="25"/>
      <c r="F90" s="23" t="s">
        <v>261</v>
      </c>
      <c r="G90" s="18">
        <v>356633</v>
      </c>
      <c r="H90" s="17">
        <f t="shared" si="11"/>
        <v>1.429211560151974E-3</v>
      </c>
      <c r="I90" s="16">
        <f t="shared" si="12"/>
        <v>1194031</v>
      </c>
      <c r="J90" s="25"/>
      <c r="K90" s="23" t="s">
        <v>261</v>
      </c>
      <c r="L90" s="18">
        <v>356633</v>
      </c>
      <c r="M90" s="17">
        <f t="shared" si="13"/>
        <v>1.429211560151974E-3</v>
      </c>
      <c r="N90" s="39">
        <f t="shared" si="14"/>
        <v>2574146</v>
      </c>
      <c r="O90" s="34">
        <f t="shared" si="15"/>
        <v>514829.2</v>
      </c>
      <c r="P90" s="39">
        <v>1747410</v>
      </c>
      <c r="Q90" s="39">
        <f t="shared" si="16"/>
        <v>826736</v>
      </c>
    </row>
    <row r="91" spans="1:17" s="5" customFormat="1" x14ac:dyDescent="0.25">
      <c r="A91" s="6" t="s">
        <v>88</v>
      </c>
      <c r="B91" s="7">
        <v>2159744</v>
      </c>
      <c r="C91" s="8">
        <f t="shared" si="9"/>
        <v>1.0120856744161928E-2</v>
      </c>
      <c r="D91" s="21">
        <f t="shared" si="10"/>
        <v>1759695</v>
      </c>
      <c r="E91" s="25"/>
      <c r="F91" s="23" t="s">
        <v>262</v>
      </c>
      <c r="G91" s="18">
        <v>2112412</v>
      </c>
      <c r="H91" s="17">
        <f t="shared" si="11"/>
        <v>8.4655195963462496E-3</v>
      </c>
      <c r="I91" s="16">
        <f t="shared" si="12"/>
        <v>7072495</v>
      </c>
      <c r="J91" s="25"/>
      <c r="K91" s="23" t="s">
        <v>262</v>
      </c>
      <c r="L91" s="18">
        <v>2112412</v>
      </c>
      <c r="M91" s="17">
        <f t="shared" si="13"/>
        <v>8.4655195963462496E-3</v>
      </c>
      <c r="N91" s="39">
        <f t="shared" si="14"/>
        <v>15247207</v>
      </c>
      <c r="O91" s="34">
        <f t="shared" si="15"/>
        <v>3049441.4000000004</v>
      </c>
      <c r="P91" s="39">
        <v>10350272</v>
      </c>
      <c r="Q91" s="39">
        <f t="shared" si="16"/>
        <v>4896935</v>
      </c>
    </row>
    <row r="92" spans="1:17" s="5" customFormat="1" x14ac:dyDescent="0.25">
      <c r="A92" s="6" t="s">
        <v>89</v>
      </c>
      <c r="B92" s="7">
        <v>1121772</v>
      </c>
      <c r="C92" s="8">
        <f t="shared" si="9"/>
        <v>5.2567775216007147E-3</v>
      </c>
      <c r="D92" s="21">
        <f t="shared" si="10"/>
        <v>913986</v>
      </c>
      <c r="E92" s="25"/>
      <c r="F92" s="23" t="s">
        <v>263</v>
      </c>
      <c r="G92" s="18">
        <v>1234492</v>
      </c>
      <c r="H92" s="17">
        <f t="shared" si="11"/>
        <v>4.9472433490875233E-3</v>
      </c>
      <c r="I92" s="16">
        <f t="shared" si="12"/>
        <v>4133161</v>
      </c>
      <c r="J92" s="25"/>
      <c r="K92" s="23" t="s">
        <v>263</v>
      </c>
      <c r="L92" s="18">
        <v>1234492</v>
      </c>
      <c r="M92" s="17">
        <f t="shared" si="13"/>
        <v>4.9472433490875233E-3</v>
      </c>
      <c r="N92" s="39">
        <f t="shared" si="14"/>
        <v>8910456</v>
      </c>
      <c r="O92" s="34">
        <f t="shared" si="15"/>
        <v>1782091.2000000002</v>
      </c>
      <c r="P92" s="39">
        <v>6048691</v>
      </c>
      <c r="Q92" s="39">
        <f t="shared" si="16"/>
        <v>2861765</v>
      </c>
    </row>
    <row r="93" spans="1:17" s="5" customFormat="1" x14ac:dyDescent="0.25">
      <c r="A93" s="6" t="s">
        <v>90</v>
      </c>
      <c r="B93" s="7">
        <v>1757307</v>
      </c>
      <c r="C93" s="8">
        <f t="shared" si="9"/>
        <v>8.2349817397399713E-3</v>
      </c>
      <c r="D93" s="21">
        <f t="shared" si="10"/>
        <v>1431801</v>
      </c>
      <c r="E93" s="25"/>
      <c r="F93" s="23" t="s">
        <v>264</v>
      </c>
      <c r="G93" s="18">
        <v>1927399</v>
      </c>
      <c r="H93" s="17">
        <f t="shared" si="11"/>
        <v>7.7240775021530667E-3</v>
      </c>
      <c r="I93" s="16">
        <f t="shared" si="12"/>
        <v>6453059</v>
      </c>
      <c r="J93" s="25"/>
      <c r="K93" s="23" t="s">
        <v>264</v>
      </c>
      <c r="L93" s="18">
        <v>1927399</v>
      </c>
      <c r="M93" s="17">
        <f t="shared" si="13"/>
        <v>7.7240775021530667E-3</v>
      </c>
      <c r="N93" s="39">
        <f t="shared" si="14"/>
        <v>13911799</v>
      </c>
      <c r="O93" s="34">
        <f t="shared" si="15"/>
        <v>2782359.8000000003</v>
      </c>
      <c r="P93" s="39">
        <v>9443756</v>
      </c>
      <c r="Q93" s="39">
        <f t="shared" si="16"/>
        <v>4468043</v>
      </c>
    </row>
    <row r="94" spans="1:17" s="5" customFormat="1" x14ac:dyDescent="0.25">
      <c r="A94" s="6" t="s">
        <v>91</v>
      </c>
      <c r="B94" s="7">
        <v>1609652</v>
      </c>
      <c r="C94" s="8">
        <f t="shared" si="9"/>
        <v>7.5430501485147013E-3</v>
      </c>
      <c r="D94" s="21">
        <f t="shared" si="10"/>
        <v>1311496</v>
      </c>
      <c r="E94" s="25"/>
      <c r="F94" s="23" t="s">
        <v>265</v>
      </c>
      <c r="G94" s="18">
        <v>1595753</v>
      </c>
      <c r="H94" s="17">
        <f t="shared" si="11"/>
        <v>6.3950016816929252E-3</v>
      </c>
      <c r="I94" s="16">
        <f t="shared" si="12"/>
        <v>5342687</v>
      </c>
      <c r="J94" s="25"/>
      <c r="K94" s="23" t="s">
        <v>265</v>
      </c>
      <c r="L94" s="18">
        <v>1595753</v>
      </c>
      <c r="M94" s="17">
        <f t="shared" si="13"/>
        <v>6.3950016816929252E-3</v>
      </c>
      <c r="N94" s="39">
        <f t="shared" si="14"/>
        <v>11518007</v>
      </c>
      <c r="O94" s="34">
        <f t="shared" si="15"/>
        <v>2303601.4</v>
      </c>
      <c r="P94" s="39">
        <v>7818777</v>
      </c>
      <c r="Q94" s="39">
        <f t="shared" si="16"/>
        <v>3699230</v>
      </c>
    </row>
    <row r="95" spans="1:17" s="5" customFormat="1" x14ac:dyDescent="0.25">
      <c r="A95" s="6" t="s">
        <v>92</v>
      </c>
      <c r="B95" s="7">
        <v>3026526</v>
      </c>
      <c r="C95" s="8">
        <f t="shared" si="9"/>
        <v>1.4182716136024186E-2</v>
      </c>
      <c r="D95" s="21">
        <f t="shared" si="10"/>
        <v>2465923</v>
      </c>
      <c r="E95" s="25"/>
      <c r="F95" s="23" t="s">
        <v>266</v>
      </c>
      <c r="G95" s="18">
        <v>3608493</v>
      </c>
      <c r="H95" s="17">
        <f t="shared" si="11"/>
        <v>1.4461084392996378E-2</v>
      </c>
      <c r="I95" s="16">
        <f t="shared" si="12"/>
        <v>12081473</v>
      </c>
      <c r="J95" s="25"/>
      <c r="K95" s="23" t="s">
        <v>266</v>
      </c>
      <c r="L95" s="18">
        <v>3608493</v>
      </c>
      <c r="M95" s="17">
        <f t="shared" si="13"/>
        <v>1.4461084392996378E-2</v>
      </c>
      <c r="N95" s="39">
        <f t="shared" si="14"/>
        <v>26045790</v>
      </c>
      <c r="O95" s="34">
        <f t="shared" si="15"/>
        <v>5209158</v>
      </c>
      <c r="P95" s="39">
        <v>17680682</v>
      </c>
      <c r="Q95" s="39">
        <f t="shared" si="16"/>
        <v>8365108</v>
      </c>
    </row>
    <row r="96" spans="1:17" s="5" customFormat="1" x14ac:dyDescent="0.25">
      <c r="A96" s="6" t="s">
        <v>93</v>
      </c>
      <c r="B96" s="7">
        <v>725170</v>
      </c>
      <c r="C96" s="8">
        <f t="shared" si="9"/>
        <v>3.398246127857702E-3</v>
      </c>
      <c r="D96" s="21">
        <f t="shared" si="10"/>
        <v>590847</v>
      </c>
      <c r="E96" s="25"/>
      <c r="F96" s="23" t="s">
        <v>267</v>
      </c>
      <c r="G96" s="18">
        <v>718908</v>
      </c>
      <c r="H96" s="17">
        <f t="shared" si="11"/>
        <v>2.8810335114409923E-3</v>
      </c>
      <c r="I96" s="16">
        <f t="shared" si="12"/>
        <v>2406952</v>
      </c>
      <c r="J96" s="25"/>
      <c r="K96" s="23" t="s">
        <v>267</v>
      </c>
      <c r="L96" s="18">
        <v>718908</v>
      </c>
      <c r="M96" s="17">
        <f t="shared" si="13"/>
        <v>2.8810335114409923E-3</v>
      </c>
      <c r="N96" s="39">
        <f t="shared" si="14"/>
        <v>5189016</v>
      </c>
      <c r="O96" s="34">
        <f t="shared" si="15"/>
        <v>1037803.2000000001</v>
      </c>
      <c r="P96" s="39">
        <v>3522463</v>
      </c>
      <c r="Q96" s="39">
        <f t="shared" si="16"/>
        <v>1666553</v>
      </c>
    </row>
    <row r="97" spans="1:17" s="5" customFormat="1" x14ac:dyDescent="0.25">
      <c r="A97" s="6" t="s">
        <v>94</v>
      </c>
      <c r="B97" s="7">
        <v>3771438</v>
      </c>
      <c r="C97" s="8">
        <f t="shared" si="9"/>
        <v>1.7673475984879953E-2</v>
      </c>
      <c r="D97" s="21">
        <f t="shared" si="10"/>
        <v>3072855</v>
      </c>
      <c r="E97" s="25"/>
      <c r="F97" s="23" t="s">
        <v>268</v>
      </c>
      <c r="G97" s="18">
        <v>4105719</v>
      </c>
      <c r="H97" s="17">
        <f t="shared" si="11"/>
        <v>1.6453724297907379E-2</v>
      </c>
      <c r="I97" s="16">
        <f t="shared" si="12"/>
        <v>13746219</v>
      </c>
      <c r="J97" s="25"/>
      <c r="K97" s="23" t="s">
        <v>268</v>
      </c>
      <c r="L97" s="18">
        <v>4105719</v>
      </c>
      <c r="M97" s="17">
        <f t="shared" si="13"/>
        <v>1.6453724297907379E-2</v>
      </c>
      <c r="N97" s="39">
        <f t="shared" si="14"/>
        <v>29634724</v>
      </c>
      <c r="O97" s="34">
        <f t="shared" si="15"/>
        <v>5926944.8000000007</v>
      </c>
      <c r="P97" s="39">
        <v>20116960</v>
      </c>
      <c r="Q97" s="39">
        <f t="shared" si="16"/>
        <v>9517764</v>
      </c>
    </row>
    <row r="98" spans="1:17" s="5" customFormat="1" x14ac:dyDescent="0.25">
      <c r="A98" s="6" t="s">
        <v>95</v>
      </c>
      <c r="B98" s="7">
        <v>1120336</v>
      </c>
      <c r="C98" s="8">
        <f t="shared" si="9"/>
        <v>5.2500482285527342E-3</v>
      </c>
      <c r="D98" s="21">
        <f t="shared" si="10"/>
        <v>912816</v>
      </c>
      <c r="E98" s="25"/>
      <c r="F98" s="23" t="s">
        <v>269</v>
      </c>
      <c r="G98" s="18">
        <v>1167316</v>
      </c>
      <c r="H98" s="17">
        <f t="shared" si="11"/>
        <v>4.6780346225681916E-3</v>
      </c>
      <c r="I98" s="16">
        <f t="shared" si="12"/>
        <v>3908251</v>
      </c>
      <c r="J98" s="25"/>
      <c r="K98" s="23" t="s">
        <v>269</v>
      </c>
      <c r="L98" s="18">
        <v>1167316</v>
      </c>
      <c r="M98" s="17">
        <f t="shared" si="13"/>
        <v>4.6780346225681916E-3</v>
      </c>
      <c r="N98" s="39">
        <f t="shared" si="14"/>
        <v>8425586</v>
      </c>
      <c r="O98" s="34">
        <f t="shared" si="15"/>
        <v>1685117.2000000002</v>
      </c>
      <c r="P98" s="39">
        <v>5719546</v>
      </c>
      <c r="Q98" s="39">
        <f t="shared" si="16"/>
        <v>2706040</v>
      </c>
    </row>
    <row r="99" spans="1:17" s="5" customFormat="1" x14ac:dyDescent="0.25">
      <c r="A99" s="6" t="s">
        <v>96</v>
      </c>
      <c r="B99" s="7">
        <v>739265</v>
      </c>
      <c r="C99" s="8">
        <f t="shared" si="9"/>
        <v>3.464297231974191E-3</v>
      </c>
      <c r="D99" s="21">
        <f t="shared" si="10"/>
        <v>602331</v>
      </c>
      <c r="E99" s="25"/>
      <c r="F99" s="23" t="s">
        <v>270</v>
      </c>
      <c r="G99" s="18">
        <v>732881</v>
      </c>
      <c r="H99" s="17">
        <f t="shared" si="11"/>
        <v>2.937030497502303E-3</v>
      </c>
      <c r="I99" s="16">
        <f t="shared" si="12"/>
        <v>2453734</v>
      </c>
      <c r="J99" s="25"/>
      <c r="K99" s="23" t="s">
        <v>270</v>
      </c>
      <c r="L99" s="18">
        <v>732881</v>
      </c>
      <c r="M99" s="17">
        <f t="shared" si="13"/>
        <v>2.937030497502303E-3</v>
      </c>
      <c r="N99" s="39">
        <f t="shared" si="14"/>
        <v>5289872</v>
      </c>
      <c r="O99" s="34">
        <f t="shared" si="15"/>
        <v>1057974.4000000001</v>
      </c>
      <c r="P99" s="39">
        <v>3590927</v>
      </c>
      <c r="Q99" s="39">
        <f t="shared" si="16"/>
        <v>1698945</v>
      </c>
    </row>
    <row r="100" spans="1:17" s="5" customFormat="1" x14ac:dyDescent="0.25">
      <c r="A100" s="6" t="s">
        <v>97</v>
      </c>
      <c r="B100" s="7">
        <v>818275</v>
      </c>
      <c r="C100" s="8">
        <f t="shared" ref="C100:C131" si="17">B100/$B$177</f>
        <v>3.8345489337296926E-3</v>
      </c>
      <c r="D100" s="21">
        <f t="shared" si="10"/>
        <v>666706</v>
      </c>
      <c r="E100" s="25"/>
      <c r="F100" s="23" t="s">
        <v>271</v>
      </c>
      <c r="G100" s="18">
        <v>1071275</v>
      </c>
      <c r="H100" s="17">
        <f t="shared" si="11"/>
        <v>4.2931490190246165E-3</v>
      </c>
      <c r="I100" s="16">
        <f t="shared" si="12"/>
        <v>3586700</v>
      </c>
      <c r="J100" s="25"/>
      <c r="K100" s="23" t="s">
        <v>271</v>
      </c>
      <c r="L100" s="18">
        <v>1071275</v>
      </c>
      <c r="M100" s="17">
        <f t="shared" si="13"/>
        <v>4.2931490190246165E-3</v>
      </c>
      <c r="N100" s="39">
        <f t="shared" si="14"/>
        <v>7732370</v>
      </c>
      <c r="O100" s="34">
        <f t="shared" si="15"/>
        <v>1546474</v>
      </c>
      <c r="P100" s="39">
        <v>5248970</v>
      </c>
      <c r="Q100" s="39">
        <f t="shared" si="16"/>
        <v>2483400</v>
      </c>
    </row>
    <row r="101" spans="1:17" s="5" customFormat="1" x14ac:dyDescent="0.25">
      <c r="A101" s="6" t="s">
        <v>98</v>
      </c>
      <c r="B101" s="7">
        <v>1634828</v>
      </c>
      <c r="C101" s="8">
        <f t="shared" si="17"/>
        <v>7.661028339166473E-3</v>
      </c>
      <c r="D101" s="21">
        <f t="shared" si="10"/>
        <v>1332009</v>
      </c>
      <c r="E101" s="25"/>
      <c r="F101" s="23" t="s">
        <v>272</v>
      </c>
      <c r="G101" s="18">
        <v>1649750</v>
      </c>
      <c r="H101" s="17">
        <f t="shared" si="11"/>
        <v>6.6113953878657308E-3</v>
      </c>
      <c r="I101" s="16">
        <f t="shared" si="12"/>
        <v>5523472</v>
      </c>
      <c r="J101" s="25"/>
      <c r="K101" s="23" t="s">
        <v>272</v>
      </c>
      <c r="L101" s="18">
        <v>1649750</v>
      </c>
      <c r="M101" s="17">
        <f t="shared" si="13"/>
        <v>6.6113953878657308E-3</v>
      </c>
      <c r="N101" s="39">
        <f t="shared" si="14"/>
        <v>11907753</v>
      </c>
      <c r="O101" s="34">
        <f t="shared" si="15"/>
        <v>2381550.6</v>
      </c>
      <c r="P101" s="39">
        <v>8083348</v>
      </c>
      <c r="Q101" s="39">
        <f t="shared" si="16"/>
        <v>3824405</v>
      </c>
    </row>
    <row r="102" spans="1:17" s="5" customFormat="1" x14ac:dyDescent="0.25">
      <c r="A102" s="6" t="s">
        <v>99</v>
      </c>
      <c r="B102" s="7">
        <v>1070048</v>
      </c>
      <c r="C102" s="8">
        <f t="shared" si="17"/>
        <v>5.0143917600312731E-3</v>
      </c>
      <c r="D102" s="21">
        <f t="shared" si="10"/>
        <v>871843</v>
      </c>
      <c r="E102" s="25"/>
      <c r="F102" s="23" t="s">
        <v>273</v>
      </c>
      <c r="G102" s="18">
        <v>993694</v>
      </c>
      <c r="H102" s="17">
        <f t="shared" si="11"/>
        <v>3.9822421145930291E-3</v>
      </c>
      <c r="I102" s="16">
        <f t="shared" si="12"/>
        <v>3326953</v>
      </c>
      <c r="J102" s="25"/>
      <c r="K102" s="23" t="s">
        <v>273</v>
      </c>
      <c r="L102" s="18">
        <v>993694</v>
      </c>
      <c r="M102" s="17">
        <f t="shared" si="13"/>
        <v>3.9822421145930291E-3</v>
      </c>
      <c r="N102" s="39">
        <f t="shared" si="14"/>
        <v>7172397</v>
      </c>
      <c r="O102" s="34">
        <f t="shared" si="15"/>
        <v>1434479.4000000001</v>
      </c>
      <c r="P102" s="39">
        <v>4868843</v>
      </c>
      <c r="Q102" s="39">
        <f t="shared" si="16"/>
        <v>2303554</v>
      </c>
    </row>
    <row r="103" spans="1:17" s="5" customFormat="1" x14ac:dyDescent="0.25">
      <c r="A103" s="6" t="s">
        <v>100</v>
      </c>
      <c r="B103" s="7">
        <v>1455489</v>
      </c>
      <c r="C103" s="8">
        <f t="shared" si="17"/>
        <v>6.8206211762613994E-3</v>
      </c>
      <c r="D103" s="21">
        <f t="shared" si="10"/>
        <v>1185889</v>
      </c>
      <c r="E103" s="25"/>
      <c r="F103" s="23" t="s">
        <v>274</v>
      </c>
      <c r="G103" s="18">
        <v>1675581</v>
      </c>
      <c r="H103" s="17">
        <f t="shared" si="11"/>
        <v>6.714913468947082E-3</v>
      </c>
      <c r="I103" s="16">
        <f t="shared" si="12"/>
        <v>5609956</v>
      </c>
      <c r="J103" s="25"/>
      <c r="K103" s="23" t="s">
        <v>274</v>
      </c>
      <c r="L103" s="18">
        <v>1675581</v>
      </c>
      <c r="M103" s="17">
        <f t="shared" si="13"/>
        <v>6.714913468947082E-3</v>
      </c>
      <c r="N103" s="39">
        <f t="shared" si="14"/>
        <v>12094199</v>
      </c>
      <c r="O103" s="34">
        <f t="shared" si="15"/>
        <v>2418839.8000000003</v>
      </c>
      <c r="P103" s="39">
        <v>8209913</v>
      </c>
      <c r="Q103" s="39">
        <f t="shared" si="16"/>
        <v>3884286</v>
      </c>
    </row>
    <row r="104" spans="1:17" s="5" customFormat="1" x14ac:dyDescent="0.25">
      <c r="A104" s="6" t="s">
        <v>101</v>
      </c>
      <c r="B104" s="7">
        <v>324600</v>
      </c>
      <c r="C104" s="8">
        <f t="shared" si="17"/>
        <v>1.5211201416255636E-3</v>
      </c>
      <c r="D104" s="21">
        <f t="shared" si="10"/>
        <v>264474</v>
      </c>
      <c r="E104" s="25"/>
      <c r="F104" s="23" t="s">
        <v>275</v>
      </c>
      <c r="G104" s="18">
        <v>389192</v>
      </c>
      <c r="H104" s="17">
        <f t="shared" si="11"/>
        <v>1.5596921920256036E-3</v>
      </c>
      <c r="I104" s="16">
        <f t="shared" si="12"/>
        <v>1303041</v>
      </c>
      <c r="J104" s="25"/>
      <c r="K104" s="23" t="s">
        <v>275</v>
      </c>
      <c r="L104" s="18">
        <v>389192</v>
      </c>
      <c r="M104" s="17">
        <f t="shared" si="13"/>
        <v>1.5596921920256036E-3</v>
      </c>
      <c r="N104" s="39">
        <f t="shared" si="14"/>
        <v>2809154</v>
      </c>
      <c r="O104" s="34">
        <f t="shared" si="15"/>
        <v>561830.80000000005</v>
      </c>
      <c r="P104" s="39">
        <v>1906940</v>
      </c>
      <c r="Q104" s="39">
        <f t="shared" si="16"/>
        <v>902214</v>
      </c>
    </row>
    <row r="105" spans="1:17" s="5" customFormat="1" x14ac:dyDescent="0.25">
      <c r="A105" s="6" t="s">
        <v>102</v>
      </c>
      <c r="B105" s="7">
        <v>809384</v>
      </c>
      <c r="C105" s="8">
        <f t="shared" si="17"/>
        <v>3.792884487706301E-3</v>
      </c>
      <c r="D105" s="21">
        <f t="shared" si="10"/>
        <v>659462</v>
      </c>
      <c r="E105" s="25"/>
      <c r="F105" s="23" t="s">
        <v>276</v>
      </c>
      <c r="G105" s="18">
        <v>1172446</v>
      </c>
      <c r="H105" s="17">
        <f t="shared" si="11"/>
        <v>4.6985931667959538E-3</v>
      </c>
      <c r="I105" s="16">
        <f t="shared" si="12"/>
        <v>3925427</v>
      </c>
      <c r="J105" s="25"/>
      <c r="K105" s="23" t="s">
        <v>276</v>
      </c>
      <c r="L105" s="18">
        <v>1172446</v>
      </c>
      <c r="M105" s="17">
        <f t="shared" si="13"/>
        <v>4.6985931667959538E-3</v>
      </c>
      <c r="N105" s="39">
        <f t="shared" si="14"/>
        <v>8462614</v>
      </c>
      <c r="O105" s="34">
        <f t="shared" si="15"/>
        <v>1692522.8</v>
      </c>
      <c r="P105" s="39">
        <v>5744682</v>
      </c>
      <c r="Q105" s="39">
        <f t="shared" si="16"/>
        <v>2717932</v>
      </c>
    </row>
    <row r="106" spans="1:17" s="5" customFormat="1" x14ac:dyDescent="0.25">
      <c r="A106" s="6" t="s">
        <v>103</v>
      </c>
      <c r="B106" s="7">
        <v>257256</v>
      </c>
      <c r="C106" s="8">
        <f t="shared" si="17"/>
        <v>1.2055369166790698E-3</v>
      </c>
      <c r="D106" s="21">
        <f t="shared" si="10"/>
        <v>209605</v>
      </c>
      <c r="E106" s="25"/>
      <c r="F106" s="23" t="s">
        <v>277</v>
      </c>
      <c r="G106" s="18">
        <v>255035</v>
      </c>
      <c r="H106" s="17">
        <f t="shared" si="11"/>
        <v>1.0220562041184037E-3</v>
      </c>
      <c r="I106" s="16">
        <f t="shared" si="12"/>
        <v>853874</v>
      </c>
      <c r="J106" s="25"/>
      <c r="K106" s="23" t="s">
        <v>277</v>
      </c>
      <c r="L106" s="18">
        <v>255035</v>
      </c>
      <c r="M106" s="17">
        <f t="shared" si="13"/>
        <v>1.0220562041184037E-3</v>
      </c>
      <c r="N106" s="39">
        <f t="shared" si="14"/>
        <v>1840821</v>
      </c>
      <c r="O106" s="34">
        <f t="shared" si="15"/>
        <v>368164.2</v>
      </c>
      <c r="P106" s="39">
        <v>1249606</v>
      </c>
      <c r="Q106" s="39">
        <f t="shared" si="16"/>
        <v>591215</v>
      </c>
    </row>
    <row r="107" spans="1:17" s="5" customFormat="1" x14ac:dyDescent="0.25">
      <c r="A107" s="6" t="s">
        <v>104</v>
      </c>
      <c r="B107" s="7">
        <v>193924</v>
      </c>
      <c r="C107" s="8">
        <f t="shared" si="17"/>
        <v>9.0875447425938329E-4</v>
      </c>
      <c r="D107" s="21">
        <f t="shared" si="10"/>
        <v>158003</v>
      </c>
      <c r="E107" s="25"/>
      <c r="F107" s="23" t="s">
        <v>278</v>
      </c>
      <c r="G107" s="18">
        <v>216000</v>
      </c>
      <c r="H107" s="17">
        <f t="shared" si="11"/>
        <v>8.6562291485315832E-4</v>
      </c>
      <c r="I107" s="16">
        <f t="shared" si="12"/>
        <v>723182</v>
      </c>
      <c r="J107" s="25"/>
      <c r="K107" s="23" t="s">
        <v>278</v>
      </c>
      <c r="L107" s="18">
        <v>216000</v>
      </c>
      <c r="M107" s="17">
        <f t="shared" si="13"/>
        <v>8.6562291485315832E-4</v>
      </c>
      <c r="N107" s="39">
        <f t="shared" si="14"/>
        <v>1559069</v>
      </c>
      <c r="O107" s="34">
        <f t="shared" si="15"/>
        <v>311813.8</v>
      </c>
      <c r="P107" s="39">
        <v>1058344</v>
      </c>
      <c r="Q107" s="39">
        <f t="shared" si="16"/>
        <v>500725</v>
      </c>
    </row>
    <row r="108" spans="1:17" s="5" customFormat="1" x14ac:dyDescent="0.25">
      <c r="A108" s="6" t="s">
        <v>105</v>
      </c>
      <c r="B108" s="7">
        <v>3073355</v>
      </c>
      <c r="C108" s="8">
        <f t="shared" si="17"/>
        <v>1.4402163255901523E-2</v>
      </c>
      <c r="D108" s="21">
        <f t="shared" si="10"/>
        <v>2504078</v>
      </c>
      <c r="E108" s="25"/>
      <c r="F108" s="23" t="s">
        <v>279</v>
      </c>
      <c r="G108" s="18">
        <v>3046816</v>
      </c>
      <c r="H108" s="17">
        <f t="shared" si="11"/>
        <v>1.2210156235839075E-2</v>
      </c>
      <c r="I108" s="16">
        <f t="shared" si="12"/>
        <v>10200941</v>
      </c>
      <c r="J108" s="25"/>
      <c r="K108" s="23" t="s">
        <v>279</v>
      </c>
      <c r="L108" s="18">
        <v>3046816</v>
      </c>
      <c r="M108" s="17">
        <f t="shared" si="13"/>
        <v>1.2210156235839075E-2</v>
      </c>
      <c r="N108" s="39">
        <f t="shared" si="14"/>
        <v>21991654</v>
      </c>
      <c r="O108" s="34">
        <f t="shared" si="15"/>
        <v>4398330.8</v>
      </c>
      <c r="P108" s="39">
        <v>14928610</v>
      </c>
      <c r="Q108" s="39">
        <f t="shared" si="16"/>
        <v>7063044</v>
      </c>
    </row>
    <row r="109" spans="1:17" s="5" customFormat="1" x14ac:dyDescent="0.25">
      <c r="A109" s="6" t="s">
        <v>106</v>
      </c>
      <c r="B109" s="7">
        <v>1279955</v>
      </c>
      <c r="C109" s="8">
        <f t="shared" si="17"/>
        <v>5.9980447654785843E-3</v>
      </c>
      <c r="D109" s="21">
        <f t="shared" si="10"/>
        <v>1042869</v>
      </c>
      <c r="E109" s="25"/>
      <c r="F109" s="23" t="s">
        <v>280</v>
      </c>
      <c r="G109" s="18">
        <v>1268903</v>
      </c>
      <c r="H109" s="17">
        <f t="shared" si="11"/>
        <v>5.0851458959533195E-3</v>
      </c>
      <c r="I109" s="16">
        <f t="shared" si="12"/>
        <v>4248371</v>
      </c>
      <c r="J109" s="25"/>
      <c r="K109" s="23" t="s">
        <v>280</v>
      </c>
      <c r="L109" s="18">
        <v>1268903</v>
      </c>
      <c r="M109" s="17">
        <f t="shared" si="13"/>
        <v>5.0851458959533195E-3</v>
      </c>
      <c r="N109" s="39">
        <f t="shared" si="14"/>
        <v>9158832</v>
      </c>
      <c r="O109" s="34">
        <f t="shared" si="15"/>
        <v>1831766.4000000001</v>
      </c>
      <c r="P109" s="39">
        <v>6217296</v>
      </c>
      <c r="Q109" s="39">
        <f t="shared" si="16"/>
        <v>2941536</v>
      </c>
    </row>
    <row r="110" spans="1:17" s="5" customFormat="1" x14ac:dyDescent="0.25">
      <c r="A110" s="6" t="s">
        <v>107</v>
      </c>
      <c r="B110" s="7">
        <v>935706</v>
      </c>
      <c r="C110" s="8">
        <f t="shared" si="17"/>
        <v>4.3848467136164198E-3</v>
      </c>
      <c r="D110" s="21">
        <f t="shared" si="10"/>
        <v>762385</v>
      </c>
      <c r="E110" s="25"/>
      <c r="F110" s="23" t="s">
        <v>281</v>
      </c>
      <c r="G110" s="18">
        <v>971427</v>
      </c>
      <c r="H110" s="17">
        <f t="shared" si="11"/>
        <v>3.8930068116067545E-3</v>
      </c>
      <c r="I110" s="16">
        <f t="shared" si="12"/>
        <v>3252402</v>
      </c>
      <c r="J110" s="25"/>
      <c r="K110" s="23" t="s">
        <v>281</v>
      </c>
      <c r="L110" s="18">
        <v>971427</v>
      </c>
      <c r="M110" s="17">
        <f t="shared" si="13"/>
        <v>3.8930068116067545E-3</v>
      </c>
      <c r="N110" s="39">
        <f t="shared" si="14"/>
        <v>7011676</v>
      </c>
      <c r="O110" s="34">
        <f t="shared" si="15"/>
        <v>1402335.2000000002</v>
      </c>
      <c r="P110" s="39">
        <v>4759741</v>
      </c>
      <c r="Q110" s="39">
        <f t="shared" si="16"/>
        <v>2251935</v>
      </c>
    </row>
    <row r="111" spans="1:17" s="5" customFormat="1" x14ac:dyDescent="0.25">
      <c r="A111" s="6" t="s">
        <v>108</v>
      </c>
      <c r="B111" s="7">
        <v>848698</v>
      </c>
      <c r="C111" s="8">
        <f t="shared" si="17"/>
        <v>3.9771152863750233E-3</v>
      </c>
      <c r="D111" s="21">
        <f t="shared" si="10"/>
        <v>691494</v>
      </c>
      <c r="E111" s="25"/>
      <c r="F111" s="23" t="s">
        <v>282</v>
      </c>
      <c r="G111" s="18">
        <v>1033693</v>
      </c>
      <c r="H111" s="17">
        <f t="shared" si="11"/>
        <v>4.1425386468671565E-3</v>
      </c>
      <c r="I111" s="16">
        <f t="shared" si="12"/>
        <v>3460873</v>
      </c>
      <c r="J111" s="25"/>
      <c r="K111" s="23" t="s">
        <v>282</v>
      </c>
      <c r="L111" s="18">
        <v>1033693</v>
      </c>
      <c r="M111" s="17">
        <f t="shared" si="13"/>
        <v>4.1425386468671565E-3</v>
      </c>
      <c r="N111" s="39">
        <f t="shared" si="14"/>
        <v>7461107</v>
      </c>
      <c r="O111" s="34">
        <f t="shared" si="15"/>
        <v>1492221.4000000001</v>
      </c>
      <c r="P111" s="39">
        <v>5064828</v>
      </c>
      <c r="Q111" s="39">
        <f t="shared" si="16"/>
        <v>2396279</v>
      </c>
    </row>
    <row r="112" spans="1:17" s="5" customFormat="1" x14ac:dyDescent="0.25">
      <c r="A112" s="6" t="s">
        <v>109</v>
      </c>
      <c r="B112" s="7">
        <v>1133826</v>
      </c>
      <c r="C112" s="8">
        <f t="shared" si="17"/>
        <v>5.3132642196510984E-3</v>
      </c>
      <c r="D112" s="21">
        <f t="shared" si="10"/>
        <v>923808</v>
      </c>
      <c r="E112" s="25"/>
      <c r="F112" s="23" t="s">
        <v>283</v>
      </c>
      <c r="G112" s="18">
        <v>1218344</v>
      </c>
      <c r="H112" s="17">
        <f t="shared" si="11"/>
        <v>4.8825300211752607E-3</v>
      </c>
      <c r="I112" s="16">
        <f t="shared" si="12"/>
        <v>4079096</v>
      </c>
      <c r="J112" s="25"/>
      <c r="K112" s="23" t="s">
        <v>283</v>
      </c>
      <c r="L112" s="18">
        <v>1218344</v>
      </c>
      <c r="M112" s="17">
        <f t="shared" si="13"/>
        <v>4.8825300211752607E-3</v>
      </c>
      <c r="N112" s="39">
        <f t="shared" si="14"/>
        <v>8793902</v>
      </c>
      <c r="O112" s="34">
        <f t="shared" si="15"/>
        <v>1758780.4000000001</v>
      </c>
      <c r="P112" s="39">
        <v>5969570</v>
      </c>
      <c r="Q112" s="39">
        <f t="shared" si="16"/>
        <v>2824332</v>
      </c>
    </row>
    <row r="113" spans="1:17" s="5" customFormat="1" x14ac:dyDescent="0.25">
      <c r="A113" s="6" t="s">
        <v>110</v>
      </c>
      <c r="B113" s="7">
        <v>866415</v>
      </c>
      <c r="C113" s="8">
        <f t="shared" si="17"/>
        <v>4.0601395795025041E-3</v>
      </c>
      <c r="D113" s="21">
        <f t="shared" si="10"/>
        <v>705929</v>
      </c>
      <c r="E113" s="25"/>
      <c r="F113" s="23" t="s">
        <v>284</v>
      </c>
      <c r="G113" s="18">
        <v>903362</v>
      </c>
      <c r="H113" s="17">
        <f t="shared" si="11"/>
        <v>3.6202354055906425E-3</v>
      </c>
      <c r="I113" s="16">
        <f t="shared" si="12"/>
        <v>3024516</v>
      </c>
      <c r="J113" s="25"/>
      <c r="K113" s="23" t="s">
        <v>284</v>
      </c>
      <c r="L113" s="18">
        <v>903362</v>
      </c>
      <c r="M113" s="17">
        <f t="shared" si="13"/>
        <v>3.6202354055906425E-3</v>
      </c>
      <c r="N113" s="39">
        <f t="shared" si="14"/>
        <v>6520389</v>
      </c>
      <c r="O113" s="34">
        <f t="shared" si="15"/>
        <v>1304077.8</v>
      </c>
      <c r="P113" s="39">
        <v>4426240</v>
      </c>
      <c r="Q113" s="39">
        <f t="shared" si="16"/>
        <v>2094149</v>
      </c>
    </row>
    <row r="114" spans="1:17" s="5" customFormat="1" x14ac:dyDescent="0.25">
      <c r="A114" s="6" t="s">
        <v>111</v>
      </c>
      <c r="B114" s="7">
        <v>923675</v>
      </c>
      <c r="C114" s="8">
        <f t="shared" si="17"/>
        <v>4.3284677967220971E-3</v>
      </c>
      <c r="D114" s="21">
        <f t="shared" si="10"/>
        <v>752583</v>
      </c>
      <c r="E114" s="25"/>
      <c r="F114" s="23" t="s">
        <v>285</v>
      </c>
      <c r="G114" s="18">
        <v>1001012</v>
      </c>
      <c r="H114" s="17">
        <f t="shared" si="11"/>
        <v>4.0115690983471746E-3</v>
      </c>
      <c r="I114" s="16">
        <f t="shared" si="12"/>
        <v>3351454</v>
      </c>
      <c r="J114" s="25"/>
      <c r="K114" s="23" t="s">
        <v>285</v>
      </c>
      <c r="L114" s="18">
        <v>1001012</v>
      </c>
      <c r="M114" s="17">
        <f t="shared" si="13"/>
        <v>4.0115690983471746E-3</v>
      </c>
      <c r="N114" s="39">
        <f t="shared" si="14"/>
        <v>7225218</v>
      </c>
      <c r="O114" s="34">
        <f t="shared" si="15"/>
        <v>1445043.6</v>
      </c>
      <c r="P114" s="39">
        <v>4904699</v>
      </c>
      <c r="Q114" s="39">
        <f t="shared" si="16"/>
        <v>2320519</v>
      </c>
    </row>
    <row r="115" spans="1:17" s="5" customFormat="1" x14ac:dyDescent="0.25">
      <c r="A115" s="6" t="s">
        <v>112</v>
      </c>
      <c r="B115" s="7">
        <v>1506956</v>
      </c>
      <c r="C115" s="8">
        <f t="shared" si="17"/>
        <v>7.06180260056529E-3</v>
      </c>
      <c r="D115" s="21">
        <f t="shared" si="10"/>
        <v>1227823</v>
      </c>
      <c r="E115" s="25"/>
      <c r="F115" s="23" t="s">
        <v>286</v>
      </c>
      <c r="G115" s="18">
        <v>1547935</v>
      </c>
      <c r="H115" s="17">
        <f t="shared" si="11"/>
        <v>6.2033704014038127E-3</v>
      </c>
      <c r="I115" s="16">
        <f t="shared" si="12"/>
        <v>5182589</v>
      </c>
      <c r="J115" s="25"/>
      <c r="K115" s="23" t="s">
        <v>286</v>
      </c>
      <c r="L115" s="18">
        <v>1547935</v>
      </c>
      <c r="M115" s="17">
        <f t="shared" si="13"/>
        <v>6.2033704014038127E-3</v>
      </c>
      <c r="N115" s="39">
        <f t="shared" si="14"/>
        <v>11172861</v>
      </c>
      <c r="O115" s="34">
        <f t="shared" si="15"/>
        <v>2234572.2000000002</v>
      </c>
      <c r="P115" s="39">
        <v>7584480</v>
      </c>
      <c r="Q115" s="39">
        <f t="shared" si="16"/>
        <v>3588381</v>
      </c>
    </row>
    <row r="116" spans="1:17" s="5" customFormat="1" x14ac:dyDescent="0.25">
      <c r="A116" s="6" t="s">
        <v>113</v>
      </c>
      <c r="B116" s="7">
        <v>1941309</v>
      </c>
      <c r="C116" s="8">
        <f t="shared" si="17"/>
        <v>9.0972403605020999E-3</v>
      </c>
      <c r="D116" s="21">
        <f t="shared" si="10"/>
        <v>1581721</v>
      </c>
      <c r="E116" s="25"/>
      <c r="F116" s="23" t="s">
        <v>287</v>
      </c>
      <c r="G116" s="18">
        <v>1924546</v>
      </c>
      <c r="H116" s="17">
        <f t="shared" si="11"/>
        <v>7.7126440661527147E-3</v>
      </c>
      <c r="I116" s="16">
        <f t="shared" si="12"/>
        <v>6443507</v>
      </c>
      <c r="J116" s="25"/>
      <c r="K116" s="23" t="s">
        <v>287</v>
      </c>
      <c r="L116" s="18">
        <v>1924546</v>
      </c>
      <c r="M116" s="17">
        <f t="shared" si="13"/>
        <v>7.7126440661527147E-3</v>
      </c>
      <c r="N116" s="39">
        <f t="shared" si="14"/>
        <v>13891206</v>
      </c>
      <c r="O116" s="34">
        <f t="shared" si="15"/>
        <v>2778241.2</v>
      </c>
      <c r="P116" s="39">
        <v>9429777</v>
      </c>
      <c r="Q116" s="39">
        <f t="shared" si="16"/>
        <v>4461429</v>
      </c>
    </row>
    <row r="117" spans="1:17" s="5" customFormat="1" x14ac:dyDescent="0.25">
      <c r="A117" s="6" t="s">
        <v>114</v>
      </c>
      <c r="B117" s="7">
        <v>375047</v>
      </c>
      <c r="C117" s="8">
        <f t="shared" si="17"/>
        <v>1.7575217059650117E-3</v>
      </c>
      <c r="D117" s="21">
        <f t="shared" si="10"/>
        <v>305577</v>
      </c>
      <c r="E117" s="25"/>
      <c r="F117" s="23" t="s">
        <v>288</v>
      </c>
      <c r="G117" s="18">
        <v>358288</v>
      </c>
      <c r="H117" s="17">
        <f t="shared" si="11"/>
        <v>1.435843994985687E-3</v>
      </c>
      <c r="I117" s="16">
        <f t="shared" si="12"/>
        <v>1199572</v>
      </c>
      <c r="J117" s="25"/>
      <c r="K117" s="23" t="s">
        <v>288</v>
      </c>
      <c r="L117" s="18">
        <v>358288</v>
      </c>
      <c r="M117" s="17">
        <f t="shared" si="13"/>
        <v>1.435843994985687E-3</v>
      </c>
      <c r="N117" s="39">
        <f t="shared" si="14"/>
        <v>2586092</v>
      </c>
      <c r="O117" s="34">
        <f t="shared" si="15"/>
        <v>517218.4</v>
      </c>
      <c r="P117" s="39">
        <v>1755519</v>
      </c>
      <c r="Q117" s="39">
        <f t="shared" si="16"/>
        <v>830573</v>
      </c>
    </row>
    <row r="118" spans="1:17" s="5" customFormat="1" x14ac:dyDescent="0.25">
      <c r="A118" s="6" t="s">
        <v>115</v>
      </c>
      <c r="B118" s="7">
        <v>677434</v>
      </c>
      <c r="C118" s="8">
        <f t="shared" si="17"/>
        <v>3.174548681521787E-3</v>
      </c>
      <c r="D118" s="21">
        <f t="shared" si="10"/>
        <v>551953</v>
      </c>
      <c r="E118" s="25"/>
      <c r="F118" s="23" t="s">
        <v>289</v>
      </c>
      <c r="G118" s="18">
        <v>799472</v>
      </c>
      <c r="H118" s="17">
        <f t="shared" si="11"/>
        <v>3.2038948286272416E-3</v>
      </c>
      <c r="I118" s="16">
        <f t="shared" si="12"/>
        <v>2676685</v>
      </c>
      <c r="J118" s="25"/>
      <c r="K118" s="23" t="s">
        <v>289</v>
      </c>
      <c r="L118" s="18">
        <v>799472</v>
      </c>
      <c r="M118" s="17">
        <f t="shared" si="13"/>
        <v>3.2038948286272416E-3</v>
      </c>
      <c r="N118" s="39">
        <f t="shared" si="14"/>
        <v>5770520</v>
      </c>
      <c r="O118" s="34">
        <f t="shared" si="15"/>
        <v>1154104</v>
      </c>
      <c r="P118" s="39">
        <v>3917206</v>
      </c>
      <c r="Q118" s="39">
        <f t="shared" si="16"/>
        <v>1853314</v>
      </c>
    </row>
    <row r="119" spans="1:17" s="5" customFormat="1" x14ac:dyDescent="0.25">
      <c r="A119" s="6" t="s">
        <v>116</v>
      </c>
      <c r="B119" s="7">
        <v>499382</v>
      </c>
      <c r="C119" s="8">
        <f t="shared" si="17"/>
        <v>2.3401725772189074E-3</v>
      </c>
      <c r="D119" s="21">
        <f t="shared" si="10"/>
        <v>406882</v>
      </c>
      <c r="E119" s="25"/>
      <c r="F119" s="23" t="s">
        <v>290</v>
      </c>
      <c r="G119" s="18">
        <v>539827</v>
      </c>
      <c r="H119" s="17">
        <f t="shared" si="11"/>
        <v>2.163363987298314E-3</v>
      </c>
      <c r="I119" s="16">
        <f t="shared" si="12"/>
        <v>1807376</v>
      </c>
      <c r="J119" s="25"/>
      <c r="K119" s="23" t="s">
        <v>290</v>
      </c>
      <c r="L119" s="18">
        <v>539827</v>
      </c>
      <c r="M119" s="17">
        <f t="shared" si="13"/>
        <v>2.163363987298314E-3</v>
      </c>
      <c r="N119" s="39">
        <f t="shared" si="14"/>
        <v>3896425</v>
      </c>
      <c r="O119" s="34">
        <f t="shared" si="15"/>
        <v>779285</v>
      </c>
      <c r="P119" s="39">
        <v>2645013</v>
      </c>
      <c r="Q119" s="39">
        <f t="shared" si="16"/>
        <v>1251412</v>
      </c>
    </row>
    <row r="120" spans="1:17" s="5" customFormat="1" x14ac:dyDescent="0.25">
      <c r="A120" s="6" t="s">
        <v>117</v>
      </c>
      <c r="B120" s="7">
        <v>602476</v>
      </c>
      <c r="C120" s="8">
        <f t="shared" si="17"/>
        <v>2.823285207781895E-3</v>
      </c>
      <c r="D120" s="21">
        <f t="shared" si="10"/>
        <v>490879</v>
      </c>
      <c r="E120" s="25"/>
      <c r="F120" s="23" t="s">
        <v>291</v>
      </c>
      <c r="G120" s="18">
        <v>829598</v>
      </c>
      <c r="H120" s="17">
        <f t="shared" si="11"/>
        <v>3.324625180168289E-3</v>
      </c>
      <c r="I120" s="16">
        <f t="shared" si="12"/>
        <v>2777549</v>
      </c>
      <c r="J120" s="25"/>
      <c r="K120" s="23" t="s">
        <v>291</v>
      </c>
      <c r="L120" s="18">
        <v>829598</v>
      </c>
      <c r="M120" s="17">
        <f t="shared" si="13"/>
        <v>3.324625180168289E-3</v>
      </c>
      <c r="N120" s="39">
        <f t="shared" si="14"/>
        <v>5987967</v>
      </c>
      <c r="O120" s="34">
        <f t="shared" si="15"/>
        <v>1197593.4000000001</v>
      </c>
      <c r="P120" s="39">
        <v>4064816</v>
      </c>
      <c r="Q120" s="39">
        <f t="shared" si="16"/>
        <v>1923151</v>
      </c>
    </row>
    <row r="121" spans="1:17" s="5" customFormat="1" x14ac:dyDescent="0.25">
      <c r="A121" s="6" t="s">
        <v>118</v>
      </c>
      <c r="B121" s="7">
        <v>782101</v>
      </c>
      <c r="C121" s="8">
        <f t="shared" si="17"/>
        <v>3.6650326059319009E-3</v>
      </c>
      <c r="D121" s="21">
        <f t="shared" si="10"/>
        <v>637233</v>
      </c>
      <c r="E121" s="25"/>
      <c r="F121" s="23" t="s">
        <v>292</v>
      </c>
      <c r="G121" s="18">
        <v>1016517</v>
      </c>
      <c r="H121" s="17">
        <f t="shared" si="11"/>
        <v>4.073705595082351E-3</v>
      </c>
      <c r="I121" s="16">
        <f t="shared" si="12"/>
        <v>3403366</v>
      </c>
      <c r="J121" s="25"/>
      <c r="K121" s="23" t="s">
        <v>292</v>
      </c>
      <c r="L121" s="18">
        <v>1016517</v>
      </c>
      <c r="M121" s="17">
        <f t="shared" si="13"/>
        <v>4.073705595082351E-3</v>
      </c>
      <c r="N121" s="39">
        <f t="shared" si="14"/>
        <v>7337132</v>
      </c>
      <c r="O121" s="34">
        <f t="shared" si="15"/>
        <v>1467426.4000000001</v>
      </c>
      <c r="P121" s="39">
        <v>4980670</v>
      </c>
      <c r="Q121" s="39">
        <f t="shared" si="16"/>
        <v>2356462</v>
      </c>
    </row>
    <row r="122" spans="1:17" s="5" customFormat="1" x14ac:dyDescent="0.25">
      <c r="A122" s="6" t="s">
        <v>119</v>
      </c>
      <c r="B122" s="7">
        <v>1383872</v>
      </c>
      <c r="C122" s="8">
        <f t="shared" si="17"/>
        <v>6.4850140869736669E-3</v>
      </c>
      <c r="D122" s="21">
        <f t="shared" si="10"/>
        <v>1127538</v>
      </c>
      <c r="E122" s="25"/>
      <c r="F122" s="23" t="s">
        <v>293</v>
      </c>
      <c r="G122" s="18">
        <v>1363013</v>
      </c>
      <c r="H122" s="17">
        <f t="shared" si="11"/>
        <v>5.4622929909386476E-3</v>
      </c>
      <c r="I122" s="16">
        <f t="shared" si="12"/>
        <v>4563458</v>
      </c>
      <c r="J122" s="25"/>
      <c r="K122" s="23" t="s">
        <v>293</v>
      </c>
      <c r="L122" s="18">
        <v>1363013</v>
      </c>
      <c r="M122" s="17">
        <f t="shared" si="13"/>
        <v>5.4622929909386476E-3</v>
      </c>
      <c r="N122" s="39">
        <f t="shared" si="14"/>
        <v>9838110</v>
      </c>
      <c r="O122" s="34">
        <f t="shared" si="15"/>
        <v>1967622</v>
      </c>
      <c r="P122" s="39">
        <v>6678411</v>
      </c>
      <c r="Q122" s="39">
        <f t="shared" si="16"/>
        <v>3159699</v>
      </c>
    </row>
    <row r="123" spans="1:17" s="5" customFormat="1" x14ac:dyDescent="0.25">
      <c r="A123" s="6" t="s">
        <v>120</v>
      </c>
      <c r="B123" s="7">
        <v>736140</v>
      </c>
      <c r="C123" s="8">
        <f t="shared" si="17"/>
        <v>3.4496530531615602E-3</v>
      </c>
      <c r="D123" s="21">
        <f t="shared" si="10"/>
        <v>599785</v>
      </c>
      <c r="E123" s="25"/>
      <c r="F123" s="23" t="s">
        <v>294</v>
      </c>
      <c r="G123" s="18">
        <v>972204</v>
      </c>
      <c r="H123" s="17">
        <f t="shared" si="11"/>
        <v>3.8961206495921291E-3</v>
      </c>
      <c r="I123" s="16">
        <f t="shared" si="12"/>
        <v>3255003</v>
      </c>
      <c r="J123" s="25"/>
      <c r="K123" s="23" t="s">
        <v>294</v>
      </c>
      <c r="L123" s="18">
        <v>972204</v>
      </c>
      <c r="M123" s="17">
        <f t="shared" si="13"/>
        <v>3.8961206495921291E-3</v>
      </c>
      <c r="N123" s="39">
        <f t="shared" si="14"/>
        <v>7017284</v>
      </c>
      <c r="O123" s="34">
        <f t="shared" si="15"/>
        <v>1403456.8</v>
      </c>
      <c r="P123" s="39">
        <v>4763548</v>
      </c>
      <c r="Q123" s="39">
        <f t="shared" si="16"/>
        <v>2253736</v>
      </c>
    </row>
    <row r="124" spans="1:17" s="5" customFormat="1" x14ac:dyDescent="0.25">
      <c r="A124" s="6" t="s">
        <v>121</v>
      </c>
      <c r="B124" s="7">
        <v>1444963</v>
      </c>
      <c r="C124" s="8">
        <f t="shared" si="17"/>
        <v>6.7712948958832389E-3</v>
      </c>
      <c r="D124" s="21">
        <f t="shared" si="10"/>
        <v>1177313</v>
      </c>
      <c r="E124" s="25"/>
      <c r="F124" s="23" t="s">
        <v>295</v>
      </c>
      <c r="G124" s="18">
        <v>1411799</v>
      </c>
      <c r="H124" s="17">
        <f t="shared" si="11"/>
        <v>5.6578035442906207E-3</v>
      </c>
      <c r="I124" s="16">
        <f t="shared" si="12"/>
        <v>4726796</v>
      </c>
      <c r="J124" s="25"/>
      <c r="K124" s="23" t="s">
        <v>295</v>
      </c>
      <c r="L124" s="18">
        <v>1411799</v>
      </c>
      <c r="M124" s="17">
        <f t="shared" si="13"/>
        <v>5.6578035442906207E-3</v>
      </c>
      <c r="N124" s="39">
        <f t="shared" si="14"/>
        <v>10190243</v>
      </c>
      <c r="O124" s="34">
        <f t="shared" si="15"/>
        <v>2038048.6</v>
      </c>
      <c r="P124" s="39">
        <v>6917450</v>
      </c>
      <c r="Q124" s="39">
        <f t="shared" si="16"/>
        <v>3272793</v>
      </c>
    </row>
    <row r="125" spans="1:17" s="5" customFormat="1" x14ac:dyDescent="0.25">
      <c r="A125" s="6" t="s">
        <v>122</v>
      </c>
      <c r="B125" s="7">
        <v>827590</v>
      </c>
      <c r="C125" s="8">
        <f t="shared" si="17"/>
        <v>3.8782003019343816E-3</v>
      </c>
      <c r="D125" s="21">
        <f t="shared" si="10"/>
        <v>674296</v>
      </c>
      <c r="E125" s="25"/>
      <c r="F125" s="23" t="s">
        <v>296</v>
      </c>
      <c r="G125" s="18">
        <v>820443</v>
      </c>
      <c r="H125" s="17">
        <f t="shared" si="11"/>
        <v>3.2879363941243967E-3</v>
      </c>
      <c r="I125" s="16">
        <f t="shared" si="12"/>
        <v>2746897</v>
      </c>
      <c r="J125" s="25"/>
      <c r="K125" s="23" t="s">
        <v>296</v>
      </c>
      <c r="L125" s="18">
        <v>820443</v>
      </c>
      <c r="M125" s="17">
        <f t="shared" si="13"/>
        <v>3.2879363941243967E-3</v>
      </c>
      <c r="N125" s="39">
        <f t="shared" si="14"/>
        <v>5921887</v>
      </c>
      <c r="O125" s="34">
        <f t="shared" si="15"/>
        <v>1184377.4000000001</v>
      </c>
      <c r="P125" s="39">
        <v>4019958</v>
      </c>
      <c r="Q125" s="39">
        <f t="shared" si="16"/>
        <v>1901929</v>
      </c>
    </row>
    <row r="126" spans="1:17" s="5" customFormat="1" x14ac:dyDescent="0.25">
      <c r="A126" s="6" t="s">
        <v>123</v>
      </c>
      <c r="B126" s="7">
        <v>1333099</v>
      </c>
      <c r="C126" s="8">
        <f t="shared" si="17"/>
        <v>6.2470848419004851E-3</v>
      </c>
      <c r="D126" s="21">
        <f t="shared" si="10"/>
        <v>1086169</v>
      </c>
      <c r="E126" s="25"/>
      <c r="F126" s="23" t="s">
        <v>297</v>
      </c>
      <c r="G126" s="18">
        <v>1362957</v>
      </c>
      <c r="H126" s="17">
        <f t="shared" si="11"/>
        <v>5.4620685701829447E-3</v>
      </c>
      <c r="I126" s="16">
        <f t="shared" si="12"/>
        <v>4563270</v>
      </c>
      <c r="J126" s="25"/>
      <c r="K126" s="23" t="s">
        <v>297</v>
      </c>
      <c r="L126" s="18">
        <v>1362957</v>
      </c>
      <c r="M126" s="17">
        <f t="shared" si="13"/>
        <v>5.4620685701829447E-3</v>
      </c>
      <c r="N126" s="39">
        <f t="shared" si="14"/>
        <v>9837706</v>
      </c>
      <c r="O126" s="34">
        <f t="shared" si="15"/>
        <v>1967541.2000000002</v>
      </c>
      <c r="P126" s="39">
        <v>6678137</v>
      </c>
      <c r="Q126" s="39">
        <f t="shared" si="16"/>
        <v>3159569</v>
      </c>
    </row>
    <row r="127" spans="1:17" s="5" customFormat="1" x14ac:dyDescent="0.25">
      <c r="A127" s="6" t="s">
        <v>124</v>
      </c>
      <c r="B127" s="7">
        <v>431633</v>
      </c>
      <c r="C127" s="8">
        <f t="shared" si="17"/>
        <v>2.0226914666982964E-3</v>
      </c>
      <c r="D127" s="21">
        <f t="shared" si="10"/>
        <v>351682</v>
      </c>
      <c r="E127" s="25"/>
      <c r="F127" s="23" t="s">
        <v>298</v>
      </c>
      <c r="G127" s="18">
        <v>434119</v>
      </c>
      <c r="H127" s="17">
        <f t="shared" si="11"/>
        <v>1.7397377508015658E-3</v>
      </c>
      <c r="I127" s="16">
        <f t="shared" si="12"/>
        <v>1453459</v>
      </c>
      <c r="J127" s="25"/>
      <c r="K127" s="23" t="s">
        <v>298</v>
      </c>
      <c r="L127" s="18">
        <v>434119</v>
      </c>
      <c r="M127" s="17">
        <f t="shared" si="13"/>
        <v>1.7397377508015658E-3</v>
      </c>
      <c r="N127" s="39">
        <f t="shared" si="14"/>
        <v>3133433</v>
      </c>
      <c r="O127" s="34">
        <f t="shared" si="15"/>
        <v>626686.6</v>
      </c>
      <c r="P127" s="39">
        <v>2127070</v>
      </c>
      <c r="Q127" s="39">
        <f t="shared" si="16"/>
        <v>1006363</v>
      </c>
    </row>
    <row r="128" spans="1:17" s="5" customFormat="1" x14ac:dyDescent="0.25">
      <c r="A128" s="6" t="s">
        <v>125</v>
      </c>
      <c r="B128" s="7">
        <v>632566</v>
      </c>
      <c r="C128" s="8">
        <f t="shared" si="17"/>
        <v>2.9642910767329524E-3</v>
      </c>
      <c r="D128" s="21">
        <f t="shared" si="10"/>
        <v>515396</v>
      </c>
      <c r="E128" s="25"/>
      <c r="F128" s="23" t="s">
        <v>299</v>
      </c>
      <c r="G128" s="18">
        <v>682757</v>
      </c>
      <c r="H128" s="17">
        <f t="shared" si="11"/>
        <v>2.7361578910944343E-3</v>
      </c>
      <c r="I128" s="16">
        <f t="shared" si="12"/>
        <v>2285916</v>
      </c>
      <c r="J128" s="25"/>
      <c r="K128" s="23" t="s">
        <v>299</v>
      </c>
      <c r="L128" s="18">
        <v>682757</v>
      </c>
      <c r="M128" s="17">
        <f t="shared" si="13"/>
        <v>2.7361578910944343E-3</v>
      </c>
      <c r="N128" s="39">
        <f t="shared" si="14"/>
        <v>4928081</v>
      </c>
      <c r="O128" s="34">
        <f t="shared" si="15"/>
        <v>985616.20000000007</v>
      </c>
      <c r="P128" s="39">
        <v>3345333</v>
      </c>
      <c r="Q128" s="39">
        <f t="shared" si="16"/>
        <v>1582748</v>
      </c>
    </row>
    <row r="129" spans="1:17" s="5" customFormat="1" x14ac:dyDescent="0.25">
      <c r="A129" s="6" t="s">
        <v>126</v>
      </c>
      <c r="B129" s="7">
        <v>1223835</v>
      </c>
      <c r="C129" s="8">
        <f t="shared" si="17"/>
        <v>5.7350587446898388E-3</v>
      </c>
      <c r="D129" s="21">
        <f t="shared" si="10"/>
        <v>997144</v>
      </c>
      <c r="E129" s="25"/>
      <c r="F129" s="23" t="s">
        <v>300</v>
      </c>
      <c r="G129" s="18">
        <v>1422944</v>
      </c>
      <c r="H129" s="17">
        <f t="shared" si="11"/>
        <v>5.7024672821889468E-3</v>
      </c>
      <c r="I129" s="16">
        <f t="shared" si="12"/>
        <v>4764111</v>
      </c>
      <c r="J129" s="25"/>
      <c r="K129" s="23" t="s">
        <v>300</v>
      </c>
      <c r="L129" s="18">
        <v>1422944</v>
      </c>
      <c r="M129" s="17">
        <f t="shared" si="13"/>
        <v>5.7024672821889468E-3</v>
      </c>
      <c r="N129" s="39">
        <f t="shared" si="14"/>
        <v>10270687</v>
      </c>
      <c r="O129" s="34">
        <f t="shared" si="15"/>
        <v>2054137.4000000001</v>
      </c>
      <c r="P129" s="39">
        <v>6972057</v>
      </c>
      <c r="Q129" s="39">
        <f t="shared" si="16"/>
        <v>3298630</v>
      </c>
    </row>
    <row r="130" spans="1:17" s="5" customFormat="1" x14ac:dyDescent="0.25">
      <c r="A130" s="6" t="s">
        <v>127</v>
      </c>
      <c r="B130" s="7">
        <v>447844</v>
      </c>
      <c r="C130" s="8">
        <f t="shared" si="17"/>
        <v>2.0986584371723935E-3</v>
      </c>
      <c r="D130" s="21">
        <f t="shared" si="10"/>
        <v>364890</v>
      </c>
      <c r="E130" s="25"/>
      <c r="F130" s="23" t="s">
        <v>301</v>
      </c>
      <c r="G130" s="18">
        <v>490435</v>
      </c>
      <c r="H130" s="17">
        <f t="shared" si="11"/>
        <v>1.9654248807685587E-3</v>
      </c>
      <c r="I130" s="16">
        <f t="shared" si="12"/>
        <v>1642009</v>
      </c>
      <c r="J130" s="25"/>
      <c r="K130" s="23" t="s">
        <v>301</v>
      </c>
      <c r="L130" s="18">
        <v>490435</v>
      </c>
      <c r="M130" s="17">
        <f t="shared" si="13"/>
        <v>1.9654248807685587E-3</v>
      </c>
      <c r="N130" s="39">
        <f t="shared" si="14"/>
        <v>3539917</v>
      </c>
      <c r="O130" s="34">
        <f t="shared" si="15"/>
        <v>707983.4</v>
      </c>
      <c r="P130" s="39">
        <v>2403005</v>
      </c>
      <c r="Q130" s="39">
        <f t="shared" si="16"/>
        <v>1136912</v>
      </c>
    </row>
    <row r="131" spans="1:17" s="5" customFormat="1" x14ac:dyDescent="0.25">
      <c r="A131" s="6" t="s">
        <v>128</v>
      </c>
      <c r="B131" s="7">
        <v>1195144</v>
      </c>
      <c r="C131" s="8">
        <f t="shared" si="17"/>
        <v>5.6006087817096206E-3</v>
      </c>
      <c r="D131" s="21">
        <f t="shared" si="10"/>
        <v>973768</v>
      </c>
      <c r="E131" s="25"/>
      <c r="F131" s="23" t="s">
        <v>302</v>
      </c>
      <c r="G131" s="18">
        <v>1475955</v>
      </c>
      <c r="H131" s="17">
        <f t="shared" si="11"/>
        <v>5.9149095800559871E-3</v>
      </c>
      <c r="I131" s="16">
        <f t="shared" si="12"/>
        <v>4941595</v>
      </c>
      <c r="J131" s="25"/>
      <c r="K131" s="23" t="s">
        <v>302</v>
      </c>
      <c r="L131" s="18">
        <v>1475955</v>
      </c>
      <c r="M131" s="17">
        <f t="shared" si="13"/>
        <v>5.9149095800559871E-3</v>
      </c>
      <c r="N131" s="39">
        <f t="shared" si="14"/>
        <v>10653315</v>
      </c>
      <c r="O131" s="34">
        <f t="shared" si="15"/>
        <v>2130663</v>
      </c>
      <c r="P131" s="39">
        <v>7231797</v>
      </c>
      <c r="Q131" s="39">
        <f t="shared" si="16"/>
        <v>3421518</v>
      </c>
    </row>
    <row r="132" spans="1:17" s="5" customFormat="1" x14ac:dyDescent="0.25">
      <c r="A132" s="6" t="s">
        <v>129</v>
      </c>
      <c r="B132" s="7">
        <v>537419</v>
      </c>
      <c r="C132" s="8">
        <f t="shared" ref="C132:C163" si="18">B132/$B$177</f>
        <v>2.5184191786576365E-3</v>
      </c>
      <c r="D132" s="21">
        <f t="shared" ref="D132:D176" si="19">ROUND($D$3*C132,0)</f>
        <v>437873</v>
      </c>
      <c r="E132" s="25"/>
      <c r="F132" s="23" t="s">
        <v>303</v>
      </c>
      <c r="G132" s="18">
        <v>456806</v>
      </c>
      <c r="H132" s="17">
        <f t="shared" si="11"/>
        <v>1.8306562094556104E-3</v>
      </c>
      <c r="I132" s="16">
        <f t="shared" si="12"/>
        <v>1529417</v>
      </c>
      <c r="J132" s="25"/>
      <c r="K132" s="23" t="s">
        <v>303</v>
      </c>
      <c r="L132" s="18">
        <v>456806</v>
      </c>
      <c r="M132" s="17">
        <f t="shared" si="13"/>
        <v>1.8306562094556104E-3</v>
      </c>
      <c r="N132" s="39">
        <f t="shared" si="14"/>
        <v>3297186</v>
      </c>
      <c r="O132" s="34">
        <f t="shared" si="15"/>
        <v>659437.20000000007</v>
      </c>
      <c r="P132" s="39">
        <v>2238231</v>
      </c>
      <c r="Q132" s="39">
        <f t="shared" si="16"/>
        <v>1058955</v>
      </c>
    </row>
    <row r="133" spans="1:17" s="5" customFormat="1" x14ac:dyDescent="0.25">
      <c r="A133" s="6" t="s">
        <v>130</v>
      </c>
      <c r="B133" s="7">
        <v>429505</v>
      </c>
      <c r="C133" s="8">
        <f t="shared" si="18"/>
        <v>2.0127193666940471E-3</v>
      </c>
      <c r="D133" s="21">
        <f t="shared" si="19"/>
        <v>349948</v>
      </c>
      <c r="E133" s="25"/>
      <c r="F133" s="23" t="s">
        <v>304</v>
      </c>
      <c r="G133" s="18">
        <v>486531</v>
      </c>
      <c r="H133" s="17">
        <f t="shared" ref="H133:H175" si="20">G133/$G$177</f>
        <v>1.9497795480852868E-3</v>
      </c>
      <c r="I133" s="16">
        <f t="shared" ref="I133:I176" si="21">ROUND($I$3*H133,0)</f>
        <v>1628938</v>
      </c>
      <c r="J133" s="25"/>
      <c r="K133" s="23" t="s">
        <v>304</v>
      </c>
      <c r="L133" s="18">
        <v>486531</v>
      </c>
      <c r="M133" s="17">
        <f t="shared" ref="M133:M175" si="22">L133/$L$177</f>
        <v>1.9497795480852868E-3</v>
      </c>
      <c r="N133" s="39">
        <f t="shared" ref="N133:N176" si="23">ROUND($N$3*M133,0)</f>
        <v>3511739</v>
      </c>
      <c r="O133" s="34">
        <f t="shared" ref="O133:O176" si="24">N133*20%</f>
        <v>702347.8</v>
      </c>
      <c r="P133" s="39">
        <v>2383876</v>
      </c>
      <c r="Q133" s="39">
        <f t="shared" ref="Q133:Q176" si="25">N133-P133</f>
        <v>1127863</v>
      </c>
    </row>
    <row r="134" spans="1:17" s="5" customFormat="1" x14ac:dyDescent="0.25">
      <c r="A134" s="6" t="s">
        <v>131</v>
      </c>
      <c r="B134" s="7">
        <v>1562574</v>
      </c>
      <c r="C134" s="8">
        <f t="shared" si="18"/>
        <v>7.3224361804695741E-3</v>
      </c>
      <c r="D134" s="21">
        <f t="shared" si="19"/>
        <v>1273139</v>
      </c>
      <c r="E134" s="25"/>
      <c r="F134" s="23" t="s">
        <v>305</v>
      </c>
      <c r="G134" s="18">
        <v>1885713</v>
      </c>
      <c r="H134" s="17">
        <f t="shared" si="20"/>
        <v>7.5570202946133964E-3</v>
      </c>
      <c r="I134" s="16">
        <f t="shared" si="21"/>
        <v>6313492</v>
      </c>
      <c r="J134" s="25"/>
      <c r="K134" s="23" t="s">
        <v>305</v>
      </c>
      <c r="L134" s="18">
        <v>1885713</v>
      </c>
      <c r="M134" s="17">
        <f t="shared" si="22"/>
        <v>7.5570202946133964E-3</v>
      </c>
      <c r="N134" s="39">
        <f t="shared" si="23"/>
        <v>13610913</v>
      </c>
      <c r="O134" s="34">
        <f t="shared" si="24"/>
        <v>2722182.6</v>
      </c>
      <c r="P134" s="39">
        <v>9239506</v>
      </c>
      <c r="Q134" s="39">
        <f t="shared" si="25"/>
        <v>4371407</v>
      </c>
    </row>
    <row r="135" spans="1:17" s="5" customFormat="1" x14ac:dyDescent="0.25">
      <c r="A135" s="6" t="s">
        <v>132</v>
      </c>
      <c r="B135" s="7">
        <v>631611</v>
      </c>
      <c r="C135" s="8">
        <f t="shared" si="18"/>
        <v>2.9598158156878126E-3</v>
      </c>
      <c r="D135" s="21">
        <f t="shared" si="19"/>
        <v>514618</v>
      </c>
      <c r="E135" s="25"/>
      <c r="F135" s="23" t="s">
        <v>306</v>
      </c>
      <c r="G135" s="18">
        <v>666641</v>
      </c>
      <c r="H135" s="17">
        <f t="shared" si="20"/>
        <v>2.6715728036140014E-3</v>
      </c>
      <c r="I135" s="16">
        <f t="shared" si="21"/>
        <v>2231958</v>
      </c>
      <c r="J135" s="25"/>
      <c r="K135" s="23" t="s">
        <v>306</v>
      </c>
      <c r="L135" s="18">
        <v>666641</v>
      </c>
      <c r="M135" s="17">
        <f t="shared" si="22"/>
        <v>2.6715728036140014E-3</v>
      </c>
      <c r="N135" s="39">
        <f t="shared" si="23"/>
        <v>4811757</v>
      </c>
      <c r="O135" s="34">
        <f t="shared" si="24"/>
        <v>962351.4</v>
      </c>
      <c r="P135" s="39">
        <v>3266369</v>
      </c>
      <c r="Q135" s="39">
        <f t="shared" si="25"/>
        <v>1545388</v>
      </c>
    </row>
    <row r="136" spans="1:17" s="5" customFormat="1" x14ac:dyDescent="0.25">
      <c r="A136" s="6" t="s">
        <v>133</v>
      </c>
      <c r="B136" s="7">
        <v>1470642</v>
      </c>
      <c r="C136" s="8">
        <f t="shared" si="18"/>
        <v>6.8916302135566924E-3</v>
      </c>
      <c r="D136" s="21">
        <f t="shared" si="19"/>
        <v>1198235</v>
      </c>
      <c r="E136" s="25"/>
      <c r="F136" s="23" t="s">
        <v>307</v>
      </c>
      <c r="G136" s="18">
        <v>1491506</v>
      </c>
      <c r="H136" s="17">
        <f t="shared" si="20"/>
        <v>5.9772304224119197E-3</v>
      </c>
      <c r="I136" s="16">
        <f t="shared" si="21"/>
        <v>4993661</v>
      </c>
      <c r="J136" s="25"/>
      <c r="K136" s="23" t="s">
        <v>307</v>
      </c>
      <c r="L136" s="18">
        <v>1491506</v>
      </c>
      <c r="M136" s="17">
        <f t="shared" si="22"/>
        <v>5.9772304224119197E-3</v>
      </c>
      <c r="N136" s="39">
        <f t="shared" si="23"/>
        <v>10765561</v>
      </c>
      <c r="O136" s="34">
        <f t="shared" si="24"/>
        <v>2153112.2000000002</v>
      </c>
      <c r="P136" s="39">
        <v>7307994</v>
      </c>
      <c r="Q136" s="39">
        <f t="shared" si="25"/>
        <v>3457567</v>
      </c>
    </row>
    <row r="137" spans="1:17" s="5" customFormat="1" x14ac:dyDescent="0.25">
      <c r="A137" s="6" t="s">
        <v>134</v>
      </c>
      <c r="B137" s="7">
        <v>195683</v>
      </c>
      <c r="C137" s="8">
        <f t="shared" si="18"/>
        <v>9.169973896294368E-4</v>
      </c>
      <c r="D137" s="21">
        <f t="shared" si="19"/>
        <v>159437</v>
      </c>
      <c r="E137" s="25"/>
      <c r="F137" s="23" t="s">
        <v>308</v>
      </c>
      <c r="G137" s="18">
        <v>182144</v>
      </c>
      <c r="H137" s="17">
        <f t="shared" si="20"/>
        <v>7.2994453797691513E-4</v>
      </c>
      <c r="I137" s="16">
        <f t="shared" si="21"/>
        <v>609830</v>
      </c>
      <c r="J137" s="25"/>
      <c r="K137" s="23" t="s">
        <v>308</v>
      </c>
      <c r="L137" s="18">
        <v>182144</v>
      </c>
      <c r="M137" s="17">
        <f t="shared" si="22"/>
        <v>7.2994453797691513E-4</v>
      </c>
      <c r="N137" s="39">
        <f t="shared" si="23"/>
        <v>1314700</v>
      </c>
      <c r="O137" s="34">
        <f t="shared" si="24"/>
        <v>262940</v>
      </c>
      <c r="P137" s="39">
        <v>892459</v>
      </c>
      <c r="Q137" s="39">
        <f t="shared" si="25"/>
        <v>422241</v>
      </c>
    </row>
    <row r="138" spans="1:17" s="5" customFormat="1" x14ac:dyDescent="0.25">
      <c r="A138" s="6" t="s">
        <v>135</v>
      </c>
      <c r="B138" s="7">
        <v>352854</v>
      </c>
      <c r="C138" s="8">
        <f t="shared" si="18"/>
        <v>1.6535222626406245E-3</v>
      </c>
      <c r="D138" s="21">
        <f t="shared" si="19"/>
        <v>287495</v>
      </c>
      <c r="E138" s="25"/>
      <c r="F138" s="23" t="s">
        <v>309</v>
      </c>
      <c r="G138" s="18">
        <v>372422</v>
      </c>
      <c r="H138" s="17">
        <f t="shared" si="20"/>
        <v>1.4924861907196431E-3</v>
      </c>
      <c r="I138" s="16">
        <f t="shared" si="21"/>
        <v>1246893</v>
      </c>
      <c r="J138" s="25"/>
      <c r="K138" s="23" t="s">
        <v>309</v>
      </c>
      <c r="L138" s="18">
        <v>372422</v>
      </c>
      <c r="M138" s="17">
        <f t="shared" si="22"/>
        <v>1.4924861907196431E-3</v>
      </c>
      <c r="N138" s="39">
        <f t="shared" si="23"/>
        <v>2688110</v>
      </c>
      <c r="O138" s="34">
        <f t="shared" si="24"/>
        <v>537622</v>
      </c>
      <c r="P138" s="39">
        <v>1824771</v>
      </c>
      <c r="Q138" s="39">
        <f t="shared" si="25"/>
        <v>863339</v>
      </c>
    </row>
    <row r="139" spans="1:17" s="5" customFormat="1" x14ac:dyDescent="0.25">
      <c r="A139" s="6" t="s">
        <v>136</v>
      </c>
      <c r="B139" s="7">
        <v>504736</v>
      </c>
      <c r="C139" s="8">
        <f t="shared" si="18"/>
        <v>2.3652621558950108E-3</v>
      </c>
      <c r="D139" s="21">
        <f t="shared" si="19"/>
        <v>411244</v>
      </c>
      <c r="E139" s="25"/>
      <c r="F139" s="23" t="s">
        <v>310</v>
      </c>
      <c r="G139" s="18">
        <v>694969</v>
      </c>
      <c r="H139" s="17">
        <f t="shared" si="20"/>
        <v>2.7850976458915952E-3</v>
      </c>
      <c r="I139" s="16">
        <f t="shared" si="21"/>
        <v>2326802</v>
      </c>
      <c r="J139" s="25"/>
      <c r="K139" s="23" t="s">
        <v>310</v>
      </c>
      <c r="L139" s="18">
        <v>694969</v>
      </c>
      <c r="M139" s="17">
        <f t="shared" si="22"/>
        <v>2.7850976458915952E-3</v>
      </c>
      <c r="N139" s="39">
        <f t="shared" si="23"/>
        <v>5016226</v>
      </c>
      <c r="O139" s="34">
        <f t="shared" si="24"/>
        <v>1003245.2000000001</v>
      </c>
      <c r="P139" s="39">
        <v>3405168</v>
      </c>
      <c r="Q139" s="39">
        <f t="shared" si="25"/>
        <v>1611058</v>
      </c>
    </row>
    <row r="140" spans="1:17" s="5" customFormat="1" x14ac:dyDescent="0.25">
      <c r="A140" s="6" t="s">
        <v>137</v>
      </c>
      <c r="B140" s="7">
        <v>1767471</v>
      </c>
      <c r="C140" s="8">
        <f t="shared" si="18"/>
        <v>8.2826116384444749E-3</v>
      </c>
      <c r="D140" s="21">
        <f t="shared" si="19"/>
        <v>1440083</v>
      </c>
      <c r="E140" s="25"/>
      <c r="F140" s="23" t="s">
        <v>311</v>
      </c>
      <c r="G140" s="18">
        <v>2211545</v>
      </c>
      <c r="H140" s="17">
        <f t="shared" si="20"/>
        <v>8.8627964316154075E-3</v>
      </c>
      <c r="I140" s="16">
        <f t="shared" si="21"/>
        <v>7404399</v>
      </c>
      <c r="J140" s="25"/>
      <c r="K140" s="23" t="s">
        <v>311</v>
      </c>
      <c r="L140" s="18">
        <v>2211545</v>
      </c>
      <c r="M140" s="17">
        <f t="shared" si="22"/>
        <v>8.8627964316154075E-3</v>
      </c>
      <c r="N140" s="39">
        <f t="shared" si="23"/>
        <v>15962740</v>
      </c>
      <c r="O140" s="34">
        <f t="shared" si="24"/>
        <v>3192548</v>
      </c>
      <c r="P140" s="39">
        <v>10835998</v>
      </c>
      <c r="Q140" s="39">
        <f t="shared" si="25"/>
        <v>5126742</v>
      </c>
    </row>
    <row r="141" spans="1:17" s="5" customFormat="1" x14ac:dyDescent="0.25">
      <c r="A141" s="6" t="s">
        <v>138</v>
      </c>
      <c r="B141" s="7">
        <v>3432066</v>
      </c>
      <c r="C141" s="8">
        <f t="shared" si="18"/>
        <v>1.6083132224239932E-2</v>
      </c>
      <c r="D141" s="21">
        <f t="shared" si="19"/>
        <v>2796345</v>
      </c>
      <c r="E141" s="25"/>
      <c r="F141" s="23" t="s">
        <v>312</v>
      </c>
      <c r="G141" s="18">
        <v>3483735</v>
      </c>
      <c r="H141" s="17">
        <f t="shared" si="20"/>
        <v>1.3961115024425775E-2</v>
      </c>
      <c r="I141" s="16">
        <f t="shared" si="21"/>
        <v>11663775</v>
      </c>
      <c r="J141" s="25"/>
      <c r="K141" s="23" t="s">
        <v>312</v>
      </c>
      <c r="L141" s="18">
        <v>3483735</v>
      </c>
      <c r="M141" s="17">
        <f t="shared" si="22"/>
        <v>1.3961115024425775E-2</v>
      </c>
      <c r="N141" s="39">
        <f t="shared" si="23"/>
        <v>25145298</v>
      </c>
      <c r="O141" s="34">
        <f t="shared" si="24"/>
        <v>5029059.6000000006</v>
      </c>
      <c r="P141" s="39">
        <v>17069400</v>
      </c>
      <c r="Q141" s="39">
        <f t="shared" si="25"/>
        <v>8075898</v>
      </c>
    </row>
    <row r="142" spans="1:17" s="5" customFormat="1" x14ac:dyDescent="0.25">
      <c r="A142" s="6" t="s">
        <v>139</v>
      </c>
      <c r="B142" s="7">
        <v>374916</v>
      </c>
      <c r="C142" s="8">
        <f t="shared" si="18"/>
        <v>1.7569078219891862E-3</v>
      </c>
      <c r="D142" s="21">
        <f t="shared" si="19"/>
        <v>305470</v>
      </c>
      <c r="E142" s="25"/>
      <c r="F142" s="23" t="s">
        <v>313</v>
      </c>
      <c r="G142" s="18">
        <v>368613</v>
      </c>
      <c r="H142" s="17">
        <f t="shared" si="20"/>
        <v>1.4772215718183669E-3</v>
      </c>
      <c r="I142" s="16">
        <f t="shared" si="21"/>
        <v>1234141</v>
      </c>
      <c r="J142" s="25"/>
      <c r="K142" s="23" t="s">
        <v>313</v>
      </c>
      <c r="L142" s="18">
        <v>368613</v>
      </c>
      <c r="M142" s="17">
        <f t="shared" si="22"/>
        <v>1.4772215718183669E-3</v>
      </c>
      <c r="N142" s="39">
        <f t="shared" si="23"/>
        <v>2660617</v>
      </c>
      <c r="O142" s="34">
        <f t="shared" si="24"/>
        <v>532123.4</v>
      </c>
      <c r="P142" s="39">
        <v>1806108</v>
      </c>
      <c r="Q142" s="39">
        <f t="shared" si="25"/>
        <v>854509</v>
      </c>
    </row>
    <row r="143" spans="1:17" s="5" customFormat="1" x14ac:dyDescent="0.25">
      <c r="A143" s="6" t="s">
        <v>140</v>
      </c>
      <c r="B143" s="7">
        <v>253489</v>
      </c>
      <c r="C143" s="8">
        <f t="shared" si="18"/>
        <v>1.1878842377711723E-3</v>
      </c>
      <c r="D143" s="21">
        <f t="shared" si="19"/>
        <v>206535</v>
      </c>
      <c r="E143" s="25"/>
      <c r="F143" s="23" t="s">
        <v>314</v>
      </c>
      <c r="G143" s="18">
        <v>240971</v>
      </c>
      <c r="H143" s="17">
        <f t="shared" si="20"/>
        <v>9.656945343290759E-4</v>
      </c>
      <c r="I143" s="16">
        <f t="shared" si="21"/>
        <v>806787</v>
      </c>
      <c r="J143" s="25"/>
      <c r="K143" s="23" t="s">
        <v>314</v>
      </c>
      <c r="L143" s="18">
        <v>240971</v>
      </c>
      <c r="M143" s="17">
        <f t="shared" si="22"/>
        <v>9.656945343290759E-4</v>
      </c>
      <c r="N143" s="39">
        <f t="shared" si="23"/>
        <v>1739308</v>
      </c>
      <c r="O143" s="34">
        <f t="shared" si="24"/>
        <v>347861.60000000003</v>
      </c>
      <c r="P143" s="39">
        <v>1180695</v>
      </c>
      <c r="Q143" s="39">
        <f t="shared" si="25"/>
        <v>558613</v>
      </c>
    </row>
    <row r="144" spans="1:17" s="5" customFormat="1" x14ac:dyDescent="0.25">
      <c r="A144" s="6" t="s">
        <v>141</v>
      </c>
      <c r="B144" s="7">
        <v>1244727</v>
      </c>
      <c r="C144" s="8">
        <f t="shared" si="18"/>
        <v>5.8329615234909522E-3</v>
      </c>
      <c r="D144" s="21">
        <f t="shared" si="19"/>
        <v>1014166</v>
      </c>
      <c r="E144" s="25"/>
      <c r="F144" s="23" t="s">
        <v>315</v>
      </c>
      <c r="G144" s="18">
        <v>1233979</v>
      </c>
      <c r="H144" s="17">
        <f t="shared" si="20"/>
        <v>4.9451874946647469E-3</v>
      </c>
      <c r="I144" s="16">
        <f t="shared" si="21"/>
        <v>4131443</v>
      </c>
      <c r="J144" s="25"/>
      <c r="K144" s="23" t="s">
        <v>315</v>
      </c>
      <c r="L144" s="18">
        <v>1233979</v>
      </c>
      <c r="M144" s="17">
        <f t="shared" si="22"/>
        <v>4.9451874946647469E-3</v>
      </c>
      <c r="N144" s="39">
        <f t="shared" si="23"/>
        <v>8906754</v>
      </c>
      <c r="O144" s="34">
        <f t="shared" si="24"/>
        <v>1781350.8</v>
      </c>
      <c r="P144" s="39">
        <v>6046178</v>
      </c>
      <c r="Q144" s="39">
        <f t="shared" si="25"/>
        <v>2860576</v>
      </c>
    </row>
    <row r="145" spans="1:17" s="5" customFormat="1" x14ac:dyDescent="0.25">
      <c r="A145" s="6" t="s">
        <v>142</v>
      </c>
      <c r="B145" s="7">
        <v>2620859</v>
      </c>
      <c r="C145" s="8">
        <f t="shared" si="18"/>
        <v>1.2281704908381496E-2</v>
      </c>
      <c r="D145" s="21">
        <f t="shared" si="19"/>
        <v>2135398</v>
      </c>
      <c r="E145" s="25"/>
      <c r="F145" s="23" t="s">
        <v>316</v>
      </c>
      <c r="G145" s="18">
        <v>2790106</v>
      </c>
      <c r="H145" s="17">
        <f t="shared" si="20"/>
        <v>1.1181387446617065E-2</v>
      </c>
      <c r="I145" s="16">
        <f t="shared" si="21"/>
        <v>9341459</v>
      </c>
      <c r="J145" s="25"/>
      <c r="K145" s="23" t="s">
        <v>316</v>
      </c>
      <c r="L145" s="18">
        <v>2790106</v>
      </c>
      <c r="M145" s="17">
        <f t="shared" si="22"/>
        <v>1.1181387446617065E-2</v>
      </c>
      <c r="N145" s="39">
        <f t="shared" si="23"/>
        <v>20138744</v>
      </c>
      <c r="O145" s="34">
        <f t="shared" si="24"/>
        <v>4027748.8000000003</v>
      </c>
      <c r="P145" s="39">
        <v>13670797</v>
      </c>
      <c r="Q145" s="39">
        <f t="shared" si="25"/>
        <v>6467947</v>
      </c>
    </row>
    <row r="146" spans="1:17" s="5" customFormat="1" x14ac:dyDescent="0.25">
      <c r="A146" s="6" t="s">
        <v>143</v>
      </c>
      <c r="B146" s="7">
        <v>156633</v>
      </c>
      <c r="C146" s="8">
        <f t="shared" si="18"/>
        <v>7.3400373118680511E-4</v>
      </c>
      <c r="D146" s="21">
        <f t="shared" si="19"/>
        <v>127620</v>
      </c>
      <c r="E146" s="25"/>
      <c r="F146" s="23" t="s">
        <v>317</v>
      </c>
      <c r="G146" s="18">
        <v>240535</v>
      </c>
      <c r="H146" s="17">
        <f t="shared" si="20"/>
        <v>9.6394725844539089E-4</v>
      </c>
      <c r="I146" s="16">
        <f t="shared" si="21"/>
        <v>805327</v>
      </c>
      <c r="J146" s="25"/>
      <c r="K146" s="23" t="s">
        <v>317</v>
      </c>
      <c r="L146" s="18">
        <v>240535</v>
      </c>
      <c r="M146" s="17">
        <f t="shared" si="22"/>
        <v>9.6394725844539089E-4</v>
      </c>
      <c r="N146" s="39">
        <f t="shared" si="23"/>
        <v>1736161</v>
      </c>
      <c r="O146" s="34">
        <f t="shared" si="24"/>
        <v>347232.2</v>
      </c>
      <c r="P146" s="39">
        <v>1178559</v>
      </c>
      <c r="Q146" s="39">
        <f t="shared" si="25"/>
        <v>557602</v>
      </c>
    </row>
    <row r="147" spans="1:17" s="5" customFormat="1" x14ac:dyDescent="0.25">
      <c r="A147" s="6" t="s">
        <v>144</v>
      </c>
      <c r="B147" s="7">
        <v>117698</v>
      </c>
      <c r="C147" s="8">
        <f t="shared" si="18"/>
        <v>5.5154897852447815E-4</v>
      </c>
      <c r="D147" s="21">
        <f t="shared" si="19"/>
        <v>95897</v>
      </c>
      <c r="E147" s="25"/>
      <c r="F147" s="23" t="s">
        <v>318</v>
      </c>
      <c r="G147" s="18">
        <v>118906</v>
      </c>
      <c r="H147" s="17">
        <f t="shared" si="20"/>
        <v>4.7651739959967424E-4</v>
      </c>
      <c r="I147" s="16">
        <f t="shared" si="21"/>
        <v>398105</v>
      </c>
      <c r="J147" s="25"/>
      <c r="K147" s="23" t="s">
        <v>318</v>
      </c>
      <c r="L147" s="18">
        <v>118906</v>
      </c>
      <c r="M147" s="17">
        <f t="shared" si="22"/>
        <v>4.7651739959967424E-4</v>
      </c>
      <c r="N147" s="39">
        <f t="shared" si="23"/>
        <v>858253</v>
      </c>
      <c r="O147" s="34">
        <f t="shared" si="24"/>
        <v>171650.6</v>
      </c>
      <c r="P147" s="39">
        <v>582609</v>
      </c>
      <c r="Q147" s="39">
        <f t="shared" si="25"/>
        <v>275644</v>
      </c>
    </row>
    <row r="148" spans="1:17" s="5" customFormat="1" x14ac:dyDescent="0.25">
      <c r="A148" s="6" t="s">
        <v>145</v>
      </c>
      <c r="B148" s="7">
        <v>917736</v>
      </c>
      <c r="C148" s="8">
        <f t="shared" si="18"/>
        <v>4.3006368277722683E-3</v>
      </c>
      <c r="D148" s="21">
        <f t="shared" si="19"/>
        <v>747744</v>
      </c>
      <c r="E148" s="25"/>
      <c r="F148" s="23" t="s">
        <v>319</v>
      </c>
      <c r="G148" s="18">
        <v>1106295</v>
      </c>
      <c r="H148" s="17">
        <f t="shared" si="20"/>
        <v>4.4334921416086795E-3</v>
      </c>
      <c r="I148" s="16">
        <f t="shared" si="21"/>
        <v>3703949</v>
      </c>
      <c r="J148" s="25"/>
      <c r="K148" s="23" t="s">
        <v>319</v>
      </c>
      <c r="L148" s="18">
        <v>1106295</v>
      </c>
      <c r="M148" s="17">
        <f t="shared" si="22"/>
        <v>4.4334921416086795E-3</v>
      </c>
      <c r="N148" s="39">
        <f t="shared" si="23"/>
        <v>7985142</v>
      </c>
      <c r="O148" s="34">
        <f t="shared" si="24"/>
        <v>1597028.4000000001</v>
      </c>
      <c r="P148" s="39">
        <v>5420559</v>
      </c>
      <c r="Q148" s="39">
        <f t="shared" si="25"/>
        <v>2564583</v>
      </c>
    </row>
    <row r="149" spans="1:17" s="5" customFormat="1" x14ac:dyDescent="0.25">
      <c r="A149" s="6" t="s">
        <v>146</v>
      </c>
      <c r="B149" s="7">
        <v>1081568</v>
      </c>
      <c r="C149" s="8">
        <f t="shared" si="18"/>
        <v>5.0683760608061547E-3</v>
      </c>
      <c r="D149" s="21">
        <f t="shared" si="19"/>
        <v>881229</v>
      </c>
      <c r="E149" s="25"/>
      <c r="F149" s="23" t="s">
        <v>320</v>
      </c>
      <c r="G149" s="18">
        <v>1086050</v>
      </c>
      <c r="H149" s="17">
        <f t="shared" si="20"/>
        <v>4.3523600309086693E-3</v>
      </c>
      <c r="I149" s="16">
        <f t="shared" si="21"/>
        <v>3636167</v>
      </c>
      <c r="J149" s="25"/>
      <c r="K149" s="23" t="s">
        <v>320</v>
      </c>
      <c r="L149" s="18">
        <v>1086050</v>
      </c>
      <c r="M149" s="17">
        <f t="shared" si="22"/>
        <v>4.3523600309086693E-3</v>
      </c>
      <c r="N149" s="39">
        <f t="shared" si="23"/>
        <v>7839015</v>
      </c>
      <c r="O149" s="34">
        <f t="shared" si="24"/>
        <v>1567803</v>
      </c>
      <c r="P149" s="39">
        <v>5321364</v>
      </c>
      <c r="Q149" s="39">
        <f t="shared" si="25"/>
        <v>2517651</v>
      </c>
    </row>
    <row r="150" spans="1:17" s="5" customFormat="1" x14ac:dyDescent="0.25">
      <c r="A150" s="6" t="s">
        <v>147</v>
      </c>
      <c r="B150" s="7">
        <v>1303638</v>
      </c>
      <c r="C150" s="8">
        <f t="shared" si="18"/>
        <v>6.1090265532608339E-3</v>
      </c>
      <c r="D150" s="21">
        <f t="shared" si="19"/>
        <v>1062165</v>
      </c>
      <c r="E150" s="25"/>
      <c r="F150" s="23" t="s">
        <v>321</v>
      </c>
      <c r="G150" s="18">
        <v>1292382</v>
      </c>
      <c r="H150" s="17">
        <f t="shared" si="20"/>
        <v>5.179238305295159E-3</v>
      </c>
      <c r="I150" s="16">
        <f t="shared" si="21"/>
        <v>4326980</v>
      </c>
      <c r="J150" s="25"/>
      <c r="K150" s="23" t="s">
        <v>321</v>
      </c>
      <c r="L150" s="18">
        <v>1292382</v>
      </c>
      <c r="M150" s="17">
        <f t="shared" si="22"/>
        <v>5.179238305295159E-3</v>
      </c>
      <c r="N150" s="39">
        <f t="shared" si="23"/>
        <v>9328301</v>
      </c>
      <c r="O150" s="34">
        <f t="shared" si="24"/>
        <v>1865660.2000000002</v>
      </c>
      <c r="P150" s="39">
        <v>6332337</v>
      </c>
      <c r="Q150" s="39">
        <f t="shared" si="25"/>
        <v>2995964</v>
      </c>
    </row>
    <row r="151" spans="1:17" s="5" customFormat="1" x14ac:dyDescent="0.25">
      <c r="A151" s="6" t="s">
        <v>148</v>
      </c>
      <c r="B151" s="7">
        <v>394813</v>
      </c>
      <c r="C151" s="8">
        <f t="shared" si="18"/>
        <v>1.8501478942563577E-3</v>
      </c>
      <c r="D151" s="21">
        <f t="shared" si="19"/>
        <v>321682</v>
      </c>
      <c r="E151" s="25"/>
      <c r="F151" s="23" t="s">
        <v>322</v>
      </c>
      <c r="G151" s="18">
        <v>391403</v>
      </c>
      <c r="H151" s="17">
        <f t="shared" si="20"/>
        <v>1.5685528043623644E-3</v>
      </c>
      <c r="I151" s="16">
        <f t="shared" si="21"/>
        <v>1310443</v>
      </c>
      <c r="J151" s="25"/>
      <c r="K151" s="23" t="s">
        <v>322</v>
      </c>
      <c r="L151" s="18">
        <v>391403</v>
      </c>
      <c r="M151" s="17">
        <f t="shared" si="22"/>
        <v>1.5685528043623644E-3</v>
      </c>
      <c r="N151" s="39">
        <f t="shared" si="23"/>
        <v>2825113</v>
      </c>
      <c r="O151" s="34">
        <f t="shared" si="24"/>
        <v>565022.6</v>
      </c>
      <c r="P151" s="39">
        <v>1917773</v>
      </c>
      <c r="Q151" s="39">
        <f t="shared" si="25"/>
        <v>907340</v>
      </c>
    </row>
    <row r="152" spans="1:17" s="5" customFormat="1" x14ac:dyDescent="0.25">
      <c r="A152" s="6" t="s">
        <v>149</v>
      </c>
      <c r="B152" s="7">
        <v>537961</v>
      </c>
      <c r="C152" s="8">
        <f t="shared" si="18"/>
        <v>2.5209590650308992E-3</v>
      </c>
      <c r="D152" s="21">
        <f t="shared" si="19"/>
        <v>438315</v>
      </c>
      <c r="E152" s="25"/>
      <c r="F152" s="23" t="s">
        <v>323</v>
      </c>
      <c r="G152" s="18">
        <v>514322</v>
      </c>
      <c r="H152" s="17">
        <f t="shared" si="20"/>
        <v>2.0611523556162319E-3</v>
      </c>
      <c r="I152" s="16">
        <f t="shared" si="21"/>
        <v>1721984</v>
      </c>
      <c r="J152" s="25"/>
      <c r="K152" s="23" t="s">
        <v>323</v>
      </c>
      <c r="L152" s="18">
        <v>514322</v>
      </c>
      <c r="M152" s="17">
        <f t="shared" si="22"/>
        <v>2.0611523556162319E-3</v>
      </c>
      <c r="N152" s="39">
        <f t="shared" si="23"/>
        <v>3712332</v>
      </c>
      <c r="O152" s="34">
        <f t="shared" si="24"/>
        <v>742466.4</v>
      </c>
      <c r="P152" s="39">
        <v>2520045</v>
      </c>
      <c r="Q152" s="39">
        <f t="shared" si="25"/>
        <v>1192287</v>
      </c>
    </row>
    <row r="153" spans="1:17" s="5" customFormat="1" x14ac:dyDescent="0.25">
      <c r="A153" s="6" t="s">
        <v>150</v>
      </c>
      <c r="B153" s="7">
        <v>125278</v>
      </c>
      <c r="C153" s="8">
        <f t="shared" si="18"/>
        <v>5.8706989865239486E-4</v>
      </c>
      <c r="D153" s="21">
        <f t="shared" si="19"/>
        <v>102073</v>
      </c>
      <c r="E153" s="25"/>
      <c r="F153" s="23" t="s">
        <v>324</v>
      </c>
      <c r="G153" s="18">
        <v>126914</v>
      </c>
      <c r="H153" s="17">
        <f t="shared" si="20"/>
        <v>5.0860956766515613E-4</v>
      </c>
      <c r="I153" s="16">
        <f t="shared" si="21"/>
        <v>424916</v>
      </c>
      <c r="J153" s="25"/>
      <c r="K153" s="23" t="s">
        <v>324</v>
      </c>
      <c r="L153" s="18">
        <v>126914</v>
      </c>
      <c r="M153" s="17">
        <f t="shared" si="22"/>
        <v>5.0860956766515613E-4</v>
      </c>
      <c r="N153" s="39">
        <f t="shared" si="23"/>
        <v>916054</v>
      </c>
      <c r="O153" s="34">
        <f t="shared" si="24"/>
        <v>183210.80000000002</v>
      </c>
      <c r="P153" s="39">
        <v>621846</v>
      </c>
      <c r="Q153" s="39">
        <f t="shared" si="25"/>
        <v>294208</v>
      </c>
    </row>
    <row r="154" spans="1:17" s="5" customFormat="1" x14ac:dyDescent="0.25">
      <c r="A154" s="6" t="s">
        <v>151</v>
      </c>
      <c r="B154" s="7">
        <v>1382287</v>
      </c>
      <c r="C154" s="8">
        <f t="shared" si="18"/>
        <v>6.4775865594799004E-3</v>
      </c>
      <c r="D154" s="21">
        <f t="shared" si="19"/>
        <v>1126246</v>
      </c>
      <c r="E154" s="25"/>
      <c r="F154" s="23" t="s">
        <v>325</v>
      </c>
      <c r="G154" s="18">
        <v>1402596</v>
      </c>
      <c r="H154" s="17">
        <f t="shared" si="20"/>
        <v>5.6209223975989837E-3</v>
      </c>
      <c r="I154" s="16">
        <f t="shared" si="21"/>
        <v>4695984</v>
      </c>
      <c r="J154" s="25"/>
      <c r="K154" s="23" t="s">
        <v>325</v>
      </c>
      <c r="L154" s="18">
        <v>1402596</v>
      </c>
      <c r="M154" s="17">
        <f t="shared" si="22"/>
        <v>5.6209223975989837E-3</v>
      </c>
      <c r="N154" s="39">
        <f t="shared" si="23"/>
        <v>10123817</v>
      </c>
      <c r="O154" s="34">
        <f t="shared" si="24"/>
        <v>2024763.4000000001</v>
      </c>
      <c r="P154" s="39">
        <v>6872358</v>
      </c>
      <c r="Q154" s="39">
        <f t="shared" si="25"/>
        <v>3251459</v>
      </c>
    </row>
    <row r="155" spans="1:17" s="5" customFormat="1" x14ac:dyDescent="0.25">
      <c r="A155" s="6" t="s">
        <v>152</v>
      </c>
      <c r="B155" s="7">
        <v>1132921</v>
      </c>
      <c r="C155" s="8">
        <f t="shared" si="18"/>
        <v>5.3090232654669604E-3</v>
      </c>
      <c r="D155" s="21">
        <f t="shared" si="19"/>
        <v>923070</v>
      </c>
      <c r="E155" s="25"/>
      <c r="F155" s="23" t="s">
        <v>326</v>
      </c>
      <c r="G155" s="18">
        <v>1267201</v>
      </c>
      <c r="H155" s="17">
        <f t="shared" si="20"/>
        <v>5.0783251079853566E-3</v>
      </c>
      <c r="I155" s="16">
        <f t="shared" si="21"/>
        <v>4242673</v>
      </c>
      <c r="J155" s="25"/>
      <c r="K155" s="23" t="s">
        <v>326</v>
      </c>
      <c r="L155" s="18">
        <v>1267201</v>
      </c>
      <c r="M155" s="17">
        <f t="shared" si="22"/>
        <v>5.0783251079853566E-3</v>
      </c>
      <c r="N155" s="39">
        <f t="shared" si="23"/>
        <v>9146547</v>
      </c>
      <c r="O155" s="34">
        <f t="shared" si="24"/>
        <v>1829309.4000000001</v>
      </c>
      <c r="P155" s="39">
        <v>6208957</v>
      </c>
      <c r="Q155" s="39">
        <f t="shared" si="25"/>
        <v>2937590</v>
      </c>
    </row>
    <row r="156" spans="1:17" s="9" customFormat="1" ht="26.4" x14ac:dyDescent="0.25">
      <c r="A156" s="6" t="s">
        <v>351</v>
      </c>
      <c r="B156" s="7">
        <v>93163</v>
      </c>
      <c r="C156" s="8">
        <f t="shared" si="18"/>
        <v>4.3657460183075289E-4</v>
      </c>
      <c r="D156" s="21">
        <f t="shared" si="19"/>
        <v>75906</v>
      </c>
      <c r="E156" s="27"/>
      <c r="F156" s="24"/>
      <c r="G156" s="18"/>
      <c r="H156" s="32"/>
      <c r="I156" s="18"/>
      <c r="J156" s="27"/>
      <c r="K156" s="24"/>
      <c r="L156" s="18"/>
      <c r="M156" s="32"/>
      <c r="N156" s="39"/>
      <c r="O156" s="34"/>
      <c r="P156" s="39"/>
      <c r="Q156" s="39"/>
    </row>
    <row r="157" spans="1:17" s="5" customFormat="1" x14ac:dyDescent="0.25">
      <c r="A157" s="6" t="s">
        <v>153</v>
      </c>
      <c r="B157" s="7">
        <v>770138</v>
      </c>
      <c r="C157" s="8">
        <f t="shared" si="18"/>
        <v>3.6089723463685408E-3</v>
      </c>
      <c r="D157" s="21">
        <f t="shared" si="19"/>
        <v>627485</v>
      </c>
      <c r="E157" s="25"/>
      <c r="F157" s="24" t="s">
        <v>327</v>
      </c>
      <c r="G157" s="18">
        <v>859542</v>
      </c>
      <c r="H157" s="17">
        <f t="shared" si="20"/>
        <v>3.4446261642533025E-3</v>
      </c>
      <c r="I157" s="16">
        <f t="shared" si="21"/>
        <v>2877803</v>
      </c>
      <c r="J157" s="25"/>
      <c r="K157" s="24" t="s">
        <v>327</v>
      </c>
      <c r="L157" s="18">
        <v>859542</v>
      </c>
      <c r="M157" s="17">
        <f t="shared" si="22"/>
        <v>3.4446261642533025E-3</v>
      </c>
      <c r="N157" s="39">
        <f t="shared" si="23"/>
        <v>6204100</v>
      </c>
      <c r="O157" s="34">
        <f>N157*20%</f>
        <v>1240820</v>
      </c>
      <c r="P157" s="39">
        <v>4211534</v>
      </c>
      <c r="Q157" s="39">
        <f t="shared" si="25"/>
        <v>1992566</v>
      </c>
    </row>
    <row r="158" spans="1:17" s="5" customFormat="1" x14ac:dyDescent="0.25">
      <c r="A158" s="6" t="s">
        <v>154</v>
      </c>
      <c r="B158" s="7">
        <v>666292</v>
      </c>
      <c r="C158" s="8">
        <f t="shared" si="18"/>
        <v>3.1223357406160819E-3</v>
      </c>
      <c r="D158" s="21">
        <f t="shared" si="19"/>
        <v>542875</v>
      </c>
      <c r="E158" s="25"/>
      <c r="F158" s="23" t="s">
        <v>328</v>
      </c>
      <c r="G158" s="18">
        <v>853222</v>
      </c>
      <c r="H158" s="17">
        <f t="shared" si="20"/>
        <v>3.4192986789668583E-3</v>
      </c>
      <c r="I158" s="16">
        <f t="shared" si="21"/>
        <v>2856644</v>
      </c>
      <c r="J158" s="25"/>
      <c r="K158" s="23" t="s">
        <v>328</v>
      </c>
      <c r="L158" s="18">
        <v>853222</v>
      </c>
      <c r="M158" s="17">
        <f t="shared" si="22"/>
        <v>3.4192986789668583E-3</v>
      </c>
      <c r="N158" s="39">
        <f t="shared" si="23"/>
        <v>6158483</v>
      </c>
      <c r="O158" s="34">
        <f t="shared" si="24"/>
        <v>1231696.6000000001</v>
      </c>
      <c r="P158" s="7">
        <v>4180567</v>
      </c>
      <c r="Q158" s="39">
        <f t="shared" si="25"/>
        <v>1977916</v>
      </c>
    </row>
    <row r="159" spans="1:17" s="5" customFormat="1" x14ac:dyDescent="0.25">
      <c r="A159" s="6" t="s">
        <v>155</v>
      </c>
      <c r="B159" s="7">
        <v>107301</v>
      </c>
      <c r="C159" s="8">
        <f t="shared" si="18"/>
        <v>5.0282720984770363E-4</v>
      </c>
      <c r="D159" s="21">
        <f t="shared" si="19"/>
        <v>87426</v>
      </c>
      <c r="E159" s="25"/>
      <c r="F159" s="23" t="s">
        <v>329</v>
      </c>
      <c r="G159" s="18">
        <v>132668</v>
      </c>
      <c r="H159" s="17">
        <f t="shared" si="20"/>
        <v>5.3166880031360554E-4</v>
      </c>
      <c r="I159" s="16">
        <f t="shared" si="21"/>
        <v>444181</v>
      </c>
      <c r="J159" s="25"/>
      <c r="K159" s="23" t="s">
        <v>329</v>
      </c>
      <c r="L159" s="18">
        <v>132668</v>
      </c>
      <c r="M159" s="17">
        <f t="shared" si="22"/>
        <v>5.3166880031360554E-4</v>
      </c>
      <c r="N159" s="39">
        <f t="shared" si="23"/>
        <v>957586</v>
      </c>
      <c r="O159" s="34">
        <f t="shared" si="24"/>
        <v>191517.2</v>
      </c>
      <c r="P159" s="39">
        <v>650039</v>
      </c>
      <c r="Q159" s="39">
        <f t="shared" si="25"/>
        <v>307547</v>
      </c>
    </row>
    <row r="160" spans="1:17" s="5" customFormat="1" x14ac:dyDescent="0.25">
      <c r="A160" s="6" t="s">
        <v>156</v>
      </c>
      <c r="B160" s="7">
        <v>283685</v>
      </c>
      <c r="C160" s="8">
        <f t="shared" si="18"/>
        <v>1.329386837267554E-3</v>
      </c>
      <c r="D160" s="21">
        <f t="shared" si="19"/>
        <v>231138</v>
      </c>
      <c r="E160" s="25"/>
      <c r="F160" s="23" t="s">
        <v>330</v>
      </c>
      <c r="G160" s="18">
        <v>308342</v>
      </c>
      <c r="H160" s="17">
        <f t="shared" si="20"/>
        <v>1.2356847259798729E-3</v>
      </c>
      <c r="I160" s="16">
        <f t="shared" si="21"/>
        <v>1032349</v>
      </c>
      <c r="J160" s="25"/>
      <c r="K160" s="23" t="s">
        <v>330</v>
      </c>
      <c r="L160" s="18">
        <v>308342</v>
      </c>
      <c r="M160" s="17">
        <f t="shared" si="22"/>
        <v>1.2356847259798729E-3</v>
      </c>
      <c r="N160" s="39">
        <f t="shared" si="23"/>
        <v>2225586</v>
      </c>
      <c r="O160" s="34">
        <f t="shared" si="24"/>
        <v>445117.2</v>
      </c>
      <c r="P160" s="39">
        <v>1510796</v>
      </c>
      <c r="Q160" s="39">
        <f t="shared" si="25"/>
        <v>714790</v>
      </c>
    </row>
    <row r="161" spans="1:17" s="5" customFormat="1" x14ac:dyDescent="0.25">
      <c r="A161" s="6" t="s">
        <v>157</v>
      </c>
      <c r="B161" s="7">
        <v>778402</v>
      </c>
      <c r="C161" s="8">
        <f t="shared" si="18"/>
        <v>3.6476985843549663E-3</v>
      </c>
      <c r="D161" s="21">
        <f t="shared" si="19"/>
        <v>634219</v>
      </c>
      <c r="E161" s="25"/>
      <c r="F161" s="23" t="s">
        <v>331</v>
      </c>
      <c r="G161" s="18">
        <v>827550</v>
      </c>
      <c r="H161" s="17">
        <f t="shared" si="20"/>
        <v>3.3164177925311625E-3</v>
      </c>
      <c r="I161" s="16">
        <f t="shared" si="21"/>
        <v>2770692</v>
      </c>
      <c r="J161" s="25"/>
      <c r="K161" s="23" t="s">
        <v>331</v>
      </c>
      <c r="L161" s="18">
        <v>827550</v>
      </c>
      <c r="M161" s="17">
        <f t="shared" si="22"/>
        <v>3.3164177925311625E-3</v>
      </c>
      <c r="N161" s="39">
        <f t="shared" si="23"/>
        <v>5973184</v>
      </c>
      <c r="O161" s="34">
        <f t="shared" si="24"/>
        <v>1194636.8</v>
      </c>
      <c r="P161" s="39">
        <v>4054781</v>
      </c>
      <c r="Q161" s="39">
        <f t="shared" si="25"/>
        <v>1918403</v>
      </c>
    </row>
    <row r="162" spans="1:17" s="5" customFormat="1" x14ac:dyDescent="0.25">
      <c r="A162" s="6" t="s">
        <v>158</v>
      </c>
      <c r="B162" s="7">
        <v>747199</v>
      </c>
      <c r="C162" s="8">
        <f t="shared" si="18"/>
        <v>3.5014770446780024E-3</v>
      </c>
      <c r="D162" s="21">
        <f t="shared" si="19"/>
        <v>608795</v>
      </c>
      <c r="E162" s="25"/>
      <c r="F162" s="23" t="s">
        <v>332</v>
      </c>
      <c r="G162" s="18">
        <v>746836</v>
      </c>
      <c r="H162" s="17">
        <f t="shared" si="20"/>
        <v>2.9929553483207098E-3</v>
      </c>
      <c r="I162" s="16">
        <f t="shared" si="21"/>
        <v>2500456</v>
      </c>
      <c r="J162" s="25"/>
      <c r="K162" s="23" t="s">
        <v>332</v>
      </c>
      <c r="L162" s="18">
        <v>746836</v>
      </c>
      <c r="M162" s="17">
        <f t="shared" si="22"/>
        <v>2.9929553483207098E-3</v>
      </c>
      <c r="N162" s="39">
        <f t="shared" si="23"/>
        <v>5390598</v>
      </c>
      <c r="O162" s="34">
        <f t="shared" si="24"/>
        <v>1078119.6000000001</v>
      </c>
      <c r="P162" s="39">
        <v>3659303</v>
      </c>
      <c r="Q162" s="39">
        <f t="shared" si="25"/>
        <v>1731295</v>
      </c>
    </row>
    <row r="163" spans="1:17" s="5" customFormat="1" x14ac:dyDescent="0.25">
      <c r="A163" s="6" t="s">
        <v>159</v>
      </c>
      <c r="B163" s="7">
        <v>565760</v>
      </c>
      <c r="C163" s="8">
        <f t="shared" si="18"/>
        <v>2.651228993610841E-3</v>
      </c>
      <c r="D163" s="21">
        <f t="shared" si="19"/>
        <v>460964</v>
      </c>
      <c r="E163" s="25"/>
      <c r="F163" s="23" t="s">
        <v>333</v>
      </c>
      <c r="G163" s="18">
        <v>735454</v>
      </c>
      <c r="H163" s="17">
        <f t="shared" si="20"/>
        <v>2.9473418297241418E-3</v>
      </c>
      <c r="I163" s="16">
        <f t="shared" si="21"/>
        <v>2462349</v>
      </c>
      <c r="J163" s="25"/>
      <c r="K163" s="23" t="s">
        <v>333</v>
      </c>
      <c r="L163" s="18">
        <v>735454</v>
      </c>
      <c r="M163" s="17">
        <f t="shared" si="22"/>
        <v>2.9473418297241418E-3</v>
      </c>
      <c r="N163" s="39">
        <f t="shared" si="23"/>
        <v>5308443</v>
      </c>
      <c r="O163" s="34">
        <f t="shared" si="24"/>
        <v>1061688.6000000001</v>
      </c>
      <c r="P163" s="39">
        <v>3603534</v>
      </c>
      <c r="Q163" s="39">
        <f t="shared" si="25"/>
        <v>1704909</v>
      </c>
    </row>
    <row r="164" spans="1:17" s="5" customFormat="1" x14ac:dyDescent="0.25">
      <c r="A164" s="6" t="s">
        <v>160</v>
      </c>
      <c r="B164" s="7">
        <v>307493</v>
      </c>
      <c r="C164" s="8">
        <f t="shared" ref="C164:C176" si="26">B164/$B$177</f>
        <v>1.440954392202309E-3</v>
      </c>
      <c r="D164" s="21">
        <f t="shared" si="19"/>
        <v>250536</v>
      </c>
      <c r="E164" s="25"/>
      <c r="F164" s="23" t="s">
        <v>334</v>
      </c>
      <c r="G164" s="18">
        <v>379055</v>
      </c>
      <c r="H164" s="17">
        <f t="shared" si="20"/>
        <v>1.5190680277299255E-3</v>
      </c>
      <c r="I164" s="16">
        <f t="shared" si="21"/>
        <v>1269101</v>
      </c>
      <c r="J164" s="25"/>
      <c r="K164" s="23" t="s">
        <v>334</v>
      </c>
      <c r="L164" s="18">
        <v>379055</v>
      </c>
      <c r="M164" s="17">
        <f t="shared" si="22"/>
        <v>1.5190680277299255E-3</v>
      </c>
      <c r="N164" s="39">
        <f t="shared" si="23"/>
        <v>2735986</v>
      </c>
      <c r="O164" s="34">
        <f t="shared" si="24"/>
        <v>547197.20000000007</v>
      </c>
      <c r="P164" s="39">
        <v>1857271</v>
      </c>
      <c r="Q164" s="39">
        <f t="shared" si="25"/>
        <v>878715</v>
      </c>
    </row>
    <row r="165" spans="1:17" s="5" customFormat="1" x14ac:dyDescent="0.25">
      <c r="A165" s="6" t="s">
        <v>161</v>
      </c>
      <c r="B165" s="7">
        <v>432880</v>
      </c>
      <c r="C165" s="8">
        <f t="shared" si="26"/>
        <v>2.0285350798116882E-3</v>
      </c>
      <c r="D165" s="21">
        <f t="shared" si="19"/>
        <v>352698</v>
      </c>
      <c r="E165" s="25"/>
      <c r="F165" s="23" t="s">
        <v>335</v>
      </c>
      <c r="G165" s="18">
        <v>532498</v>
      </c>
      <c r="H165" s="17">
        <f t="shared" si="20"/>
        <v>2.1339929208957272E-3</v>
      </c>
      <c r="I165" s="16">
        <f t="shared" si="21"/>
        <v>1782839</v>
      </c>
      <c r="J165" s="25"/>
      <c r="K165" s="23" t="s">
        <v>335</v>
      </c>
      <c r="L165" s="18">
        <v>532498</v>
      </c>
      <c r="M165" s="17">
        <f t="shared" si="22"/>
        <v>2.1339929208957272E-3</v>
      </c>
      <c r="N165" s="39">
        <f t="shared" si="23"/>
        <v>3843524</v>
      </c>
      <c r="O165" s="34">
        <f t="shared" si="24"/>
        <v>768704.8</v>
      </c>
      <c r="P165" s="39">
        <v>2609103</v>
      </c>
      <c r="Q165" s="39">
        <f t="shared" si="25"/>
        <v>1234421</v>
      </c>
    </row>
    <row r="166" spans="1:17" s="5" customFormat="1" x14ac:dyDescent="0.25">
      <c r="A166" s="6" t="s">
        <v>162</v>
      </c>
      <c r="B166" s="7">
        <v>170205</v>
      </c>
      <c r="C166" s="8">
        <f t="shared" si="26"/>
        <v>7.976039855372122E-4</v>
      </c>
      <c r="D166" s="21">
        <f t="shared" si="19"/>
        <v>138678</v>
      </c>
      <c r="E166" s="25"/>
      <c r="F166" s="23" t="s">
        <v>336</v>
      </c>
      <c r="G166" s="18">
        <v>168735</v>
      </c>
      <c r="H166" s="17">
        <f t="shared" si="20"/>
        <v>6.7620778952660952E-4</v>
      </c>
      <c r="I166" s="16">
        <f t="shared" si="21"/>
        <v>564936</v>
      </c>
      <c r="J166" s="25"/>
      <c r="K166" s="23" t="s">
        <v>336</v>
      </c>
      <c r="L166" s="18">
        <v>168735</v>
      </c>
      <c r="M166" s="17">
        <f t="shared" si="22"/>
        <v>6.7620778952660952E-4</v>
      </c>
      <c r="N166" s="39">
        <f t="shared" si="23"/>
        <v>1217915</v>
      </c>
      <c r="O166" s="34">
        <f t="shared" si="24"/>
        <v>243583</v>
      </c>
      <c r="P166" s="39">
        <v>826758</v>
      </c>
      <c r="Q166" s="39">
        <f t="shared" si="25"/>
        <v>391157</v>
      </c>
    </row>
    <row r="167" spans="1:17" s="5" customFormat="1" x14ac:dyDescent="0.25">
      <c r="A167" s="6" t="s">
        <v>163</v>
      </c>
      <c r="B167" s="7">
        <v>3973564</v>
      </c>
      <c r="C167" s="8">
        <f t="shared" si="26"/>
        <v>1.8620666156618119E-2</v>
      </c>
      <c r="D167" s="21">
        <f t="shared" si="19"/>
        <v>3237541</v>
      </c>
      <c r="E167" s="25"/>
      <c r="F167" s="23" t="s">
        <v>337</v>
      </c>
      <c r="G167" s="18">
        <v>4768956</v>
      </c>
      <c r="H167" s="17">
        <f t="shared" si="20"/>
        <v>1.9111655525585455E-2</v>
      </c>
      <c r="I167" s="16">
        <f t="shared" si="21"/>
        <v>15966780</v>
      </c>
      <c r="J167" s="25"/>
      <c r="K167" s="23" t="s">
        <v>337</v>
      </c>
      <c r="L167" s="18">
        <v>4768956</v>
      </c>
      <c r="M167" s="17">
        <f t="shared" si="22"/>
        <v>1.9111655525585455E-2</v>
      </c>
      <c r="N167" s="39">
        <f t="shared" si="23"/>
        <v>34421912</v>
      </c>
      <c r="O167" s="34">
        <f t="shared" si="24"/>
        <v>6884382.4000000004</v>
      </c>
      <c r="P167" s="39">
        <v>23366649</v>
      </c>
      <c r="Q167" s="39">
        <f t="shared" si="25"/>
        <v>11055263</v>
      </c>
    </row>
    <row r="168" spans="1:17" s="5" customFormat="1" x14ac:dyDescent="0.25">
      <c r="A168" s="6" t="s">
        <v>164</v>
      </c>
      <c r="B168" s="7">
        <v>454360</v>
      </c>
      <c r="C168" s="8">
        <f t="shared" si="26"/>
        <v>2.1291933072981857E-3</v>
      </c>
      <c r="D168" s="21">
        <f t="shared" si="19"/>
        <v>370199</v>
      </c>
      <c r="E168" s="25"/>
      <c r="F168" s="23" t="s">
        <v>338</v>
      </c>
      <c r="G168" s="18">
        <v>550549</v>
      </c>
      <c r="H168" s="17">
        <f t="shared" si="20"/>
        <v>2.2063325469883861E-3</v>
      </c>
      <c r="I168" s="16">
        <f t="shared" si="21"/>
        <v>1843274</v>
      </c>
      <c r="J168" s="25"/>
      <c r="K168" s="23" t="s">
        <v>338</v>
      </c>
      <c r="L168" s="18">
        <v>550549</v>
      </c>
      <c r="M168" s="17">
        <f t="shared" si="22"/>
        <v>2.2063325469883861E-3</v>
      </c>
      <c r="N168" s="39">
        <f t="shared" si="23"/>
        <v>3973815</v>
      </c>
      <c r="O168" s="34">
        <f t="shared" si="24"/>
        <v>794763</v>
      </c>
      <c r="P168" s="39">
        <v>2697547</v>
      </c>
      <c r="Q168" s="39">
        <f t="shared" si="25"/>
        <v>1276268</v>
      </c>
    </row>
    <row r="169" spans="1:17" s="5" customFormat="1" x14ac:dyDescent="0.25">
      <c r="A169" s="6" t="s">
        <v>165</v>
      </c>
      <c r="B169" s="7">
        <v>1442489</v>
      </c>
      <c r="C169" s="8">
        <f t="shared" si="26"/>
        <v>6.7597013924008556E-3</v>
      </c>
      <c r="D169" s="21">
        <f t="shared" si="19"/>
        <v>1175297</v>
      </c>
      <c r="E169" s="25"/>
      <c r="F169" s="23" t="s">
        <v>339</v>
      </c>
      <c r="G169" s="18">
        <v>1512260</v>
      </c>
      <c r="H169" s="17">
        <f t="shared" si="20"/>
        <v>6.0604023574807276E-3</v>
      </c>
      <c r="I169" s="16">
        <f t="shared" si="21"/>
        <v>5063146</v>
      </c>
      <c r="J169" s="25"/>
      <c r="K169" s="23" t="s">
        <v>339</v>
      </c>
      <c r="L169" s="18">
        <v>1512260</v>
      </c>
      <c r="M169" s="17">
        <f t="shared" si="22"/>
        <v>6.0604023574807276E-3</v>
      </c>
      <c r="N169" s="39">
        <f t="shared" si="23"/>
        <v>10915362</v>
      </c>
      <c r="O169" s="34">
        <f t="shared" si="24"/>
        <v>2183072.4</v>
      </c>
      <c r="P169" s="39">
        <v>7409683</v>
      </c>
      <c r="Q169" s="39">
        <f t="shared" si="25"/>
        <v>3505679</v>
      </c>
    </row>
    <row r="170" spans="1:17" s="5" customFormat="1" x14ac:dyDescent="0.25">
      <c r="A170" s="6" t="s">
        <v>166</v>
      </c>
      <c r="B170" s="7">
        <v>514606</v>
      </c>
      <c r="C170" s="8">
        <f t="shared" si="26"/>
        <v>2.4115143302568232E-3</v>
      </c>
      <c r="D170" s="21">
        <f t="shared" si="19"/>
        <v>419286</v>
      </c>
      <c r="E170" s="25"/>
      <c r="F170" s="23" t="s">
        <v>340</v>
      </c>
      <c r="G170" s="18">
        <v>628122</v>
      </c>
      <c r="H170" s="17">
        <f t="shared" si="20"/>
        <v>2.5172073913120162E-3</v>
      </c>
      <c r="I170" s="16">
        <f t="shared" si="21"/>
        <v>2102994</v>
      </c>
      <c r="J170" s="25"/>
      <c r="K170" s="23" t="s">
        <v>340</v>
      </c>
      <c r="L170" s="18">
        <v>628122</v>
      </c>
      <c r="M170" s="17">
        <f t="shared" si="22"/>
        <v>2.5172073913120162E-3</v>
      </c>
      <c r="N170" s="39">
        <f t="shared" si="23"/>
        <v>4533730</v>
      </c>
      <c r="O170" s="34">
        <f>N170*20%</f>
        <v>906746</v>
      </c>
      <c r="P170" s="39">
        <v>3077635</v>
      </c>
      <c r="Q170" s="39">
        <f t="shared" si="25"/>
        <v>1456095</v>
      </c>
    </row>
    <row r="171" spans="1:17" s="9" customFormat="1" ht="26.4" x14ac:dyDescent="0.25">
      <c r="A171" s="6" t="s">
        <v>346</v>
      </c>
      <c r="B171" s="7">
        <v>42460</v>
      </c>
      <c r="C171" s="8">
        <f t="shared" si="26"/>
        <v>1.9897338636297424E-4</v>
      </c>
      <c r="D171" s="21">
        <f t="shared" si="19"/>
        <v>34595</v>
      </c>
      <c r="E171" s="27"/>
      <c r="F171" s="6" t="s">
        <v>346</v>
      </c>
      <c r="G171" s="18"/>
      <c r="H171" s="32"/>
      <c r="I171" s="18"/>
      <c r="J171" s="27"/>
      <c r="K171" s="6" t="s">
        <v>346</v>
      </c>
      <c r="L171" s="18"/>
      <c r="M171" s="32"/>
      <c r="N171" s="39"/>
      <c r="O171" s="34"/>
      <c r="P171" s="39"/>
      <c r="Q171" s="39"/>
    </row>
    <row r="172" spans="1:17" s="5" customFormat="1" x14ac:dyDescent="0.25">
      <c r="A172" s="6" t="s">
        <v>167</v>
      </c>
      <c r="B172" s="7">
        <v>2435164</v>
      </c>
      <c r="C172" s="8">
        <f t="shared" si="26"/>
        <v>1.1411512657305835E-2</v>
      </c>
      <c r="D172" s="21">
        <f t="shared" si="19"/>
        <v>1984099</v>
      </c>
      <c r="E172" s="25"/>
      <c r="F172" s="23" t="s">
        <v>341</v>
      </c>
      <c r="G172" s="18">
        <v>2589561</v>
      </c>
      <c r="H172" s="17">
        <f>G172/$G$177</f>
        <v>1.0377700652824349E-2</v>
      </c>
      <c r="I172" s="16">
        <f>ROUND($I$3*H172,0)</f>
        <v>8670021</v>
      </c>
      <c r="J172" s="25"/>
      <c r="K172" s="23" t="s">
        <v>341</v>
      </c>
      <c r="L172" s="18">
        <v>2589561</v>
      </c>
      <c r="M172" s="17">
        <f t="shared" si="22"/>
        <v>1.0377700652824349E-2</v>
      </c>
      <c r="N172" s="39">
        <f t="shared" si="23"/>
        <v>18691227</v>
      </c>
      <c r="O172" s="34">
        <f>N172*20%</f>
        <v>3738245.4000000004</v>
      </c>
      <c r="P172" s="39">
        <v>12688179</v>
      </c>
      <c r="Q172" s="39">
        <f t="shared" si="25"/>
        <v>6003048</v>
      </c>
    </row>
    <row r="173" spans="1:17" s="5" customFormat="1" x14ac:dyDescent="0.25">
      <c r="A173" s="6" t="s">
        <v>168</v>
      </c>
      <c r="B173" s="7">
        <v>435029</v>
      </c>
      <c r="C173" s="8">
        <f t="shared" si="26"/>
        <v>2.0386055886975583E-3</v>
      </c>
      <c r="D173" s="21">
        <f t="shared" si="19"/>
        <v>354449</v>
      </c>
      <c r="E173" s="25"/>
      <c r="F173" s="23" t="s">
        <v>342</v>
      </c>
      <c r="G173" s="18">
        <v>431273</v>
      </c>
      <c r="H173" s="17">
        <f t="shared" si="20"/>
        <v>1.7283323673956766E-3</v>
      </c>
      <c r="I173" s="16">
        <f t="shared" si="21"/>
        <v>1443931</v>
      </c>
      <c r="J173" s="25"/>
      <c r="K173" s="23" t="s">
        <v>342</v>
      </c>
      <c r="L173" s="18">
        <v>431273</v>
      </c>
      <c r="M173" s="17">
        <f t="shared" si="22"/>
        <v>1.7283323673956766E-3</v>
      </c>
      <c r="N173" s="39">
        <f t="shared" si="23"/>
        <v>3112891</v>
      </c>
      <c r="O173" s="34">
        <f t="shared" si="24"/>
        <v>622578.20000000007</v>
      </c>
      <c r="P173" s="39">
        <v>2113126</v>
      </c>
      <c r="Q173" s="39">
        <f t="shared" si="25"/>
        <v>999765</v>
      </c>
    </row>
    <row r="174" spans="1:17" s="5" customFormat="1" x14ac:dyDescent="0.25">
      <c r="A174" s="6" t="s">
        <v>169</v>
      </c>
      <c r="B174" s="7">
        <v>178494</v>
      </c>
      <c r="C174" s="8">
        <f t="shared" si="26"/>
        <v>8.3644737695413851E-4</v>
      </c>
      <c r="D174" s="21">
        <f t="shared" si="19"/>
        <v>145432</v>
      </c>
      <c r="E174" s="25"/>
      <c r="F174" s="23" t="s">
        <v>343</v>
      </c>
      <c r="G174" s="18">
        <v>176953</v>
      </c>
      <c r="H174" s="17">
        <f t="shared" si="20"/>
        <v>7.091415354259765E-4</v>
      </c>
      <c r="I174" s="16">
        <f t="shared" si="21"/>
        <v>592450</v>
      </c>
      <c r="J174" s="25"/>
      <c r="K174" s="23" t="s">
        <v>343</v>
      </c>
      <c r="L174" s="18">
        <v>176953</v>
      </c>
      <c r="M174" s="17">
        <f t="shared" si="22"/>
        <v>7.091415354259765E-4</v>
      </c>
      <c r="N174" s="39">
        <f t="shared" si="23"/>
        <v>1277231</v>
      </c>
      <c r="O174" s="34">
        <f t="shared" si="24"/>
        <v>255446.2</v>
      </c>
      <c r="P174" s="39">
        <v>867024</v>
      </c>
      <c r="Q174" s="39">
        <f t="shared" si="25"/>
        <v>410207</v>
      </c>
    </row>
    <row r="175" spans="1:17" s="5" customFormat="1" x14ac:dyDescent="0.25">
      <c r="A175" s="6" t="s">
        <v>170</v>
      </c>
      <c r="B175" s="7">
        <v>903469</v>
      </c>
      <c r="C175" s="8">
        <f t="shared" si="26"/>
        <v>4.2337797080539323E-3</v>
      </c>
      <c r="D175" s="21">
        <f t="shared" si="19"/>
        <v>736120</v>
      </c>
      <c r="E175" s="25"/>
      <c r="F175" s="23" t="s">
        <v>344</v>
      </c>
      <c r="G175" s="18">
        <v>946712</v>
      </c>
      <c r="H175" s="17">
        <f t="shared" si="20"/>
        <v>3.7939611155854776E-3</v>
      </c>
      <c r="I175" s="16">
        <f>ROUND($I$3*H175,0)</f>
        <v>3169654</v>
      </c>
      <c r="J175" s="25"/>
      <c r="K175" s="23" t="s">
        <v>344</v>
      </c>
      <c r="L175" s="18">
        <v>946712</v>
      </c>
      <c r="M175" s="17">
        <f t="shared" si="22"/>
        <v>3.7939611155854776E-3</v>
      </c>
      <c r="N175" s="39">
        <f t="shared" si="23"/>
        <v>6833285</v>
      </c>
      <c r="O175" s="34">
        <f t="shared" si="24"/>
        <v>1366657</v>
      </c>
      <c r="P175" s="7">
        <v>4638644</v>
      </c>
      <c r="Q175" s="39">
        <f t="shared" si="25"/>
        <v>2194641</v>
      </c>
    </row>
    <row r="176" spans="1:17" s="5" customFormat="1" x14ac:dyDescent="0.25">
      <c r="A176" s="6" t="s">
        <v>171</v>
      </c>
      <c r="B176" s="7">
        <v>631083</v>
      </c>
      <c r="C176" s="8">
        <f t="shared" si="26"/>
        <v>2.9573415352356306E-3</v>
      </c>
      <c r="D176" s="21">
        <f t="shared" si="19"/>
        <v>514188</v>
      </c>
      <c r="E176" s="25"/>
      <c r="F176" s="23" t="s">
        <v>345</v>
      </c>
      <c r="G176" s="18">
        <v>638069</v>
      </c>
      <c r="H176" s="17">
        <f>G176/$G$177</f>
        <v>2.5570701280437031E-3</v>
      </c>
      <c r="I176" s="16">
        <f t="shared" si="21"/>
        <v>2136297</v>
      </c>
      <c r="J176" s="25"/>
      <c r="K176" s="23" t="s">
        <v>345</v>
      </c>
      <c r="L176" s="18">
        <v>638069</v>
      </c>
      <c r="M176" s="17">
        <f>L176/$L$177</f>
        <v>2.5570701280437031E-3</v>
      </c>
      <c r="N176" s="39">
        <f t="shared" si="23"/>
        <v>4605527</v>
      </c>
      <c r="O176" s="34">
        <f t="shared" si="24"/>
        <v>921105.4</v>
      </c>
      <c r="P176" s="39">
        <v>3126373</v>
      </c>
      <c r="Q176" s="39">
        <f t="shared" si="25"/>
        <v>1479154</v>
      </c>
    </row>
    <row r="177" spans="1:17" x14ac:dyDescent="0.25">
      <c r="A177" s="12"/>
      <c r="B177" s="13">
        <f>SUM(B4:B176)</f>
        <v>213395373</v>
      </c>
      <c r="C177" s="12"/>
      <c r="D177" s="22">
        <f>SUM(D4:D176)</f>
        <v>173868187</v>
      </c>
      <c r="E177" s="25"/>
      <c r="F177" s="23"/>
      <c r="G177" s="13">
        <f>SUM(G4:G176)</f>
        <v>249531287</v>
      </c>
      <c r="H177" s="12"/>
      <c r="I177" s="13">
        <f>SUM(I4:I176)</f>
        <v>835447248</v>
      </c>
      <c r="J177" s="25"/>
      <c r="K177" s="23"/>
      <c r="L177" s="13">
        <f>SUM(L4:L176)</f>
        <v>249531287</v>
      </c>
      <c r="M177" s="12"/>
      <c r="N177" s="37">
        <f>SUM(N4:N176)</f>
        <v>1801095229</v>
      </c>
      <c r="O177" s="37"/>
      <c r="P177" s="35"/>
      <c r="Q177" s="35"/>
    </row>
    <row r="179" spans="1:17" x14ac:dyDescent="0.25">
      <c r="N179" s="38"/>
      <c r="O179" s="38"/>
    </row>
  </sheetData>
  <sortState xmlns:xlrd2="http://schemas.microsoft.com/office/spreadsheetml/2017/richdata2" ref="A4:D177">
    <sortCondition ref="A4:A177"/>
  </sortState>
  <mergeCells count="3">
    <mergeCell ref="A1:D1"/>
    <mergeCell ref="F1:I1"/>
    <mergeCell ref="K1:Q1"/>
  </mergeCells>
  <pageMargins left="0.25" right="0.25" top="0.25" bottom="0.5" header="0.3" footer="0.25"/>
  <pageSetup paperSize="5" orientation="landscape" r:id="rId1"/>
  <headerFooter>
    <oddFooter>&amp;R&amp;8 4/12/2021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2021-02-24T05:00:00+00:00</Publication_x0020_Date>
    <Audience1 xmlns="3a62de7d-ba57-4f43-9dae-9623ba637be0">
      <Value>1</Value>
      <Value>2</Value>
      <Value>10</Value>
      <Value>7</Value>
    </Audience1>
    <_dlc_DocId xmlns="3a62de7d-ba57-4f43-9dae-9623ba637be0">KYED-94-894</_dlc_DocId>
    <_dlc_DocIdUrl xmlns="3a62de7d-ba57-4f43-9dae-9623ba637be0">
      <Url>https://education.ky.gov/districts/fin/_layouts/15/DocIdRedir.aspx?ID=KYED-94-894</Url>
      <Description>KYED-94-894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EBA069D380E954D87E9153458E7F4A8" ma:contentTypeVersion="27" ma:contentTypeDescription="" ma:contentTypeScope="" ma:versionID="d955fd8a19d32877e3f02f0790e2826d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bd6c60d86bed5d6ed678c67efb90efe0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BAE2BB7-E1B2-42C8-9930-CD6137373801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feb999d4-f712-4286-86f7-3f852d640f17"/>
    <ds:schemaRef ds:uri="http://schemas.microsoft.com/office/2006/documentManagement/types"/>
    <ds:schemaRef ds:uri="http://purl.org/dc/dcmitype/"/>
    <ds:schemaRef ds:uri="eb2ab446-8d7a-4b40-9b41-47b83691cab1"/>
    <ds:schemaRef ds:uri="http://schemas.microsoft.com/office/2006/metadata/properties"/>
    <ds:schemaRef ds:uri="http://www.w3.org/XML/1998/namespace"/>
    <ds:schemaRef ds:uri="3a62de7d-ba57-4f43-9dae-9623ba637be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FA24037-8C6B-4D0C-BAAE-0FC5BC3B6716}"/>
</file>

<file path=customXml/itemProps3.xml><?xml version="1.0" encoding="utf-8"?>
<ds:datastoreItem xmlns:ds="http://schemas.openxmlformats.org/officeDocument/2006/customXml" ds:itemID="{D624D5D2-225B-4FDE-BFE9-D09FC8159A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BC51AB-49CB-40C3-8C97-2945BF05727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thawkins</dc:creator>
  <cp:lastModifiedBy>Hawkins, Thelma - Division of Budget and Financial Man</cp:lastModifiedBy>
  <cp:lastPrinted>2021-04-13T11:50:42Z</cp:lastPrinted>
  <dcterms:created xsi:type="dcterms:W3CDTF">2017-09-11T12:36:25Z</dcterms:created>
  <dcterms:modified xsi:type="dcterms:W3CDTF">2021-07-06T11:48:56Z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0x0101001BEB557DBE01834EAB47A683706DCD5B00FEBA069D380E954D87E9153458E7F4A8</vt:lpwstr>
  </property>
  <property fmtid="{D5CDD505-2E9C-101B-9397-08002B2CF9AE}" pid="3" name="_dlc_DocIdItemGuid">
    <vt:lpwstr>9ea3e659-c1e0-4906-b633-bbd7bcf4755d</vt:lpwstr>
  </property>
</Properties>
</file>