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me Furnishings" sheetId="1" r:id="rId3"/>
    <sheet state="visible" name="FabricWallpaperTrimHardware" sheetId="2" r:id="rId4"/>
  </sheets>
  <definedNames/>
  <calcPr/>
</workbook>
</file>

<file path=xl/sharedStrings.xml><?xml version="1.0" encoding="utf-8"?>
<sst xmlns="http://schemas.openxmlformats.org/spreadsheetml/2006/main" count="695" uniqueCount="480">
  <si>
    <t>Coco To The Trade Vendor List</t>
  </si>
  <si>
    <r>
      <rPr>
        <b/>
      </rPr>
      <t xml:space="preserve">contact: 
</t>
    </r>
    <r>
      <t>Mary Gorman</t>
    </r>
    <r>
      <rPr>
        <b/>
      </rPr>
      <t xml:space="preserve">
</t>
    </r>
    <r>
      <t>mary@cocointeriordesigns.com
201-638-4196</t>
    </r>
  </si>
  <si>
    <t>Attn Designers: When making a Purchase Order PLEASE include: manufacturer, item number, item name if it has one, finish and size.</t>
  </si>
  <si>
    <t>VENDOR</t>
  </si>
  <si>
    <t>CATEGORY</t>
  </si>
  <si>
    <t>WEBSITE</t>
  </si>
  <si>
    <t>SHIPPING COST</t>
  </si>
  <si>
    <t>NOTES</t>
  </si>
  <si>
    <t>1838 Wallcoverings owned by Maxwell</t>
  </si>
  <si>
    <t>Wallcovering</t>
  </si>
  <si>
    <t>https://www.1838wallcoverings.com/</t>
  </si>
  <si>
    <t>A Street Wallcoverings (Brewster )</t>
  </si>
  <si>
    <t>https://www.brewsterwallcovering.com/</t>
  </si>
  <si>
    <t>Aldeco (Scalamandre)</t>
  </si>
  <si>
    <t>Fabric</t>
  </si>
  <si>
    <t>http://www.scalamandre.com/aldeco-collection-product.html</t>
  </si>
  <si>
    <t>Anthology  (Zoffany, Morris &amp; Co., Scion, Sanderson, Harlequin)</t>
  </si>
  <si>
    <t>Fabric/Wallcovering</t>
  </si>
  <si>
    <t>https://www.stylelibrary.com/anthology/</t>
  </si>
  <si>
    <t>Arnitex (Casadeco)</t>
  </si>
  <si>
    <t>http://www.casadeco.fr/en/</t>
  </si>
  <si>
    <t>Avant Guard</t>
  </si>
  <si>
    <t>http://masterfabrics.com/en/</t>
  </si>
  <si>
    <t>B Berger</t>
  </si>
  <si>
    <t>https://www.duralee.com/Berger.htm</t>
  </si>
  <si>
    <t>Beacon Hill (Robert Allen)</t>
  </si>
  <si>
    <t>https://www.robertallendesign.com/beacon-hill</t>
  </si>
  <si>
    <t>Brewster (A Street Wallcoverings, Kenneth James)</t>
  </si>
  <si>
    <t>Brunschwig &amp; Fils (Kravet , Lee Jofa,  GP&amp;J Baker)</t>
  </si>
  <si>
    <t>https://www.kravet.com/our-brands/brunschwig-fils</t>
  </si>
  <si>
    <t>Carole Fabrics</t>
  </si>
  <si>
    <t>https://www.carolefabrics.com/</t>
  </si>
  <si>
    <t>Casadeco (Luciano Marcato, Ultra Fabrics, Toiles de Moyenne, Swafer, Wallcovering Line)</t>
  </si>
  <si>
    <t>https://www.arnitex.com/default.asp</t>
  </si>
  <si>
    <t>http://www.cataniafabrics.com/</t>
  </si>
  <si>
    <t>Chivasso (JAB)</t>
  </si>
  <si>
    <t>https://chivasso.jab.de/us/en/brand/chivasso</t>
  </si>
  <si>
    <t>Clarke &amp; Clarke  (Duralee, Robert Allen)</t>
  </si>
  <si>
    <t>https://clarke-clarke.com/</t>
  </si>
  <si>
    <t>Colefax &amp; Fowler    (Cowtan &amp; Tout, Jane Churchill, Larsen, Manuel Canovas)</t>
  </si>
  <si>
    <t>http://www.cowtan.com/</t>
  </si>
  <si>
    <t>https://www.covingtonfabric.com/</t>
  </si>
  <si>
    <t>Cowtan &amp; Tout (Colefax &amp; Fowler, Jane Churchill, Larsen, Manuel Canovas)</t>
  </si>
  <si>
    <t>Crypton Fabric</t>
  </si>
  <si>
    <t>https://www.crypton.com/</t>
  </si>
  <si>
    <r>
      <rPr>
        <b/>
      </rPr>
      <t xml:space="preserve">contact: 
</t>
    </r>
    <r>
      <t>Mary Gorman</t>
    </r>
    <r>
      <rPr>
        <b/>
      </rPr>
      <t xml:space="preserve">
</t>
    </r>
    <r>
      <t>mary@cocointeriordesigns.com
201-638-4196</t>
    </r>
  </si>
  <si>
    <t>Attn Designers: On your Purchase Order PLEASE include: vendor, item number, item name if it has one, finish and size.  Also a phone number for the shipping address.</t>
  </si>
  <si>
    <t>RETAIL PRICE LOCATION/INFORMATIONAL ALWAYS EMAIL FOR A QUOTE</t>
  </si>
  <si>
    <t>Abner Henry</t>
  </si>
  <si>
    <t>https://abnerhenry.com</t>
  </si>
  <si>
    <t>DeLeo Textiles</t>
  </si>
  <si>
    <t>https://deleotextiles.com/</t>
  </si>
  <si>
    <t>Custom Made Fine Furniture</t>
  </si>
  <si>
    <t xml:space="preserve">Designers Guild (Christian Lecroix, John Derian, The Royal Collection, William Yeoward, Howard Hodgkin) </t>
  </si>
  <si>
    <t>Fabric/Wallcoverings</t>
  </si>
  <si>
    <t>Aiden Gray</t>
  </si>
  <si>
    <t>http://aidangrayhome.com</t>
  </si>
  <si>
    <t>https://www.designersguild.com/us/l0</t>
  </si>
  <si>
    <t>Email for a quote</t>
  </si>
  <si>
    <t>$25 drop ship</t>
  </si>
  <si>
    <t>Casegoods,  Lighting, Accessories</t>
  </si>
  <si>
    <t>Alfonso Marina</t>
  </si>
  <si>
    <t>http://www.alfonsomarina.com/</t>
  </si>
  <si>
    <t>https://www.duralee.com/</t>
  </si>
  <si>
    <t>Upholstery, Casegoods</t>
  </si>
  <si>
    <t>Elitis (Houles)</t>
  </si>
  <si>
    <t>Fabric/Wallcoverings/Trim/Hardware</t>
  </si>
  <si>
    <t>https://www.houles.com/</t>
  </si>
  <si>
    <t>Ambella Home</t>
  </si>
  <si>
    <t>http://www.ambellahome.com</t>
  </si>
  <si>
    <t>Europatex</t>
  </si>
  <si>
    <t>Fabric/Trim</t>
  </si>
  <si>
    <t>http://www.europatex.com/</t>
  </si>
  <si>
    <t>Fabricut (Trend, Vervain, S. Harris, Stroheim)</t>
  </si>
  <si>
    <t>https://fabricut.com/</t>
  </si>
  <si>
    <t>http://gianti.com/</t>
  </si>
  <si>
    <t>Arteriors Home</t>
  </si>
  <si>
    <t>https://www.arteriorshome.com/</t>
  </si>
  <si>
    <t>GP&amp;J Baker(Kravet , Lee Jofa, Brunschwig &amp; Fils, )</t>
  </si>
  <si>
    <t>https://www.gpjbaker.com/</t>
  </si>
  <si>
    <t>Harlequin (Zoffany, Morris &amp; Co., Scion, Sanderson, Anthology)</t>
  </si>
  <si>
    <t>https://www.stylelibrary.com/harlequin/</t>
  </si>
  <si>
    <t>Lighting, Casegoods, Upholstery, Accessories</t>
  </si>
  <si>
    <t>Artistica Home</t>
  </si>
  <si>
    <t>https://artisticahome.com/</t>
  </si>
  <si>
    <t>Heritage Fabrics</t>
  </si>
  <si>
    <t>https://www.heritagefabricsllc.com/</t>
  </si>
  <si>
    <t>Holly Hunt Fabrics</t>
  </si>
  <si>
    <t>Casegoods</t>
  </si>
  <si>
    <t>BDI Furniture</t>
  </si>
  <si>
    <t>https://www.bdiusa.com</t>
  </si>
  <si>
    <t>Houles (Elitis)</t>
  </si>
  <si>
    <t>$200 or 8% of total net cost needs to go to a receiver</t>
  </si>
  <si>
    <t>Innovations Wallcovering</t>
  </si>
  <si>
    <t>Office Furniture, Media cabinets</t>
  </si>
  <si>
    <t>Belle Meade Signature</t>
  </si>
  <si>
    <t>https://www.bellemeadesignature.com/</t>
  </si>
  <si>
    <t>https://www.innovationsusa.com/</t>
  </si>
  <si>
    <t>JAB (Chivasso)</t>
  </si>
  <si>
    <t>Jane Churchill  (Colefax &amp; Fowler, Cowtan &amp; Tout, Larsen, Manuel Canovas)</t>
  </si>
  <si>
    <t>Bernhardt Interiors</t>
  </si>
  <si>
    <t>http://bernhardt.com</t>
  </si>
  <si>
    <t>JF Fabrics</t>
  </si>
  <si>
    <t>https://www.jffabrics.com/</t>
  </si>
  <si>
    <t>Website login (dealer portal on bottom of page) user name:bernhardtnyc@gmail.com password: pricing</t>
  </si>
  <si>
    <t>Midwest -14% West Coast-16% Florida-13% Minimum $105 up to $850 after that 11% of cost of order Receiver Only</t>
  </si>
  <si>
    <t>You must have item number for pricing - eliminate the (-) in between the item number when inputting for pricing.</t>
  </si>
  <si>
    <t>Blue Pheasant</t>
  </si>
  <si>
    <t>https://www.bluepheasant.com/</t>
  </si>
  <si>
    <t>Jim Thompson/No 9</t>
  </si>
  <si>
    <t>http://www.jimthompsonfabrics.com/</t>
  </si>
  <si>
    <t>14% - ground freight. $10 drop fee to go to residence</t>
  </si>
  <si>
    <t>Kirkby Design (Mark Alexander, Romo, Villa Nova, Zinc)</t>
  </si>
  <si>
    <t>https://www.kirkbydesign.com/</t>
  </si>
  <si>
    <t>Table top accessories</t>
  </si>
  <si>
    <t>Brownstone Furniture</t>
  </si>
  <si>
    <t>http://www.brownstonefurniture.com/</t>
  </si>
  <si>
    <t>Kravet (Lee Jofa, Brunschwig &amp; Fils, GP&amp;J Baker)</t>
  </si>
  <si>
    <t>https://www.kravet.com/</t>
  </si>
  <si>
    <t>Receiver only</t>
  </si>
  <si>
    <t>Lacefield</t>
  </si>
  <si>
    <t>https://www.lacefielddesigns.com/</t>
  </si>
  <si>
    <t>Bungalow 5</t>
  </si>
  <si>
    <t>Larsen (Colefax &amp; Fowler, Cowtan &amp; Tout, Jane Churchill, Manuel Canovas)</t>
  </si>
  <si>
    <t>https://bungalow5.com</t>
  </si>
  <si>
    <t>Lee Jofa (Kravet , GP&amp;J Baker, Brunschwig &amp; Fils)</t>
  </si>
  <si>
    <t>https://www.kravet.com/lee-jofa</t>
  </si>
  <si>
    <t>Lighting, Casegoods, Accessories</t>
  </si>
  <si>
    <t>Canadel</t>
  </si>
  <si>
    <t>https://canadel.com/</t>
  </si>
  <si>
    <t>Magitex</t>
  </si>
  <si>
    <t>http://www.magitexdecor.com/</t>
  </si>
  <si>
    <t>Dining and kitchen tables and chairs</t>
  </si>
  <si>
    <t>Manuel Canovas (Colefax &amp; Fowler, Cowtan &amp; Tout, Jane Churchill, Larsen)</t>
  </si>
  <si>
    <t>Capital Lighting</t>
  </si>
  <si>
    <t>http://www.capitallightingfixture.com</t>
  </si>
  <si>
    <t>Marcus William (Stout )</t>
  </si>
  <si>
    <t>https://www.marcuswilliam.com/</t>
  </si>
  <si>
    <t>Lighting</t>
  </si>
  <si>
    <t>Caracole</t>
  </si>
  <si>
    <t>https://caracole.com</t>
  </si>
  <si>
    <t>Receiver Only</t>
  </si>
  <si>
    <t>Casegoods, Upholstery</t>
  </si>
  <si>
    <t>Century Furniture</t>
  </si>
  <si>
    <t>https://www.centuryfurniture.com/DesignerStudio/</t>
  </si>
  <si>
    <t>Website Login - user name:Ivydesigner password:Ivy</t>
  </si>
  <si>
    <t>Casegoods, Upholstery, Lighting, Accessories</t>
  </si>
  <si>
    <t>CFC</t>
  </si>
  <si>
    <t>http://customfurniturela.com</t>
  </si>
  <si>
    <t>Casegoods, Upholstery, Accessories, Lighting, Pillows</t>
  </si>
  <si>
    <t>Charleston Forge</t>
  </si>
  <si>
    <t>http://www.charlestonforge.com</t>
  </si>
  <si>
    <t>Chelsea House</t>
  </si>
  <si>
    <t>http://www.chelseahouseinc.com/</t>
  </si>
  <si>
    <t>Casegoods, Lighting, Accessories</t>
  </si>
  <si>
    <t>Corbett Lighting</t>
  </si>
  <si>
    <t>https://www.hvlgroup.com/</t>
  </si>
  <si>
    <t>12.5% and free shipping for orders over $1800</t>
  </si>
  <si>
    <t>Crystorama Lighting</t>
  </si>
  <si>
    <t>https://www.crystorama.com</t>
  </si>
  <si>
    <t>Currey and Co.</t>
  </si>
  <si>
    <t>https://www.curreycodealers.com</t>
  </si>
  <si>
    <t>Lighting, Accessories, Casegoods, Outdoor, Upholstery</t>
  </si>
  <si>
    <t>Cyan Design</t>
  </si>
  <si>
    <t>http://cyan.design/</t>
  </si>
  <si>
    <t>Lighting, Accessories</t>
  </si>
  <si>
    <t>Dash &amp; Albert</t>
  </si>
  <si>
    <t>https://annieselke.com</t>
  </si>
  <si>
    <t>Free shipping for orders over $250</t>
  </si>
  <si>
    <t>Rugs</t>
  </si>
  <si>
    <t>Dovetail Furniture</t>
  </si>
  <si>
    <t>http://dovetailfurnitureonline.com</t>
  </si>
  <si>
    <t>Mark Alexander  (Romo, Kirkby Design, Villa Nova,  Zinc)</t>
  </si>
  <si>
    <t>https://www.markalexander.com/</t>
  </si>
  <si>
    <t>Casegoods, Lighting</t>
  </si>
  <si>
    <t>LOGIN: USERNAME:onlinestore0@yahoo.com and password:onlinestore0 this will give you access to view product and availability</t>
  </si>
  <si>
    <t>E2 Lighting</t>
  </si>
  <si>
    <t>https://www.et2online.com/</t>
  </si>
  <si>
    <t>Maxwell Fabrics</t>
  </si>
  <si>
    <t>https://www.maxwellfabrics.com/Homepage</t>
  </si>
  <si>
    <t>Morris &amp; Co. (Zoffany, Harlequin, Scion, Sanderson, Anthology)</t>
  </si>
  <si>
    <t>Eastern Accents</t>
  </si>
  <si>
    <t>http://www.easternaccents.com/</t>
  </si>
  <si>
    <t>https://www.stylelibrary.com/morris&amp;co/</t>
  </si>
  <si>
    <t>$10 drop ship</t>
  </si>
  <si>
    <t>Bedding, Pillows, Upholstered Headboards, Curtain Panels</t>
  </si>
  <si>
    <t>Elegant Lighting</t>
  </si>
  <si>
    <t>http://www.elegantlighting.com/</t>
  </si>
  <si>
    <t>Nina Campbell (Osborne &amp; Little)</t>
  </si>
  <si>
    <t>https://www.osborneandlittle.com/brands</t>
  </si>
  <si>
    <t>Novel</t>
  </si>
  <si>
    <t>http://www.novelfabrics.com/</t>
  </si>
  <si>
    <t>Fabrica</t>
  </si>
  <si>
    <t>http://www.fabrica.com/</t>
  </si>
  <si>
    <t>Noveltex</t>
  </si>
  <si>
    <t>http://noveltex.org/</t>
  </si>
  <si>
    <t>Rugs, Wall to Wall Carpeting, Wood Plank Flooring</t>
  </si>
  <si>
    <t>Fanimation Ceiling Fans</t>
  </si>
  <si>
    <t>https://fanimation.com/</t>
  </si>
  <si>
    <t>Osborne &amp; Little (Nina Campbell, Matthew Williamson, Lorca)</t>
  </si>
  <si>
    <t>Fans</t>
  </si>
  <si>
    <t>Feiss Lighting</t>
  </si>
  <si>
    <t>https://generationlighting.com/</t>
  </si>
  <si>
    <t>Paris-Texas Hardware</t>
  </si>
  <si>
    <t>Hardware</t>
  </si>
  <si>
    <t>http://www.paristexashardware.com/</t>
  </si>
  <si>
    <t>Fibreworks</t>
  </si>
  <si>
    <t>https://fibreworks.com/collections/</t>
  </si>
  <si>
    <t>Phillip Jefferies</t>
  </si>
  <si>
    <t>Wallcoverings</t>
  </si>
  <si>
    <t>https://www.phillipjeffries.com/</t>
  </si>
  <si>
    <t>Rugs, carpet</t>
  </si>
  <si>
    <t>Fine Arts Lamps</t>
  </si>
  <si>
    <t>https://finearthl.com/</t>
  </si>
  <si>
    <t>Pindler</t>
  </si>
  <si>
    <t>https://www.pindler.com/</t>
  </si>
  <si>
    <t>Premier Prints</t>
  </si>
  <si>
    <t>https://www.premierprintsinc.com/</t>
  </si>
  <si>
    <t>Four Hands</t>
  </si>
  <si>
    <t>https://fourhands.com/</t>
  </si>
  <si>
    <t>Quadrille</t>
  </si>
  <si>
    <t>http://quadrillefabrics.com/</t>
  </si>
  <si>
    <t>Upholstery, Casegoods, Artwork, Accessories</t>
  </si>
  <si>
    <t>https://fhwholesale.onlineshowroom.info/home</t>
  </si>
  <si>
    <t>Ralph Lauren division of Kravet (Lee Jofa, Brunschwig &amp; Fils, GP&amp;J Baker)</t>
  </si>
  <si>
    <t>http://customers.folia-fabrics.com/</t>
  </si>
  <si>
    <t>Fourteenth Colony Lighting</t>
  </si>
  <si>
    <t>https://fourteenthcolonylighting.com/</t>
  </si>
  <si>
    <t>Regal Fabrics</t>
  </si>
  <si>
    <t>http://www.regalfabrics.com/</t>
  </si>
  <si>
    <t>Gabby Home</t>
  </si>
  <si>
    <t>http://gabbyhome.com</t>
  </si>
  <si>
    <t>RM Coco</t>
  </si>
  <si>
    <t>Fabric/Trim/Hardware</t>
  </si>
  <si>
    <t>https://rmcoco.com/</t>
  </si>
  <si>
    <t>Casegoods, Upholstery, Lighting</t>
  </si>
  <si>
    <t>Generation Lighting</t>
  </si>
  <si>
    <t>Robert Allen  (Beacon Hill, Duralee, York Wallcoverings)</t>
  </si>
  <si>
    <t>https://www.robertallendesign.com/</t>
  </si>
  <si>
    <t>Romo (Villa Nova, Mark Alexander, Kirkby Design, Zinc)</t>
  </si>
  <si>
    <t>15% of net to a receiver or a residence</t>
  </si>
  <si>
    <t>https://www.romo.com/</t>
  </si>
  <si>
    <t>Global Views</t>
  </si>
  <si>
    <t>https://www.globalviews.com</t>
  </si>
  <si>
    <t>Roth &amp; Tompkins Textiles (Herritage Fabrics)</t>
  </si>
  <si>
    <t>http://roth-tompkins.com/</t>
  </si>
  <si>
    <t>Global Views only has one tier pricing so you can open an account and receive the same pricing that I do</t>
  </si>
  <si>
    <t>Minimum reorder of $350 with a $25.00 below minimum charge</t>
  </si>
  <si>
    <t>Accessories, Casegoods, Rugs</t>
  </si>
  <si>
    <t>$25.00 drop ship fee</t>
  </si>
  <si>
    <t>Graber</t>
  </si>
  <si>
    <t>http://www.graberblinds.com</t>
  </si>
  <si>
    <t>Shades, Blinds, Shutters</t>
  </si>
  <si>
    <t>Hallman Furniture</t>
  </si>
  <si>
    <t>https://hallmanfurniture.com/</t>
  </si>
  <si>
    <t>S. Harris (Fabricut, Trend, Stroheim, Vervain)</t>
  </si>
  <si>
    <t>Upholstery</t>
  </si>
  <si>
    <t>Samuel &amp; Sons</t>
  </si>
  <si>
    <t>Trims</t>
  </si>
  <si>
    <t>https://samuelandsons.com/</t>
  </si>
  <si>
    <t>Hammerton Studio</t>
  </si>
  <si>
    <t>https://hammertonstudio.com/</t>
  </si>
  <si>
    <t>Sanderson (Zoffany, Harlequin, Scion, Morris &amp; Co., Anthology)</t>
  </si>
  <si>
    <t xml:space="preserve">Fabric/Wallcoverings </t>
  </si>
  <si>
    <t>https://www.stylelibrary.com/sanderson/</t>
  </si>
  <si>
    <t>Hickory Chair</t>
  </si>
  <si>
    <t>http://www.hickorychair.com</t>
  </si>
  <si>
    <t>Scalamandre (Aldeco)</t>
  </si>
  <si>
    <t>http://www.scalamandre.com</t>
  </si>
  <si>
    <t>Hinkley Lighting</t>
  </si>
  <si>
    <t>https://www.hinkley.com/</t>
  </si>
  <si>
    <t>Schumacher</t>
  </si>
  <si>
    <t>Fabric/Trim/Wallcoverings</t>
  </si>
  <si>
    <t>https://www.fschumacher.com/</t>
  </si>
  <si>
    <t>Scion (Zoffany, Harlequin, Sanderson, Morris &amp; Co., Anthology)</t>
  </si>
  <si>
    <t>https://www.stylelibrary.com/scion/</t>
  </si>
  <si>
    <t>Seabrook Wallpaper (Devon Account)</t>
  </si>
  <si>
    <t>https://www.seabrookwallpaper.com/</t>
  </si>
  <si>
    <t>Stout (Marcus William)</t>
  </si>
  <si>
    <t>https://www.estout.com/</t>
  </si>
  <si>
    <t>Hubbardton Forge</t>
  </si>
  <si>
    <t>https://www.hubbardtonforge.com/</t>
  </si>
  <si>
    <t>Stroheim (Fabricut, Trend, S. Harris, Vervain)</t>
  </si>
  <si>
    <t>Swafer  (Casadeco, Luciano Marcato, Toiles de Moyenne, Ultra Fabrics,  Wallcovering Line)</t>
  </si>
  <si>
    <t>https://www.arnitex.com/category-s/2027.htm</t>
  </si>
  <si>
    <t>Hudson Valley Lighting</t>
  </si>
  <si>
    <t>The Finial Company</t>
  </si>
  <si>
    <t>Hunter Douglas</t>
  </si>
  <si>
    <t>https://www.hunterdouglas.com</t>
  </si>
  <si>
    <t>https://www.thefinialcompany.com/</t>
  </si>
  <si>
    <t>Jamie Young</t>
  </si>
  <si>
    <t>http://jamieyoung.com</t>
  </si>
  <si>
    <t xml:space="preserve">Thibaut </t>
  </si>
  <si>
    <t>https://www.thibautdesign.com/</t>
  </si>
  <si>
    <t>Jaipur Living</t>
  </si>
  <si>
    <t>https://www.jaipurliving.com</t>
  </si>
  <si>
    <t>Three Star Fabrics</t>
  </si>
  <si>
    <t>https://www.threestarfabrics.com/</t>
  </si>
  <si>
    <t>*email Mary direct for free samples  LARGE RUGS 9X12 AND LARGER ARE AN ADD'L $60 TO SHIP DIRECT TO A RESIDENCE</t>
  </si>
  <si>
    <t>Can send free samples - only pay shipping</t>
  </si>
  <si>
    <t>John Richard</t>
  </si>
  <si>
    <t>http://www.johnrichard.com</t>
  </si>
  <si>
    <t>WEBSITE - DEALER LOGIN, USER NAME:RETAIL PASSWORD:PRICE</t>
  </si>
  <si>
    <t>Casegoods, Artwork, Accessories, Lighting</t>
  </si>
  <si>
    <t>Kaleen</t>
  </si>
  <si>
    <t>Toiles de Moyenne   (Casadeco, Luciano Marcato,  Swafer, Ultra Fabrics,  Wallcovering Line)</t>
  </si>
  <si>
    <t>http://kaleen.com</t>
  </si>
  <si>
    <t xml:space="preserve">Fabric </t>
  </si>
  <si>
    <t>https://www.arnitex.com/category-s/2653.htm</t>
  </si>
  <si>
    <t>Kenian</t>
  </si>
  <si>
    <t>http://www.kenian.com</t>
  </si>
  <si>
    <t>Leftbank Art</t>
  </si>
  <si>
    <t>https://leftbankart.com/home.aspx</t>
  </si>
  <si>
    <t>Leftbank Art only has one tier pricing</t>
  </si>
  <si>
    <t>Artwork</t>
  </si>
  <si>
    <t>Lexington Furniture</t>
  </si>
  <si>
    <t>https://www.lexington.com</t>
  </si>
  <si>
    <t>Lily Koo</t>
  </si>
  <si>
    <t>https://www.lilykoo.com</t>
  </si>
  <si>
    <t>Casegoods, Upholster, Mirrors, Accessories</t>
  </si>
  <si>
    <t>login using user name: sales.usa password:lilykoo</t>
  </si>
  <si>
    <t>Loloi Rugs</t>
  </si>
  <si>
    <t>http://loloirugs.com</t>
  </si>
  <si>
    <t>Trend (Fabricut, S. Harris, Stroheim, Vervain)</t>
  </si>
  <si>
    <t>Ultra Fabrics (Casadeco, Toiles de Mayenne, Swafer, Whistler Leather)</t>
  </si>
  <si>
    <t>https://www.arnitex.com/category-s/1823.htm</t>
  </si>
  <si>
    <t>Unique Fine Fabrics</t>
  </si>
  <si>
    <t>Fabric/Hardware/Trim</t>
  </si>
  <si>
    <t>https://www.uniquefinefabrics.com/</t>
  </si>
  <si>
    <t>United Fabrics</t>
  </si>
  <si>
    <t>https://www.unitedfabrics.com/</t>
  </si>
  <si>
    <t>Vervain (Fabricut, Trend, Stroheim, S. Harris, Vervain)</t>
  </si>
  <si>
    <t>Villa Nova (Romo, Mark Alexander, Krik by Design, Zinc)</t>
  </si>
  <si>
    <t>https://www.villanova.co.uk/</t>
  </si>
  <si>
    <t>Whistler Leather(Casadeco, Toiles de Mayenne, Swafer, Ultra Fabrics)</t>
  </si>
  <si>
    <t>https://www.arnitex.com/category-s/1514.htm</t>
  </si>
  <si>
    <t>World Wide Fabric</t>
  </si>
  <si>
    <t>https://rodeohome.com/</t>
  </si>
  <si>
    <t>Zimmer &amp; Rohde</t>
  </si>
  <si>
    <t>https://www.zimmer-rohde.com/en/zr/homepage/</t>
  </si>
  <si>
    <t>Zinc (Romo, Mark Alexander, Kirkby Design, Villa Nova)</t>
  </si>
  <si>
    <t>https://www.zinctextile.com/</t>
  </si>
  <si>
    <t>Zoffany (Sanderson, Harlequin, Scion, Morris &amp; Co., Anthology)</t>
  </si>
  <si>
    <t>https://www.stylelibrary.com/zoffany/</t>
  </si>
  <si>
    <t>Made Goods</t>
  </si>
  <si>
    <t>https://www.madegoods.com</t>
  </si>
  <si>
    <t>Magnolia Home-Loloi</t>
  </si>
  <si>
    <t>Pillows, Throws</t>
  </si>
  <si>
    <t>Maxim Lighting</t>
  </si>
  <si>
    <t>https://www.maximlighting.com/</t>
  </si>
  <si>
    <t>Mercana</t>
  </si>
  <si>
    <t>https://www.mercana.com/</t>
  </si>
  <si>
    <t>Mirror Image</t>
  </si>
  <si>
    <t>https://www.mirrorimagehome.com/</t>
  </si>
  <si>
    <t>Mirrors</t>
  </si>
  <si>
    <t>Mitzi Lighting</t>
  </si>
  <si>
    <t>Website</t>
  </si>
  <si>
    <t>Modern History</t>
  </si>
  <si>
    <t>http://modernhistoryhome.com/</t>
  </si>
  <si>
    <t>Moe's Home Collection</t>
  </si>
  <si>
    <t>https://moeshomecollection.com</t>
  </si>
  <si>
    <t>Casegoods, Accessories</t>
  </si>
  <si>
    <t>Monte Carlo Fan Company</t>
  </si>
  <si>
    <t>http://www.montecarlofans.com/</t>
  </si>
  <si>
    <t>Mr. Brown</t>
  </si>
  <si>
    <t>http://mrbrownhome.com</t>
  </si>
  <si>
    <t>Casegoods, Accessories, Lighting, Upholstery</t>
  </si>
  <si>
    <t>Noir</t>
  </si>
  <si>
    <t>https://www.noirfurniturela.com</t>
  </si>
  <si>
    <t>Nourison</t>
  </si>
  <si>
    <t>http://nourison.com</t>
  </si>
  <si>
    <t>Rugs, Broadloom</t>
  </si>
  <si>
    <t>Nuevo Living</t>
  </si>
  <si>
    <t>https://www.nuevoliving.com/us/</t>
  </si>
  <si>
    <t>Upholstery, Casegoods, Lighting</t>
  </si>
  <si>
    <t>Old Biscayne Designs</t>
  </si>
  <si>
    <t>https://www.oldbiscaynedesigns.com</t>
  </si>
  <si>
    <t>Casegoods, Custom</t>
  </si>
  <si>
    <t>Oly</t>
  </si>
  <si>
    <t>https://olystudio.com</t>
  </si>
  <si>
    <t>Palecek</t>
  </si>
  <si>
    <t>http://www.palecek.com/</t>
  </si>
  <si>
    <t>Peacock Alley</t>
  </si>
  <si>
    <t>https://www.peacockalley.com/</t>
  </si>
  <si>
    <t>Bedding</t>
  </si>
  <si>
    <t>Phillips Collection</t>
  </si>
  <si>
    <t>https://www.phillipscollection.com</t>
  </si>
  <si>
    <t>Casegoods, Accessories, Lighting</t>
  </si>
  <si>
    <t>Phillips Scott</t>
  </si>
  <si>
    <t>http://www.phillipsscott.com/</t>
  </si>
  <si>
    <t>Philipp-Selva</t>
  </si>
  <si>
    <t>http://www.philippselva.com/en/home.html</t>
  </si>
  <si>
    <t>Pigeon &amp; Poodle</t>
  </si>
  <si>
    <t>http://www.pigeonandpoodle.com/</t>
  </si>
  <si>
    <t>Accessories</t>
  </si>
  <si>
    <t>Pine Cone Hill</t>
  </si>
  <si>
    <t>Rugs, Bedding, Pillows</t>
  </si>
  <si>
    <t>RS Collection</t>
  </si>
  <si>
    <t>http://rscollection.com/#/home</t>
  </si>
  <si>
    <t>Redford House</t>
  </si>
  <si>
    <t>http://redfordhouse.com</t>
  </si>
  <si>
    <t>Regina Andrew</t>
  </si>
  <si>
    <t>https://www.reginaandrew.com</t>
  </si>
  <si>
    <t>Robert Abbey</t>
  </si>
  <si>
    <t>http://robertabbey.biz/fine-lighting/designs.aspx</t>
  </si>
  <si>
    <t>$25.00 drop ship</t>
  </si>
  <si>
    <t>Drop Ship Fee $25.00</t>
  </si>
  <si>
    <t xml:space="preserve">Roberta Schilling </t>
  </si>
  <si>
    <t>http://www.rscollection.com</t>
  </si>
  <si>
    <t>Ro Sham Beux</t>
  </si>
  <si>
    <t>https://ro-sham-beaux.com/</t>
  </si>
  <si>
    <t>Sea Gull Lighting</t>
  </si>
  <si>
    <t>http://www.seagulllighting.com/</t>
  </si>
  <si>
    <t>Somerset Bay</t>
  </si>
  <si>
    <t>http://somersetbayhome.com</t>
  </si>
  <si>
    <t>Sonder Living</t>
  </si>
  <si>
    <t>https://sonderliving.com/</t>
  </si>
  <si>
    <t>Stanford Furniture</t>
  </si>
  <si>
    <t>http://www.stanfordfurniture.com</t>
  </si>
  <si>
    <t>Stanton Carpets</t>
  </si>
  <si>
    <t>https://www.stantoncarpet.com/</t>
  </si>
  <si>
    <t>Rugs, Broadloom, Waterproof Flooring</t>
  </si>
  <si>
    <t>Studio A Home</t>
  </si>
  <si>
    <t>https://www.studioa-home.com</t>
  </si>
  <si>
    <t>Studio A only has one tier pricing so you can open an account and receive the same pricing that I do</t>
  </si>
  <si>
    <t>Summer Classics</t>
  </si>
  <si>
    <t>http://summerclassics.com</t>
  </si>
  <si>
    <t>Outdoor Furniture</t>
  </si>
  <si>
    <t>Surya</t>
  </si>
  <si>
    <t>http://www.surya.com/</t>
  </si>
  <si>
    <t>Drop ship or receiver</t>
  </si>
  <si>
    <t>Rugs, Bedding, Pillows, Lighting</t>
  </si>
  <si>
    <t>Tech Lighting</t>
  </si>
  <si>
    <t>http://www.techlighting.com/</t>
  </si>
  <si>
    <t>Theodore Alexander</t>
  </si>
  <si>
    <t>https://theodorealexander.com/</t>
  </si>
  <si>
    <t>Upholstery, Casegoods, Accessories</t>
  </si>
  <si>
    <t>Trica Stool</t>
  </si>
  <si>
    <t>http://tricastool.com</t>
  </si>
  <si>
    <t>Bar and Counter Stools</t>
  </si>
  <si>
    <t>Thibaut Furniture</t>
  </si>
  <si>
    <t>https://www.thibautdesign.com</t>
  </si>
  <si>
    <t>Fabric, Wallpaper, Upholstery, Casegoods</t>
  </si>
  <si>
    <t>TOV Furniture</t>
  </si>
  <si>
    <t>https://tovfurniture.com/</t>
  </si>
  <si>
    <t>Upholstery, Casegoods,  Accessories</t>
  </si>
  <si>
    <t>Tritter Feefer</t>
  </si>
  <si>
    <t>http://tritterfeefer.com</t>
  </si>
  <si>
    <t>Troy Lighting</t>
  </si>
  <si>
    <t>Universal Furniture</t>
  </si>
  <si>
    <t>https://www.universalfurniture.com</t>
  </si>
  <si>
    <t>Casegoods, Upholstery, Accessories</t>
  </si>
  <si>
    <t>Uttermost</t>
  </si>
  <si>
    <t>https://www.uttermost.com/</t>
  </si>
  <si>
    <t>$15.00 charge for orders under $500.00</t>
  </si>
  <si>
    <t>Lighting, Casegoods, Mirrors, Upholstery, Accessories</t>
  </si>
  <si>
    <t>Urbia Imports</t>
  </si>
  <si>
    <t>http://www.urbiaimports.com</t>
  </si>
  <si>
    <t>Vanguard Furniture</t>
  </si>
  <si>
    <t>https://vanguardfurniture.com</t>
  </si>
  <si>
    <t>User name: cocointerior Password: cocointerior1 then chose Designer Designer and PIN:5678 Call me for a lesson in navigating 201-638-4196</t>
  </si>
  <si>
    <t>Visual Comfort</t>
  </si>
  <si>
    <t>http://www.visualcomfort.com/</t>
  </si>
  <si>
    <t>15% + $10 drop ship can ship to either a receiver or a residence anywhere in the US</t>
  </si>
  <si>
    <t>login for visual comfort: VCdemo/ pictures will give you availability</t>
  </si>
  <si>
    <t>Wendover Art</t>
  </si>
  <si>
    <t>http://www.wendoverart.com</t>
  </si>
  <si>
    <t>Wendover Art only has one tier pricing</t>
  </si>
  <si>
    <t>Wesley Hall</t>
  </si>
  <si>
    <t>http://www.wesleyhall.com</t>
  </si>
  <si>
    <t>White Line Furniture</t>
  </si>
  <si>
    <t>http://www.whitelinemod.com/</t>
  </si>
  <si>
    <t>Woodbridge Furniture</t>
  </si>
  <si>
    <t>https://www.woodbridgefurniture.com/</t>
  </si>
  <si>
    <t>WON Weather or Not</t>
  </si>
  <si>
    <t>http://mrbrownhome.com/</t>
  </si>
  <si>
    <t>Worlds Away</t>
  </si>
  <si>
    <t>http://www.worlds-away.com</t>
  </si>
  <si>
    <t>Minimum reorders $500.  Orders under $500 will incur a $25 fee</t>
  </si>
  <si>
    <t>Claims@worlds-away.com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</si>
</sst>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6">
    <font>
      <sz val="10.0"/>
      <color rgb="FF000000"/>
      <name val="Arial"/>
    </font>
    <font>
      <sz val="26.0"/>
      <name val="Roboto"/>
    </font>
    <font>
      <sz val="25.0"/>
      <color rgb="FF434343"/>
      <name val="Roboto"/>
    </font>
    <font>
      <sz val="12.0"/>
      <name val="Roboto"/>
    </font>
    <font>
      <sz val="24.0"/>
      <color rgb="FF434343"/>
      <name val="Roboto"/>
    </font>
    <font>
      <sz val="24.0"/>
      <color rgb="FF666666"/>
      <name val="Roboto"/>
    </font>
    <font>
      <i/>
      <sz val="11.0"/>
      <color rgb="FF666666"/>
      <name val="Roboto"/>
    </font>
    <font>
      <b/>
      <sz val="9.0"/>
      <name val="Roboto"/>
    </font>
    <font>
      <b/>
      <sz val="10.0"/>
      <color rgb="FF434343"/>
      <name val="Roboto"/>
    </font>
    <font>
      <sz val="12.0"/>
      <color rgb="FF434343"/>
      <name val="Roboto"/>
    </font>
    <font>
      <sz val="11.0"/>
      <name val="Arial"/>
    </font>
    <font>
      <u/>
      <color rgb="FF0000FF"/>
    </font>
    <font>
      <name val="Arial"/>
    </font>
    <font>
      <u/>
      <color rgb="FF1155CC"/>
      <name val="Arial"/>
    </font>
    <font>
      <color rgb="FF000000"/>
      <name val="Arial"/>
    </font>
    <font>
      <sz val="10.0"/>
      <color rgb="FF434343"/>
      <name val="Roboto"/>
    </font>
    <font>
      <b/>
      <sz val="14.0"/>
      <color rgb="FF1155CC"/>
      <name val="Roboto"/>
    </font>
    <font>
      <sz val="10.0"/>
      <name val="Roboto"/>
    </font>
    <font>
      <b/>
      <sz val="12.0"/>
      <color rgb="FF1155CC"/>
      <name val="Roboto"/>
    </font>
    <font>
      <sz val="12.0"/>
      <color rgb="FF1155CC"/>
      <name val="Roboto"/>
    </font>
    <font>
      <b/>
      <sz val="12.0"/>
      <color rgb="FF434343"/>
      <name val="Roboto"/>
    </font>
    <font>
      <b/>
      <sz val="12.0"/>
      <color rgb="FF000000"/>
      <name val="Roboto"/>
    </font>
    <font>
      <u/>
      <sz val="12.0"/>
      <color rgb="FF0000FF"/>
    </font>
    <font>
      <u/>
      <sz val="12.0"/>
      <color rgb="FF1155CC"/>
      <name val="Roboto"/>
    </font>
    <font>
      <u/>
      <sz val="12.0"/>
      <color rgb="FF0000FF"/>
      <name val="Roboto"/>
    </font>
    <font>
      <u/>
      <sz val="12.0"/>
      <color rgb="FF1155CC"/>
      <name val="Roboto"/>
    </font>
    <font>
      <u/>
      <sz val="12.0"/>
      <color rgb="FF0000FF"/>
      <name val="Roboto"/>
    </font>
    <font>
      <u/>
      <sz val="12.0"/>
      <color rgb="FF1155CC"/>
      <name val="Roboto"/>
    </font>
    <font>
      <u/>
      <sz val="12.0"/>
      <color rgb="FF1155CC"/>
      <name val="Roboto"/>
    </font>
    <font>
      <u/>
      <sz val="12.0"/>
      <color rgb="FF1155CC"/>
      <name val="Roboto"/>
    </font>
    <font>
      <sz val="10.0"/>
      <color rgb="FF000000"/>
      <name val="Roboto"/>
    </font>
    <font>
      <u/>
      <sz val="12.0"/>
      <color rgb="FF1155CC"/>
      <name val="Roboto"/>
    </font>
    <font>
      <u/>
      <sz val="12.0"/>
      <color rgb="FF0000FF"/>
      <name val="Roboto"/>
    </font>
    <font>
      <u/>
      <sz val="10.0"/>
      <color rgb="FF0000FF"/>
      <name val="Roboto"/>
    </font>
    <font>
      <u/>
      <sz val="12.0"/>
      <color rgb="FF1155CC"/>
      <name val="Roboto"/>
    </font>
    <font>
      <u/>
      <sz val="12.0"/>
      <color rgb="FF1155CC"/>
      <name val="Roboto"/>
    </font>
    <font>
      <sz val="14.0"/>
      <name val="Helvetica"/>
    </font>
    <font>
      <u/>
      <sz val="14.0"/>
      <color rgb="FF0000FF"/>
      <name val="Helvetica"/>
    </font>
    <font>
      <u/>
      <color rgb="FF0000FF"/>
    </font>
    <font>
      <u/>
      <sz val="10.0"/>
      <color rgb="FF0000FF"/>
      <name val="Roboto"/>
    </font>
    <font>
      <u/>
      <color rgb="FF0000FF"/>
      <name val="Arial"/>
    </font>
    <font>
      <sz val="9.0"/>
      <name val="Roboto"/>
    </font>
    <font/>
    <font>
      <color rgb="FF000000"/>
      <name val="Roboto"/>
    </font>
    <font>
      <sz val="12.0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bottom style="thick">
        <color rgb="FFCCCCCC"/>
      </bottom>
    </border>
    <border>
      <top style="thin">
        <color rgb="FF000000"/>
      </top>
    </border>
    <border>
      <right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left" readingOrder="0" vertical="center"/>
    </xf>
    <xf borderId="0" fillId="0" fontId="3" numFmtId="0" xfId="0" applyFont="1"/>
    <xf borderId="0" fillId="2" fontId="4" numFmtId="0" xfId="0" applyAlignment="1" applyFont="1">
      <alignment horizontal="left" readingOrder="0" vertical="center"/>
    </xf>
    <xf borderId="0" fillId="2" fontId="2" numFmtId="0" xfId="0" applyAlignment="1" applyFont="1">
      <alignment horizontal="center" readingOrder="0" vertical="center"/>
    </xf>
    <xf borderId="0" fillId="2" fontId="5" numFmtId="0" xfId="0" applyAlignment="1" applyFont="1">
      <alignment horizontal="left" readingOrder="0" vertical="center"/>
    </xf>
    <xf borderId="0" fillId="2" fontId="6" numFmtId="0" xfId="0" applyAlignment="1" applyFont="1">
      <alignment horizontal="left" readingOrder="0" vertical="center"/>
    </xf>
    <xf borderId="0" fillId="2" fontId="7" numFmtId="0" xfId="0" applyAlignment="1" applyFont="1">
      <alignment horizontal="left" readingOrder="0" vertical="center"/>
    </xf>
    <xf borderId="1" fillId="2" fontId="8" numFmtId="0" xfId="0" applyAlignment="1" applyBorder="1" applyFont="1">
      <alignment horizontal="left" readingOrder="0" shrinkToFit="0" vertical="top" wrapText="1"/>
    </xf>
    <xf borderId="0" fillId="2" fontId="9" numFmtId="0" xfId="0" applyAlignment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0" fillId="0" fontId="10" numFmtId="0" xfId="0" applyAlignment="1" applyFont="1">
      <alignment shrinkToFit="0" vertical="bottom" wrapText="1"/>
    </xf>
    <xf borderId="0" fillId="0" fontId="11" numFmtId="164" xfId="0" applyAlignment="1" applyFont="1" applyNumberFormat="1">
      <alignment readingOrder="0"/>
    </xf>
    <xf borderId="0" fillId="0" fontId="12" numFmtId="164" xfId="0" applyAlignment="1" applyFont="1" applyNumberFormat="1">
      <alignment vertical="bottom"/>
    </xf>
    <xf borderId="0" fillId="0" fontId="12" numFmtId="0" xfId="0" applyAlignment="1" applyFont="1">
      <alignment vertical="bottom"/>
    </xf>
    <xf borderId="0" fillId="0" fontId="12" numFmtId="9" xfId="0" applyAlignment="1" applyFont="1" applyNumberFormat="1">
      <alignment vertical="bottom"/>
    </xf>
    <xf borderId="0" fillId="0" fontId="10" numFmtId="0" xfId="0" applyAlignment="1" applyFont="1">
      <alignment readingOrder="0" shrinkToFit="0" vertical="bottom" wrapText="1"/>
    </xf>
    <xf borderId="0" fillId="0" fontId="12" numFmtId="0" xfId="0" applyAlignment="1" applyFont="1">
      <alignment shrinkToFit="0" vertical="bottom" wrapText="1"/>
    </xf>
    <xf borderId="0" fillId="0" fontId="12" numFmtId="0" xfId="0" applyAlignment="1" applyFont="1">
      <alignment readingOrder="0" shrinkToFit="0" vertical="bottom" wrapText="1"/>
    </xf>
    <xf borderId="0" fillId="0" fontId="13" numFmtId="0" xfId="0" applyAlignment="1" applyFont="1">
      <alignment shrinkToFit="0" vertical="bottom" wrapText="1"/>
    </xf>
    <xf borderId="0" fillId="2" fontId="14" numFmtId="0" xfId="0" applyAlignment="1" applyFont="1">
      <alignment readingOrder="0" shrinkToFit="0" vertical="bottom" wrapText="1"/>
    </xf>
    <xf borderId="0" fillId="2" fontId="15" numFmtId="0" xfId="0" applyAlignment="1" applyFont="1">
      <alignment horizontal="left" readingOrder="0" vertical="center"/>
    </xf>
    <xf borderId="0" fillId="2" fontId="16" numFmtId="0" xfId="0" applyAlignment="1" applyFont="1">
      <alignment horizontal="left" readingOrder="0" shrinkToFit="0" vertical="center" wrapText="1"/>
    </xf>
    <xf borderId="0" fillId="2" fontId="17" numFmtId="0" xfId="0" applyAlignment="1" applyFont="1">
      <alignment horizontal="left" readingOrder="0" vertical="center"/>
    </xf>
    <xf borderId="0" fillId="2" fontId="18" numFmtId="0" xfId="0" applyAlignment="1" applyFont="1">
      <alignment horizontal="left" readingOrder="0" shrinkToFit="0" vertical="center" wrapText="1"/>
    </xf>
    <xf borderId="0" fillId="2" fontId="17" numFmtId="0" xfId="0" applyAlignment="1" applyFont="1">
      <alignment horizontal="left" readingOrder="0" vertical="center"/>
    </xf>
    <xf borderId="0" fillId="2" fontId="19" numFmtId="0" xfId="0" applyAlignment="1" applyFont="1">
      <alignment horizontal="left" readingOrder="0" shrinkToFit="0" vertical="center" wrapText="1"/>
    </xf>
    <xf borderId="1" fillId="2" fontId="20" numFmtId="0" xfId="0" applyAlignment="1" applyBorder="1" applyFont="1">
      <alignment horizontal="left" readingOrder="0" shrinkToFit="0" vertical="top" wrapText="1"/>
    </xf>
    <xf borderId="1" fillId="2" fontId="21" numFmtId="0" xfId="0" applyAlignment="1" applyBorder="1" applyFont="1">
      <alignment horizontal="left" readingOrder="0" shrinkToFit="0" vertical="top" wrapText="1"/>
    </xf>
    <xf borderId="0" fillId="2" fontId="3" numFmtId="0" xfId="0" applyFont="1"/>
    <xf borderId="0" fillId="2" fontId="19" numFmtId="0" xfId="0" applyAlignment="1" applyFont="1">
      <alignment shrinkToFit="0" wrapText="1"/>
    </xf>
    <xf borderId="0" fillId="2" fontId="17" numFmtId="0" xfId="0" applyAlignment="1" applyFont="1">
      <alignment horizontal="left"/>
    </xf>
    <xf borderId="0" fillId="0" fontId="9" numFmtId="0" xfId="0" applyAlignment="1" applyFont="1">
      <alignment horizontal="left" readingOrder="0"/>
    </xf>
    <xf borderId="0" fillId="0" fontId="22" numFmtId="0" xfId="0" applyAlignment="1" applyFont="1">
      <alignment readingOrder="0"/>
    </xf>
    <xf borderId="2" fillId="0" fontId="23" numFmtId="0" xfId="0" applyAlignment="1" applyBorder="1" applyFont="1">
      <alignment shrinkToFit="0" vertical="bottom" wrapText="1"/>
    </xf>
    <xf borderId="0" fillId="0" fontId="17" numFmtId="0" xfId="0" applyAlignment="1" applyFont="1">
      <alignment horizontal="left"/>
    </xf>
    <xf borderId="0" fillId="2" fontId="3" numFmtId="0" xfId="0" applyAlignment="1" applyFont="1">
      <alignment readingOrder="0"/>
    </xf>
    <xf borderId="0" fillId="0" fontId="12" numFmtId="0" xfId="0" applyAlignment="1" applyFont="1">
      <alignment readingOrder="0" vertical="bottom"/>
    </xf>
    <xf borderId="0" fillId="0" fontId="24" numFmtId="0" xfId="0" applyAlignment="1" applyFont="1">
      <alignment readingOrder="0"/>
    </xf>
    <xf borderId="0" fillId="0" fontId="19" numFmtId="0" xfId="0" applyAlignment="1" applyFont="1">
      <alignment readingOrder="0" shrinkToFit="0" wrapText="1"/>
    </xf>
    <xf borderId="0" fillId="0" fontId="17" numFmtId="0" xfId="0" applyAlignment="1" applyFont="1">
      <alignment horizontal="left" readingOrder="0"/>
    </xf>
    <xf borderId="0" fillId="0" fontId="25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0" fillId="2" fontId="26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27" numFmtId="0" xfId="0" applyAlignment="1" applyFont="1">
      <alignment shrinkToFit="0" vertical="bottom" wrapText="1"/>
    </xf>
    <xf borderId="0" fillId="0" fontId="17" numFmtId="0" xfId="0" applyAlignment="1" applyFont="1">
      <alignment horizontal="left" readingOrder="0"/>
    </xf>
    <xf borderId="0" fillId="2" fontId="14" numFmtId="0" xfId="0" applyAlignment="1" applyFont="1">
      <alignment shrinkToFit="0" vertical="bottom" wrapText="1"/>
    </xf>
    <xf borderId="0" fillId="0" fontId="17" numFmtId="0" xfId="0" applyAlignment="1" applyFont="1">
      <alignment horizontal="left" readingOrder="0" shrinkToFit="0" wrapText="1"/>
    </xf>
    <xf borderId="0" fillId="2" fontId="12" numFmtId="0" xfId="0" applyAlignment="1" applyFont="1">
      <alignment readingOrder="0" vertical="bottom"/>
    </xf>
    <xf borderId="3" fillId="0" fontId="28" numFmtId="0" xfId="0" applyAlignment="1" applyBorder="1" applyFont="1">
      <alignment shrinkToFit="0" vertical="bottom" wrapText="1"/>
    </xf>
    <xf borderId="0" fillId="2" fontId="3" numFmtId="0" xfId="0" applyAlignment="1" applyFont="1">
      <alignment readingOrder="0" shrinkToFit="0" wrapText="1"/>
    </xf>
    <xf borderId="0" fillId="0" fontId="29" numFmtId="0" xfId="0" applyAlignment="1" applyFont="1">
      <alignment readingOrder="0" shrinkToFit="0" vertical="bottom" wrapText="0"/>
    </xf>
    <xf borderId="0" fillId="0" fontId="30" numFmtId="0" xfId="0" applyAlignment="1" applyFont="1">
      <alignment readingOrder="0" shrinkToFit="0" wrapText="1"/>
    </xf>
    <xf borderId="3" fillId="0" fontId="31" numFmtId="0" xfId="0" applyAlignment="1" applyBorder="1" applyFont="1">
      <alignment shrinkToFit="0" vertical="bottom" wrapText="0"/>
    </xf>
    <xf borderId="0" fillId="2" fontId="9" numFmtId="0" xfId="0" applyAlignment="1" applyFont="1">
      <alignment readingOrder="0"/>
    </xf>
    <xf borderId="0" fillId="2" fontId="32" numFmtId="0" xfId="0" applyAlignment="1" applyFont="1">
      <alignment readingOrder="0"/>
    </xf>
    <xf borderId="0" fillId="0" fontId="33" numFmtId="0" xfId="0" applyAlignment="1" applyFont="1">
      <alignment horizontal="left" readingOrder="0"/>
    </xf>
    <xf borderId="3" fillId="0" fontId="34" numFmtId="0" xfId="0" applyAlignment="1" applyBorder="1" applyFont="1">
      <alignment readingOrder="0" shrinkToFit="0" vertical="bottom" wrapText="0"/>
    </xf>
    <xf borderId="0" fillId="2" fontId="19" numFmtId="0" xfId="0" applyAlignment="1" applyFont="1">
      <alignment readingOrder="0" shrinkToFit="0" wrapText="1"/>
    </xf>
    <xf borderId="0" fillId="2" fontId="17" numFmtId="0" xfId="0" applyAlignment="1" applyFont="1">
      <alignment horizontal="left" readingOrder="0" shrinkToFit="0" wrapText="1"/>
    </xf>
    <xf borderId="0" fillId="2" fontId="19" numFmtId="0" xfId="0" applyAlignment="1" applyFont="1">
      <alignment readingOrder="0" shrinkToFit="0" wrapText="1"/>
    </xf>
    <xf borderId="0" fillId="0" fontId="35" numFmtId="0" xfId="0" applyAlignment="1" applyFont="1">
      <alignment readingOrder="0"/>
    </xf>
    <xf borderId="0" fillId="0" fontId="17" numFmtId="0" xfId="0" applyAlignment="1" applyFont="1">
      <alignment horizontal="left" readingOrder="0" shrinkToFit="0" wrapText="1"/>
    </xf>
    <xf borderId="0" fillId="0" fontId="36" numFmtId="0" xfId="0" applyAlignment="1" applyFont="1">
      <alignment readingOrder="0"/>
    </xf>
    <xf borderId="0" fillId="0" fontId="37" numFmtId="0" xfId="0" applyAlignment="1" applyFont="1">
      <alignment readingOrder="0"/>
    </xf>
    <xf borderId="0" fillId="0" fontId="38" numFmtId="0" xfId="0" applyAlignment="1" applyFont="1">
      <alignment readingOrder="0"/>
    </xf>
    <xf borderId="0" fillId="2" fontId="17" numFmtId="0" xfId="0" applyAlignment="1" applyFont="1">
      <alignment horizontal="left" readingOrder="0"/>
    </xf>
    <xf borderId="0" fillId="0" fontId="10" numFmtId="164" xfId="0" applyAlignment="1" applyFont="1" applyNumberFormat="1">
      <alignment horizontal="right" shrinkToFit="0" vertical="bottom" wrapText="1"/>
    </xf>
    <xf borderId="0" fillId="0" fontId="10" numFmtId="9" xfId="0" applyAlignment="1" applyFont="1" applyNumberFormat="1">
      <alignment horizontal="right" shrinkToFit="0" vertical="bottom" wrapText="1"/>
    </xf>
    <xf borderId="0" fillId="2" fontId="39" numFmtId="0" xfId="0" applyAlignment="1" applyFont="1">
      <alignment horizontal="left" readingOrder="0"/>
    </xf>
    <xf borderId="3" fillId="0" fontId="12" numFmtId="0" xfId="0" applyAlignment="1" applyBorder="1" applyFont="1">
      <alignment shrinkToFit="0" vertical="bottom" wrapText="0"/>
    </xf>
    <xf borderId="0" fillId="0" fontId="40" numFmtId="164" xfId="0" applyAlignment="1" applyFont="1" applyNumberFormat="1">
      <alignment readingOrder="0" vertical="bottom"/>
    </xf>
    <xf borderId="0" fillId="2" fontId="3" numFmtId="0" xfId="0" applyAlignment="1" applyFont="1">
      <alignment horizontal="center"/>
    </xf>
    <xf borderId="0" fillId="2" fontId="3" numFmtId="0" xfId="0" applyAlignment="1" applyFont="1">
      <alignment horizontal="center" readingOrder="0"/>
    </xf>
    <xf borderId="0" fillId="2" fontId="41" numFmtId="0" xfId="0" applyAlignment="1" applyFont="1">
      <alignment horizontal="center" readingOrder="0"/>
    </xf>
    <xf borderId="0" fillId="0" fontId="42" numFmtId="0" xfId="0" applyAlignment="1" applyFont="1">
      <alignment readingOrder="0" shrinkToFit="0" wrapText="1"/>
    </xf>
    <xf borderId="0" fillId="2" fontId="43" numFmtId="0" xfId="0" applyAlignment="1" applyFont="1">
      <alignment readingOrder="0"/>
    </xf>
    <xf borderId="0" fillId="0" fontId="44" numFmtId="0" xfId="0" applyAlignment="1" applyFont="1">
      <alignment readingOrder="0"/>
    </xf>
    <xf borderId="0" fillId="0" fontId="45" numFmtId="0" xfId="0" applyAlignment="1" applyFont="1">
      <alignment readingOrder="0"/>
    </xf>
    <xf borderId="0" fillId="2" fontId="19" numFmtId="0" xfId="0" applyAlignment="1" applyFont="1">
      <alignment readingOrder="0" shrinkToFit="0" wrapText="1"/>
    </xf>
  </cellXfs>
  <cellStyles count="1">
    <cellStyle xfId="0" name="Normal" builtinId="0"/>
  </cellStyles>
  <dxfs count="2"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695325</xdr:colOff>
      <xdr:row>1</xdr:row>
      <xdr:rowOff>19050</xdr:rowOff>
    </xdr:from>
    <xdr:ext cx="1485900" cy="12096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695325</xdr:colOff>
      <xdr:row>2</xdr:row>
      <xdr:rowOff>19050</xdr:rowOff>
    </xdr:from>
    <xdr:ext cx="1381125" cy="11239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graberblinds.com" TargetMode="External"/><Relationship Id="rId42" Type="http://schemas.openxmlformats.org/officeDocument/2006/relationships/hyperlink" Target="https://hammertonstudio.com/" TargetMode="External"/><Relationship Id="rId41" Type="http://schemas.openxmlformats.org/officeDocument/2006/relationships/hyperlink" Target="https://hallmanfurniture.com/" TargetMode="External"/><Relationship Id="rId44" Type="http://schemas.openxmlformats.org/officeDocument/2006/relationships/hyperlink" Target="https://www.hinkley.com/" TargetMode="External"/><Relationship Id="rId43" Type="http://schemas.openxmlformats.org/officeDocument/2006/relationships/hyperlink" Target="http://www.hickorychair.com" TargetMode="External"/><Relationship Id="rId46" Type="http://schemas.openxmlformats.org/officeDocument/2006/relationships/hyperlink" Target="https://www.hvlgroup.com/" TargetMode="External"/><Relationship Id="rId45" Type="http://schemas.openxmlformats.org/officeDocument/2006/relationships/hyperlink" Target="https://www.hubbardtonforge.com/" TargetMode="External"/><Relationship Id="rId107" Type="http://schemas.openxmlformats.org/officeDocument/2006/relationships/hyperlink" Target="http://www.whitelinemod.com/" TargetMode="External"/><Relationship Id="rId106" Type="http://schemas.openxmlformats.org/officeDocument/2006/relationships/hyperlink" Target="http://www.wesleyhall.com" TargetMode="External"/><Relationship Id="rId105" Type="http://schemas.openxmlformats.org/officeDocument/2006/relationships/hyperlink" Target="http://www.wendoverart.com" TargetMode="External"/><Relationship Id="rId104" Type="http://schemas.openxmlformats.org/officeDocument/2006/relationships/hyperlink" Target="http://www.visualcomfort.com/" TargetMode="External"/><Relationship Id="rId109" Type="http://schemas.openxmlformats.org/officeDocument/2006/relationships/hyperlink" Target="http://mrbrownhome.com/" TargetMode="External"/><Relationship Id="rId108" Type="http://schemas.openxmlformats.org/officeDocument/2006/relationships/hyperlink" Target="https://www.woodbridgefurniture.com/" TargetMode="External"/><Relationship Id="rId48" Type="http://schemas.openxmlformats.org/officeDocument/2006/relationships/hyperlink" Target="http://jamieyoung.com" TargetMode="External"/><Relationship Id="rId47" Type="http://schemas.openxmlformats.org/officeDocument/2006/relationships/hyperlink" Target="https://www.hunterdouglas.com" TargetMode="External"/><Relationship Id="rId49" Type="http://schemas.openxmlformats.org/officeDocument/2006/relationships/hyperlink" Target="https://www.jaipurliving.com" TargetMode="External"/><Relationship Id="rId103" Type="http://schemas.openxmlformats.org/officeDocument/2006/relationships/hyperlink" Target="https://vanguardfurniture.com" TargetMode="External"/><Relationship Id="rId102" Type="http://schemas.openxmlformats.org/officeDocument/2006/relationships/hyperlink" Target="http://www.urbiaimports.com" TargetMode="External"/><Relationship Id="rId101" Type="http://schemas.openxmlformats.org/officeDocument/2006/relationships/hyperlink" Target="https://www.uttermost.com/" TargetMode="External"/><Relationship Id="rId100" Type="http://schemas.openxmlformats.org/officeDocument/2006/relationships/hyperlink" Target="https://www.universalfurniture.com" TargetMode="External"/><Relationship Id="rId31" Type="http://schemas.openxmlformats.org/officeDocument/2006/relationships/hyperlink" Target="https://generationlighting.com/" TargetMode="External"/><Relationship Id="rId30" Type="http://schemas.openxmlformats.org/officeDocument/2006/relationships/hyperlink" Target="https://fanimation.com/" TargetMode="External"/><Relationship Id="rId33" Type="http://schemas.openxmlformats.org/officeDocument/2006/relationships/hyperlink" Target="https://finearthl.com/" TargetMode="External"/><Relationship Id="rId32" Type="http://schemas.openxmlformats.org/officeDocument/2006/relationships/hyperlink" Target="https://fibreworks.com/collections/" TargetMode="External"/><Relationship Id="rId35" Type="http://schemas.openxmlformats.org/officeDocument/2006/relationships/hyperlink" Target="https://fhwholesale.onlineshowroom.info/home" TargetMode="External"/><Relationship Id="rId34" Type="http://schemas.openxmlformats.org/officeDocument/2006/relationships/hyperlink" Target="https://fourhands.com/" TargetMode="External"/><Relationship Id="rId37" Type="http://schemas.openxmlformats.org/officeDocument/2006/relationships/hyperlink" Target="http://gabbyhome.com" TargetMode="External"/><Relationship Id="rId36" Type="http://schemas.openxmlformats.org/officeDocument/2006/relationships/hyperlink" Target="https://fourteenthcolonylighting.com/" TargetMode="External"/><Relationship Id="rId39" Type="http://schemas.openxmlformats.org/officeDocument/2006/relationships/hyperlink" Target="https://www.globalviews.com" TargetMode="External"/><Relationship Id="rId38" Type="http://schemas.openxmlformats.org/officeDocument/2006/relationships/hyperlink" Target="https://generationlighting.com/" TargetMode="External"/><Relationship Id="rId20" Type="http://schemas.openxmlformats.org/officeDocument/2006/relationships/hyperlink" Target="https://www.hvlgroup.com/" TargetMode="External"/><Relationship Id="rId22" Type="http://schemas.openxmlformats.org/officeDocument/2006/relationships/hyperlink" Target="https://www.curreycodealers.com" TargetMode="External"/><Relationship Id="rId21" Type="http://schemas.openxmlformats.org/officeDocument/2006/relationships/hyperlink" Target="https://www.crystorama.com" TargetMode="External"/><Relationship Id="rId24" Type="http://schemas.openxmlformats.org/officeDocument/2006/relationships/hyperlink" Target="https://annieselke.com" TargetMode="External"/><Relationship Id="rId23" Type="http://schemas.openxmlformats.org/officeDocument/2006/relationships/hyperlink" Target="http://cyan.design/" TargetMode="External"/><Relationship Id="rId26" Type="http://schemas.openxmlformats.org/officeDocument/2006/relationships/hyperlink" Target="https://www.et2online.com/" TargetMode="External"/><Relationship Id="rId25" Type="http://schemas.openxmlformats.org/officeDocument/2006/relationships/hyperlink" Target="http://dovetailfurnitureonline.com" TargetMode="External"/><Relationship Id="rId28" Type="http://schemas.openxmlformats.org/officeDocument/2006/relationships/hyperlink" Target="http://www.elegantlighting.com/" TargetMode="External"/><Relationship Id="rId27" Type="http://schemas.openxmlformats.org/officeDocument/2006/relationships/hyperlink" Target="http://www.easternaccents.com/" TargetMode="External"/><Relationship Id="rId29" Type="http://schemas.openxmlformats.org/officeDocument/2006/relationships/hyperlink" Target="http://www.fabrica.com/" TargetMode="External"/><Relationship Id="rId95" Type="http://schemas.openxmlformats.org/officeDocument/2006/relationships/hyperlink" Target="http://tricastool.com" TargetMode="External"/><Relationship Id="rId94" Type="http://schemas.openxmlformats.org/officeDocument/2006/relationships/hyperlink" Target="https://theodorealexander.com/" TargetMode="External"/><Relationship Id="rId97" Type="http://schemas.openxmlformats.org/officeDocument/2006/relationships/hyperlink" Target="https://tovfurniture.com/" TargetMode="External"/><Relationship Id="rId96" Type="http://schemas.openxmlformats.org/officeDocument/2006/relationships/hyperlink" Target="https://www.thibautdesign.com" TargetMode="External"/><Relationship Id="rId11" Type="http://schemas.openxmlformats.org/officeDocument/2006/relationships/hyperlink" Target="http://www.brownstonefurniture.com/" TargetMode="External"/><Relationship Id="rId99" Type="http://schemas.openxmlformats.org/officeDocument/2006/relationships/hyperlink" Target="https://www.hvlgroup.com/" TargetMode="External"/><Relationship Id="rId10" Type="http://schemas.openxmlformats.org/officeDocument/2006/relationships/hyperlink" Target="https://www.bluepheasant.com/" TargetMode="External"/><Relationship Id="rId98" Type="http://schemas.openxmlformats.org/officeDocument/2006/relationships/hyperlink" Target="http://tritterfeefer.com" TargetMode="External"/><Relationship Id="rId13" Type="http://schemas.openxmlformats.org/officeDocument/2006/relationships/hyperlink" Target="https://canadel.com/" TargetMode="External"/><Relationship Id="rId12" Type="http://schemas.openxmlformats.org/officeDocument/2006/relationships/hyperlink" Target="https://bungalow5.com" TargetMode="External"/><Relationship Id="rId91" Type="http://schemas.openxmlformats.org/officeDocument/2006/relationships/hyperlink" Target="http://summerclassics.com" TargetMode="External"/><Relationship Id="rId90" Type="http://schemas.openxmlformats.org/officeDocument/2006/relationships/hyperlink" Target="https://www.studioa-home.com" TargetMode="External"/><Relationship Id="rId93" Type="http://schemas.openxmlformats.org/officeDocument/2006/relationships/hyperlink" Target="http://www.techlighting.com/" TargetMode="External"/><Relationship Id="rId92" Type="http://schemas.openxmlformats.org/officeDocument/2006/relationships/hyperlink" Target="http://www.surya.com/" TargetMode="External"/><Relationship Id="rId15" Type="http://schemas.openxmlformats.org/officeDocument/2006/relationships/hyperlink" Target="https://caracole.com" TargetMode="External"/><Relationship Id="rId110" Type="http://schemas.openxmlformats.org/officeDocument/2006/relationships/hyperlink" Target="http://www.worlds-away.com" TargetMode="External"/><Relationship Id="rId14" Type="http://schemas.openxmlformats.org/officeDocument/2006/relationships/hyperlink" Target="http://www.capitallightingfixture.com" TargetMode="External"/><Relationship Id="rId17" Type="http://schemas.openxmlformats.org/officeDocument/2006/relationships/hyperlink" Target="http://customfurniturela.com" TargetMode="External"/><Relationship Id="rId16" Type="http://schemas.openxmlformats.org/officeDocument/2006/relationships/hyperlink" Target="https://www.centuryfurniture.com/DesignerStudio/" TargetMode="External"/><Relationship Id="rId19" Type="http://schemas.openxmlformats.org/officeDocument/2006/relationships/hyperlink" Target="http://www.chelseahouseinc.com/" TargetMode="External"/><Relationship Id="rId18" Type="http://schemas.openxmlformats.org/officeDocument/2006/relationships/hyperlink" Target="http://www.charlestonforge.com" TargetMode="External"/><Relationship Id="rId111" Type="http://schemas.openxmlformats.org/officeDocument/2006/relationships/drawing" Target="../drawings/drawing1.xml"/><Relationship Id="rId84" Type="http://schemas.openxmlformats.org/officeDocument/2006/relationships/hyperlink" Target="https://ro-sham-beaux.com/" TargetMode="External"/><Relationship Id="rId83" Type="http://schemas.openxmlformats.org/officeDocument/2006/relationships/hyperlink" Target="http://www.rscollection.com" TargetMode="External"/><Relationship Id="rId86" Type="http://schemas.openxmlformats.org/officeDocument/2006/relationships/hyperlink" Target="http://somersetbayhome.com" TargetMode="External"/><Relationship Id="rId85" Type="http://schemas.openxmlformats.org/officeDocument/2006/relationships/hyperlink" Target="http://www.seagulllighting.com/" TargetMode="External"/><Relationship Id="rId88" Type="http://schemas.openxmlformats.org/officeDocument/2006/relationships/hyperlink" Target="http://www.stanfordfurniture.com" TargetMode="External"/><Relationship Id="rId87" Type="http://schemas.openxmlformats.org/officeDocument/2006/relationships/hyperlink" Target="https://sonderliving.com/" TargetMode="External"/><Relationship Id="rId89" Type="http://schemas.openxmlformats.org/officeDocument/2006/relationships/hyperlink" Target="https://www.stantoncarpet.com/" TargetMode="External"/><Relationship Id="rId80" Type="http://schemas.openxmlformats.org/officeDocument/2006/relationships/hyperlink" Target="http://redfordhouse.com" TargetMode="External"/><Relationship Id="rId82" Type="http://schemas.openxmlformats.org/officeDocument/2006/relationships/hyperlink" Target="http://robertabbey.biz/fine-lighting/designs.aspx" TargetMode="External"/><Relationship Id="rId81" Type="http://schemas.openxmlformats.org/officeDocument/2006/relationships/hyperlink" Target="https://www.reginaandrew.com" TargetMode="External"/><Relationship Id="rId1" Type="http://schemas.openxmlformats.org/officeDocument/2006/relationships/hyperlink" Target="https://abnerhenry.com/" TargetMode="External"/><Relationship Id="rId2" Type="http://schemas.openxmlformats.org/officeDocument/2006/relationships/hyperlink" Target="http://aidangrayhome.com" TargetMode="External"/><Relationship Id="rId3" Type="http://schemas.openxmlformats.org/officeDocument/2006/relationships/hyperlink" Target="http://www.alfonsomarina.com/" TargetMode="External"/><Relationship Id="rId4" Type="http://schemas.openxmlformats.org/officeDocument/2006/relationships/hyperlink" Target="http://www.ambellahome.com" TargetMode="External"/><Relationship Id="rId9" Type="http://schemas.openxmlformats.org/officeDocument/2006/relationships/hyperlink" Target="http://bernhardt.com" TargetMode="External"/><Relationship Id="rId5" Type="http://schemas.openxmlformats.org/officeDocument/2006/relationships/hyperlink" Target="https://www.arteriorshome.com/" TargetMode="External"/><Relationship Id="rId6" Type="http://schemas.openxmlformats.org/officeDocument/2006/relationships/hyperlink" Target="https://artisticahome.com/" TargetMode="External"/><Relationship Id="rId7" Type="http://schemas.openxmlformats.org/officeDocument/2006/relationships/hyperlink" Target="https://www.bdiusa.com" TargetMode="External"/><Relationship Id="rId8" Type="http://schemas.openxmlformats.org/officeDocument/2006/relationships/hyperlink" Target="https://www.bellemeadesignature.com/" TargetMode="External"/><Relationship Id="rId73" Type="http://schemas.openxmlformats.org/officeDocument/2006/relationships/hyperlink" Target="https://www.peacockalley.com/" TargetMode="External"/><Relationship Id="rId72" Type="http://schemas.openxmlformats.org/officeDocument/2006/relationships/hyperlink" Target="http://www.palecek.com/" TargetMode="External"/><Relationship Id="rId75" Type="http://schemas.openxmlformats.org/officeDocument/2006/relationships/hyperlink" Target="http://www.phillipsscott.com/" TargetMode="External"/><Relationship Id="rId74" Type="http://schemas.openxmlformats.org/officeDocument/2006/relationships/hyperlink" Target="https://www.phillipscollection.com" TargetMode="External"/><Relationship Id="rId77" Type="http://schemas.openxmlformats.org/officeDocument/2006/relationships/hyperlink" Target="http://www.pigeonandpoodle.com/" TargetMode="External"/><Relationship Id="rId76" Type="http://schemas.openxmlformats.org/officeDocument/2006/relationships/hyperlink" Target="http://www.philippselva.com/en/home.html" TargetMode="External"/><Relationship Id="rId79" Type="http://schemas.openxmlformats.org/officeDocument/2006/relationships/hyperlink" Target="http://rscollection.com/" TargetMode="External"/><Relationship Id="rId78" Type="http://schemas.openxmlformats.org/officeDocument/2006/relationships/hyperlink" Target="https://annieselke.com" TargetMode="External"/><Relationship Id="rId71" Type="http://schemas.openxmlformats.org/officeDocument/2006/relationships/hyperlink" Target="https://olystudio.com" TargetMode="External"/><Relationship Id="rId70" Type="http://schemas.openxmlformats.org/officeDocument/2006/relationships/hyperlink" Target="https://www.oldbiscaynedesigns.com" TargetMode="External"/><Relationship Id="rId62" Type="http://schemas.openxmlformats.org/officeDocument/2006/relationships/hyperlink" Target="https://www.hvlgroup.com/" TargetMode="External"/><Relationship Id="rId61" Type="http://schemas.openxmlformats.org/officeDocument/2006/relationships/hyperlink" Target="https://www.mirrorimagehome.com/" TargetMode="External"/><Relationship Id="rId64" Type="http://schemas.openxmlformats.org/officeDocument/2006/relationships/hyperlink" Target="https://www.moeshomecollection.com/" TargetMode="External"/><Relationship Id="rId63" Type="http://schemas.openxmlformats.org/officeDocument/2006/relationships/hyperlink" Target="http://modernhistoryhome.com/" TargetMode="External"/><Relationship Id="rId66" Type="http://schemas.openxmlformats.org/officeDocument/2006/relationships/hyperlink" Target="http://mrbrownhome.com" TargetMode="External"/><Relationship Id="rId65" Type="http://schemas.openxmlformats.org/officeDocument/2006/relationships/hyperlink" Target="http://www.montecarlofans.com/" TargetMode="External"/><Relationship Id="rId68" Type="http://schemas.openxmlformats.org/officeDocument/2006/relationships/hyperlink" Target="http://nourison.com" TargetMode="External"/><Relationship Id="rId67" Type="http://schemas.openxmlformats.org/officeDocument/2006/relationships/hyperlink" Target="https://www.noirfurniturela.com" TargetMode="External"/><Relationship Id="rId60" Type="http://schemas.openxmlformats.org/officeDocument/2006/relationships/hyperlink" Target="https://www.mercana.com/" TargetMode="External"/><Relationship Id="rId69" Type="http://schemas.openxmlformats.org/officeDocument/2006/relationships/hyperlink" Target="https://www.nuevoliving.com/us/" TargetMode="External"/><Relationship Id="rId51" Type="http://schemas.openxmlformats.org/officeDocument/2006/relationships/hyperlink" Target="http://kaleen.com" TargetMode="External"/><Relationship Id="rId50" Type="http://schemas.openxmlformats.org/officeDocument/2006/relationships/hyperlink" Target="http://www.johnrichard.com" TargetMode="External"/><Relationship Id="rId53" Type="http://schemas.openxmlformats.org/officeDocument/2006/relationships/hyperlink" Target="https://leftbankart.com/home.aspx" TargetMode="External"/><Relationship Id="rId52" Type="http://schemas.openxmlformats.org/officeDocument/2006/relationships/hyperlink" Target="http://www.kenian.com" TargetMode="External"/><Relationship Id="rId55" Type="http://schemas.openxmlformats.org/officeDocument/2006/relationships/hyperlink" Target="https://www.lilykoo.com/" TargetMode="External"/><Relationship Id="rId54" Type="http://schemas.openxmlformats.org/officeDocument/2006/relationships/hyperlink" Target="https://www.lexington.com" TargetMode="External"/><Relationship Id="rId57" Type="http://schemas.openxmlformats.org/officeDocument/2006/relationships/hyperlink" Target="https://www.madegoods.com" TargetMode="External"/><Relationship Id="rId56" Type="http://schemas.openxmlformats.org/officeDocument/2006/relationships/hyperlink" Target="http://loloirugs.com" TargetMode="External"/><Relationship Id="rId59" Type="http://schemas.openxmlformats.org/officeDocument/2006/relationships/hyperlink" Target="https://www.maximlighting.com/" TargetMode="External"/><Relationship Id="rId58" Type="http://schemas.openxmlformats.org/officeDocument/2006/relationships/hyperlink" Target="http://loloirugs.com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kravet.com/lee-jofa" TargetMode="External"/><Relationship Id="rId42" Type="http://schemas.openxmlformats.org/officeDocument/2006/relationships/hyperlink" Target="http://www.cowtan.com/" TargetMode="External"/><Relationship Id="rId41" Type="http://schemas.openxmlformats.org/officeDocument/2006/relationships/hyperlink" Target="http://www.magitexdecor.com/" TargetMode="External"/><Relationship Id="rId44" Type="http://schemas.openxmlformats.org/officeDocument/2006/relationships/hyperlink" Target="https://www.markalexander.com/" TargetMode="External"/><Relationship Id="rId43" Type="http://schemas.openxmlformats.org/officeDocument/2006/relationships/hyperlink" Target="https://www.marcuswilliam.com/" TargetMode="External"/><Relationship Id="rId46" Type="http://schemas.openxmlformats.org/officeDocument/2006/relationships/hyperlink" Target="https://www.stylelibrary.com/morris&amp;co/" TargetMode="External"/><Relationship Id="rId45" Type="http://schemas.openxmlformats.org/officeDocument/2006/relationships/hyperlink" Target="https://www.maxwellfabrics.com/Homepage" TargetMode="External"/><Relationship Id="rId48" Type="http://schemas.openxmlformats.org/officeDocument/2006/relationships/hyperlink" Target="http://www.novelfabrics.com/" TargetMode="External"/><Relationship Id="rId47" Type="http://schemas.openxmlformats.org/officeDocument/2006/relationships/hyperlink" Target="https://www.osborneandlittle.com/brands" TargetMode="External"/><Relationship Id="rId49" Type="http://schemas.openxmlformats.org/officeDocument/2006/relationships/hyperlink" Target="http://noveltex.org/" TargetMode="External"/><Relationship Id="rId31" Type="http://schemas.openxmlformats.org/officeDocument/2006/relationships/hyperlink" Target="https://www.innovationsusa.com/" TargetMode="External"/><Relationship Id="rId30" Type="http://schemas.openxmlformats.org/officeDocument/2006/relationships/hyperlink" Target="https://www.houles.com/" TargetMode="External"/><Relationship Id="rId33" Type="http://schemas.openxmlformats.org/officeDocument/2006/relationships/hyperlink" Target="http://www.cowtan.com/" TargetMode="External"/><Relationship Id="rId32" Type="http://schemas.openxmlformats.org/officeDocument/2006/relationships/hyperlink" Target="https://chivasso.jab.de/us/en/brand/chivasso" TargetMode="External"/><Relationship Id="rId35" Type="http://schemas.openxmlformats.org/officeDocument/2006/relationships/hyperlink" Target="http://www.jimthompsonfabrics.com/" TargetMode="External"/><Relationship Id="rId34" Type="http://schemas.openxmlformats.org/officeDocument/2006/relationships/hyperlink" Target="https://www.jffabrics.com/" TargetMode="External"/><Relationship Id="rId37" Type="http://schemas.openxmlformats.org/officeDocument/2006/relationships/hyperlink" Target="https://www.kravet.com/" TargetMode="External"/><Relationship Id="rId36" Type="http://schemas.openxmlformats.org/officeDocument/2006/relationships/hyperlink" Target="https://www.kirkbydesign.com/" TargetMode="External"/><Relationship Id="rId39" Type="http://schemas.openxmlformats.org/officeDocument/2006/relationships/hyperlink" Target="http://www.cowtan.com/" TargetMode="External"/><Relationship Id="rId38" Type="http://schemas.openxmlformats.org/officeDocument/2006/relationships/hyperlink" Target="https://www.lacefielddesigns.com/" TargetMode="External"/><Relationship Id="rId20" Type="http://schemas.openxmlformats.org/officeDocument/2006/relationships/hyperlink" Target="https://deleotextiles.com/" TargetMode="External"/><Relationship Id="rId22" Type="http://schemas.openxmlformats.org/officeDocument/2006/relationships/hyperlink" Target="https://www.duralee.com/" TargetMode="External"/><Relationship Id="rId21" Type="http://schemas.openxmlformats.org/officeDocument/2006/relationships/hyperlink" Target="https://www.designersguild.com/us/l0" TargetMode="External"/><Relationship Id="rId24" Type="http://schemas.openxmlformats.org/officeDocument/2006/relationships/hyperlink" Target="http://www.europatex.com/" TargetMode="External"/><Relationship Id="rId23" Type="http://schemas.openxmlformats.org/officeDocument/2006/relationships/hyperlink" Target="https://www.houles.com/" TargetMode="External"/><Relationship Id="rId26" Type="http://schemas.openxmlformats.org/officeDocument/2006/relationships/hyperlink" Target="http://gianti.com/" TargetMode="External"/><Relationship Id="rId25" Type="http://schemas.openxmlformats.org/officeDocument/2006/relationships/hyperlink" Target="https://fabricut.com/" TargetMode="External"/><Relationship Id="rId28" Type="http://schemas.openxmlformats.org/officeDocument/2006/relationships/hyperlink" Target="https://www.stylelibrary.com/harlequin/" TargetMode="External"/><Relationship Id="rId27" Type="http://schemas.openxmlformats.org/officeDocument/2006/relationships/hyperlink" Target="https://www.gpjbaker.com/" TargetMode="External"/><Relationship Id="rId29" Type="http://schemas.openxmlformats.org/officeDocument/2006/relationships/hyperlink" Target="https://www.heritagefabricsllc.com/" TargetMode="External"/><Relationship Id="rId11" Type="http://schemas.openxmlformats.org/officeDocument/2006/relationships/hyperlink" Target="https://www.carolefabrics.com/" TargetMode="External"/><Relationship Id="rId10" Type="http://schemas.openxmlformats.org/officeDocument/2006/relationships/hyperlink" Target="https://www.kravet.com/our-brands/brunschwig-fils" TargetMode="External"/><Relationship Id="rId13" Type="http://schemas.openxmlformats.org/officeDocument/2006/relationships/hyperlink" Target="http://www.cataniafabrics.com/" TargetMode="External"/><Relationship Id="rId12" Type="http://schemas.openxmlformats.org/officeDocument/2006/relationships/hyperlink" Target="https://www.arnitex.com/default.asp" TargetMode="External"/><Relationship Id="rId15" Type="http://schemas.openxmlformats.org/officeDocument/2006/relationships/hyperlink" Target="https://clarke-clarke.com/" TargetMode="External"/><Relationship Id="rId14" Type="http://schemas.openxmlformats.org/officeDocument/2006/relationships/hyperlink" Target="https://chivasso.jab.de/us/en/brand/chivasso" TargetMode="External"/><Relationship Id="rId17" Type="http://schemas.openxmlformats.org/officeDocument/2006/relationships/hyperlink" Target="https://www.covingtonfabric.com/" TargetMode="External"/><Relationship Id="rId16" Type="http://schemas.openxmlformats.org/officeDocument/2006/relationships/hyperlink" Target="http://www.cowtan.com/" TargetMode="External"/><Relationship Id="rId19" Type="http://schemas.openxmlformats.org/officeDocument/2006/relationships/hyperlink" Target="https://www.crypton.com/" TargetMode="External"/><Relationship Id="rId18" Type="http://schemas.openxmlformats.org/officeDocument/2006/relationships/hyperlink" Target="http://www.cowtan.com/" TargetMode="External"/><Relationship Id="rId84" Type="http://schemas.openxmlformats.org/officeDocument/2006/relationships/hyperlink" Target="https://www.zimmer-rohde.com/en/zr/homepage/" TargetMode="External"/><Relationship Id="rId83" Type="http://schemas.openxmlformats.org/officeDocument/2006/relationships/hyperlink" Target="https://rodeohome.com/" TargetMode="External"/><Relationship Id="rId86" Type="http://schemas.openxmlformats.org/officeDocument/2006/relationships/hyperlink" Target="https://www.stylelibrary.com/zoffany/" TargetMode="External"/><Relationship Id="rId85" Type="http://schemas.openxmlformats.org/officeDocument/2006/relationships/hyperlink" Target="https://www.zinctextile.com/" TargetMode="External"/><Relationship Id="rId87" Type="http://schemas.openxmlformats.org/officeDocument/2006/relationships/drawing" Target="../drawings/drawing2.xml"/><Relationship Id="rId80" Type="http://schemas.openxmlformats.org/officeDocument/2006/relationships/hyperlink" Target="https://fabricut.com/" TargetMode="External"/><Relationship Id="rId82" Type="http://schemas.openxmlformats.org/officeDocument/2006/relationships/hyperlink" Target="https://www.arnitex.com/category-s/1514.htm" TargetMode="External"/><Relationship Id="rId81" Type="http://schemas.openxmlformats.org/officeDocument/2006/relationships/hyperlink" Target="https://www.villanova.co.uk/" TargetMode="External"/><Relationship Id="rId1" Type="http://schemas.openxmlformats.org/officeDocument/2006/relationships/hyperlink" Target="https://www.1838wallcoverings.com/" TargetMode="External"/><Relationship Id="rId2" Type="http://schemas.openxmlformats.org/officeDocument/2006/relationships/hyperlink" Target="https://www.brewsterwallcovering.com/" TargetMode="External"/><Relationship Id="rId3" Type="http://schemas.openxmlformats.org/officeDocument/2006/relationships/hyperlink" Target="http://www.scalamandre.com/aldeco-collection-product.html" TargetMode="External"/><Relationship Id="rId4" Type="http://schemas.openxmlformats.org/officeDocument/2006/relationships/hyperlink" Target="https://www.stylelibrary.com/anthology/" TargetMode="External"/><Relationship Id="rId9" Type="http://schemas.openxmlformats.org/officeDocument/2006/relationships/hyperlink" Target="https://www.brewsterwallcovering.com/" TargetMode="External"/><Relationship Id="rId5" Type="http://schemas.openxmlformats.org/officeDocument/2006/relationships/hyperlink" Target="http://www.casadeco.fr/en/" TargetMode="External"/><Relationship Id="rId6" Type="http://schemas.openxmlformats.org/officeDocument/2006/relationships/hyperlink" Target="http://masterfabrics.com/en/" TargetMode="External"/><Relationship Id="rId7" Type="http://schemas.openxmlformats.org/officeDocument/2006/relationships/hyperlink" Target="https://www.duralee.com/Berger.htm" TargetMode="External"/><Relationship Id="rId8" Type="http://schemas.openxmlformats.org/officeDocument/2006/relationships/hyperlink" Target="https://www.robertallendesign.com/beacon-hill" TargetMode="External"/><Relationship Id="rId73" Type="http://schemas.openxmlformats.org/officeDocument/2006/relationships/hyperlink" Target="https://www.thibautdesign.com/" TargetMode="External"/><Relationship Id="rId72" Type="http://schemas.openxmlformats.org/officeDocument/2006/relationships/hyperlink" Target="https://www.thefinialcompany.com/" TargetMode="External"/><Relationship Id="rId75" Type="http://schemas.openxmlformats.org/officeDocument/2006/relationships/hyperlink" Target="https://www.arnitex.com/category-s/2653.htm" TargetMode="External"/><Relationship Id="rId74" Type="http://schemas.openxmlformats.org/officeDocument/2006/relationships/hyperlink" Target="https://www.threestarfabrics.com/" TargetMode="External"/><Relationship Id="rId77" Type="http://schemas.openxmlformats.org/officeDocument/2006/relationships/hyperlink" Target="https://www.arnitex.com/category-s/1823.htm" TargetMode="External"/><Relationship Id="rId76" Type="http://schemas.openxmlformats.org/officeDocument/2006/relationships/hyperlink" Target="https://fabricut.com/" TargetMode="External"/><Relationship Id="rId79" Type="http://schemas.openxmlformats.org/officeDocument/2006/relationships/hyperlink" Target="https://www.unitedfabrics.com/" TargetMode="External"/><Relationship Id="rId78" Type="http://schemas.openxmlformats.org/officeDocument/2006/relationships/hyperlink" Target="https://www.uniquefinefabrics.com/" TargetMode="External"/><Relationship Id="rId71" Type="http://schemas.openxmlformats.org/officeDocument/2006/relationships/hyperlink" Target="https://www.arnitex.com/category-s/2027.htm" TargetMode="External"/><Relationship Id="rId70" Type="http://schemas.openxmlformats.org/officeDocument/2006/relationships/hyperlink" Target="https://fabricut.com/" TargetMode="External"/><Relationship Id="rId62" Type="http://schemas.openxmlformats.org/officeDocument/2006/relationships/hyperlink" Target="https://fabricut.com/" TargetMode="External"/><Relationship Id="rId61" Type="http://schemas.openxmlformats.org/officeDocument/2006/relationships/hyperlink" Target="http://roth-tompkins.com/" TargetMode="External"/><Relationship Id="rId64" Type="http://schemas.openxmlformats.org/officeDocument/2006/relationships/hyperlink" Target="https://www.stylelibrary.com/sanderson/" TargetMode="External"/><Relationship Id="rId63" Type="http://schemas.openxmlformats.org/officeDocument/2006/relationships/hyperlink" Target="https://samuelandsons.com/" TargetMode="External"/><Relationship Id="rId66" Type="http://schemas.openxmlformats.org/officeDocument/2006/relationships/hyperlink" Target="https://www.fschumacher.com/" TargetMode="External"/><Relationship Id="rId65" Type="http://schemas.openxmlformats.org/officeDocument/2006/relationships/hyperlink" Target="http://www.scalamandre.com/" TargetMode="External"/><Relationship Id="rId68" Type="http://schemas.openxmlformats.org/officeDocument/2006/relationships/hyperlink" Target="https://www.seabrookwallpaper.com/" TargetMode="External"/><Relationship Id="rId67" Type="http://schemas.openxmlformats.org/officeDocument/2006/relationships/hyperlink" Target="https://www.stylelibrary.com/scion/" TargetMode="External"/><Relationship Id="rId60" Type="http://schemas.openxmlformats.org/officeDocument/2006/relationships/hyperlink" Target="https://www.romo.com/" TargetMode="External"/><Relationship Id="rId69" Type="http://schemas.openxmlformats.org/officeDocument/2006/relationships/hyperlink" Target="https://www.estout.com/" TargetMode="External"/><Relationship Id="rId51" Type="http://schemas.openxmlformats.org/officeDocument/2006/relationships/hyperlink" Target="http://www.paristexashardware.com/" TargetMode="External"/><Relationship Id="rId50" Type="http://schemas.openxmlformats.org/officeDocument/2006/relationships/hyperlink" Target="https://www.osborneandlittle.com/brands" TargetMode="External"/><Relationship Id="rId53" Type="http://schemas.openxmlformats.org/officeDocument/2006/relationships/hyperlink" Target="https://www.pindler.com/" TargetMode="External"/><Relationship Id="rId52" Type="http://schemas.openxmlformats.org/officeDocument/2006/relationships/hyperlink" Target="https://www.phillipjeffries.com/" TargetMode="External"/><Relationship Id="rId55" Type="http://schemas.openxmlformats.org/officeDocument/2006/relationships/hyperlink" Target="http://quadrillefabrics.com/" TargetMode="External"/><Relationship Id="rId54" Type="http://schemas.openxmlformats.org/officeDocument/2006/relationships/hyperlink" Target="https://www.premierprintsinc.com/" TargetMode="External"/><Relationship Id="rId57" Type="http://schemas.openxmlformats.org/officeDocument/2006/relationships/hyperlink" Target="http://www.regalfabrics.com/" TargetMode="External"/><Relationship Id="rId56" Type="http://schemas.openxmlformats.org/officeDocument/2006/relationships/hyperlink" Target="http://customers.folia-fabrics.com/" TargetMode="External"/><Relationship Id="rId59" Type="http://schemas.openxmlformats.org/officeDocument/2006/relationships/hyperlink" Target="https://www.robertallendesign.com/" TargetMode="External"/><Relationship Id="rId58" Type="http://schemas.openxmlformats.org/officeDocument/2006/relationships/hyperlink" Target="https://rmco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29.57"/>
    <col customWidth="1" min="3" max="3" width="52.86"/>
    <col customWidth="1" min="4" max="4" width="53.29"/>
    <col customWidth="1" min="5" max="5" width="24.57"/>
    <col customWidth="1" min="6" max="6" width="46.29"/>
    <col customWidth="1" min="7" max="7" width="111.14"/>
  </cols>
  <sheetData>
    <row r="1">
      <c r="A1" s="1"/>
      <c r="B1" s="2"/>
      <c r="C1" s="2"/>
      <c r="E1" s="22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"/>
      <c r="B2" s="2"/>
      <c r="C2" s="4"/>
      <c r="E2" s="22"/>
      <c r="F2" s="1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"/>
      <c r="B3" s="2"/>
      <c r="C3" s="6" t="s">
        <v>0</v>
      </c>
      <c r="E3" s="22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"/>
      <c r="B4" s="1"/>
      <c r="C4" s="7" t="s">
        <v>45</v>
      </c>
      <c r="D4" s="23" t="s">
        <v>46</v>
      </c>
      <c r="E4" s="24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"/>
      <c r="B5" s="1"/>
      <c r="C5" s="7"/>
      <c r="D5" s="25"/>
      <c r="E5" s="26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1"/>
      <c r="B6" s="1"/>
      <c r="C6" s="1"/>
      <c r="D6" s="27"/>
      <c r="E6" s="26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1"/>
      <c r="B7" s="28" t="s">
        <v>3</v>
      </c>
      <c r="C7" s="28" t="s">
        <v>5</v>
      </c>
      <c r="D7" s="29" t="s">
        <v>47</v>
      </c>
      <c r="E7" s="9" t="s">
        <v>6</v>
      </c>
      <c r="F7" s="28" t="s">
        <v>4</v>
      </c>
      <c r="G7" s="9" t="s">
        <v>7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>
      <c r="A8" s="1"/>
      <c r="B8" s="30"/>
      <c r="C8" s="30"/>
      <c r="D8" s="31"/>
      <c r="E8" s="32"/>
      <c r="F8" s="30"/>
      <c r="G8" s="30"/>
      <c r="H8" s="3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24.0" customHeight="1">
      <c r="A9" s="1"/>
      <c r="B9" s="33" t="s">
        <v>48</v>
      </c>
      <c r="C9" s="34" t="s">
        <v>49</v>
      </c>
      <c r="D9" s="35" t="str">
        <f>HYPERLINK("https://drive.google.com/open?id=1IRscuq0uu_qLsm1MQZ-zWB_bYjqyFhy6","ABNER HENRY RETAIL PRICE LIST")</f>
        <v>ABNER HENRY RETAIL PRICE LIST</v>
      </c>
      <c r="E9" s="36"/>
      <c r="F9" s="37" t="s">
        <v>52</v>
      </c>
      <c r="G9" s="30"/>
      <c r="H9" s="3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24.0" customHeight="1">
      <c r="A10" s="1"/>
      <c r="B10" s="33" t="s">
        <v>55</v>
      </c>
      <c r="C10" s="39" t="s">
        <v>56</v>
      </c>
      <c r="D10" s="40" t="s">
        <v>58</v>
      </c>
      <c r="E10" s="41" t="s">
        <v>59</v>
      </c>
      <c r="F10" s="37" t="s">
        <v>60</v>
      </c>
      <c r="G10" s="30"/>
      <c r="H10" s="3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24.0" customHeight="1">
      <c r="A11" s="1"/>
      <c r="B11" s="33" t="s">
        <v>61</v>
      </c>
      <c r="C11" s="39" t="s">
        <v>62</v>
      </c>
      <c r="D11" s="42" t="str">
        <f>HYPERLINK("https://drive.google.com/open?id=1GQcT9gOvVvZv7RvSHX51fzJoD9zdc1bC","ALFONSO MARINA RETAIL PRICE LIST")</f>
        <v>ALFONSO MARINA RETAIL PRICE LIST</v>
      </c>
      <c r="E11" s="36"/>
      <c r="F11" s="37" t="s">
        <v>64</v>
      </c>
      <c r="G11" s="43"/>
      <c r="H11" s="3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24.0" customHeight="1">
      <c r="A12" s="1"/>
      <c r="B12" s="33" t="s">
        <v>68</v>
      </c>
      <c r="C12" s="39" t="s">
        <v>69</v>
      </c>
      <c r="D12" s="42" t="str">
        <f>HYPERLINK("https://drive.google.com/open?id=1GQcT9gOvVvZv7RvSHX51fzJoD9zdc1bC","AMBELLA HOME RETAIL PRICE LIST")</f>
        <v>AMBELLA HOME RETAIL PRICE LIST</v>
      </c>
      <c r="E12" s="36"/>
      <c r="F12" s="37" t="s">
        <v>64</v>
      </c>
      <c r="G12" s="44" t="str">
        <f>HYPERLINK("https://drive.google.com/file/d/1q3txpiIj8q1rLdaLKJGtu0aVgkXHGwIu/view?usp=sharing","Ambella Home COM Upholstery Form")</f>
        <v>Ambella Home COM Upholstery Form</v>
      </c>
      <c r="H12" s="3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4.0" customHeight="1">
      <c r="A13" s="1"/>
      <c r="B13" s="45" t="s">
        <v>76</v>
      </c>
      <c r="C13" s="39" t="s">
        <v>77</v>
      </c>
      <c r="D13" s="46" t="str">
        <f>HYPERLINK("https://drive.google.com/open?id=1QPe-KiFvtx-w6t_qIdsN3NtGa-jvmPy0","ARTERIORS HOME RETAIL PRICE LIST")</f>
        <v>ARTERIORS HOME RETAIL PRICE LIST</v>
      </c>
      <c r="E13" s="47" t="s">
        <v>59</v>
      </c>
      <c r="F13" s="37" t="s">
        <v>82</v>
      </c>
      <c r="G13" s="30"/>
      <c r="H13" s="3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24.0" customHeight="1">
      <c r="A14" s="1"/>
      <c r="B14" s="45" t="s">
        <v>83</v>
      </c>
      <c r="C14" s="39" t="s">
        <v>84</v>
      </c>
      <c r="D14" s="42" t="str">
        <f>HYPERLINK("https://drive.google.com/open?id=1LI1jpB9CEYJEu20ewGlWYSlsSIQvllfM","ARTISTICA HOME RETAIL PRICE LIST")</f>
        <v>ARTISTICA HOME RETAIL PRICE LIST</v>
      </c>
      <c r="E14" s="36"/>
      <c r="F14" s="37" t="s">
        <v>88</v>
      </c>
      <c r="G14" s="30"/>
      <c r="H14" s="3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24.0" customHeight="1">
      <c r="A15" s="1"/>
      <c r="B15" s="45" t="s">
        <v>89</v>
      </c>
      <c r="C15" s="39" t="s">
        <v>90</v>
      </c>
      <c r="D15" s="42" t="str">
        <f>HYPERLINK("https://drive.google.com/open?id=1gKmeuGxXck619iMRDIRLBy9g8aZ08Gv9","BDI RETAIL PRICE LIST")</f>
        <v>BDI RETAIL PRICE LIST</v>
      </c>
      <c r="E15" s="49" t="s">
        <v>92</v>
      </c>
      <c r="F15" s="37" t="s">
        <v>94</v>
      </c>
      <c r="G15" s="30"/>
      <c r="H15" s="3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24.0" customHeight="1">
      <c r="A16" s="1"/>
      <c r="B16" s="45" t="s">
        <v>95</v>
      </c>
      <c r="C16" s="39" t="s">
        <v>96</v>
      </c>
      <c r="D16" s="51" t="str">
        <f>HYPERLINK("https://drive.google.com/open?id=1FaT7EOjeg7yPxVdXHjRU15UFInogJMuA","BELLE MEADE SIGNATURE RETAIL PRICE LIST")</f>
        <v>BELLE MEADE SIGNATURE RETAIL PRICE LIST</v>
      </c>
      <c r="E16" s="36"/>
      <c r="F16" s="37" t="s">
        <v>88</v>
      </c>
      <c r="G16" s="30"/>
      <c r="H16" s="3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24.0" customHeight="1">
      <c r="A17" s="1"/>
      <c r="B17" s="45" t="s">
        <v>100</v>
      </c>
      <c r="C17" s="39" t="s">
        <v>101</v>
      </c>
      <c r="D17" s="40" t="s">
        <v>104</v>
      </c>
      <c r="E17" s="49" t="s">
        <v>105</v>
      </c>
      <c r="F17" s="37" t="s">
        <v>64</v>
      </c>
      <c r="G17" s="52" t="s">
        <v>106</v>
      </c>
      <c r="H17" s="3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24.0" customHeight="1">
      <c r="A18" s="1"/>
      <c r="B18" s="45" t="s">
        <v>107</v>
      </c>
      <c r="C18" s="39" t="s">
        <v>108</v>
      </c>
      <c r="D18" s="53" t="s">
        <v>58</v>
      </c>
      <c r="E18" s="54" t="s">
        <v>111</v>
      </c>
      <c r="F18" s="37" t="s">
        <v>114</v>
      </c>
      <c r="G18" s="30"/>
      <c r="H18" s="3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24.0" customHeight="1">
      <c r="A19" s="1"/>
      <c r="B19" s="45" t="s">
        <v>115</v>
      </c>
      <c r="C19" s="39" t="s">
        <v>116</v>
      </c>
      <c r="D19" s="55" t="str">
        <f>HYPERLINK("https://drive.google.com/open?id=1CQejQJbca4WbmTNznlaGrz_7gPolVcio","BROWNSTONE FURNITURE RETAIL PRICE LIST")</f>
        <v>BROWNSTONE FURNITURE RETAIL PRICE LIST</v>
      </c>
      <c r="E19" s="47" t="s">
        <v>119</v>
      </c>
      <c r="F19" s="37" t="s">
        <v>64</v>
      </c>
      <c r="G19" s="30"/>
      <c r="H19" s="3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24.0" customHeight="1">
      <c r="A20" s="1"/>
      <c r="B20" s="56" t="s">
        <v>122</v>
      </c>
      <c r="C20" s="57" t="s">
        <v>124</v>
      </c>
      <c r="D20" s="55" t="str">
        <f>HYPERLINK("https://drive.google.com/open?id=1AZLWBjzx4vP4OvxKSPEk-c-ifiRsfD3-","BUNGALOW 5 RETAIL PRICE LIST")</f>
        <v>BUNGALOW 5 RETAIL PRICE LIST</v>
      </c>
      <c r="E20" s="58" t="str">
        <f>HYPERLINK("https://www.bungalow5.com/customer-services#shipping","Freight Policy")</f>
        <v>Freight Policy</v>
      </c>
      <c r="F20" s="37" t="s">
        <v>127</v>
      </c>
      <c r="G20" s="30"/>
      <c r="H20" s="3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ht="24.0" customHeight="1">
      <c r="A21" s="1"/>
      <c r="B21" s="56" t="s">
        <v>128</v>
      </c>
      <c r="C21" s="57" t="s">
        <v>129</v>
      </c>
      <c r="D21" s="55" t="str">
        <f>HYPERLINK("https://drive.google.com/open?id=1-u2XRz-EvDno8I4MTh_NBvv9dWogOZOJ","CANADEL RETAIL PRICE LIST")</f>
        <v>CANADEL RETAIL PRICE LIST</v>
      </c>
      <c r="E21" s="32"/>
      <c r="F21" s="37" t="s">
        <v>132</v>
      </c>
      <c r="G21" s="30"/>
      <c r="H21" s="3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ht="24.0" customHeight="1">
      <c r="A22" s="1"/>
      <c r="B22" s="56" t="s">
        <v>134</v>
      </c>
      <c r="C22" s="57" t="s">
        <v>135</v>
      </c>
      <c r="D22" s="59" t="s">
        <v>58</v>
      </c>
      <c r="E22" s="49"/>
      <c r="F22" s="37" t="s">
        <v>138</v>
      </c>
      <c r="G22" s="30"/>
      <c r="H22" s="3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ht="24.0" customHeight="1">
      <c r="A23" s="1"/>
      <c r="B23" s="56" t="s">
        <v>139</v>
      </c>
      <c r="C23" s="57" t="s">
        <v>140</v>
      </c>
      <c r="D23" s="55" t="str">
        <f>HYPERLINK("https://drive.google.com/open?id=1lhGGbuG5kuAV1v1bXGl-0XDEJzvUboc5","CARACOLE RETAIL PRICE LIST")</f>
        <v>CARACOLE RETAIL PRICE LIST</v>
      </c>
      <c r="E23" s="49" t="s">
        <v>141</v>
      </c>
      <c r="F23" s="37" t="s">
        <v>142</v>
      </c>
      <c r="G23" s="30"/>
      <c r="H23" s="3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ht="24.0" customHeight="1">
      <c r="A24" s="1"/>
      <c r="B24" s="56" t="s">
        <v>143</v>
      </c>
      <c r="C24" s="57" t="s">
        <v>144</v>
      </c>
      <c r="D24" s="60" t="s">
        <v>145</v>
      </c>
      <c r="E24" s="32"/>
      <c r="F24" s="37" t="s">
        <v>146</v>
      </c>
      <c r="G24" s="30"/>
      <c r="H24" s="3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24.0" customHeight="1">
      <c r="A25" s="1"/>
      <c r="B25" s="56" t="s">
        <v>147</v>
      </c>
      <c r="C25" s="57" t="s">
        <v>148</v>
      </c>
      <c r="D25" s="55" t="str">
        <f>HYPERLINK("https://drive.google.com/open?id=1dB0gte1XIirA5DpDHYjS6CaSS3_foAOz","CFC RETAIL PRICE LIST")</f>
        <v>CFC RETAIL PRICE LIST</v>
      </c>
      <c r="E25" s="32"/>
      <c r="F25" s="37" t="s">
        <v>149</v>
      </c>
      <c r="G25" s="30"/>
      <c r="H25" s="3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24.0" customHeight="1">
      <c r="A26" s="1"/>
      <c r="B26" s="56" t="s">
        <v>150</v>
      </c>
      <c r="C26" s="57" t="s">
        <v>151</v>
      </c>
      <c r="D26" s="55" t="str">
        <f>HYPERLINK("https://drive.google.com/open?id=1wEaH2c1Jbxgsv6hh9aSAhiFguM_PrbbI","CHARLESTON FORGE RETAIL PRICE LIST")</f>
        <v>CHARLESTON FORGE RETAIL PRICE LIST</v>
      </c>
      <c r="E26" s="32"/>
      <c r="F26" s="37" t="s">
        <v>88</v>
      </c>
      <c r="G26" s="30"/>
      <c r="H26" s="3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24.0" customHeight="1">
      <c r="A27" s="1"/>
      <c r="B27" s="56" t="s">
        <v>152</v>
      </c>
      <c r="C27" s="57" t="s">
        <v>153</v>
      </c>
      <c r="D27" s="55" t="str">
        <f>HYPERLINK("https://drive.google.com/open?id=1iVfmOR2Jp96rFRD4fnaniKZxoTvwreYE","CHELSEA HOUSE RETAIL PRICE LIST")</f>
        <v>CHELSEA HOUSE RETAIL PRICE LIST</v>
      </c>
      <c r="E27" s="32"/>
      <c r="F27" s="37" t="s">
        <v>154</v>
      </c>
      <c r="G27" s="30"/>
      <c r="H27" s="3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24.0" customHeight="1">
      <c r="A28" s="1"/>
      <c r="B28" s="56" t="s">
        <v>155</v>
      </c>
      <c r="C28" s="57" t="s">
        <v>156</v>
      </c>
      <c r="D28" s="60" t="s">
        <v>5</v>
      </c>
      <c r="E28" s="61" t="s">
        <v>157</v>
      </c>
      <c r="F28" s="37" t="s">
        <v>138</v>
      </c>
      <c r="G28" s="30"/>
      <c r="H28" s="3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24.0" customHeight="1">
      <c r="A29" s="1"/>
      <c r="B29" s="56" t="s">
        <v>158</v>
      </c>
      <c r="C29" s="57" t="s">
        <v>159</v>
      </c>
      <c r="D29" s="60" t="s">
        <v>58</v>
      </c>
      <c r="E29" s="32"/>
      <c r="F29" s="37" t="s">
        <v>138</v>
      </c>
      <c r="G29" s="30"/>
      <c r="H29" s="3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24.0" customHeight="1">
      <c r="A30" s="1"/>
      <c r="B30" s="56" t="s">
        <v>160</v>
      </c>
      <c r="C30" s="57" t="s">
        <v>161</v>
      </c>
      <c r="D30" s="55" t="str">
        <f>HYPERLINK("https://drive.google.com/open?id=1oheak9i3GmMjs4x8W6SrAXhIlBLw_5GM","CURREY &amp; CO. RETAIL PRICE LIST")</f>
        <v>CURREY &amp; CO. RETAIL PRICE LIST</v>
      </c>
      <c r="E30" s="58" t="str">
        <f>HYPERLINK("https://www.curreyandcompany.com/shippingandreturns/","Freight Policy")</f>
        <v>Freight Policy</v>
      </c>
      <c r="F30" s="37" t="s">
        <v>162</v>
      </c>
      <c r="G30" s="30"/>
      <c r="H30" s="3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24.0" customHeight="1">
      <c r="A31" s="1"/>
      <c r="B31" s="56" t="s">
        <v>163</v>
      </c>
      <c r="C31" s="57" t="s">
        <v>164</v>
      </c>
      <c r="D31" s="60" t="s">
        <v>58</v>
      </c>
      <c r="E31" s="32"/>
      <c r="F31" s="37" t="s">
        <v>165</v>
      </c>
      <c r="G31" s="30"/>
      <c r="H31" s="3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24.0" customHeight="1">
      <c r="A32" s="1"/>
      <c r="B32" s="56" t="s">
        <v>166</v>
      </c>
      <c r="C32" s="57" t="s">
        <v>167</v>
      </c>
      <c r="D32" s="60" t="s">
        <v>5</v>
      </c>
      <c r="E32" s="61" t="s">
        <v>168</v>
      </c>
      <c r="F32" s="37" t="s">
        <v>169</v>
      </c>
      <c r="G32" s="30"/>
      <c r="H32" s="3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24.0" customHeight="1">
      <c r="A33" s="1"/>
      <c r="B33" s="56" t="s">
        <v>170</v>
      </c>
      <c r="C33" s="57" t="s">
        <v>171</v>
      </c>
      <c r="D33" s="60" t="s">
        <v>58</v>
      </c>
      <c r="E33" s="32"/>
      <c r="F33" s="37" t="s">
        <v>174</v>
      </c>
      <c r="G33" s="52" t="s">
        <v>175</v>
      </c>
      <c r="H33" s="3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24.0" customHeight="1">
      <c r="A34" s="1"/>
      <c r="B34" s="56" t="s">
        <v>176</v>
      </c>
      <c r="C34" s="39" t="s">
        <v>177</v>
      </c>
      <c r="D34" s="60" t="s">
        <v>58</v>
      </c>
      <c r="E34" s="49"/>
      <c r="F34" s="37" t="s">
        <v>138</v>
      </c>
      <c r="G34" s="30"/>
      <c r="H34" s="3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24.0" customHeight="1">
      <c r="A35" s="1"/>
      <c r="B35" s="56" t="s">
        <v>181</v>
      </c>
      <c r="C35" s="57" t="s">
        <v>182</v>
      </c>
      <c r="D35" s="60" t="s">
        <v>5</v>
      </c>
      <c r="E35" s="49" t="s">
        <v>184</v>
      </c>
      <c r="F35" s="37" t="s">
        <v>185</v>
      </c>
      <c r="G35" s="30"/>
      <c r="H35" s="3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24.0" customHeight="1">
      <c r="A36" s="1"/>
      <c r="B36" s="56" t="s">
        <v>186</v>
      </c>
      <c r="C36" s="39" t="s">
        <v>187</v>
      </c>
      <c r="D36" s="62" t="s">
        <v>58</v>
      </c>
      <c r="E36" s="32"/>
      <c r="F36" s="37" t="s">
        <v>138</v>
      </c>
      <c r="G36" s="30"/>
      <c r="H36" s="3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24.0" customHeight="1">
      <c r="A37" s="1"/>
      <c r="B37" s="56" t="s">
        <v>192</v>
      </c>
      <c r="C37" s="57" t="s">
        <v>193</v>
      </c>
      <c r="D37" s="62" t="s">
        <v>58</v>
      </c>
      <c r="E37" s="32"/>
      <c r="F37" s="37" t="s">
        <v>196</v>
      </c>
      <c r="G37" s="30"/>
      <c r="H37" s="3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24.0" customHeight="1">
      <c r="A38" s="1"/>
      <c r="B38" s="56" t="s">
        <v>197</v>
      </c>
      <c r="C38" s="39" t="s">
        <v>198</v>
      </c>
      <c r="D38" s="62" t="s">
        <v>58</v>
      </c>
      <c r="E38" s="32"/>
      <c r="F38" s="37" t="s">
        <v>200</v>
      </c>
      <c r="G38" s="30"/>
      <c r="H38" s="3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24.0" customHeight="1">
      <c r="A39" s="1"/>
      <c r="B39" s="56" t="s">
        <v>201</v>
      </c>
      <c r="C39" s="34" t="s">
        <v>202</v>
      </c>
      <c r="D39" s="63" t="str">
        <f>HYPERLINK("https://drive.google.com/open?id=1MFI6l56U52ySDrf7FuHH3fAQ76d0NiSr","GENERATION LIGHTING RETAIL PRICE LIST")</f>
        <v>GENERATION LIGHTING RETAIL PRICE LIST</v>
      </c>
      <c r="E39" s="32"/>
      <c r="F39" s="37" t="s">
        <v>138</v>
      </c>
      <c r="G39" s="30"/>
      <c r="H39" s="3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24.0" customHeight="1">
      <c r="A40" s="1"/>
      <c r="B40" s="56" t="s">
        <v>206</v>
      </c>
      <c r="C40" s="39" t="s">
        <v>207</v>
      </c>
      <c r="D40" s="62" t="s">
        <v>58</v>
      </c>
      <c r="E40" s="32"/>
      <c r="F40" s="37" t="s">
        <v>211</v>
      </c>
      <c r="G40" s="30"/>
      <c r="H40" s="3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24.0" customHeight="1">
      <c r="A41" s="1"/>
      <c r="B41" s="56" t="s">
        <v>212</v>
      </c>
      <c r="C41" s="39" t="s">
        <v>213</v>
      </c>
      <c r="D41" s="60" t="s">
        <v>58</v>
      </c>
      <c r="E41" s="64"/>
      <c r="F41" s="37" t="s">
        <v>138</v>
      </c>
      <c r="G41" s="65"/>
      <c r="H41" s="3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24.0" customHeight="1">
      <c r="A42" s="1"/>
      <c r="B42" s="56" t="s">
        <v>218</v>
      </c>
      <c r="C42" s="57" t="s">
        <v>219</v>
      </c>
      <c r="D42" s="55" t="str">
        <f>HYPERLINK("https://drive.google.com/open?id=10mReZgCpQ_eKmTJqaDTq8MeARgBQ5GrP","FOUR HANDS RETAIL PRICE LIST")</f>
        <v>FOUR HANDS RETAIL PRICE LIST</v>
      </c>
      <c r="E42" s="64" t="s">
        <v>119</v>
      </c>
      <c r="F42" s="37" t="s">
        <v>222</v>
      </c>
      <c r="G42" s="66" t="s">
        <v>223</v>
      </c>
      <c r="H42" s="3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24.0" customHeight="1">
      <c r="A43" s="1"/>
      <c r="B43" s="56" t="s">
        <v>226</v>
      </c>
      <c r="C43" s="39" t="s">
        <v>227</v>
      </c>
      <c r="D43" s="60" t="s">
        <v>58</v>
      </c>
      <c r="E43" s="32"/>
      <c r="F43" s="37" t="s">
        <v>138</v>
      </c>
      <c r="G43" s="30"/>
      <c r="H43" s="3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24.0" customHeight="1">
      <c r="A44" s="1"/>
      <c r="B44" s="56" t="s">
        <v>230</v>
      </c>
      <c r="C44" s="57" t="s">
        <v>231</v>
      </c>
      <c r="D44" s="55" t="str">
        <f>HYPERLINK("https://drive.google.com/open?id=1ajP9JCthlPjza_InJeQUK8RfA-RVuXMY","GABBY HOME RETAIL PRICE LIST")</f>
        <v>GABBY HOME RETAIL PRICE LIST</v>
      </c>
      <c r="E44" s="32"/>
      <c r="F44" s="37" t="s">
        <v>235</v>
      </c>
      <c r="G44" s="30"/>
      <c r="H44" s="3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24.0" customHeight="1">
      <c r="A45" s="1"/>
      <c r="B45" s="56" t="s">
        <v>236</v>
      </c>
      <c r="C45" s="34" t="s">
        <v>202</v>
      </c>
      <c r="D45" s="55" t="str">
        <f>HYPERLINK("https://drive.google.com/open?id=1MFI6l56U52ySDrf7FuHH3fAQ76d0NiSr","GENERATION LIGHTING RETAIL PRICE LIST")</f>
        <v>GENERATION LIGHTING RETAIL PRICE LIST</v>
      </c>
      <c r="E45" s="61" t="s">
        <v>240</v>
      </c>
      <c r="F45" s="37" t="s">
        <v>138</v>
      </c>
      <c r="G45" s="30"/>
      <c r="H45" s="3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24.0" customHeight="1">
      <c r="A46" s="1"/>
      <c r="B46" s="56" t="s">
        <v>242</v>
      </c>
      <c r="C46" s="57" t="s">
        <v>243</v>
      </c>
      <c r="D46" s="60" t="s">
        <v>246</v>
      </c>
      <c r="E46" s="49" t="s">
        <v>247</v>
      </c>
      <c r="F46" s="37" t="s">
        <v>248</v>
      </c>
      <c r="G46" s="37" t="s">
        <v>249</v>
      </c>
      <c r="H46" s="3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24.0" customHeight="1">
      <c r="A47" s="1"/>
      <c r="B47" s="56" t="s">
        <v>250</v>
      </c>
      <c r="C47" s="57" t="s">
        <v>251</v>
      </c>
      <c r="D47" s="60" t="s">
        <v>58</v>
      </c>
      <c r="E47" s="32"/>
      <c r="F47" s="37" t="s">
        <v>252</v>
      </c>
      <c r="G47" s="30"/>
      <c r="H47" s="3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24.0" customHeight="1">
      <c r="A48" s="1"/>
      <c r="B48" s="56" t="s">
        <v>253</v>
      </c>
      <c r="C48" s="57" t="s">
        <v>254</v>
      </c>
      <c r="D48" s="60" t="s">
        <v>58</v>
      </c>
      <c r="E48" s="32"/>
      <c r="F48" s="37" t="s">
        <v>256</v>
      </c>
      <c r="G48" s="30"/>
      <c r="H48" s="3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24.0" customHeight="1">
      <c r="A49" s="1"/>
      <c r="B49" s="56" t="s">
        <v>260</v>
      </c>
      <c r="C49" s="39" t="s">
        <v>261</v>
      </c>
      <c r="D49" s="40" t="s">
        <v>58</v>
      </c>
      <c r="E49" s="32"/>
      <c r="F49" s="37" t="s">
        <v>138</v>
      </c>
      <c r="G49" s="30"/>
      <c r="H49" s="3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24.0" customHeight="1">
      <c r="A50" s="1"/>
      <c r="B50" s="56" t="s">
        <v>265</v>
      </c>
      <c r="C50" s="57" t="s">
        <v>266</v>
      </c>
      <c r="D50" s="55" t="str">
        <f>HYPERLINK("https://drive.google.com/open?id=16ZapEdRxxRl_WrhxXsvtNXg3wOOs16AykDMwfVZ5cIM","HICKORY CHAIR RETAIL PRICE LIST")</f>
        <v>HICKORY CHAIR RETAIL PRICE LIST</v>
      </c>
      <c r="E50" s="32"/>
      <c r="F50" s="37" t="s">
        <v>64</v>
      </c>
      <c r="G50" s="30"/>
      <c r="H50" s="3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24.0" customHeight="1">
      <c r="A51" s="1"/>
      <c r="B51" s="56" t="s">
        <v>269</v>
      </c>
      <c r="C51" s="39" t="s">
        <v>270</v>
      </c>
      <c r="D51" s="60" t="s">
        <v>5</v>
      </c>
      <c r="E51" s="68"/>
      <c r="F51" s="37" t="s">
        <v>138</v>
      </c>
      <c r="G51" s="30"/>
      <c r="H51" s="3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24.0" customHeight="1">
      <c r="A52" s="1"/>
      <c r="B52" s="56" t="s">
        <v>280</v>
      </c>
      <c r="C52" s="39" t="s">
        <v>281</v>
      </c>
      <c r="D52" s="60" t="s">
        <v>58</v>
      </c>
      <c r="E52" s="61"/>
      <c r="F52" s="37" t="s">
        <v>138</v>
      </c>
      <c r="G52" s="30"/>
      <c r="H52" s="3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24.0" customHeight="1">
      <c r="A53" s="1"/>
      <c r="B53" s="56" t="s">
        <v>285</v>
      </c>
      <c r="C53" s="57" t="s">
        <v>156</v>
      </c>
      <c r="D53" s="60" t="s">
        <v>5</v>
      </c>
      <c r="E53" s="61" t="s">
        <v>157</v>
      </c>
      <c r="F53" s="37" t="s">
        <v>138</v>
      </c>
      <c r="G53" s="30"/>
      <c r="H53" s="3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24.0" customHeight="1">
      <c r="A54" s="1"/>
      <c r="B54" s="56" t="s">
        <v>287</v>
      </c>
      <c r="C54" s="57" t="s">
        <v>288</v>
      </c>
      <c r="D54" s="60" t="s">
        <v>58</v>
      </c>
      <c r="E54" s="32"/>
      <c r="F54" s="37" t="s">
        <v>252</v>
      </c>
      <c r="G54" s="30"/>
      <c r="H54" s="3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24.0" customHeight="1">
      <c r="A55" s="1"/>
      <c r="B55" s="56" t="s">
        <v>290</v>
      </c>
      <c r="C55" s="57" t="s">
        <v>291</v>
      </c>
      <c r="D55" s="63" t="str">
        <f>HYPERLINK("https://drive.google.com/open?id=1Jl1oI62QvHLrGIVuL48qNoiXDfUajGAp","JAMIE YOUNG RETAIL PRICE LIST")</f>
        <v>JAMIE YOUNG RETAIL PRICE LIST</v>
      </c>
      <c r="E55" s="32"/>
      <c r="F55" s="37" t="s">
        <v>138</v>
      </c>
      <c r="G55" s="30"/>
      <c r="H55" s="3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24.0" customHeight="1">
      <c r="A56" s="1"/>
      <c r="B56" s="56" t="s">
        <v>294</v>
      </c>
      <c r="C56" s="57" t="s">
        <v>295</v>
      </c>
      <c r="D56" s="55" t="str">
        <f>HYPERLINK("https://drive.google.com/open?id=1ZpyW8ViJI-QVfuay5Uu1_4rL5cYSGN5X","JAIPUR LIVING RETAIL PRICE LIST")</f>
        <v>JAIPUR LIVING RETAIL PRICE LIST</v>
      </c>
      <c r="E56" s="49" t="s">
        <v>298</v>
      </c>
      <c r="F56" s="37" t="s">
        <v>169</v>
      </c>
      <c r="G56" s="37" t="s">
        <v>299</v>
      </c>
      <c r="H56" s="3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24.0" customHeight="1">
      <c r="A57" s="1"/>
      <c r="B57" s="56" t="s">
        <v>300</v>
      </c>
      <c r="C57" s="57" t="s">
        <v>301</v>
      </c>
      <c r="D57" s="60" t="s">
        <v>302</v>
      </c>
      <c r="E57" s="32"/>
      <c r="F57" s="37" t="s">
        <v>303</v>
      </c>
      <c r="G57" s="30"/>
      <c r="H57" s="3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24.0" customHeight="1">
      <c r="A58" s="1"/>
      <c r="B58" s="56" t="s">
        <v>304</v>
      </c>
      <c r="C58" s="57" t="s">
        <v>306</v>
      </c>
      <c r="D58" s="60" t="s">
        <v>58</v>
      </c>
      <c r="E58" s="32"/>
      <c r="F58" s="37" t="s">
        <v>169</v>
      </c>
      <c r="G58" s="30"/>
      <c r="H58" s="3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24.0" customHeight="1">
      <c r="A59" s="1"/>
      <c r="B59" s="56" t="s">
        <v>309</v>
      </c>
      <c r="C59" s="57" t="s">
        <v>310</v>
      </c>
      <c r="D59" s="60" t="s">
        <v>58</v>
      </c>
      <c r="E59" s="32"/>
      <c r="F59" s="30"/>
      <c r="G59" s="30"/>
      <c r="H59" s="3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24.0" customHeight="1">
      <c r="A60" s="1"/>
      <c r="B60" s="56" t="s">
        <v>311</v>
      </c>
      <c r="C60" s="57" t="s">
        <v>312</v>
      </c>
      <c r="D60" s="60" t="s">
        <v>313</v>
      </c>
      <c r="E60" s="32"/>
      <c r="F60" s="37" t="s">
        <v>314</v>
      </c>
      <c r="G60" s="30"/>
      <c r="H60" s="3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24.0" customHeight="1">
      <c r="A61" s="1"/>
      <c r="B61" s="56" t="s">
        <v>315</v>
      </c>
      <c r="C61" s="57" t="s">
        <v>316</v>
      </c>
      <c r="D61" s="60" t="s">
        <v>58</v>
      </c>
      <c r="E61" s="71" t="str">
        <f>HYPERLINK("https://drive.google.com/open?id=12nrZc3mWPGYNnVj4l2jscfhCK22v9FY0","Lexington Freight Policy")</f>
        <v>Lexington Freight Policy</v>
      </c>
      <c r="F61" s="37" t="s">
        <v>142</v>
      </c>
      <c r="G61" s="30"/>
      <c r="H61" s="3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24.0" customHeight="1">
      <c r="A62" s="1"/>
      <c r="B62" s="56" t="s">
        <v>317</v>
      </c>
      <c r="C62" s="39" t="s">
        <v>318</v>
      </c>
      <c r="D62" s="55" t="str">
        <f>HYPERLINK("https://drive.google.com/open?id=1ek0HtfcSzB0P9AWbSgBNXNL4OBPTU3hy","LILY KOO RETAIL PRICE LIST")</f>
        <v>LILY KOO RETAIL PRICE LIST</v>
      </c>
      <c r="E62" s="32"/>
      <c r="F62" s="37" t="s">
        <v>319</v>
      </c>
      <c r="G62" s="37" t="s">
        <v>320</v>
      </c>
      <c r="H62" s="3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24.0" customHeight="1">
      <c r="A63" s="1"/>
      <c r="B63" s="56" t="s">
        <v>321</v>
      </c>
      <c r="C63" s="57" t="s">
        <v>322</v>
      </c>
      <c r="D63" s="55" t="str">
        <f>HYPERLINK("https://drive.google.com/open?id=1YHSJeTLr9RfpvvopzV0cQo8zo1rcXmkD","LOLOI RUGS RETAIL PRICE LIST")</f>
        <v>LOLOI RUGS RETAIL PRICE LIST</v>
      </c>
      <c r="E63" s="32"/>
      <c r="F63" s="37" t="s">
        <v>169</v>
      </c>
      <c r="G63" s="30"/>
      <c r="H63" s="3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24.0" customHeight="1">
      <c r="A64" s="1"/>
      <c r="B64" s="56" t="s">
        <v>344</v>
      </c>
      <c r="C64" s="57" t="s">
        <v>345</v>
      </c>
      <c r="D64" s="59" t="str">
        <f>HYPERLINK("https://drive.google.com/open?id=1wTvesHvKoapgOT6bnGwi4tWwQ9gmr50y","MADE GOODS RETAIL PRICE LIST")</f>
        <v>MADE GOODS RETAIL PRICE LIST</v>
      </c>
      <c r="E64" s="32"/>
      <c r="F64" s="37" t="s">
        <v>146</v>
      </c>
      <c r="G64" s="30"/>
      <c r="H64" s="3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24.0" customHeight="1">
      <c r="A65" s="1"/>
      <c r="B65" s="56" t="s">
        <v>346</v>
      </c>
      <c r="C65" s="57" t="s">
        <v>322</v>
      </c>
      <c r="D65" s="62"/>
      <c r="E65" s="32"/>
      <c r="F65" s="37" t="s">
        <v>347</v>
      </c>
      <c r="G65" s="30"/>
      <c r="H65" s="3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24.0" customHeight="1">
      <c r="A66" s="1"/>
      <c r="B66" s="56"/>
      <c r="C66" s="37"/>
      <c r="D66" s="62"/>
      <c r="E66" s="32"/>
      <c r="F66" s="37" t="s">
        <v>347</v>
      </c>
      <c r="G66" s="30"/>
      <c r="H66" s="3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24.0" customHeight="1">
      <c r="A67" s="1"/>
      <c r="B67" s="56" t="s">
        <v>348</v>
      </c>
      <c r="C67" s="39" t="s">
        <v>349</v>
      </c>
      <c r="D67" s="62" t="s">
        <v>58</v>
      </c>
      <c r="E67" s="32"/>
      <c r="F67" s="37" t="s">
        <v>138</v>
      </c>
      <c r="G67" s="30"/>
      <c r="H67" s="3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24.0" customHeight="1">
      <c r="A68" s="1"/>
      <c r="B68" s="56" t="s">
        <v>350</v>
      </c>
      <c r="C68" s="57" t="s">
        <v>351</v>
      </c>
      <c r="D68" s="62" t="s">
        <v>58</v>
      </c>
      <c r="E68" s="78"/>
      <c r="F68" s="37" t="s">
        <v>165</v>
      </c>
      <c r="G68" s="30"/>
      <c r="H68" s="3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24.0" customHeight="1">
      <c r="A69" s="1"/>
      <c r="B69" s="56" t="s">
        <v>352</v>
      </c>
      <c r="C69" s="57" t="s">
        <v>353</v>
      </c>
      <c r="D69" s="62" t="s">
        <v>58</v>
      </c>
      <c r="E69" s="71" t="str">
        <f>HYPERLINK("https://drive.google.com/open?id=1_koBMLXRZOceivTN-fniNrnNCiWw5y72","Mirror Image Freight Policy")</f>
        <v>Mirror Image Freight Policy</v>
      </c>
      <c r="F69" s="37" t="s">
        <v>354</v>
      </c>
      <c r="G69" s="30"/>
      <c r="H69" s="3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24.0" customHeight="1">
      <c r="A70" s="1"/>
      <c r="B70" s="56" t="s">
        <v>355</v>
      </c>
      <c r="C70" s="57" t="s">
        <v>156</v>
      </c>
      <c r="D70" s="60" t="s">
        <v>356</v>
      </c>
      <c r="E70" s="61" t="s">
        <v>157</v>
      </c>
      <c r="F70" s="37" t="s">
        <v>138</v>
      </c>
      <c r="G70" s="30"/>
      <c r="H70" s="3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24.0" customHeight="1">
      <c r="A71" s="1"/>
      <c r="B71" s="56" t="s">
        <v>357</v>
      </c>
      <c r="C71" s="39" t="s">
        <v>358</v>
      </c>
      <c r="D71" s="55" t="str">
        <f>HYPERLINK("https://drive.google.com/open?id=1tmqv1COgRc6BO_MaamUXypvHl50CCKfV","MODERN HISTORY RETAIL PRICE LIST")</f>
        <v>MODERN HISTORY RETAIL PRICE LIST</v>
      </c>
      <c r="E71" s="68"/>
      <c r="F71" s="37" t="s">
        <v>88</v>
      </c>
      <c r="G71" s="30"/>
      <c r="H71" s="3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24.0" customHeight="1">
      <c r="A72" s="1"/>
      <c r="B72" s="56" t="s">
        <v>359</v>
      </c>
      <c r="C72" s="34" t="s">
        <v>360</v>
      </c>
      <c r="D72" s="60" t="s">
        <v>58</v>
      </c>
      <c r="E72" s="32"/>
      <c r="F72" s="37" t="s">
        <v>361</v>
      </c>
      <c r="G72" s="30"/>
      <c r="H72" s="3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24.0" customHeight="1">
      <c r="A73" s="1"/>
      <c r="B73" s="56" t="s">
        <v>362</v>
      </c>
      <c r="C73" s="39" t="s">
        <v>363</v>
      </c>
      <c r="D73" s="60" t="s">
        <v>58</v>
      </c>
      <c r="E73" s="61" t="s">
        <v>240</v>
      </c>
      <c r="F73" s="37" t="s">
        <v>200</v>
      </c>
      <c r="G73" s="30"/>
      <c r="H73" s="3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24.0" customHeight="1">
      <c r="A74" s="1"/>
      <c r="B74" s="56" t="s">
        <v>364</v>
      </c>
      <c r="C74" s="57" t="s">
        <v>365</v>
      </c>
      <c r="D74" s="60" t="s">
        <v>356</v>
      </c>
      <c r="E74" s="32"/>
      <c r="F74" s="37" t="s">
        <v>366</v>
      </c>
      <c r="G74" s="30"/>
      <c r="H74" s="3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24.0" customHeight="1">
      <c r="A75" s="1"/>
      <c r="B75" s="56" t="s">
        <v>367</v>
      </c>
      <c r="C75" s="57" t="s">
        <v>368</v>
      </c>
      <c r="D75" s="55" t="str">
        <f>HYPERLINK("https://drive.google.com/open?id=1zQA2_vch6FeQmyia-jOXVGkDhIWOeljp","NOIR FURNITURE RETAIL PRICE LIST")</f>
        <v>NOIR FURNITURE RETAIL PRICE LIST</v>
      </c>
      <c r="E75" s="71" t="str">
        <f>HYPERLINK("NoirCFC_TrailLines_Rates_10-1-18.pdf","Freight Chart")</f>
        <v>Freight Chart</v>
      </c>
      <c r="F75" s="37" t="s">
        <v>366</v>
      </c>
      <c r="G75" s="30"/>
      <c r="H75" s="3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24.0" customHeight="1">
      <c r="A76" s="1"/>
      <c r="B76" s="56" t="s">
        <v>369</v>
      </c>
      <c r="C76" s="57" t="s">
        <v>370</v>
      </c>
      <c r="D76" s="55" t="str">
        <f>HYPERLINK("https://drive.google.com/open?id=1e4A9t89IuoNMu8g-kH3Hq9hLM1RGo6iA","NOURISON RETAIL PRICE LIST")</f>
        <v>NOURISON RETAIL PRICE LIST</v>
      </c>
      <c r="E76" s="32"/>
      <c r="F76" s="37" t="s">
        <v>371</v>
      </c>
      <c r="G76" s="30"/>
      <c r="H76" s="3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24.0" customHeight="1">
      <c r="A77" s="1"/>
      <c r="B77" s="56" t="s">
        <v>372</v>
      </c>
      <c r="C77" s="34" t="s">
        <v>373</v>
      </c>
      <c r="D77" s="60" t="s">
        <v>356</v>
      </c>
      <c r="E77" s="32"/>
      <c r="F77" s="37" t="s">
        <v>374</v>
      </c>
      <c r="G77" s="30"/>
      <c r="H77" s="3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24.0" customHeight="1">
      <c r="A78" s="1"/>
      <c r="B78" s="56" t="s">
        <v>375</v>
      </c>
      <c r="C78" s="57" t="s">
        <v>376</v>
      </c>
      <c r="D78" s="55" t="str">
        <f>HYPERLINK("https://drive.google.com/open?id=1EciPs0c9_vOH724vP5bCnib1pnl8jP9r","OLD BISCAYNE DESIGN RETAIL PRICE LIST")</f>
        <v>OLD BISCAYNE DESIGN RETAIL PRICE LIST</v>
      </c>
      <c r="E78" s="32"/>
      <c r="F78" s="37" t="s">
        <v>377</v>
      </c>
      <c r="G78" s="30"/>
      <c r="H78" s="3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24.0" customHeight="1">
      <c r="A79" s="1"/>
      <c r="B79" s="56" t="s">
        <v>378</v>
      </c>
      <c r="C79" s="57" t="s">
        <v>379</v>
      </c>
      <c r="D79" s="55" t="str">
        <f>HYPERLINK("https://drive.google.com/open?id=122kPcq2X8rtGfVcFcBCeIuRyZ2n0uQZf","OLY STUDIO RETAIL PRICE LIST")</f>
        <v>OLY STUDIO RETAIL PRICE LIST</v>
      </c>
      <c r="E79" s="32"/>
      <c r="F79" s="37" t="s">
        <v>127</v>
      </c>
      <c r="G79" s="30"/>
      <c r="H79" s="3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24.0" customHeight="1">
      <c r="A80" s="1"/>
      <c r="B80" s="79" t="s">
        <v>380</v>
      </c>
      <c r="C80" s="34" t="s">
        <v>381</v>
      </c>
      <c r="D80" s="60" t="s">
        <v>356</v>
      </c>
      <c r="E80" s="32"/>
      <c r="F80" s="37" t="s">
        <v>127</v>
      </c>
      <c r="G80" s="30"/>
      <c r="H80" s="3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24.0" customHeight="1">
      <c r="A81" s="1"/>
      <c r="B81" s="56" t="s">
        <v>382</v>
      </c>
      <c r="C81" s="34" t="s">
        <v>383</v>
      </c>
      <c r="D81" s="55" t="str">
        <f>HYPERLINK("https://drive.google.com/open?id=1flqv584Zqvceu_a6UzDC2cgxld-xNYqa","PEACOCK ALLEY RETAIL PRICE LIST")</f>
        <v>PEACOCK ALLEY RETAIL PRICE LIST</v>
      </c>
      <c r="E81" s="32"/>
      <c r="F81" s="37" t="s">
        <v>384</v>
      </c>
      <c r="G81" s="30"/>
      <c r="H81" s="3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24.0" customHeight="1">
      <c r="A82" s="1"/>
      <c r="B82" s="56" t="s">
        <v>385</v>
      </c>
      <c r="C82" s="57" t="s">
        <v>386</v>
      </c>
      <c r="D82" s="55" t="str">
        <f>HYPERLINK("https://drive.google.com/open?id=1vlzcBOsgzbs2hxtD8ds7YDzYue3PiMuN","PHILLIPS COLLECTION RETAIL PRICE LIST")</f>
        <v>PHILLIPS COLLECTION RETAIL PRICE LIST</v>
      </c>
      <c r="E82" s="32"/>
      <c r="F82" s="37" t="s">
        <v>387</v>
      </c>
      <c r="G82" s="30"/>
      <c r="H82" s="3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24.0" customHeight="1">
      <c r="A83" s="1"/>
      <c r="B83" s="56" t="s">
        <v>388</v>
      </c>
      <c r="C83" s="57" t="s">
        <v>389</v>
      </c>
      <c r="D83" s="60" t="s">
        <v>356</v>
      </c>
      <c r="E83" s="32"/>
      <c r="F83" s="37" t="s">
        <v>88</v>
      </c>
      <c r="G83" s="30"/>
      <c r="H83" s="3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24.0" customHeight="1">
      <c r="A84" s="1"/>
      <c r="B84" s="56" t="s">
        <v>390</v>
      </c>
      <c r="C84" s="39" t="s">
        <v>391</v>
      </c>
      <c r="D84" s="60" t="s">
        <v>58</v>
      </c>
      <c r="E84" s="32"/>
      <c r="F84" s="37" t="s">
        <v>88</v>
      </c>
      <c r="G84" s="30"/>
      <c r="H84" s="3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24.0" customHeight="1">
      <c r="A85" s="1"/>
      <c r="B85" s="56" t="s">
        <v>392</v>
      </c>
      <c r="C85" s="57" t="s">
        <v>393</v>
      </c>
      <c r="D85" s="55" t="str">
        <f>HYPERLINK("https://drive.google.com/open?id=10Yw6zpFXB7Tyb22YErTkM5KHV-0aoUXK","PIGEON AND POODLE RETAIL PRICE LIST")</f>
        <v>PIGEON AND POODLE RETAIL PRICE LIST</v>
      </c>
      <c r="E85" s="32"/>
      <c r="F85" s="37" t="s">
        <v>394</v>
      </c>
      <c r="G85" s="30"/>
      <c r="H85" s="3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24.0" customHeight="1">
      <c r="A86" s="1"/>
      <c r="B86" s="56" t="s">
        <v>395</v>
      </c>
      <c r="C86" s="57" t="s">
        <v>167</v>
      </c>
      <c r="D86" s="60" t="s">
        <v>5</v>
      </c>
      <c r="E86" s="61" t="s">
        <v>168</v>
      </c>
      <c r="F86" s="37" t="s">
        <v>396</v>
      </c>
      <c r="G86" s="30"/>
      <c r="H86" s="3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24.0" customHeight="1">
      <c r="A87" s="1"/>
      <c r="B87" s="56" t="s">
        <v>397</v>
      </c>
      <c r="C87" s="57" t="s">
        <v>398</v>
      </c>
      <c r="D87" s="60" t="s">
        <v>58</v>
      </c>
      <c r="E87" s="32"/>
      <c r="F87" s="37" t="s">
        <v>142</v>
      </c>
      <c r="G87" s="30"/>
      <c r="H87" s="3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24.0" customHeight="1">
      <c r="A88" s="1"/>
      <c r="B88" s="56" t="s">
        <v>399</v>
      </c>
      <c r="C88" s="57" t="s">
        <v>400</v>
      </c>
      <c r="D88" s="55" t="str">
        <f>HYPERLINK("https://drive.google.com/open?id=10Yw6zpFXB7Tyb22YErTkM5KHV-0aoUXK","REDFORD HOUSE FURNITURE RETAIL PRICE LIST")</f>
        <v>REDFORD HOUSE FURNITURE RETAIL PRICE LIST</v>
      </c>
      <c r="E88" s="32"/>
      <c r="F88" s="37" t="s">
        <v>88</v>
      </c>
      <c r="G88" s="30"/>
      <c r="H88" s="3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24.0" customHeight="1">
      <c r="A89" s="1"/>
      <c r="B89" s="56" t="s">
        <v>401</v>
      </c>
      <c r="C89" s="57" t="s">
        <v>402</v>
      </c>
      <c r="D89" s="55" t="str">
        <f>HYPERLINK("https://drive.google.com/open?id=1L7zCGWVAzGwki-fYyLm3Xq8zBPrd-qtk","REGINA ANDREW RETAIL PRICE LIST")</f>
        <v>REGINA ANDREW RETAIL PRICE LIST</v>
      </c>
      <c r="E89" s="58" t="str">
        <f>HYPERLINK("https://www.reginaandrew.com/shipping-delivery","Freight Policy")</f>
        <v>Freight Policy</v>
      </c>
      <c r="F89" s="37" t="s">
        <v>127</v>
      </c>
      <c r="G89" s="30"/>
      <c r="H89" s="3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24.0" customHeight="1">
      <c r="A90" s="1"/>
      <c r="B90" s="56" t="s">
        <v>403</v>
      </c>
      <c r="C90" s="57" t="s">
        <v>404</v>
      </c>
      <c r="D90" s="60" t="s">
        <v>5</v>
      </c>
      <c r="E90" s="68" t="s">
        <v>405</v>
      </c>
      <c r="F90" s="37" t="s">
        <v>138</v>
      </c>
      <c r="G90" s="37" t="s">
        <v>406</v>
      </c>
      <c r="H90" s="3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24.0" customHeight="1">
      <c r="A91" s="1"/>
      <c r="B91" s="56" t="s">
        <v>407</v>
      </c>
      <c r="C91" s="57" t="s">
        <v>408</v>
      </c>
      <c r="D91" s="60" t="s">
        <v>58</v>
      </c>
      <c r="E91" s="32"/>
      <c r="F91" s="37" t="s">
        <v>142</v>
      </c>
      <c r="G91" s="30"/>
      <c r="H91" s="3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24.0" customHeight="1">
      <c r="A92" s="1"/>
      <c r="B92" s="56" t="s">
        <v>409</v>
      </c>
      <c r="C92" s="39" t="s">
        <v>410</v>
      </c>
      <c r="D92" s="60" t="s">
        <v>58</v>
      </c>
      <c r="E92" s="32"/>
      <c r="F92" s="37" t="s">
        <v>138</v>
      </c>
      <c r="G92" s="30"/>
      <c r="H92" s="3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24.0" customHeight="1">
      <c r="A93" s="1"/>
      <c r="B93" s="56" t="s">
        <v>411</v>
      </c>
      <c r="C93" s="57" t="s">
        <v>412</v>
      </c>
      <c r="D93" s="60" t="s">
        <v>58</v>
      </c>
      <c r="E93" s="61" t="s">
        <v>240</v>
      </c>
      <c r="F93" s="37" t="s">
        <v>138</v>
      </c>
      <c r="G93" s="30"/>
      <c r="H93" s="3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24.0" customHeight="1">
      <c r="A94" s="1"/>
      <c r="B94" s="56" t="s">
        <v>413</v>
      </c>
      <c r="C94" s="57" t="s">
        <v>414</v>
      </c>
      <c r="D94" s="55" t="str">
        <f>HYPERLINK("https://drive.google.com/open?id=16MWK_UcqxSDSWObMWMtngtRbw42hOvSX","SOMERSET BAY RETAIL PRICE LIST")</f>
        <v>SOMERSET BAY RETAIL PRICE LIST</v>
      </c>
      <c r="E94" s="32"/>
      <c r="F94" s="37" t="s">
        <v>88</v>
      </c>
      <c r="G94" s="30"/>
      <c r="H94" s="3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24.0" customHeight="1">
      <c r="A95" s="1"/>
      <c r="B95" s="56" t="s">
        <v>415</v>
      </c>
      <c r="C95" s="39" t="s">
        <v>416</v>
      </c>
      <c r="D95" s="60" t="s">
        <v>5</v>
      </c>
      <c r="E95" s="68"/>
      <c r="F95" s="37" t="s">
        <v>64</v>
      </c>
      <c r="G95" s="37"/>
      <c r="H95" s="3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24.0" customHeight="1">
      <c r="A96" s="1"/>
      <c r="B96" s="56" t="s">
        <v>417</v>
      </c>
      <c r="C96" s="57" t="s">
        <v>418</v>
      </c>
      <c r="D96" s="60"/>
      <c r="E96" s="68"/>
      <c r="F96" s="37" t="s">
        <v>256</v>
      </c>
      <c r="G96" s="30"/>
      <c r="H96" s="3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24.0" customHeight="1">
      <c r="A97" s="1"/>
      <c r="B97" s="56" t="s">
        <v>419</v>
      </c>
      <c r="C97" s="39" t="s">
        <v>420</v>
      </c>
      <c r="D97" s="60" t="s">
        <v>58</v>
      </c>
      <c r="E97" s="32"/>
      <c r="F97" s="37" t="s">
        <v>421</v>
      </c>
      <c r="G97" s="30"/>
      <c r="H97" s="3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24.0" customHeight="1">
      <c r="A98" s="1"/>
      <c r="B98" s="56" t="s">
        <v>422</v>
      </c>
      <c r="C98" s="57" t="s">
        <v>423</v>
      </c>
      <c r="D98" s="60" t="s">
        <v>424</v>
      </c>
      <c r="E98" s="32"/>
      <c r="F98" s="37" t="s">
        <v>154</v>
      </c>
      <c r="G98" s="30"/>
      <c r="H98" s="3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24.0" customHeight="1">
      <c r="A99" s="1"/>
      <c r="B99" s="56" t="s">
        <v>425</v>
      </c>
      <c r="C99" s="57" t="s">
        <v>426</v>
      </c>
      <c r="D99" s="55" t="str">
        <f>HYPERLINK("https://drive.google.com/open?id=1mm9iLJK35sgYvH3_JcIrimA1ghJSin9W","SUMMER CLASSICS RETAIL PRICE LIST")</f>
        <v>SUMMER CLASSICS RETAIL PRICE LIST</v>
      </c>
      <c r="E99" s="32"/>
      <c r="F99" s="37" t="s">
        <v>427</v>
      </c>
      <c r="G99" s="80" t="str">
        <f>HYPERLINK("https://summerclassics.com/com-form/","Summer Classics COM Form")</f>
        <v>Summer Classics COM Form</v>
      </c>
      <c r="H99" s="3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24.0" customHeight="1">
      <c r="A100" s="1"/>
      <c r="B100" s="56" t="s">
        <v>428</v>
      </c>
      <c r="C100" s="57" t="s">
        <v>429</v>
      </c>
      <c r="D100" s="55" t="str">
        <f>HYPERLINK("https://drive.google.com/open?id=1E7iMbpX0CZgPZ5DTnvhOwTHP5Tcyt8Nv","SURYA RETAIL PRICE LIST")</f>
        <v>SURYA RETAIL PRICE LIST</v>
      </c>
      <c r="E100" s="68" t="s">
        <v>430</v>
      </c>
      <c r="F100" s="37" t="s">
        <v>431</v>
      </c>
      <c r="G100" s="30"/>
      <c r="H100" s="3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24.0" customHeight="1">
      <c r="A101" s="1"/>
      <c r="B101" s="56" t="s">
        <v>432</v>
      </c>
      <c r="C101" s="57" t="s">
        <v>433</v>
      </c>
      <c r="D101" s="55" t="str">
        <f>HYPERLINK("https://drive.google.com/open?id=19mas72c23RsrQL5ZIzO3I8fnG1VaOAQQ","TECH LIGHTING RETAIL PRICE LIST")</f>
        <v>TECH LIGHTING RETAIL PRICE LIST</v>
      </c>
      <c r="E101" s="61" t="s">
        <v>240</v>
      </c>
      <c r="F101" s="37" t="s">
        <v>138</v>
      </c>
      <c r="G101" s="30"/>
      <c r="H101" s="3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24.0" customHeight="1">
      <c r="A102" s="1"/>
      <c r="B102" s="56" t="s">
        <v>434</v>
      </c>
      <c r="C102" s="57" t="s">
        <v>435</v>
      </c>
      <c r="D102" s="55" t="str">
        <f>HYPERLINK("https://drive.google.com/open?id=1dTpGOfSkr9zOPOtI49QzVLTKeXW36Y3D","THEODORE ALEXANDER RETAIL PRICE LIST")</f>
        <v>THEODORE ALEXANDER RETAIL PRICE LIST</v>
      </c>
      <c r="E102" s="32"/>
      <c r="F102" s="37" t="s">
        <v>436</v>
      </c>
      <c r="G102" s="30"/>
      <c r="H102" s="3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24.0" customHeight="1">
      <c r="A103" s="1"/>
      <c r="B103" s="56" t="s">
        <v>437</v>
      </c>
      <c r="C103" s="57" t="s">
        <v>438</v>
      </c>
      <c r="D103" s="63" t="str">
        <f>HYPERLINK("https://drive.google.com/open?id=196zPi23OavKAq7blCkVjei3vRMD3sJAz","TRICA STOOL RETAIL PRICE LIST")</f>
        <v>TRICA STOOL RETAIL PRICE LIST</v>
      </c>
      <c r="E103" s="32"/>
      <c r="F103" s="37" t="s">
        <v>439</v>
      </c>
      <c r="G103" s="30"/>
      <c r="H103" s="3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24.0" customHeight="1">
      <c r="A104" s="1"/>
      <c r="B104" s="56" t="s">
        <v>440</v>
      </c>
      <c r="C104" s="57" t="s">
        <v>441</v>
      </c>
      <c r="D104" s="60" t="s">
        <v>58</v>
      </c>
      <c r="E104" s="32"/>
      <c r="F104" s="37" t="s">
        <v>442</v>
      </c>
      <c r="G104" s="30"/>
      <c r="H104" s="3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24.0" customHeight="1">
      <c r="A105" s="1"/>
      <c r="B105" s="56" t="s">
        <v>443</v>
      </c>
      <c r="C105" s="39" t="s">
        <v>444</v>
      </c>
      <c r="D105" s="60" t="s">
        <v>5</v>
      </c>
      <c r="E105" s="32"/>
      <c r="F105" s="37" t="s">
        <v>445</v>
      </c>
      <c r="G105" s="30"/>
      <c r="H105" s="3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24.0" customHeight="1">
      <c r="A106" s="1"/>
      <c r="B106" s="56" t="s">
        <v>446</v>
      </c>
      <c r="C106" s="57" t="s">
        <v>447</v>
      </c>
      <c r="D106" s="60" t="s">
        <v>58</v>
      </c>
      <c r="E106" s="32"/>
      <c r="F106" s="37" t="s">
        <v>88</v>
      </c>
      <c r="G106" s="30"/>
      <c r="H106" s="3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24.0" customHeight="1">
      <c r="A107" s="1"/>
      <c r="B107" s="56" t="s">
        <v>448</v>
      </c>
      <c r="C107" s="57" t="s">
        <v>156</v>
      </c>
      <c r="D107" s="60" t="s">
        <v>5</v>
      </c>
      <c r="E107" s="61" t="s">
        <v>157</v>
      </c>
      <c r="F107" s="37" t="s">
        <v>138</v>
      </c>
      <c r="G107" s="30"/>
      <c r="H107" s="3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24.0" customHeight="1">
      <c r="A108" s="1"/>
      <c r="B108" s="56" t="s">
        <v>449</v>
      </c>
      <c r="C108" s="57" t="s">
        <v>450</v>
      </c>
      <c r="D108" s="55" t="str">
        <f>HYPERLINK("https://drive.google.com/open?id=1q94W9VPEFd_LN6JfeMpuLV8YYpYN866X","UNIVERSAL FURNITURE RETAIL PRICE LIST")</f>
        <v>UNIVERSAL FURNITURE RETAIL PRICE LIST</v>
      </c>
      <c r="E108" s="32"/>
      <c r="F108" s="37" t="s">
        <v>451</v>
      </c>
      <c r="G108" s="30"/>
      <c r="H108" s="3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24.0" customHeight="1">
      <c r="A109" s="1"/>
      <c r="B109" s="56" t="s">
        <v>452</v>
      </c>
      <c r="C109" s="57" t="s">
        <v>453</v>
      </c>
      <c r="D109" s="63" t="str">
        <f>HYPERLINK("https://drive.google.com/file/d/15rJ3XA8Iz473USY8XGf7Jx-5FJHvPxzW/view","UTTERMOST RETAIL PRICE LIST")</f>
        <v>UTTERMOST RETAIL PRICE LIST</v>
      </c>
      <c r="E109" s="49" t="s">
        <v>454</v>
      </c>
      <c r="F109" s="37" t="s">
        <v>455</v>
      </c>
      <c r="G109" s="30"/>
      <c r="H109" s="3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24.0" customHeight="1">
      <c r="A110" s="1"/>
      <c r="B110" s="56" t="s">
        <v>456</v>
      </c>
      <c r="C110" s="57" t="s">
        <v>457</v>
      </c>
      <c r="D110" s="62" t="s">
        <v>5</v>
      </c>
      <c r="E110" s="68"/>
      <c r="F110" s="37" t="s">
        <v>127</v>
      </c>
      <c r="G110" s="30"/>
      <c r="H110" s="3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24.0" customHeight="1">
      <c r="A111" s="1"/>
      <c r="B111" s="56" t="s">
        <v>458</v>
      </c>
      <c r="C111" s="57" t="s">
        <v>459</v>
      </c>
      <c r="D111" s="60" t="s">
        <v>460</v>
      </c>
      <c r="E111" s="32"/>
      <c r="F111" s="37" t="s">
        <v>64</v>
      </c>
      <c r="G111" s="30"/>
      <c r="H111" s="3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24.0" customHeight="1">
      <c r="A112" s="1"/>
      <c r="B112" s="56" t="s">
        <v>461</v>
      </c>
      <c r="C112" s="57" t="s">
        <v>462</v>
      </c>
      <c r="D112" s="55" t="str">
        <f>HYPERLINK("https://drive.google.com/open?id=1qF80PYBE1iPH9HgZ3TuU3GT7vWAJ59O7","VISUAL COMFORT RETAIL PRICE LIST")</f>
        <v>VISUAL COMFORT RETAIL PRICE LIST</v>
      </c>
      <c r="E112" s="61" t="s">
        <v>463</v>
      </c>
      <c r="F112" s="37" t="s">
        <v>138</v>
      </c>
      <c r="G112" s="37" t="s">
        <v>464</v>
      </c>
      <c r="H112" s="3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24.0" customHeight="1">
      <c r="A113" s="1"/>
      <c r="B113" s="56" t="s">
        <v>465</v>
      </c>
      <c r="C113" s="57" t="s">
        <v>466</v>
      </c>
      <c r="D113" s="60" t="s">
        <v>467</v>
      </c>
      <c r="E113" s="32"/>
      <c r="F113" s="37" t="s">
        <v>314</v>
      </c>
      <c r="G113" s="30"/>
      <c r="H113" s="3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24.0" customHeight="1">
      <c r="A114" s="1"/>
      <c r="B114" s="56" t="s">
        <v>468</v>
      </c>
      <c r="C114" s="57" t="s">
        <v>469</v>
      </c>
      <c r="D114" s="55" t="str">
        <f>HYPERLINK("https://drive.google.com/open?id=1ZmZLY95nQp-ZfYzQnX7wpGQLTrrIXOed","WESLEY HALL RETAIL PRICE LIST")</f>
        <v>WESLEY HALL RETAIL PRICE LIST</v>
      </c>
      <c r="E114" s="32"/>
      <c r="F114" s="37" t="s">
        <v>256</v>
      </c>
      <c r="G114" s="30"/>
      <c r="H114" s="3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24.0" customHeight="1">
      <c r="A115" s="1"/>
      <c r="B115" s="56" t="s">
        <v>470</v>
      </c>
      <c r="C115" s="57" t="s">
        <v>471</v>
      </c>
      <c r="D115" s="60" t="s">
        <v>58</v>
      </c>
      <c r="E115" s="32"/>
      <c r="F115" s="37" t="s">
        <v>142</v>
      </c>
      <c r="G115" s="30"/>
      <c r="H115" s="3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24.0" customHeight="1">
      <c r="A116" s="1"/>
      <c r="B116" s="56" t="s">
        <v>472</v>
      </c>
      <c r="C116" s="39" t="s">
        <v>473</v>
      </c>
      <c r="D116" s="55" t="str">
        <f>HYPERLINK("https://drive.google.com/open?id=1ZRv3_jA0rryaZewifTKRKWd3Bu05CM1G","WOODBRIDGE FURNITURE RETAIL PRICE LIST")</f>
        <v>WOODBRIDGE FURNITURE RETAIL PRICE LIST</v>
      </c>
      <c r="E116" s="32"/>
      <c r="F116" s="37" t="s">
        <v>142</v>
      </c>
      <c r="G116" s="30"/>
      <c r="H116" s="3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24.0" customHeight="1">
      <c r="A117" s="1"/>
      <c r="B117" s="56" t="s">
        <v>474</v>
      </c>
      <c r="C117" s="57" t="s">
        <v>475</v>
      </c>
      <c r="D117" s="60" t="s">
        <v>5</v>
      </c>
      <c r="E117" s="32"/>
      <c r="F117" s="37" t="s">
        <v>154</v>
      </c>
      <c r="G117" s="30"/>
      <c r="H117" s="3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24.0" customHeight="1">
      <c r="A118" s="1"/>
      <c r="B118" s="56" t="s">
        <v>476</v>
      </c>
      <c r="C118" s="57" t="s">
        <v>477</v>
      </c>
      <c r="D118" s="81" t="s">
        <v>58</v>
      </c>
      <c r="E118" s="32"/>
      <c r="F118" s="37" t="s">
        <v>154</v>
      </c>
      <c r="G118" s="37" t="s">
        <v>478</v>
      </c>
      <c r="H118" s="37" t="s">
        <v>479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</sheetData>
  <mergeCells count="3">
    <mergeCell ref="C1:D1"/>
    <mergeCell ref="C2:D2"/>
    <mergeCell ref="C3:D3"/>
  </mergeCells>
  <conditionalFormatting sqref="B9:G118">
    <cfRule type="expression" dxfId="0" priority="1">
      <formula>iseven(row())</formula>
    </cfRule>
  </conditionalFormatting>
  <conditionalFormatting sqref="F10">
    <cfRule type="notContainsBlanks" dxfId="1" priority="2">
      <formula>LEN(TRIM(F10))&gt;0</formula>
    </cfRule>
  </conditionalFormatting>
  <hyperlinks>
    <hyperlink r:id="rId1" ref="C9"/>
    <hyperlink r:id="rId2" ref="C10"/>
    <hyperlink r:id="rId3" ref="C11"/>
    <hyperlink r:id="rId4" ref="C12"/>
    <hyperlink r:id="rId5" ref="C13"/>
    <hyperlink r:id="rId6" ref="C14"/>
    <hyperlink r:id="rId7" ref="C15"/>
    <hyperlink r:id="rId8" ref="C16"/>
    <hyperlink r:id="rId9" ref="C17"/>
    <hyperlink r:id="rId10" ref="C18"/>
    <hyperlink r:id="rId11" ref="C19"/>
    <hyperlink r:id="rId12" ref="C20"/>
    <hyperlink r:id="rId13" ref="C21"/>
    <hyperlink r:id="rId14" ref="C22"/>
    <hyperlink r:id="rId15" ref="C23"/>
    <hyperlink r:id="rId16" ref="C24"/>
    <hyperlink r:id="rId17" ref="C25"/>
    <hyperlink r:id="rId18" ref="C26"/>
    <hyperlink r:id="rId19" ref="C27"/>
    <hyperlink r:id="rId20" ref="C28"/>
    <hyperlink r:id="rId21" ref="C29"/>
    <hyperlink r:id="rId22" ref="C30"/>
    <hyperlink r:id="rId23" ref="C31"/>
    <hyperlink r:id="rId24" ref="C32"/>
    <hyperlink r:id="rId25" ref="C33"/>
    <hyperlink r:id="rId26" ref="C34"/>
    <hyperlink r:id="rId27" ref="C35"/>
    <hyperlink r:id="rId28" ref="C36"/>
    <hyperlink r:id="rId29" ref="C37"/>
    <hyperlink r:id="rId30" ref="C38"/>
    <hyperlink r:id="rId31" ref="C39"/>
    <hyperlink r:id="rId32" ref="C40"/>
    <hyperlink r:id="rId33" ref="C41"/>
    <hyperlink r:id="rId34" ref="C42"/>
    <hyperlink r:id="rId35" ref="G42"/>
    <hyperlink r:id="rId36" ref="C43"/>
    <hyperlink r:id="rId37" ref="C44"/>
    <hyperlink r:id="rId38" ref="C45"/>
    <hyperlink r:id="rId39" ref="C46"/>
    <hyperlink r:id="rId40" ref="C47"/>
    <hyperlink r:id="rId41" ref="C48"/>
    <hyperlink r:id="rId42" ref="C49"/>
    <hyperlink r:id="rId43" ref="C50"/>
    <hyperlink r:id="rId44" ref="C51"/>
    <hyperlink r:id="rId45" ref="C52"/>
    <hyperlink r:id="rId46" ref="C53"/>
    <hyperlink r:id="rId47" ref="C54"/>
    <hyperlink r:id="rId48" ref="C55"/>
    <hyperlink r:id="rId49" ref="C56"/>
    <hyperlink r:id="rId50" ref="C57"/>
    <hyperlink r:id="rId51" ref="C58"/>
    <hyperlink r:id="rId52" ref="C59"/>
    <hyperlink r:id="rId53" ref="C60"/>
    <hyperlink r:id="rId54" ref="C61"/>
    <hyperlink r:id="rId55" ref="C62"/>
    <hyperlink r:id="rId56" ref="C63"/>
    <hyperlink r:id="rId57" ref="C64"/>
    <hyperlink r:id="rId58" ref="C65"/>
    <hyperlink r:id="rId59" ref="C67"/>
    <hyperlink r:id="rId60" ref="C68"/>
    <hyperlink r:id="rId61" ref="C69"/>
    <hyperlink r:id="rId62" ref="C70"/>
    <hyperlink r:id="rId63" ref="C71"/>
    <hyperlink r:id="rId64" ref="C72"/>
    <hyperlink r:id="rId65" ref="C73"/>
    <hyperlink r:id="rId66" ref="C74"/>
    <hyperlink r:id="rId67" ref="C75"/>
    <hyperlink r:id="rId68" ref="C76"/>
    <hyperlink r:id="rId69" ref="C77"/>
    <hyperlink r:id="rId70" ref="C78"/>
    <hyperlink r:id="rId71" ref="C79"/>
    <hyperlink r:id="rId72" ref="C80"/>
    <hyperlink r:id="rId73" ref="C81"/>
    <hyperlink r:id="rId74" ref="C82"/>
    <hyperlink r:id="rId75" ref="C83"/>
    <hyperlink r:id="rId76" ref="C84"/>
    <hyperlink r:id="rId77" ref="C85"/>
    <hyperlink r:id="rId78" ref="C86"/>
    <hyperlink r:id="rId79" location="/home" ref="C87"/>
    <hyperlink r:id="rId80" ref="C88"/>
    <hyperlink r:id="rId81" ref="C89"/>
    <hyperlink r:id="rId82" ref="C90"/>
    <hyperlink r:id="rId83" ref="C91"/>
    <hyperlink r:id="rId84" ref="C92"/>
    <hyperlink r:id="rId85" ref="C93"/>
    <hyperlink r:id="rId86" ref="C94"/>
    <hyperlink r:id="rId87" ref="C95"/>
    <hyperlink r:id="rId88" ref="C96"/>
    <hyperlink r:id="rId89" ref="C97"/>
    <hyperlink r:id="rId90" ref="C98"/>
    <hyperlink r:id="rId91" ref="C99"/>
    <hyperlink r:id="rId92" ref="C100"/>
    <hyperlink r:id="rId93" ref="C101"/>
    <hyperlink r:id="rId94" ref="C102"/>
    <hyperlink r:id="rId95" ref="C103"/>
    <hyperlink r:id="rId96" ref="C104"/>
    <hyperlink r:id="rId97" ref="C105"/>
    <hyperlink r:id="rId98" ref="C106"/>
    <hyperlink r:id="rId99" ref="C107"/>
    <hyperlink r:id="rId100" ref="C108"/>
    <hyperlink r:id="rId101" ref="C109"/>
    <hyperlink r:id="rId102" ref="C110"/>
    <hyperlink r:id="rId103" ref="C111"/>
    <hyperlink r:id="rId104" ref="C112"/>
    <hyperlink r:id="rId105" ref="C113"/>
    <hyperlink r:id="rId106" ref="C114"/>
    <hyperlink r:id="rId107" ref="C115"/>
    <hyperlink r:id="rId108" ref="C116"/>
    <hyperlink r:id="rId109" ref="C117"/>
    <hyperlink r:id="rId110" ref="C118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29.57"/>
    <col customWidth="1" min="3" max="3" width="52.14"/>
    <col customWidth="1" min="4" max="4" width="53.29"/>
    <col customWidth="1" min="5" max="5" width="19.57"/>
    <col customWidth="1" min="6" max="6" width="42.14"/>
    <col customWidth="1" min="7" max="7" width="39.29"/>
    <col customWidth="1" min="8" max="8" width="25.43"/>
    <col customWidth="1" min="9" max="9" width="111.14"/>
  </cols>
  <sheetData>
    <row r="1">
      <c r="A1" s="1"/>
      <c r="B1" s="2"/>
      <c r="C1" s="2"/>
      <c r="E1" s="2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1"/>
      <c r="B2" s="2"/>
      <c r="C2" s="4"/>
      <c r="E2" s="5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1"/>
      <c r="B3" s="2"/>
      <c r="C3" s="6" t="s">
        <v>0</v>
      </c>
      <c r="E3" s="5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>
      <c r="A4" s="1"/>
      <c r="B4" s="1"/>
      <c r="C4" s="7" t="s">
        <v>1</v>
      </c>
      <c r="D4" s="8" t="s">
        <v>2</v>
      </c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>
      <c r="A6" s="1"/>
      <c r="B6" s="9" t="s">
        <v>3</v>
      </c>
      <c r="C6" s="9" t="s">
        <v>4</v>
      </c>
      <c r="D6" s="9" t="s">
        <v>5</v>
      </c>
      <c r="E6" s="9" t="s">
        <v>6</v>
      </c>
      <c r="F6" s="9"/>
      <c r="G6" s="9"/>
      <c r="H6" s="9"/>
      <c r="I6" s="9" t="s">
        <v>7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>
      <c r="A7" s="1"/>
      <c r="B7" s="12" t="s">
        <v>8</v>
      </c>
      <c r="C7" s="12" t="s">
        <v>9</v>
      </c>
      <c r="D7" s="13" t="s">
        <v>10</v>
      </c>
      <c r="E7" s="14"/>
      <c r="F7" s="15"/>
      <c r="G7" s="15"/>
      <c r="H7" s="16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3"/>
      <c r="U7" s="3"/>
      <c r="V7" s="3"/>
      <c r="W7" s="3"/>
      <c r="X7" s="3"/>
      <c r="Y7" s="3"/>
      <c r="Z7" s="3"/>
      <c r="AA7" s="3"/>
      <c r="AB7" s="3"/>
      <c r="AC7" s="3"/>
    </row>
    <row r="8" ht="24.0" customHeight="1">
      <c r="A8" s="1"/>
      <c r="B8" s="12" t="s">
        <v>11</v>
      </c>
      <c r="C8" s="12" t="s">
        <v>9</v>
      </c>
      <c r="D8" s="13" t="s">
        <v>12</v>
      </c>
      <c r="E8" s="14"/>
      <c r="F8" s="15"/>
      <c r="G8" s="15"/>
      <c r="H8" s="16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3"/>
      <c r="U8" s="3"/>
      <c r="V8" s="3"/>
      <c r="W8" s="3"/>
      <c r="X8" s="3"/>
      <c r="Y8" s="3"/>
      <c r="Z8" s="3"/>
      <c r="AA8" s="3"/>
      <c r="AB8" s="3"/>
      <c r="AC8" s="3"/>
    </row>
    <row r="9" ht="24.0" customHeight="1">
      <c r="A9" s="1"/>
      <c r="B9" s="12" t="s">
        <v>13</v>
      </c>
      <c r="C9" s="12" t="s">
        <v>14</v>
      </c>
      <c r="D9" s="13" t="s">
        <v>15</v>
      </c>
      <c r="E9" s="14"/>
      <c r="F9" s="15"/>
      <c r="G9" s="15"/>
      <c r="H9" s="16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3"/>
      <c r="U9" s="3"/>
      <c r="V9" s="3"/>
      <c r="W9" s="3"/>
      <c r="X9" s="3"/>
      <c r="Y9" s="3"/>
      <c r="Z9" s="3"/>
      <c r="AA9" s="3"/>
      <c r="AB9" s="3"/>
      <c r="AC9" s="3"/>
    </row>
    <row r="10" ht="24.0" customHeight="1">
      <c r="A10" s="1"/>
      <c r="B10" s="12" t="s">
        <v>16</v>
      </c>
      <c r="C10" s="17" t="s">
        <v>17</v>
      </c>
      <c r="D10" s="13" t="s">
        <v>18</v>
      </c>
      <c r="E10" s="14"/>
      <c r="F10" s="15"/>
      <c r="G10" s="15"/>
      <c r="H10" s="16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24.0" customHeight="1">
      <c r="A11" s="1"/>
      <c r="B11" s="18" t="s">
        <v>19</v>
      </c>
      <c r="C11" s="19" t="s">
        <v>17</v>
      </c>
      <c r="D11" s="13" t="s">
        <v>20</v>
      </c>
      <c r="E11" s="14"/>
      <c r="F11" s="15"/>
      <c r="G11" s="15"/>
      <c r="H11" s="16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24.0" customHeight="1">
      <c r="A12" s="1"/>
      <c r="B12" s="18" t="s">
        <v>21</v>
      </c>
      <c r="C12" s="18" t="s">
        <v>14</v>
      </c>
      <c r="D12" s="13" t="s">
        <v>22</v>
      </c>
      <c r="E12" s="14"/>
      <c r="F12" s="15"/>
      <c r="G12" s="15"/>
      <c r="H12" s="16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24.0" customHeight="1">
      <c r="A13" s="1"/>
      <c r="B13" s="18" t="s">
        <v>23</v>
      </c>
      <c r="C13" s="19" t="s">
        <v>14</v>
      </c>
      <c r="D13" s="13" t="s">
        <v>24</v>
      </c>
      <c r="E13" s="14"/>
      <c r="F13" s="15"/>
      <c r="G13" s="15"/>
      <c r="H13" s="16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ht="24.0" customHeight="1">
      <c r="A14" s="1"/>
      <c r="B14" s="19" t="s">
        <v>25</v>
      </c>
      <c r="C14" s="19" t="s">
        <v>14</v>
      </c>
      <c r="D14" s="13" t="s">
        <v>26</v>
      </c>
      <c r="E14" s="14"/>
      <c r="F14" s="15"/>
      <c r="G14" s="15"/>
      <c r="H14" s="16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24.0" customHeight="1">
      <c r="A15" s="1"/>
      <c r="B15" s="12" t="s">
        <v>27</v>
      </c>
      <c r="C15" s="12" t="s">
        <v>9</v>
      </c>
      <c r="D15" s="13" t="s">
        <v>12</v>
      </c>
      <c r="E15" s="14"/>
      <c r="F15" s="15"/>
      <c r="G15" s="15"/>
      <c r="H15" s="16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24.0" customHeight="1">
      <c r="A16" s="1"/>
      <c r="B16" s="18" t="s">
        <v>28</v>
      </c>
      <c r="C16" s="19" t="s">
        <v>17</v>
      </c>
      <c r="D16" s="13" t="s">
        <v>29</v>
      </c>
      <c r="E16" s="14"/>
      <c r="F16" s="15"/>
      <c r="G16" s="15"/>
      <c r="H16" s="16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24.0" customHeight="1">
      <c r="A17" s="1"/>
      <c r="B17" s="18" t="s">
        <v>30</v>
      </c>
      <c r="C17" s="19" t="s">
        <v>14</v>
      </c>
      <c r="D17" s="13" t="s">
        <v>31</v>
      </c>
      <c r="E17" s="14"/>
      <c r="F17" s="15"/>
      <c r="G17" s="15"/>
      <c r="H17" s="16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24.0" customHeight="1">
      <c r="A18" s="1"/>
      <c r="B18" s="18" t="s">
        <v>32</v>
      </c>
      <c r="C18" s="19" t="s">
        <v>17</v>
      </c>
      <c r="D18" s="13" t="s">
        <v>33</v>
      </c>
      <c r="E18" s="14"/>
      <c r="F18" s="15"/>
      <c r="G18" s="15"/>
      <c r="H18" s="16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24.0" customHeight="1">
      <c r="A19" s="1"/>
      <c r="B19" s="20" t="str">
        <f>HYPERLINK("http://www.cataniafabrics.com","Catania Silks")</f>
        <v>Catania Silks</v>
      </c>
      <c r="C19" s="19" t="s">
        <v>14</v>
      </c>
      <c r="D19" s="13" t="s">
        <v>34</v>
      </c>
      <c r="E19" s="14"/>
      <c r="F19" s="15"/>
      <c r="G19" s="15"/>
      <c r="H19" s="16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ht="24.0" customHeight="1">
      <c r="A20" s="1"/>
      <c r="B20" s="18" t="s">
        <v>35</v>
      </c>
      <c r="C20" s="21" t="s">
        <v>17</v>
      </c>
      <c r="D20" s="13" t="s">
        <v>36</v>
      </c>
      <c r="E20" s="14"/>
      <c r="F20" s="15"/>
      <c r="G20" s="15"/>
      <c r="H20" s="16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24.0" customHeight="1">
      <c r="A21" s="1"/>
      <c r="B21" s="18" t="s">
        <v>37</v>
      </c>
      <c r="C21" s="21" t="s">
        <v>17</v>
      </c>
      <c r="D21" s="13" t="s">
        <v>38</v>
      </c>
      <c r="E21" s="14"/>
      <c r="F21" s="15"/>
      <c r="G21" s="15"/>
      <c r="H21" s="16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24.0" customHeight="1">
      <c r="A22" s="1"/>
      <c r="B22" s="18" t="s">
        <v>39</v>
      </c>
      <c r="C22" s="19" t="s">
        <v>14</v>
      </c>
      <c r="D22" s="13" t="s">
        <v>40</v>
      </c>
      <c r="E22" s="14"/>
      <c r="F22" s="15"/>
      <c r="G22" s="15"/>
      <c r="H22" s="16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24.0" customHeight="1">
      <c r="A23" s="1"/>
      <c r="B23" s="20" t="str">
        <f>HYPERLINK("https://www.covingtonfabric.com","Covington Fabric &amp; Design")</f>
        <v>Covington Fabric &amp; Design</v>
      </c>
      <c r="C23" s="19" t="s">
        <v>14</v>
      </c>
      <c r="D23" s="13" t="s">
        <v>41</v>
      </c>
      <c r="E23" s="14"/>
      <c r="F23" s="15"/>
      <c r="G23" s="15"/>
      <c r="H23" s="16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24.0" customHeight="1">
      <c r="A24" s="1"/>
      <c r="B24" s="18" t="s">
        <v>42</v>
      </c>
      <c r="C24" s="19" t="s">
        <v>14</v>
      </c>
      <c r="D24" s="13" t="s">
        <v>40</v>
      </c>
      <c r="E24" s="14"/>
      <c r="F24" s="15"/>
      <c r="G24" s="15"/>
      <c r="H24" s="16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24.0" customHeight="1">
      <c r="A25" s="1"/>
      <c r="B25" s="19" t="s">
        <v>43</v>
      </c>
      <c r="C25" s="19" t="s">
        <v>14</v>
      </c>
      <c r="D25" s="13" t="s">
        <v>44</v>
      </c>
      <c r="E25" s="14"/>
      <c r="F25" s="15"/>
      <c r="G25" s="15"/>
      <c r="H25" s="16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24.0" customHeight="1">
      <c r="A26" s="1"/>
      <c r="B26" s="18" t="s">
        <v>50</v>
      </c>
      <c r="C26" s="19" t="s">
        <v>14</v>
      </c>
      <c r="D26" s="13" t="s">
        <v>51</v>
      </c>
      <c r="E26" s="14"/>
      <c r="F26" s="15"/>
      <c r="G26" s="15"/>
      <c r="H26" s="16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24.0" customHeight="1">
      <c r="A27" s="1"/>
      <c r="B27" s="19" t="s">
        <v>53</v>
      </c>
      <c r="C27" s="38" t="s">
        <v>54</v>
      </c>
      <c r="D27" s="13" t="s">
        <v>57</v>
      </c>
      <c r="E27" s="14"/>
      <c r="F27" s="15"/>
      <c r="G27" s="15"/>
      <c r="H27" s="16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24.0" customHeight="1">
      <c r="A28" s="1"/>
      <c r="B28" s="20" t="str">
        <f>HYPERLINK("www.duralee.com","Duralee")</f>
        <v>Duralee</v>
      </c>
      <c r="C28" s="19" t="s">
        <v>54</v>
      </c>
      <c r="D28" s="13" t="s">
        <v>63</v>
      </c>
      <c r="E28" s="14"/>
      <c r="F28" s="15"/>
      <c r="G28" s="15"/>
      <c r="H28" s="16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24.0" customHeight="1">
      <c r="A29" s="1"/>
      <c r="B29" s="18" t="s">
        <v>65</v>
      </c>
      <c r="C29" s="21" t="s">
        <v>66</v>
      </c>
      <c r="D29" s="13" t="s">
        <v>67</v>
      </c>
      <c r="E29" s="14"/>
      <c r="F29" s="15"/>
      <c r="G29" s="15"/>
      <c r="H29" s="16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24.0" customHeight="1">
      <c r="A30" s="1"/>
      <c r="B30" s="18" t="s">
        <v>70</v>
      </c>
      <c r="C30" s="19" t="s">
        <v>71</v>
      </c>
      <c r="D30" s="13" t="s">
        <v>72</v>
      </c>
      <c r="E30" s="14"/>
      <c r="F30" s="15"/>
      <c r="G30" s="15"/>
      <c r="H30" s="16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24.0" customHeight="1">
      <c r="A31" s="1"/>
      <c r="B31" s="18" t="s">
        <v>73</v>
      </c>
      <c r="C31" s="21" t="s">
        <v>66</v>
      </c>
      <c r="D31" s="13" t="s">
        <v>74</v>
      </c>
      <c r="E31" s="14"/>
      <c r="F31" s="15"/>
      <c r="G31" s="15"/>
      <c r="H31" s="16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24.0" customHeight="1">
      <c r="A32" s="1"/>
      <c r="B32" s="20" t="str">
        <f>HYPERLINK("http://gianti.com","Gianti")</f>
        <v>Gianti</v>
      </c>
      <c r="C32" s="38" t="s">
        <v>54</v>
      </c>
      <c r="D32" s="13" t="s">
        <v>75</v>
      </c>
      <c r="E32" s="14"/>
      <c r="F32" s="15"/>
      <c r="G32" s="15"/>
      <c r="H32" s="16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24.0" customHeight="1">
      <c r="A33" s="1"/>
      <c r="B33" s="18" t="s">
        <v>78</v>
      </c>
      <c r="C33" s="19" t="s">
        <v>54</v>
      </c>
      <c r="D33" s="13" t="s">
        <v>79</v>
      </c>
      <c r="E33" s="14"/>
      <c r="F33" s="15"/>
      <c r="G33" s="15"/>
      <c r="H33" s="16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24.0" customHeight="1">
      <c r="A34" s="1"/>
      <c r="B34" s="18" t="s">
        <v>80</v>
      </c>
      <c r="C34" s="19" t="s">
        <v>54</v>
      </c>
      <c r="D34" s="13" t="s">
        <v>81</v>
      </c>
      <c r="E34" s="14"/>
      <c r="F34" s="15"/>
      <c r="G34" s="15"/>
      <c r="H34" s="16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24.0" customHeight="1">
      <c r="A35" s="1"/>
      <c r="B35" s="18" t="s">
        <v>85</v>
      </c>
      <c r="C35" s="19" t="s">
        <v>14</v>
      </c>
      <c r="D35" s="13" t="s">
        <v>86</v>
      </c>
      <c r="E35" s="14"/>
      <c r="F35" s="15"/>
      <c r="G35" s="15"/>
      <c r="H35" s="16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24.0" customHeight="1">
      <c r="A36" s="1"/>
      <c r="B36" s="18" t="s">
        <v>87</v>
      </c>
      <c r="C36" s="48"/>
      <c r="D36" s="14"/>
      <c r="E36" s="14"/>
      <c r="F36" s="15"/>
      <c r="G36" s="15"/>
      <c r="H36" s="16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24.0" customHeight="1">
      <c r="A37" s="1"/>
      <c r="B37" s="18" t="s">
        <v>91</v>
      </c>
      <c r="C37" s="21" t="s">
        <v>66</v>
      </c>
      <c r="D37" s="13" t="s">
        <v>67</v>
      </c>
      <c r="E37" s="14"/>
      <c r="F37" s="15"/>
      <c r="G37" s="15"/>
      <c r="H37" s="16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24.0" customHeight="1">
      <c r="A38" s="1"/>
      <c r="B38" s="15" t="s">
        <v>93</v>
      </c>
      <c r="C38" s="50" t="s">
        <v>54</v>
      </c>
      <c r="D38" s="13" t="s">
        <v>97</v>
      </c>
      <c r="E38" s="14"/>
      <c r="F38" s="15"/>
      <c r="G38" s="15"/>
      <c r="H38" s="16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24.0" customHeight="1">
      <c r="A39" s="1"/>
      <c r="B39" s="18" t="s">
        <v>98</v>
      </c>
      <c r="C39" s="21" t="s">
        <v>54</v>
      </c>
      <c r="D39" s="13" t="s">
        <v>36</v>
      </c>
      <c r="E39" s="14"/>
      <c r="F39" s="15"/>
      <c r="G39" s="15"/>
      <c r="H39" s="16"/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24.0" customHeight="1">
      <c r="A40" s="1"/>
      <c r="B40" s="18" t="s">
        <v>99</v>
      </c>
      <c r="C40" s="19" t="s">
        <v>54</v>
      </c>
      <c r="D40" s="13" t="s">
        <v>40</v>
      </c>
      <c r="E40" s="14"/>
      <c r="F40" s="15"/>
      <c r="G40" s="15"/>
      <c r="H40" s="16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24.0" customHeight="1">
      <c r="A41" s="1"/>
      <c r="B41" s="18" t="s">
        <v>102</v>
      </c>
      <c r="C41" s="19" t="s">
        <v>54</v>
      </c>
      <c r="D41" s="13" t="s">
        <v>103</v>
      </c>
      <c r="E41" s="14"/>
      <c r="F41" s="15"/>
      <c r="G41" s="15"/>
      <c r="H41" s="16"/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24.0" customHeight="1">
      <c r="A42" s="1"/>
      <c r="B42" s="18" t="s">
        <v>109</v>
      </c>
      <c r="C42" s="19" t="s">
        <v>54</v>
      </c>
      <c r="D42" s="13" t="s">
        <v>110</v>
      </c>
      <c r="E42" s="14"/>
      <c r="F42" s="15"/>
      <c r="G42" s="15"/>
      <c r="H42" s="16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24.0" customHeight="1">
      <c r="A43" s="1"/>
      <c r="B43" s="19" t="s">
        <v>112</v>
      </c>
      <c r="C43" s="19" t="s">
        <v>14</v>
      </c>
      <c r="D43" s="13" t="s">
        <v>113</v>
      </c>
      <c r="E43" s="14"/>
      <c r="F43" s="15"/>
      <c r="G43" s="15"/>
      <c r="H43" s="16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24.0" customHeight="1">
      <c r="A44" s="1"/>
      <c r="B44" s="18" t="s">
        <v>117</v>
      </c>
      <c r="C44" s="19" t="s">
        <v>66</v>
      </c>
      <c r="D44" s="13" t="s">
        <v>118</v>
      </c>
      <c r="E44" s="14"/>
      <c r="F44" s="15"/>
      <c r="G44" s="15"/>
      <c r="H44" s="16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24.0" customHeight="1">
      <c r="A45" s="1"/>
      <c r="B45" s="18" t="s">
        <v>120</v>
      </c>
      <c r="C45" s="38" t="s">
        <v>14</v>
      </c>
      <c r="D45" s="13" t="s">
        <v>121</v>
      </c>
      <c r="E45" s="14"/>
      <c r="F45" s="15"/>
      <c r="G45" s="15"/>
      <c r="H45" s="16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24.0" customHeight="1">
      <c r="A46" s="1"/>
      <c r="B46" s="18" t="s">
        <v>123</v>
      </c>
      <c r="C46" s="19" t="s">
        <v>54</v>
      </c>
      <c r="D46" s="13" t="s">
        <v>40</v>
      </c>
      <c r="E46" s="14"/>
      <c r="F46" s="15"/>
      <c r="G46" s="15"/>
      <c r="H46" s="16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24.0" customHeight="1">
      <c r="A47" s="1"/>
      <c r="B47" s="18" t="s">
        <v>125</v>
      </c>
      <c r="C47" s="19" t="s">
        <v>54</v>
      </c>
      <c r="D47" s="13" t="s">
        <v>126</v>
      </c>
      <c r="E47" s="14"/>
      <c r="F47" s="15"/>
      <c r="G47" s="15"/>
      <c r="H47" s="16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24.0" customHeight="1">
      <c r="A48" s="1"/>
      <c r="B48" s="18" t="s">
        <v>130</v>
      </c>
      <c r="C48" s="19" t="s">
        <v>14</v>
      </c>
      <c r="D48" s="13" t="s">
        <v>131</v>
      </c>
      <c r="E48" s="14"/>
      <c r="F48" s="15"/>
      <c r="G48" s="15"/>
      <c r="H48" s="16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24.0" customHeight="1">
      <c r="A49" s="1"/>
      <c r="B49" s="18" t="s">
        <v>133</v>
      </c>
      <c r="C49" s="19" t="s">
        <v>17</v>
      </c>
      <c r="D49" s="13" t="s">
        <v>40</v>
      </c>
      <c r="E49" s="14"/>
      <c r="F49" s="15"/>
      <c r="G49" s="15"/>
      <c r="H49" s="16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24.0" customHeight="1">
      <c r="A50" s="1"/>
      <c r="B50" s="18" t="s">
        <v>136</v>
      </c>
      <c r="C50" s="21" t="s">
        <v>14</v>
      </c>
      <c r="D50" s="13" t="s">
        <v>137</v>
      </c>
      <c r="E50" s="14"/>
      <c r="F50" s="15"/>
      <c r="G50" s="15"/>
      <c r="H50" s="16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24.0" customHeight="1">
      <c r="A51" s="1"/>
      <c r="B51" s="19" t="s">
        <v>172</v>
      </c>
      <c r="C51" s="19" t="s">
        <v>54</v>
      </c>
      <c r="D51" s="13" t="s">
        <v>173</v>
      </c>
      <c r="E51" s="14"/>
      <c r="F51" s="15"/>
      <c r="G51" s="15"/>
      <c r="H51" s="16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24.0" customHeight="1">
      <c r="A52" s="1"/>
      <c r="B52" s="18" t="s">
        <v>178</v>
      </c>
      <c r="C52" s="19" t="s">
        <v>14</v>
      </c>
      <c r="D52" s="13" t="s">
        <v>179</v>
      </c>
      <c r="E52" s="14"/>
      <c r="F52" s="15"/>
      <c r="G52" s="15"/>
      <c r="H52" s="16"/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24.0" customHeight="1">
      <c r="A53" s="1"/>
      <c r="B53" s="18" t="s">
        <v>180</v>
      </c>
      <c r="C53" s="19" t="s">
        <v>54</v>
      </c>
      <c r="D53" s="13" t="s">
        <v>183</v>
      </c>
      <c r="E53" s="14"/>
      <c r="F53" s="15"/>
      <c r="G53" s="15"/>
      <c r="H53" s="16"/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24.0" customHeight="1">
      <c r="A54" s="1"/>
      <c r="B54" s="19" t="s">
        <v>188</v>
      </c>
      <c r="C54" s="19" t="s">
        <v>54</v>
      </c>
      <c r="D54" s="13" t="s">
        <v>189</v>
      </c>
      <c r="E54" s="14"/>
      <c r="F54" s="15"/>
      <c r="G54" s="15"/>
      <c r="H54" s="16"/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24.0" customHeight="1">
      <c r="A55" s="1"/>
      <c r="B55" s="18" t="s">
        <v>190</v>
      </c>
      <c r="C55" s="38" t="s">
        <v>66</v>
      </c>
      <c r="D55" s="13" t="s">
        <v>191</v>
      </c>
      <c r="E55" s="14"/>
      <c r="F55" s="15"/>
      <c r="G55" s="15"/>
      <c r="H55" s="16"/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24.0" customHeight="1">
      <c r="A56" s="1"/>
      <c r="B56" s="18" t="s">
        <v>194</v>
      </c>
      <c r="C56" s="38" t="s">
        <v>14</v>
      </c>
      <c r="D56" s="13" t="s">
        <v>195</v>
      </c>
      <c r="E56" s="14"/>
      <c r="F56" s="15"/>
      <c r="G56" s="15"/>
      <c r="H56" s="16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24.0" customHeight="1">
      <c r="A57" s="1"/>
      <c r="B57" s="19" t="s">
        <v>199</v>
      </c>
      <c r="C57" s="19" t="s">
        <v>54</v>
      </c>
      <c r="D57" s="13" t="s">
        <v>189</v>
      </c>
      <c r="E57" s="14"/>
      <c r="F57" s="15"/>
      <c r="G57" s="15"/>
      <c r="H57" s="16"/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24.0" customHeight="1">
      <c r="A58" s="1"/>
      <c r="B58" s="19" t="s">
        <v>203</v>
      </c>
      <c r="C58" s="19" t="s">
        <v>204</v>
      </c>
      <c r="D58" s="13" t="s">
        <v>205</v>
      </c>
      <c r="E58" s="14"/>
      <c r="F58" s="15"/>
      <c r="G58" s="15"/>
      <c r="H58" s="16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24.0" customHeight="1">
      <c r="A59" s="1"/>
      <c r="B59" s="18" t="s">
        <v>208</v>
      </c>
      <c r="C59" s="19" t="s">
        <v>209</v>
      </c>
      <c r="D59" s="13" t="s">
        <v>210</v>
      </c>
      <c r="E59" s="14"/>
      <c r="F59" s="15"/>
      <c r="G59" s="15"/>
      <c r="H59" s="16"/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24.0" customHeight="1">
      <c r="A60" s="1"/>
      <c r="B60" s="12" t="s">
        <v>214</v>
      </c>
      <c r="C60" s="17" t="s">
        <v>71</v>
      </c>
      <c r="D60" s="13" t="s">
        <v>215</v>
      </c>
      <c r="E60" s="14"/>
      <c r="F60" s="15"/>
      <c r="G60" s="15"/>
      <c r="H60" s="16"/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24.0" customHeight="1">
      <c r="A61" s="1"/>
      <c r="B61" s="12" t="s">
        <v>216</v>
      </c>
      <c r="C61" s="17" t="s">
        <v>14</v>
      </c>
      <c r="D61" s="13" t="s">
        <v>217</v>
      </c>
      <c r="E61" s="14"/>
      <c r="F61" s="15"/>
      <c r="G61" s="15"/>
      <c r="H61" s="16"/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24.0" customHeight="1">
      <c r="A62" s="1"/>
      <c r="B62" s="18" t="s">
        <v>220</v>
      </c>
      <c r="C62" s="19" t="s">
        <v>54</v>
      </c>
      <c r="D62" s="13" t="s">
        <v>221</v>
      </c>
      <c r="E62" s="14"/>
      <c r="F62" s="15"/>
      <c r="G62" s="15"/>
      <c r="H62" s="16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24.0" customHeight="1">
      <c r="A63" s="1"/>
      <c r="B63" s="18" t="s">
        <v>224</v>
      </c>
      <c r="C63" s="19" t="s">
        <v>54</v>
      </c>
      <c r="D63" s="13" t="s">
        <v>225</v>
      </c>
      <c r="E63" s="14"/>
      <c r="F63" s="15"/>
      <c r="G63" s="15"/>
      <c r="H63" s="16"/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24.0" customHeight="1">
      <c r="A64" s="1"/>
      <c r="B64" s="18" t="s">
        <v>228</v>
      </c>
      <c r="C64" s="38" t="s">
        <v>14</v>
      </c>
      <c r="D64" s="67" t="s">
        <v>229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24.0" customHeight="1">
      <c r="A65" s="1"/>
      <c r="B65" s="18" t="s">
        <v>232</v>
      </c>
      <c r="C65" s="19" t="s">
        <v>233</v>
      </c>
      <c r="D65" s="13" t="s">
        <v>234</v>
      </c>
      <c r="E65" s="14"/>
      <c r="F65" s="15"/>
      <c r="G65" s="15"/>
      <c r="H65" s="16"/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24.0" customHeight="1">
      <c r="A66" s="1"/>
      <c r="B66" s="19" t="s">
        <v>237</v>
      </c>
      <c r="C66" s="19" t="s">
        <v>233</v>
      </c>
      <c r="D66" s="13" t="s">
        <v>238</v>
      </c>
      <c r="E66" s="14"/>
      <c r="F66" s="15"/>
      <c r="G66" s="15"/>
      <c r="H66" s="16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24.0" customHeight="1">
      <c r="A67" s="1"/>
      <c r="B67" s="19" t="s">
        <v>239</v>
      </c>
      <c r="C67" s="19" t="s">
        <v>17</v>
      </c>
      <c r="D67" s="13" t="s">
        <v>241</v>
      </c>
      <c r="E67" s="14"/>
      <c r="F67" s="15"/>
      <c r="G67" s="15"/>
      <c r="H67" s="16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24.0" customHeight="1">
      <c r="A68" s="1"/>
      <c r="B68" s="18" t="s">
        <v>244</v>
      </c>
      <c r="C68" s="19" t="s">
        <v>14</v>
      </c>
      <c r="D68" s="13" t="s">
        <v>245</v>
      </c>
      <c r="E68" s="14"/>
      <c r="F68" s="15"/>
      <c r="G68" s="15"/>
      <c r="H68" s="16"/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24.0" customHeight="1">
      <c r="A69" s="1"/>
      <c r="B69" s="18" t="s">
        <v>255</v>
      </c>
      <c r="C69" s="21" t="s">
        <v>66</v>
      </c>
      <c r="D69" s="13" t="s">
        <v>74</v>
      </c>
      <c r="E69" s="14"/>
      <c r="F69" s="15"/>
      <c r="G69" s="15"/>
      <c r="H69" s="16"/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24.0" customHeight="1">
      <c r="A70" s="1"/>
      <c r="B70" s="18" t="s">
        <v>257</v>
      </c>
      <c r="C70" s="19" t="s">
        <v>258</v>
      </c>
      <c r="D70" s="13" t="s">
        <v>259</v>
      </c>
      <c r="E70" s="14"/>
      <c r="F70" s="15"/>
      <c r="G70" s="15"/>
      <c r="H70" s="16"/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24.0" customHeight="1">
      <c r="A71" s="1"/>
      <c r="B71" s="18" t="s">
        <v>262</v>
      </c>
      <c r="C71" s="19" t="s">
        <v>263</v>
      </c>
      <c r="D71" s="13" t="s">
        <v>264</v>
      </c>
      <c r="E71" s="14"/>
      <c r="F71" s="15"/>
      <c r="G71" s="15"/>
      <c r="H71" s="16"/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24.0" customHeight="1">
      <c r="A72" s="1"/>
      <c r="B72" s="18" t="s">
        <v>267</v>
      </c>
      <c r="C72" s="19" t="s">
        <v>54</v>
      </c>
      <c r="D72" s="13" t="s">
        <v>268</v>
      </c>
      <c r="E72" s="14"/>
      <c r="F72" s="15"/>
      <c r="G72" s="15"/>
      <c r="H72" s="16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24.0" customHeight="1">
      <c r="A73" s="1"/>
      <c r="B73" s="18" t="s">
        <v>271</v>
      </c>
      <c r="C73" s="19" t="s">
        <v>272</v>
      </c>
      <c r="D73" s="13" t="s">
        <v>273</v>
      </c>
      <c r="E73" s="14"/>
      <c r="F73" s="15"/>
      <c r="G73" s="15"/>
      <c r="H73" s="16"/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24.0" customHeight="1">
      <c r="A74" s="1"/>
      <c r="B74" s="18" t="s">
        <v>274</v>
      </c>
      <c r="C74" s="19" t="s">
        <v>54</v>
      </c>
      <c r="D74" s="13" t="s">
        <v>275</v>
      </c>
      <c r="E74" s="14"/>
      <c r="F74" s="15"/>
      <c r="G74" s="15"/>
      <c r="H74" s="16"/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24.0" customHeight="1">
      <c r="A75" s="1"/>
      <c r="B75" s="18" t="s">
        <v>276</v>
      </c>
      <c r="C75" s="19" t="s">
        <v>54</v>
      </c>
      <c r="D75" s="13" t="s">
        <v>277</v>
      </c>
      <c r="E75" s="14"/>
      <c r="F75" s="15"/>
      <c r="G75" s="15"/>
      <c r="H75" s="16"/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24.0" customHeight="1">
      <c r="A76" s="1"/>
      <c r="B76" s="18" t="s">
        <v>278</v>
      </c>
      <c r="C76" s="21" t="s">
        <v>233</v>
      </c>
      <c r="D76" s="13" t="s">
        <v>279</v>
      </c>
      <c r="E76" s="14"/>
      <c r="F76" s="15"/>
      <c r="G76" s="15"/>
      <c r="H76" s="16"/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24.0" customHeight="1">
      <c r="A77" s="1"/>
      <c r="B77" s="18" t="s">
        <v>282</v>
      </c>
      <c r="C77" s="21" t="s">
        <v>66</v>
      </c>
      <c r="D77" s="13" t="s">
        <v>74</v>
      </c>
      <c r="E77" s="14"/>
      <c r="F77" s="15"/>
      <c r="G77" s="15"/>
      <c r="H77" s="16"/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24.0" customHeight="1">
      <c r="A78" s="1"/>
      <c r="B78" s="18" t="s">
        <v>283</v>
      </c>
      <c r="C78" s="19" t="s">
        <v>14</v>
      </c>
      <c r="D78" s="13" t="s">
        <v>284</v>
      </c>
      <c r="E78" s="14"/>
      <c r="F78" s="15"/>
      <c r="G78" s="15"/>
      <c r="H78" s="16"/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24.0" customHeight="1">
      <c r="A79" s="1"/>
      <c r="B79" s="19" t="s">
        <v>286</v>
      </c>
      <c r="C79" s="19" t="s">
        <v>204</v>
      </c>
      <c r="D79" s="13" t="s">
        <v>289</v>
      </c>
      <c r="E79" s="14"/>
      <c r="F79" s="15"/>
      <c r="G79" s="15"/>
      <c r="H79" s="16"/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24.0" customHeight="1">
      <c r="A80" s="1"/>
      <c r="B80" s="12" t="s">
        <v>292</v>
      </c>
      <c r="C80" s="38" t="s">
        <v>54</v>
      </c>
      <c r="D80" s="13" t="s">
        <v>293</v>
      </c>
      <c r="E80" s="69" t="str">
        <f>if(and(D80&gt;=500),D80*120%, D80*117%)</f>
        <v>#VALUE!</v>
      </c>
      <c r="F80" s="15"/>
      <c r="G80" s="15"/>
      <c r="H80" s="70">
        <v>0.03</v>
      </c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24.0" customHeight="1">
      <c r="A81" s="1"/>
      <c r="B81" s="18" t="s">
        <v>296</v>
      </c>
      <c r="C81" s="38" t="s">
        <v>14</v>
      </c>
      <c r="D81" s="13" t="s">
        <v>297</v>
      </c>
      <c r="E81" s="14"/>
      <c r="F81" s="15"/>
      <c r="G81" s="15"/>
      <c r="H81" s="16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24.0" customHeight="1">
      <c r="A82" s="1"/>
      <c r="B82" s="18" t="s">
        <v>305</v>
      </c>
      <c r="C82" s="19" t="s">
        <v>307</v>
      </c>
      <c r="D82" s="13" t="s">
        <v>308</v>
      </c>
      <c r="E82" s="14"/>
      <c r="F82" s="15"/>
      <c r="G82" s="15"/>
      <c r="H82" s="16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24.0" customHeight="1">
      <c r="A83" s="1"/>
      <c r="B83" s="18" t="s">
        <v>323</v>
      </c>
      <c r="C83" s="21" t="s">
        <v>66</v>
      </c>
      <c r="D83" s="13" t="s">
        <v>74</v>
      </c>
      <c r="E83" s="14"/>
      <c r="F83" s="15"/>
      <c r="G83" s="15"/>
      <c r="H83" s="16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24.0" customHeight="1">
      <c r="A84" s="1"/>
      <c r="B84" s="19" t="s">
        <v>324</v>
      </c>
      <c r="C84" s="19" t="s">
        <v>14</v>
      </c>
      <c r="D84" s="13" t="s">
        <v>325</v>
      </c>
      <c r="E84" s="14"/>
      <c r="F84" s="15"/>
      <c r="G84" s="15"/>
      <c r="H84" s="16"/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24.0" customHeight="1">
      <c r="A85" s="1"/>
      <c r="B85" s="19" t="s">
        <v>326</v>
      </c>
      <c r="C85" s="19" t="s">
        <v>327</v>
      </c>
      <c r="D85" s="13" t="s">
        <v>328</v>
      </c>
      <c r="E85" s="14"/>
      <c r="F85" s="15"/>
      <c r="G85" s="15"/>
      <c r="H85" s="16"/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24.0" customHeight="1">
      <c r="A86" s="1"/>
      <c r="B86" s="18" t="s">
        <v>329</v>
      </c>
      <c r="C86" s="19" t="s">
        <v>14</v>
      </c>
      <c r="D86" s="13" t="s">
        <v>330</v>
      </c>
      <c r="E86" s="14"/>
      <c r="F86" s="15"/>
      <c r="G86" s="15"/>
      <c r="H86" s="16"/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24.0" customHeight="1">
      <c r="A87" s="1"/>
      <c r="B87" s="72" t="s">
        <v>331</v>
      </c>
      <c r="C87" s="21" t="s">
        <v>66</v>
      </c>
      <c r="D87" s="13" t="s">
        <v>74</v>
      </c>
      <c r="E87" s="14"/>
      <c r="F87" s="15"/>
      <c r="G87" s="15"/>
      <c r="H87" s="16"/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24.0" customHeight="1">
      <c r="A88" s="1"/>
      <c r="B88" s="18" t="s">
        <v>332</v>
      </c>
      <c r="C88" s="19" t="s">
        <v>54</v>
      </c>
      <c r="D88" s="13" t="s">
        <v>333</v>
      </c>
      <c r="E88" s="14"/>
      <c r="F88" s="15"/>
      <c r="G88" s="15"/>
      <c r="H88" s="16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24.0" customHeight="1">
      <c r="A89" s="1"/>
      <c r="B89" s="19" t="s">
        <v>334</v>
      </c>
      <c r="C89" s="19" t="s">
        <v>14</v>
      </c>
      <c r="D89" s="13" t="s">
        <v>335</v>
      </c>
      <c r="E89" s="14"/>
      <c r="F89" s="15"/>
      <c r="G89" s="15"/>
      <c r="H89" s="16"/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24.0" customHeight="1">
      <c r="A90" s="1"/>
      <c r="B90" s="18" t="s">
        <v>336</v>
      </c>
      <c r="C90" s="19" t="s">
        <v>14</v>
      </c>
      <c r="D90" s="13" t="s">
        <v>337</v>
      </c>
      <c r="E90" s="14"/>
      <c r="F90" s="15"/>
      <c r="G90" s="15"/>
      <c r="H90" s="16"/>
      <c r="I90" s="1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24.0" customHeight="1">
      <c r="A91" s="1"/>
      <c r="B91" s="12" t="s">
        <v>338</v>
      </c>
      <c r="C91" s="38" t="s">
        <v>54</v>
      </c>
      <c r="D91" s="13" t="s">
        <v>339</v>
      </c>
      <c r="E91" s="14"/>
      <c r="F91" s="15"/>
      <c r="G91" s="15"/>
      <c r="H91" s="16"/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24.0" customHeight="1">
      <c r="A92" s="1"/>
      <c r="B92" s="19" t="s">
        <v>340</v>
      </c>
      <c r="C92" s="19" t="s">
        <v>54</v>
      </c>
      <c r="D92" s="13" t="s">
        <v>341</v>
      </c>
      <c r="E92" s="14"/>
      <c r="F92" s="15"/>
      <c r="G92" s="15"/>
      <c r="H92" s="16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24.0" customHeight="1">
      <c r="A93" s="1"/>
      <c r="B93" s="18" t="s">
        <v>342</v>
      </c>
      <c r="C93" s="19" t="s">
        <v>54</v>
      </c>
      <c r="D93" s="73" t="s">
        <v>343</v>
      </c>
      <c r="E93" s="14"/>
      <c r="F93" s="15"/>
      <c r="G93" s="15"/>
      <c r="H93" s="16"/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24.0" customHeight="1">
      <c r="A94" s="1"/>
      <c r="B94" s="56"/>
      <c r="C94" s="37"/>
      <c r="D94" s="30"/>
      <c r="E94" s="74"/>
      <c r="F94" s="37"/>
      <c r="G94" s="37"/>
      <c r="H94" s="37"/>
      <c r="I94" s="30"/>
      <c r="J94" s="3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24.0" customHeight="1">
      <c r="A95" s="1"/>
      <c r="B95" s="56"/>
      <c r="C95" s="37"/>
      <c r="D95" s="30"/>
      <c r="E95" s="74"/>
      <c r="F95" s="30"/>
      <c r="G95" s="30"/>
      <c r="H95" s="30"/>
      <c r="I95" s="30"/>
      <c r="J95" s="3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24.0" customHeight="1">
      <c r="A96" s="1"/>
      <c r="B96" s="56"/>
      <c r="C96" s="37"/>
      <c r="D96" s="30"/>
      <c r="E96" s="74"/>
      <c r="F96" s="30"/>
      <c r="G96" s="30"/>
      <c r="H96" s="30"/>
      <c r="I96" s="30"/>
      <c r="J96" s="3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24.0" customHeight="1">
      <c r="A97" s="1"/>
      <c r="B97" s="56"/>
      <c r="C97" s="37"/>
      <c r="D97" s="30"/>
      <c r="E97" s="74"/>
      <c r="F97" s="30"/>
      <c r="G97" s="30"/>
      <c r="H97" s="30"/>
      <c r="I97" s="30"/>
      <c r="J97" s="3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24.0" customHeight="1">
      <c r="A98" s="1"/>
      <c r="B98" s="56"/>
      <c r="C98" s="37"/>
      <c r="D98" s="30"/>
      <c r="E98" s="74"/>
      <c r="F98" s="37"/>
      <c r="G98" s="37"/>
      <c r="H98" s="37"/>
      <c r="I98" s="30"/>
      <c r="J98" s="3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24.0" customHeight="1">
      <c r="A99" s="1"/>
      <c r="B99" s="56"/>
      <c r="C99" s="37"/>
      <c r="D99" s="37"/>
      <c r="E99" s="75"/>
      <c r="F99" s="37"/>
      <c r="G99" s="37"/>
      <c r="H99" s="37"/>
      <c r="I99" s="30"/>
      <c r="J99" s="3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24.0" customHeight="1">
      <c r="A100" s="1"/>
      <c r="B100" s="56"/>
      <c r="C100" s="37"/>
      <c r="D100" s="37"/>
      <c r="E100" s="75"/>
      <c r="F100" s="37"/>
      <c r="G100" s="37"/>
      <c r="H100" s="37"/>
      <c r="I100" s="30"/>
      <c r="J100" s="3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24.0" customHeight="1">
      <c r="A101" s="1"/>
      <c r="B101" s="56"/>
      <c r="C101" s="37"/>
      <c r="D101" s="30"/>
      <c r="E101" s="74"/>
      <c r="F101" s="37"/>
      <c r="G101" s="37"/>
      <c r="H101" s="37"/>
      <c r="I101" s="30"/>
      <c r="J101" s="3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24.0" customHeight="1">
      <c r="A102" s="1"/>
      <c r="B102" s="56"/>
      <c r="C102" s="37"/>
      <c r="D102" s="43"/>
      <c r="E102" s="74"/>
      <c r="F102" s="37"/>
      <c r="G102" s="37"/>
      <c r="H102" s="37"/>
      <c r="I102" s="30"/>
      <c r="J102" s="3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24.0" customHeight="1">
      <c r="A103" s="1"/>
      <c r="B103" s="56"/>
      <c r="C103" s="37"/>
      <c r="D103" s="52"/>
      <c r="E103" s="75"/>
      <c r="F103" s="37"/>
      <c r="G103" s="37"/>
      <c r="H103" s="37"/>
      <c r="I103" s="30"/>
      <c r="J103" s="3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24.0" customHeight="1">
      <c r="A104" s="1"/>
      <c r="B104" s="56"/>
      <c r="C104" s="37"/>
      <c r="D104" s="30"/>
      <c r="E104" s="74"/>
      <c r="F104" s="37"/>
      <c r="G104" s="37"/>
      <c r="H104" s="37"/>
      <c r="I104" s="30"/>
      <c r="J104" s="3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24.0" customHeight="1">
      <c r="A105" s="1"/>
      <c r="B105" s="56"/>
      <c r="C105" s="37"/>
      <c r="D105" s="30"/>
      <c r="E105" s="74"/>
      <c r="F105" s="37"/>
      <c r="G105" s="37"/>
      <c r="H105" s="37"/>
      <c r="I105" s="37"/>
      <c r="J105" s="3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24.0" customHeight="1">
      <c r="A106" s="1"/>
      <c r="B106" s="56"/>
      <c r="C106" s="37"/>
      <c r="D106" s="30"/>
      <c r="E106" s="74"/>
      <c r="F106" s="37"/>
      <c r="G106" s="37"/>
      <c r="H106" s="37"/>
      <c r="I106" s="30"/>
      <c r="J106" s="3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24.0" customHeight="1">
      <c r="A107" s="1"/>
      <c r="B107" s="56"/>
      <c r="C107" s="37"/>
      <c r="D107" s="30"/>
      <c r="E107" s="74"/>
      <c r="F107" s="37"/>
      <c r="G107" s="37"/>
      <c r="H107" s="37"/>
      <c r="I107" s="30"/>
      <c r="J107" s="3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24.0" customHeight="1">
      <c r="A108" s="1"/>
      <c r="B108" s="56"/>
      <c r="C108" s="37"/>
      <c r="D108" s="30"/>
      <c r="E108" s="74"/>
      <c r="F108" s="37"/>
      <c r="G108" s="37"/>
      <c r="H108" s="37"/>
      <c r="I108" s="30"/>
      <c r="J108" s="3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24.0" customHeight="1">
      <c r="A109" s="1"/>
      <c r="B109" s="56"/>
      <c r="C109" s="37"/>
      <c r="D109" s="30"/>
      <c r="E109" s="74"/>
      <c r="F109" s="37"/>
      <c r="G109" s="37"/>
      <c r="H109" s="37"/>
      <c r="I109" s="30"/>
      <c r="J109" s="3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24.0" customHeight="1">
      <c r="A110" s="1"/>
      <c r="B110" s="56"/>
      <c r="C110" s="37"/>
      <c r="D110" s="30"/>
      <c r="E110" s="74"/>
      <c r="F110" s="37"/>
      <c r="G110" s="37"/>
      <c r="H110" s="37"/>
      <c r="I110" s="30"/>
      <c r="J110" s="3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24.0" customHeight="1">
      <c r="A111" s="1"/>
      <c r="B111" s="56"/>
      <c r="C111" s="37"/>
      <c r="D111" s="30"/>
      <c r="E111" s="74"/>
      <c r="F111" s="37"/>
      <c r="G111" s="37"/>
      <c r="H111" s="37"/>
      <c r="I111" s="30"/>
      <c r="J111" s="3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24.0" customHeight="1">
      <c r="A112" s="1"/>
      <c r="B112" s="56"/>
      <c r="C112" s="37"/>
      <c r="D112" s="37"/>
      <c r="E112" s="76"/>
      <c r="F112" s="37"/>
      <c r="G112" s="37"/>
      <c r="H112" s="37"/>
      <c r="I112" s="30"/>
      <c r="J112" s="3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24.0" customHeight="1">
      <c r="A113" s="1"/>
      <c r="B113" s="56"/>
      <c r="C113" s="37"/>
      <c r="D113" s="37"/>
      <c r="E113" s="76"/>
      <c r="F113" s="37"/>
      <c r="G113" s="37"/>
      <c r="H113" s="37"/>
      <c r="I113" s="37"/>
      <c r="J113" s="3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24.0" customHeight="1">
      <c r="A114" s="1"/>
      <c r="B114" s="56"/>
      <c r="C114" s="37"/>
      <c r="D114" s="37"/>
      <c r="E114" s="76"/>
      <c r="F114" s="37"/>
      <c r="G114" s="37"/>
      <c r="H114" s="37"/>
      <c r="I114" s="30"/>
      <c r="J114" s="3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24.0" customHeight="1">
      <c r="A115" s="1"/>
      <c r="B115" s="56"/>
      <c r="C115" s="37"/>
      <c r="D115" s="37"/>
      <c r="E115" s="76"/>
      <c r="F115" s="37"/>
      <c r="G115" s="37"/>
      <c r="H115" s="37"/>
      <c r="I115" s="30"/>
      <c r="J115" s="3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24.0" customHeight="1">
      <c r="A116" s="1"/>
      <c r="B116" s="56"/>
      <c r="C116" s="37"/>
      <c r="D116" s="30"/>
      <c r="E116" s="74"/>
      <c r="F116" s="37"/>
      <c r="G116" s="37"/>
      <c r="H116" s="37"/>
      <c r="I116" s="30"/>
      <c r="J116" s="3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24.0" customHeight="1">
      <c r="A117" s="1"/>
      <c r="B117" s="56"/>
      <c r="C117" s="37"/>
      <c r="D117" s="30"/>
      <c r="E117" s="74"/>
      <c r="F117" s="37"/>
      <c r="G117" s="37"/>
      <c r="H117" s="37"/>
      <c r="I117" s="30"/>
      <c r="J117" s="3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24.0" customHeight="1">
      <c r="A118" s="1"/>
      <c r="B118" s="56"/>
      <c r="C118" s="37"/>
      <c r="D118" s="30"/>
      <c r="E118" s="76"/>
      <c r="F118" s="37"/>
      <c r="G118" s="37"/>
      <c r="H118" s="37"/>
      <c r="I118" s="30"/>
      <c r="J118" s="3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24.0" customHeight="1">
      <c r="A119" s="1"/>
      <c r="B119" s="56"/>
      <c r="C119" s="37"/>
      <c r="D119" s="30"/>
      <c r="E119" s="74"/>
      <c r="F119" s="37"/>
      <c r="G119" s="37"/>
      <c r="H119" s="37"/>
      <c r="I119" s="30"/>
      <c r="J119" s="3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24.0" customHeight="1">
      <c r="A120" s="1"/>
      <c r="B120" s="56"/>
      <c r="C120" s="37"/>
      <c r="D120" s="30"/>
      <c r="E120" s="74"/>
      <c r="F120" s="37"/>
      <c r="G120" s="37"/>
      <c r="H120" s="37"/>
      <c r="I120" s="30"/>
      <c r="J120" s="3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24.0" customHeight="1">
      <c r="A121" s="1"/>
      <c r="B121" s="56"/>
      <c r="C121" s="37"/>
      <c r="D121" s="30"/>
      <c r="E121" s="74"/>
      <c r="F121" s="37"/>
      <c r="G121" s="37"/>
      <c r="H121" s="37"/>
      <c r="I121" s="30"/>
      <c r="J121" s="3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24.0" customHeight="1">
      <c r="A122" s="1"/>
      <c r="B122" s="56"/>
      <c r="C122" s="37"/>
      <c r="D122" s="30"/>
      <c r="E122" s="74"/>
      <c r="F122" s="37"/>
      <c r="G122" s="37"/>
      <c r="H122" s="37"/>
      <c r="I122" s="30"/>
      <c r="J122" s="3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24.0" customHeight="1">
      <c r="A123" s="1"/>
      <c r="B123" s="56"/>
      <c r="C123" s="37"/>
      <c r="D123" s="30"/>
      <c r="E123" s="74"/>
      <c r="F123" s="37"/>
      <c r="G123" s="37"/>
      <c r="H123" s="37"/>
      <c r="I123" s="30"/>
      <c r="J123" s="3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24.0" customHeight="1">
      <c r="A124" s="1"/>
      <c r="B124" s="56"/>
      <c r="C124" s="37"/>
      <c r="D124" s="30"/>
      <c r="E124" s="74"/>
      <c r="F124" s="37"/>
      <c r="G124" s="37"/>
      <c r="H124" s="37"/>
      <c r="I124" s="30"/>
      <c r="J124" s="3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24.0" customHeight="1">
      <c r="A125" s="1"/>
      <c r="B125" s="56"/>
      <c r="C125" s="37"/>
      <c r="D125" s="37"/>
      <c r="E125" s="75"/>
      <c r="F125" s="37"/>
      <c r="G125" s="37"/>
      <c r="H125" s="37"/>
      <c r="I125" s="30"/>
      <c r="J125" s="3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24.0" customHeight="1">
      <c r="A126" s="1"/>
      <c r="B126" s="56"/>
      <c r="C126" s="37"/>
      <c r="D126" s="30"/>
      <c r="E126" s="74"/>
      <c r="F126" s="37"/>
      <c r="G126" s="37"/>
      <c r="H126" s="37"/>
      <c r="I126" s="30"/>
      <c r="J126" s="3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24.0" customHeight="1">
      <c r="A127" s="1"/>
      <c r="B127" s="56"/>
      <c r="C127" s="37"/>
      <c r="D127" s="43"/>
      <c r="E127" s="77"/>
      <c r="F127" s="37"/>
      <c r="G127" s="37"/>
      <c r="H127" s="37"/>
      <c r="I127" s="30"/>
      <c r="J127" s="3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24.0" customHeight="1">
      <c r="A128" s="1"/>
      <c r="B128" s="56"/>
      <c r="C128" s="37"/>
      <c r="D128" s="43"/>
      <c r="E128" s="75"/>
      <c r="F128" s="37"/>
      <c r="G128" s="37"/>
      <c r="H128" s="37"/>
      <c r="I128" s="30"/>
      <c r="J128" s="3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24.0" customHeight="1">
      <c r="A129" s="1"/>
      <c r="B129" s="56"/>
      <c r="C129" s="37"/>
      <c r="D129" s="43"/>
      <c r="E129" s="75"/>
      <c r="F129" s="37"/>
      <c r="G129" s="37"/>
      <c r="H129" s="37"/>
      <c r="I129" s="30"/>
      <c r="J129" s="3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24.0" customHeight="1">
      <c r="A130" s="1"/>
      <c r="B130" s="56"/>
      <c r="C130" s="37"/>
      <c r="D130" s="43"/>
      <c r="E130" s="75"/>
      <c r="F130" s="37"/>
      <c r="G130" s="37"/>
      <c r="H130" s="37"/>
      <c r="I130" s="30"/>
      <c r="J130" s="3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24.0" customHeight="1">
      <c r="A131" s="1"/>
      <c r="B131" s="56"/>
      <c r="C131" s="37"/>
      <c r="D131" s="52"/>
      <c r="E131" s="74"/>
      <c r="F131" s="37"/>
      <c r="G131" s="37"/>
      <c r="H131" s="37"/>
      <c r="I131" s="30"/>
      <c r="J131" s="3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24.0" customHeight="1">
      <c r="A132" s="1"/>
      <c r="B132" s="56"/>
      <c r="C132" s="37"/>
      <c r="D132" s="43"/>
      <c r="E132" s="76"/>
      <c r="F132" s="37"/>
      <c r="G132" s="37"/>
      <c r="H132" s="37"/>
      <c r="I132" s="37"/>
      <c r="J132" s="3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24.0" customHeight="1">
      <c r="A133" s="1"/>
      <c r="B133" s="56"/>
      <c r="C133" s="37"/>
      <c r="D133" s="30"/>
      <c r="E133" s="74"/>
      <c r="F133" s="37"/>
      <c r="G133" s="37"/>
      <c r="H133" s="37"/>
      <c r="I133" s="30"/>
      <c r="J133" s="3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24.0" customHeight="1">
      <c r="A134" s="1"/>
      <c r="B134" s="56"/>
      <c r="C134" s="37"/>
      <c r="D134" s="30"/>
      <c r="E134" s="74"/>
      <c r="F134" s="37"/>
      <c r="G134" s="37"/>
      <c r="H134" s="37"/>
      <c r="I134" s="30"/>
      <c r="J134" s="3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24.0" customHeight="1">
      <c r="A135" s="1"/>
      <c r="B135" s="56"/>
      <c r="C135" s="37"/>
      <c r="D135" s="30"/>
      <c r="E135" s="74"/>
      <c r="F135" s="37"/>
      <c r="G135" s="37"/>
      <c r="H135" s="37"/>
      <c r="I135" s="30"/>
      <c r="J135" s="3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24.0" customHeight="1">
      <c r="A136" s="1"/>
      <c r="B136" s="56"/>
      <c r="C136" s="37"/>
      <c r="D136" s="30"/>
      <c r="E136" s="74"/>
      <c r="F136" s="37"/>
      <c r="G136" s="37"/>
      <c r="H136" s="37"/>
      <c r="I136" s="30"/>
      <c r="J136" s="3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24.0" customHeight="1">
      <c r="A137" s="1"/>
      <c r="B137" s="56"/>
      <c r="C137" s="37"/>
      <c r="D137" s="30"/>
      <c r="E137" s="74"/>
      <c r="F137" s="37"/>
      <c r="G137" s="37"/>
      <c r="H137" s="37"/>
      <c r="I137" s="37"/>
      <c r="J137" s="3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24.0" customHeight="1">
      <c r="A138" s="1"/>
      <c r="B138" s="56"/>
      <c r="C138" s="37"/>
      <c r="D138" s="30"/>
      <c r="E138" s="74"/>
      <c r="F138" s="37"/>
      <c r="G138" s="37"/>
      <c r="H138" s="37"/>
      <c r="I138" s="30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24.0" customHeight="1">
      <c r="A139" s="1"/>
      <c r="B139" s="56"/>
      <c r="C139" s="37"/>
      <c r="D139" s="30"/>
      <c r="E139" s="74"/>
      <c r="F139" s="37"/>
      <c r="G139" s="37"/>
      <c r="H139" s="37"/>
      <c r="I139" s="37"/>
      <c r="J139" s="3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</sheetData>
  <mergeCells count="3">
    <mergeCell ref="C1:D1"/>
    <mergeCell ref="C2:D2"/>
    <mergeCell ref="C3:D3"/>
  </mergeCells>
  <conditionalFormatting sqref="B94:I139">
    <cfRule type="expression" dxfId="0" priority="1">
      <formula>iseven(row())</formula>
    </cfRule>
  </conditionalFormatting>
  <hyperlinks>
    <hyperlink r:id="rId1" ref="D7"/>
    <hyperlink r:id="rId2" ref="D8"/>
    <hyperlink r:id="rId3" ref="D9"/>
    <hyperlink r:id="rId4" ref="D10"/>
    <hyperlink r:id="rId5" ref="D11"/>
    <hyperlink r:id="rId6" ref="D12"/>
    <hyperlink r:id="rId7" ref="D13"/>
    <hyperlink r:id="rId8" ref="D14"/>
    <hyperlink r:id="rId9" ref="D15"/>
    <hyperlink r:id="rId10" ref="D16"/>
    <hyperlink r:id="rId11" ref="D17"/>
    <hyperlink r:id="rId12" ref="D18"/>
    <hyperlink r:id="rId13" ref="D19"/>
    <hyperlink r:id="rId14" ref="D20"/>
    <hyperlink r:id="rId15" ref="D21"/>
    <hyperlink r:id="rId16" ref="D22"/>
    <hyperlink r:id="rId17" ref="D23"/>
    <hyperlink r:id="rId18" ref="D24"/>
    <hyperlink r:id="rId19" ref="D25"/>
    <hyperlink r:id="rId20" ref="D26"/>
    <hyperlink r:id="rId21" ref="D27"/>
    <hyperlink r:id="rId22" ref="D28"/>
    <hyperlink r:id="rId23" ref="D29"/>
    <hyperlink r:id="rId24" ref="D30"/>
    <hyperlink r:id="rId25" ref="D31"/>
    <hyperlink r:id="rId26" ref="D32"/>
    <hyperlink r:id="rId27" ref="D33"/>
    <hyperlink r:id="rId28" ref="D34"/>
    <hyperlink r:id="rId29" ref="D35"/>
    <hyperlink r:id="rId30" ref="D37"/>
    <hyperlink r:id="rId31" ref="D38"/>
    <hyperlink r:id="rId32" ref="D39"/>
    <hyperlink r:id="rId33" ref="D40"/>
    <hyperlink r:id="rId34" ref="D41"/>
    <hyperlink r:id="rId35" ref="D42"/>
    <hyperlink r:id="rId36" ref="D43"/>
    <hyperlink r:id="rId37" ref="D44"/>
    <hyperlink r:id="rId38" ref="D45"/>
    <hyperlink r:id="rId39" ref="D46"/>
    <hyperlink r:id="rId40" ref="D47"/>
    <hyperlink r:id="rId41" ref="D48"/>
    <hyperlink r:id="rId42" ref="D49"/>
    <hyperlink r:id="rId43" ref="D50"/>
    <hyperlink r:id="rId44" ref="D51"/>
    <hyperlink r:id="rId45" ref="D52"/>
    <hyperlink r:id="rId46" ref="D53"/>
    <hyperlink r:id="rId47" ref="D54"/>
    <hyperlink r:id="rId48" ref="D55"/>
    <hyperlink r:id="rId49" ref="D56"/>
    <hyperlink r:id="rId50" ref="D57"/>
    <hyperlink r:id="rId51" ref="D58"/>
    <hyperlink r:id="rId52" ref="D59"/>
    <hyperlink r:id="rId53" ref="D60"/>
    <hyperlink r:id="rId54" ref="D61"/>
    <hyperlink r:id="rId55" ref="D62"/>
    <hyperlink r:id="rId56" ref="D63"/>
    <hyperlink r:id="rId57" ref="D64"/>
    <hyperlink r:id="rId58" ref="D65"/>
    <hyperlink r:id="rId59" ref="D66"/>
    <hyperlink r:id="rId60" ref="D67"/>
    <hyperlink r:id="rId61" ref="D68"/>
    <hyperlink r:id="rId62" ref="D69"/>
    <hyperlink r:id="rId63" ref="D70"/>
    <hyperlink r:id="rId64" ref="D71"/>
    <hyperlink r:id="rId65" ref="D72"/>
    <hyperlink r:id="rId66" ref="D73"/>
    <hyperlink r:id="rId67" ref="D74"/>
    <hyperlink r:id="rId68" ref="D75"/>
    <hyperlink r:id="rId69" ref="D76"/>
    <hyperlink r:id="rId70" ref="D77"/>
    <hyperlink r:id="rId71" ref="D78"/>
    <hyperlink r:id="rId72" ref="D79"/>
    <hyperlink r:id="rId73" ref="D80"/>
    <hyperlink r:id="rId74" ref="D81"/>
    <hyperlink r:id="rId75" ref="D82"/>
    <hyperlink r:id="rId76" ref="D83"/>
    <hyperlink r:id="rId77" ref="D84"/>
    <hyperlink r:id="rId78" ref="D85"/>
    <hyperlink r:id="rId79" ref="D86"/>
    <hyperlink r:id="rId80" ref="D87"/>
    <hyperlink r:id="rId81" ref="D88"/>
    <hyperlink r:id="rId82" ref="D89"/>
    <hyperlink r:id="rId83" ref="D90"/>
    <hyperlink r:id="rId84" ref="D91"/>
    <hyperlink r:id="rId85" ref="D92"/>
    <hyperlink r:id="rId86" ref="D93"/>
  </hyperlinks>
  <drawing r:id="rId87"/>
</worksheet>
</file>