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ate1904="1"/>
  <mc:AlternateContent xmlns:mc="http://schemas.openxmlformats.org/markup-compatibility/2006">
    <mc:Choice Requires="x15">
      <x15ac:absPath xmlns:x15ac="http://schemas.microsoft.com/office/spreadsheetml/2010/11/ac" url="C:\Users\Jadd\Dropbox\TFS\"/>
    </mc:Choice>
  </mc:AlternateContent>
  <xr:revisionPtr revIDLastSave="0" documentId="13_ncr:1_{3194C7FF-6F7B-4FC1-A7E8-59E09157D9CB}" xr6:coauthVersionLast="40" xr6:coauthVersionMax="40" xr10:uidLastSave="{00000000-0000-0000-0000-000000000000}"/>
  <bookViews>
    <workbookView xWindow="-120" yWindow="-120" windowWidth="24240" windowHeight="13140" activeTab="2" xr2:uid="{00000000-000D-0000-FFFF-FFFF00000000}"/>
  </bookViews>
  <sheets>
    <sheet name="Inputs" sheetId="3" r:id="rId1"/>
    <sheet name="Cover Letter" sheetId="2" r:id="rId2"/>
    <sheet name="Proposal App" sheetId="4"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4" i="4" l="1"/>
  <c r="B50" i="4"/>
  <c r="B49" i="4"/>
  <c r="H25" i="4"/>
  <c r="G25" i="4"/>
  <c r="F25" i="4"/>
  <c r="H24" i="4"/>
  <c r="G24" i="4"/>
  <c r="F24" i="4"/>
  <c r="B19" i="4"/>
  <c r="B18" i="4"/>
  <c r="B17" i="4"/>
  <c r="B14" i="4"/>
  <c r="B13" i="4"/>
  <c r="B12" i="4"/>
  <c r="B11" i="4"/>
  <c r="BS23" i="3"/>
  <c r="BR23" i="3"/>
  <c r="BQ23" i="3"/>
  <c r="BP23" i="3"/>
  <c r="BO23" i="3"/>
  <c r="BN23" i="3"/>
  <c r="BM23" i="3"/>
  <c r="BL23" i="3"/>
  <c r="BK23" i="3"/>
  <c r="BS20" i="3"/>
  <c r="BR20" i="3"/>
  <c r="BQ20" i="3"/>
  <c r="BP20" i="3"/>
  <c r="BO20" i="3"/>
  <c r="BN20" i="3"/>
  <c r="BM20" i="3"/>
  <c r="BL20" i="3"/>
  <c r="BK20" i="3"/>
  <c r="BJ5" i="3"/>
  <c r="D43" i="2"/>
  <c r="D41" i="2"/>
  <c r="B41" i="2"/>
  <c r="D40" i="2"/>
  <c r="B40" i="2"/>
  <c r="B19" i="2"/>
  <c r="B16" i="2"/>
  <c r="B15" i="2"/>
  <c r="B14" i="2"/>
  <c r="B13" i="2"/>
  <c r="B10" i="2"/>
</calcChain>
</file>

<file path=xl/sharedStrings.xml><?xml version="1.0" encoding="utf-8"?>
<sst xmlns="http://schemas.openxmlformats.org/spreadsheetml/2006/main" count="73" uniqueCount="64">
  <si>
    <t xml:space="preserve"> </t>
  </si>
  <si>
    <t>Sincerely,</t>
  </si>
  <si>
    <t xml:space="preserve">Ron Angel </t>
  </si>
  <si>
    <t>Ty Crowder</t>
  </si>
  <si>
    <t>Northpoint Commercial Credit, LLC</t>
  </si>
  <si>
    <t>Total Finishing Solutions, LLC</t>
  </si>
  <si>
    <t>6456 Wayzata Blvd  Suite 760</t>
  </si>
  <si>
    <t>Minneapolis, MN  55426</t>
  </si>
  <si>
    <t>(877) 227-6842 or 952.358.2526</t>
  </si>
  <si>
    <t>Northpoint Contact:</t>
  </si>
  <si>
    <t>Optional E-mail Address:</t>
  </si>
  <si>
    <t>Loan Loss  Reserve:</t>
  </si>
  <si>
    <t>Your Title</t>
  </si>
  <si>
    <t>Program Representative</t>
  </si>
  <si>
    <r>
      <rPr>
        <u/>
        <sz val="12"/>
        <color indexed="11"/>
        <rFont val="Verdana"/>
      </rPr>
      <t>rangell@northpointcredit.com</t>
    </r>
  </si>
  <si>
    <t>Your Phone Number</t>
  </si>
  <si>
    <t>(877) 227-6842 or 515-608-8519 Direct</t>
  </si>
  <si>
    <t>based on VGM Rates 02/06/2008</t>
  </si>
  <si>
    <t>Your Fax Number</t>
  </si>
  <si>
    <t>(888) 678-1249</t>
  </si>
  <si>
    <t>Term</t>
  </si>
  <si>
    <r>
      <rPr>
        <sz val="11"/>
        <color indexed="8"/>
        <rFont val="Geneva"/>
      </rPr>
      <t xml:space="preserve">FMV </t>
    </r>
    <r>
      <rPr>
        <b/>
        <sz val="11"/>
        <color indexed="8"/>
        <rFont val="Calibri"/>
      </rPr>
      <t>≤ 150,000</t>
    </r>
  </si>
  <si>
    <r>
      <rPr>
        <sz val="11"/>
        <color indexed="8"/>
        <rFont val="Geneva"/>
      </rPr>
      <t xml:space="preserve">FMV </t>
    </r>
    <r>
      <rPr>
        <b/>
        <sz val="11"/>
        <color indexed="8"/>
        <rFont val="Trebuchet MS"/>
      </rPr>
      <t>≥ $150M</t>
    </r>
  </si>
  <si>
    <r>
      <rPr>
        <sz val="11"/>
        <color indexed="8"/>
        <rFont val="Geneva"/>
      </rPr>
      <t xml:space="preserve">$1 </t>
    </r>
    <r>
      <rPr>
        <b/>
        <sz val="11"/>
        <color indexed="8"/>
        <rFont val="Trebuchet MS"/>
      </rPr>
      <t>≤ 150,000</t>
    </r>
    <r>
      <rPr>
        <sz val="11"/>
        <color indexed="8"/>
        <rFont val="Geneva"/>
      </rPr>
      <t xml:space="preserve"> </t>
    </r>
  </si>
  <si>
    <r>
      <rPr>
        <sz val="11"/>
        <color indexed="8"/>
        <rFont val="Geneva"/>
      </rPr>
      <t xml:space="preserve">$1 </t>
    </r>
    <r>
      <rPr>
        <b/>
        <sz val="11"/>
        <color indexed="8"/>
        <rFont val="Trebuchet MS"/>
      </rPr>
      <t>≥</t>
    </r>
    <r>
      <rPr>
        <sz val="11"/>
        <color indexed="8"/>
        <rFont val="Geneva"/>
      </rPr>
      <t xml:space="preserve"> $150,000</t>
    </r>
  </si>
  <si>
    <t>10% PUT</t>
  </si>
  <si>
    <t>10% w/ Comm</t>
  </si>
  <si>
    <t>Customer:  Salutation</t>
  </si>
  <si>
    <t>Customer:  Contact Name</t>
  </si>
  <si>
    <t>Customer:  Contact Last Name</t>
  </si>
  <si>
    <t>Customer Business Name:</t>
  </si>
  <si>
    <t>Customer:  Address</t>
  </si>
  <si>
    <t>Customer:  City</t>
  </si>
  <si>
    <t>Customer:  State</t>
  </si>
  <si>
    <t>Customer: Zip Code</t>
  </si>
  <si>
    <t xml:space="preserve">Vendor/Seller Name: </t>
  </si>
  <si>
    <t>Vendor/Seller Contact:</t>
  </si>
  <si>
    <t>Lease Type</t>
  </si>
  <si>
    <t>FMV</t>
  </si>
  <si>
    <t>$1 PO</t>
  </si>
  <si>
    <t>10 % PO</t>
  </si>
  <si>
    <t>Points / Term</t>
  </si>
  <si>
    <t>Transaction Amount (under $150,000)</t>
  </si>
  <si>
    <t>must contain "0" or equipment value under 150,000</t>
  </si>
  <si>
    <t>Transaction Amount (over $150,000)</t>
  </si>
  <si>
    <t>must contain "0" or equipment value over 150,000</t>
  </si>
  <si>
    <t>Equipment Description:</t>
  </si>
  <si>
    <t xml:space="preserve">Please call Ron Angel for special terms or lease structure requests at 515-608-8519 Mobile </t>
  </si>
  <si>
    <t xml:space="preserve">                                                                    
</t>
  </si>
  <si>
    <t>EQUIPMENT FINANCING PROPOSAL</t>
  </si>
  <si>
    <t>presented to:</t>
  </si>
  <si>
    <t>Financing Term:</t>
  </si>
  <si>
    <t>36 Months</t>
  </si>
  <si>
    <t>48 Months</t>
  </si>
  <si>
    <t>60 Months</t>
  </si>
  <si>
    <t>FMV Buyout</t>
  </si>
  <si>
    <t>$1.00 Buyout</t>
  </si>
  <si>
    <t>The above payment quotes are indicative of average customer credit profiles.  Those applicants with significantly stronger</t>
  </si>
  <si>
    <t>or weaker credit worthiness may see the appropriate adjustments in their final approved terms.  These payment quotes</t>
  </si>
  <si>
    <t>are subject to approval and may change without notice based underlying marketing conditions, including interest rate fluctucations.</t>
  </si>
  <si>
    <t>Please complete Credit Application below:</t>
  </si>
  <si>
    <t>US Citizen?  (Yes) or (No)  please circle</t>
  </si>
  <si>
    <t>TotalFinishingSolutions.com</t>
  </si>
  <si>
    <t>rangell@northpointcredit.com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</si>
</sst>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164" formatCode="mmmm&quot; &quot;d&quot;, &quot;yyyy"/>
    <numFmt numFmtId="165" formatCode="m/d/yy&quot; &quot;h:mm&quot; &quot;AM/PM"/>
    <numFmt numFmtId="166" formatCode="0.000000"/>
    <numFmt numFmtId="167" formatCode="0.00000"/>
    <numFmt numFmtId="168" formatCode=".00000"/>
    <numFmt numFmtId="169" formatCode="0.0%"/>
  </numFmts>
  <fonts count="40">
    <font>
      <sz val="10"/>
      <color indexed="8"/>
      <name val="Helvetica"/>
    </font>
    <font>
      <sz val="12"/>
      <color indexed="8"/>
      <name val="Verdana"/>
    </font>
    <font>
      <sz val="12"/>
      <color indexed="8"/>
      <name val="Geneva"/>
    </font>
    <font>
      <sz val="12"/>
      <color indexed="8"/>
      <name val="Tahoma"/>
    </font>
    <font>
      <sz val="11"/>
      <color indexed="8"/>
      <name val="Tahoma"/>
    </font>
    <font>
      <sz val="10"/>
      <color indexed="8"/>
      <name val="Tahoma"/>
    </font>
    <font>
      <sz val="8"/>
      <color indexed="8"/>
      <name val="Tahoma"/>
    </font>
    <font>
      <sz val="12"/>
      <color indexed="14"/>
      <name val="Tahoma"/>
    </font>
    <font>
      <sz val="9"/>
      <color indexed="8"/>
      <name val="Arial"/>
    </font>
    <font>
      <sz val="9"/>
      <color indexed="8"/>
      <name val="Tahoma"/>
    </font>
    <font>
      <b/>
      <sz val="11"/>
      <color indexed="8"/>
      <name val="Tahoma"/>
    </font>
    <font>
      <u/>
      <sz val="9"/>
      <color indexed="16"/>
      <name val="Arial"/>
    </font>
    <font>
      <sz val="10"/>
      <color indexed="8"/>
      <name val="Arial"/>
    </font>
    <font>
      <b/>
      <sz val="10"/>
      <color indexed="8"/>
      <name val="Arial"/>
    </font>
    <font>
      <b/>
      <sz val="10"/>
      <color indexed="8"/>
      <name val="Tahoma"/>
    </font>
    <font>
      <b/>
      <sz val="10"/>
      <color indexed="18"/>
      <name val="Tahoma"/>
    </font>
    <font>
      <u/>
      <sz val="12"/>
      <color indexed="11"/>
      <name val="Verdana"/>
    </font>
    <font>
      <sz val="12"/>
      <color indexed="18"/>
      <name val="Geneva"/>
    </font>
    <font>
      <sz val="11"/>
      <color indexed="8"/>
      <name val="Geneva"/>
    </font>
    <font>
      <b/>
      <sz val="11"/>
      <color indexed="8"/>
      <name val="Calibri"/>
    </font>
    <font>
      <b/>
      <sz val="11"/>
      <color indexed="8"/>
      <name val="Trebuchet MS"/>
    </font>
    <font>
      <b/>
      <sz val="10"/>
      <color indexed="16"/>
      <name val="Arial"/>
    </font>
    <font>
      <sz val="12"/>
      <color indexed="19"/>
      <name val="Geneva"/>
    </font>
    <font>
      <b/>
      <sz val="11"/>
      <color indexed="8"/>
      <name val="Arial"/>
    </font>
    <font>
      <sz val="11"/>
      <color indexed="8"/>
      <name val="Arial"/>
    </font>
    <font>
      <sz val="8"/>
      <color indexed="8"/>
      <name val="Geneva"/>
    </font>
    <font>
      <b/>
      <sz val="10"/>
      <color indexed="18"/>
      <name val="Arial"/>
    </font>
    <font>
      <b/>
      <i/>
      <sz val="10"/>
      <color indexed="8"/>
      <name val="Arial"/>
    </font>
    <font>
      <i/>
      <sz val="10"/>
      <color indexed="8"/>
      <name val="Arial"/>
    </font>
    <font>
      <sz val="12"/>
      <color indexed="8"/>
      <name val="Times"/>
    </font>
    <font>
      <b/>
      <sz val="14"/>
      <color indexed="8"/>
      <name val="Tahoma"/>
    </font>
    <font>
      <b/>
      <sz val="12"/>
      <color indexed="8"/>
      <name val="Tahoma"/>
    </font>
    <font>
      <b/>
      <u/>
      <sz val="9"/>
      <color indexed="8"/>
      <name val="Tahoma"/>
    </font>
    <font>
      <b/>
      <sz val="9"/>
      <color indexed="8"/>
      <name val="Tahoma"/>
    </font>
    <font>
      <sz val="8"/>
      <color indexed="20"/>
      <name val="Geneva"/>
    </font>
    <font>
      <b/>
      <sz val="10"/>
      <color indexed="8"/>
      <name val="Franklin Gothic Medium"/>
    </font>
    <font>
      <sz val="12"/>
      <color indexed="8"/>
      <name val="Arial Narrow"/>
    </font>
    <font>
      <sz val="24"/>
      <color indexed="13"/>
      <name val="Ink Free"/>
      <family val="4"/>
    </font>
    <font>
      <sz val="9"/>
      <color indexed="8"/>
      <name val="Arial"/>
      <family val="2"/>
    </font>
    <font>
      <u/>
      <sz val="10"/>
      <color theme="10"/>
      <name val="Helvetica"/>
    </font>
  </fonts>
  <fills count="5">
    <fill>
      <patternFill patternType="none"/>
    </fill>
    <fill>
      <patternFill patternType="gray125"/>
    </fill>
    <fill>
      <patternFill patternType="solid">
        <fgColor indexed="15"/>
        <bgColor auto="1"/>
      </patternFill>
    </fill>
    <fill>
      <patternFill patternType="solid">
        <fgColor indexed="17"/>
        <bgColor auto="1"/>
      </patternFill>
    </fill>
    <fill>
      <patternFill patternType="solid">
        <fgColor theme="5"/>
        <bgColor indexed="64"/>
      </patternFill>
    </fill>
  </fills>
  <borders count="47">
    <border>
      <left/>
      <right/>
      <top/>
      <bottom/>
      <diagonal/>
    </border>
    <border>
      <left style="thin">
        <color indexed="12"/>
      </left>
      <right/>
      <top style="thin">
        <color indexed="12"/>
      </top>
      <bottom/>
      <diagonal/>
    </border>
    <border>
      <left/>
      <right/>
      <top style="thin">
        <color indexed="12"/>
      </top>
      <bottom/>
      <diagonal/>
    </border>
    <border>
      <left/>
      <right style="thin">
        <color indexed="12"/>
      </right>
      <top style="thin">
        <color indexed="12"/>
      </top>
      <bottom/>
      <diagonal/>
    </border>
    <border>
      <left style="thin">
        <color indexed="12"/>
      </left>
      <right/>
      <top/>
      <bottom/>
      <diagonal/>
    </border>
    <border>
      <left/>
      <right/>
      <top/>
      <bottom/>
      <diagonal/>
    </border>
    <border>
      <left/>
      <right style="thin">
        <color indexed="12"/>
      </right>
      <top/>
      <bottom/>
      <diagonal/>
    </border>
    <border>
      <left/>
      <right/>
      <top/>
      <bottom style="thin">
        <color indexed="8"/>
      </bottom>
      <diagonal/>
    </border>
    <border>
      <left/>
      <right/>
      <top style="thin">
        <color indexed="8"/>
      </top>
      <bottom/>
      <diagonal/>
    </border>
    <border>
      <left/>
      <right/>
      <top/>
      <bottom style="medium">
        <color indexed="8"/>
      </bottom>
      <diagonal/>
    </border>
    <border>
      <left/>
      <right/>
      <top style="medium">
        <color indexed="8"/>
      </top>
      <bottom/>
      <diagonal/>
    </border>
    <border>
      <left style="thin">
        <color indexed="12"/>
      </left>
      <right/>
      <top/>
      <bottom style="thin">
        <color indexed="12"/>
      </bottom>
      <diagonal/>
    </border>
    <border>
      <left/>
      <right/>
      <top/>
      <bottom style="thin">
        <color indexed="12"/>
      </bottom>
      <diagonal/>
    </border>
    <border>
      <left/>
      <right style="thin">
        <color indexed="12"/>
      </right>
      <top/>
      <bottom style="thin">
        <color indexed="12"/>
      </bottom>
      <diagonal/>
    </border>
    <border>
      <left/>
      <right/>
      <top/>
      <bottom/>
      <diagonal/>
    </border>
    <border>
      <left style="thin">
        <color indexed="12"/>
      </left>
      <right/>
      <top/>
      <bottom/>
      <diagonal/>
    </border>
    <border>
      <left/>
      <right/>
      <top/>
      <bottom style="thin">
        <color indexed="8"/>
      </bottom>
      <diagonal/>
    </border>
    <border>
      <left/>
      <right/>
      <top/>
      <bottom/>
      <diagonal/>
    </border>
    <border>
      <left style="thin">
        <color indexed="12"/>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top style="medium">
        <color indexed="8"/>
      </top>
      <bottom style="medium">
        <color indexed="8"/>
      </bottom>
      <diagonal/>
    </border>
    <border>
      <left style="thin">
        <color indexed="8"/>
      </left>
      <right style="medium">
        <color indexed="8"/>
      </right>
      <top/>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thin">
        <color indexed="8"/>
      </right>
      <top/>
      <bottom/>
      <diagonal/>
    </border>
    <border>
      <left style="thin">
        <color indexed="8"/>
      </left>
      <right style="thick">
        <color indexed="8"/>
      </right>
      <top style="thin">
        <color indexed="8"/>
      </top>
      <bottom style="thin">
        <color indexed="8"/>
      </bottom>
      <diagonal/>
    </border>
    <border>
      <left style="thick">
        <color indexed="8"/>
      </left>
      <right style="thin">
        <color indexed="8"/>
      </right>
      <top style="thin">
        <color indexed="8"/>
      </top>
      <bottom style="thin">
        <color indexed="8"/>
      </bottom>
      <diagonal/>
    </border>
    <border>
      <left style="thick">
        <color indexed="8"/>
      </left>
      <right/>
      <top/>
      <bottom/>
      <diagonal/>
    </border>
    <border>
      <left/>
      <right style="thick">
        <color indexed="8"/>
      </right>
      <top style="thin">
        <color indexed="8"/>
      </top>
      <bottom/>
      <diagonal/>
    </border>
    <border>
      <left style="thick">
        <color indexed="8"/>
      </left>
      <right/>
      <top style="thin">
        <color indexed="8"/>
      </top>
      <bottom/>
      <diagonal/>
    </border>
    <border>
      <left/>
      <right style="thick">
        <color indexed="8"/>
      </right>
      <top/>
      <bottom/>
      <diagonal/>
    </border>
    <border>
      <left/>
      <right/>
      <top style="thin">
        <color indexed="8"/>
      </top>
      <bottom style="thin">
        <color indexed="8"/>
      </bottom>
      <diagonal/>
    </border>
    <border>
      <left/>
      <right/>
      <top style="thin">
        <color indexed="12"/>
      </top>
      <bottom/>
      <diagonal/>
    </border>
    <border>
      <left/>
      <right/>
      <top style="thin">
        <color indexed="12"/>
      </top>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12"/>
      </left>
      <right/>
      <top/>
      <bottom style="medium">
        <color indexed="64"/>
      </bottom>
      <diagonal/>
    </border>
    <border>
      <left/>
      <right style="thin">
        <color indexed="12"/>
      </right>
      <top/>
      <bottom style="medium">
        <color indexed="64"/>
      </bottom>
      <diagonal/>
    </border>
  </borders>
  <cellStyleXfs count="2">
    <xf numFmtId="0" fontId="0" fillId="0" borderId="0" applyNumberFormat="0" applyFill="0" applyBorder="0" applyProtection="0">
      <alignment vertical="top" wrapText="1"/>
    </xf>
    <xf numFmtId="0" fontId="39" fillId="0" borderId="0" applyNumberFormat="0" applyFill="0" applyBorder="0" applyAlignment="0" applyProtection="0">
      <alignment vertical="top" wrapText="1"/>
    </xf>
  </cellStyleXfs>
  <cellXfs count="208">
    <xf numFmtId="0" fontId="0" fillId="0" borderId="0" xfId="0" applyFont="1" applyAlignment="1">
      <alignment vertical="top" wrapText="1"/>
    </xf>
    <xf numFmtId="1" fontId="2" fillId="0" borderId="1" xfId="0" applyNumberFormat="1" applyFont="1" applyBorder="1" applyAlignment="1"/>
    <xf numFmtId="1" fontId="2" fillId="0" borderId="2" xfId="0" applyNumberFormat="1" applyFont="1" applyBorder="1" applyAlignment="1"/>
    <xf numFmtId="1" fontId="2" fillId="0" borderId="3" xfId="0" applyNumberFormat="1" applyFont="1" applyBorder="1" applyAlignment="1"/>
    <xf numFmtId="1" fontId="2" fillId="0" borderId="4" xfId="0" applyNumberFormat="1" applyFont="1" applyBorder="1" applyAlignment="1"/>
    <xf numFmtId="1" fontId="2" fillId="0" borderId="5" xfId="0" applyNumberFormat="1" applyFont="1" applyBorder="1" applyAlignment="1"/>
    <xf numFmtId="1" fontId="2" fillId="0" borderId="6" xfId="0" applyNumberFormat="1" applyFont="1" applyBorder="1" applyAlignment="1"/>
    <xf numFmtId="1" fontId="3" fillId="0" borderId="7" xfId="0" applyNumberFormat="1" applyFont="1" applyBorder="1" applyAlignment="1"/>
    <xf numFmtId="1" fontId="3" fillId="0" borderId="8" xfId="0" applyNumberFormat="1" applyFont="1" applyBorder="1" applyAlignment="1"/>
    <xf numFmtId="1" fontId="3" fillId="0" borderId="5" xfId="0" applyNumberFormat="1" applyFont="1" applyBorder="1" applyAlignment="1"/>
    <xf numFmtId="1" fontId="3" fillId="0" borderId="4" xfId="0" applyNumberFormat="1" applyFont="1" applyBorder="1" applyAlignment="1"/>
    <xf numFmtId="164" fontId="4" fillId="0" borderId="5" xfId="0" applyNumberFormat="1" applyFont="1" applyBorder="1" applyAlignment="1">
      <alignment horizontal="left"/>
    </xf>
    <xf numFmtId="1" fontId="4" fillId="0" borderId="5" xfId="0" applyNumberFormat="1" applyFont="1" applyBorder="1" applyAlignment="1"/>
    <xf numFmtId="1" fontId="3" fillId="0" borderId="6" xfId="0" applyNumberFormat="1" applyFont="1" applyBorder="1" applyAlignment="1"/>
    <xf numFmtId="49" fontId="4" fillId="0" borderId="5" xfId="0" applyNumberFormat="1" applyFont="1" applyBorder="1" applyAlignment="1"/>
    <xf numFmtId="49" fontId="4" fillId="0" borderId="5" xfId="0" applyNumberFormat="1" applyFont="1" applyBorder="1" applyAlignment="1">
      <alignment horizontal="left"/>
    </xf>
    <xf numFmtId="1" fontId="5" fillId="0" borderId="5" xfId="0" applyNumberFormat="1" applyFont="1" applyBorder="1" applyAlignment="1"/>
    <xf numFmtId="49" fontId="5" fillId="0" borderId="5" xfId="0" applyNumberFormat="1" applyFont="1" applyBorder="1" applyAlignment="1">
      <alignment horizontal="left"/>
    </xf>
    <xf numFmtId="49" fontId="5" fillId="0" borderId="5" xfId="0" applyNumberFormat="1" applyFont="1" applyBorder="1" applyAlignment="1"/>
    <xf numFmtId="1" fontId="5" fillId="0" borderId="5" xfId="0" applyNumberFormat="1" applyFont="1" applyBorder="1" applyAlignment="1">
      <alignment horizontal="center"/>
    </xf>
    <xf numFmtId="1" fontId="3" fillId="0" borderId="9" xfId="0" applyNumberFormat="1" applyFont="1" applyBorder="1" applyAlignment="1"/>
    <xf numFmtId="1" fontId="6" fillId="0" borderId="5" xfId="0" applyNumberFormat="1" applyFont="1" applyBorder="1" applyAlignment="1"/>
    <xf numFmtId="1" fontId="2" fillId="0" borderId="11" xfId="0" applyNumberFormat="1" applyFont="1" applyBorder="1" applyAlignment="1"/>
    <xf numFmtId="1" fontId="2" fillId="0" borderId="12" xfId="0" applyNumberFormat="1" applyFont="1" applyBorder="1" applyAlignment="1"/>
    <xf numFmtId="1" fontId="2" fillId="0" borderId="13" xfId="0" applyNumberFormat="1" applyFont="1" applyBorder="1" applyAlignment="1"/>
    <xf numFmtId="1" fontId="11" fillId="0" borderId="4" xfId="0" applyNumberFormat="1" applyFont="1" applyBorder="1" applyAlignment="1"/>
    <xf numFmtId="1" fontId="11" fillId="0" borderId="14" xfId="0" applyNumberFormat="1" applyFont="1" applyBorder="1" applyAlignment="1"/>
    <xf numFmtId="9" fontId="12" fillId="0" borderId="5" xfId="0" applyNumberFormat="1" applyFont="1" applyBorder="1" applyAlignment="1"/>
    <xf numFmtId="0" fontId="1" fillId="0" borderId="15" xfId="0" applyFont="1" applyBorder="1" applyAlignment="1">
      <alignment vertical="top" wrapText="1"/>
    </xf>
    <xf numFmtId="0" fontId="1" fillId="0" borderId="16" xfId="0" applyFont="1" applyBorder="1" applyAlignment="1">
      <alignment vertical="top" wrapText="1"/>
    </xf>
    <xf numFmtId="1" fontId="2" fillId="0" borderId="17" xfId="0" applyNumberFormat="1" applyFont="1" applyBorder="1" applyAlignment="1"/>
    <xf numFmtId="0" fontId="13" fillId="0" borderId="9" xfId="0" applyFont="1" applyBorder="1" applyAlignment="1">
      <alignment horizontal="left"/>
    </xf>
    <xf numFmtId="2" fontId="12" fillId="0" borderId="9" xfId="0" applyNumberFormat="1" applyFont="1" applyBorder="1" applyAlignment="1"/>
    <xf numFmtId="0" fontId="2" fillId="0" borderId="5" xfId="0" applyFont="1" applyBorder="1" applyAlignment="1">
      <alignment horizontal="right"/>
    </xf>
    <xf numFmtId="0" fontId="2" fillId="3" borderId="5" xfId="0" applyFont="1" applyFill="1" applyBorder="1" applyAlignment="1">
      <alignment horizontal="center"/>
    </xf>
    <xf numFmtId="14" fontId="2" fillId="0" borderId="5" xfId="0" applyNumberFormat="1" applyFont="1" applyBorder="1" applyAlignment="1"/>
    <xf numFmtId="49" fontId="14" fillId="0" borderId="18" xfId="0" applyNumberFormat="1" applyFont="1" applyBorder="1" applyAlignment="1"/>
    <xf numFmtId="1" fontId="2" fillId="0" borderId="20" xfId="0" applyNumberFormat="1" applyFont="1" applyBorder="1" applyAlignment="1"/>
    <xf numFmtId="49" fontId="13" fillId="0" borderId="21" xfId="0" applyNumberFormat="1" applyFont="1" applyBorder="1" applyAlignment="1">
      <alignment horizontal="left"/>
    </xf>
    <xf numFmtId="2" fontId="12" fillId="0" borderId="21" xfId="0" applyNumberFormat="1" applyFont="1" applyBorder="1" applyAlignment="1"/>
    <xf numFmtId="49" fontId="2" fillId="0" borderId="5" xfId="0" applyNumberFormat="1" applyFont="1" applyBorder="1" applyAlignment="1">
      <alignment horizontal="right"/>
    </xf>
    <xf numFmtId="0" fontId="2" fillId="3" borderId="5" xfId="0" applyNumberFormat="1" applyFont="1" applyFill="1" applyBorder="1" applyAlignment="1">
      <alignment horizontal="center"/>
    </xf>
    <xf numFmtId="1" fontId="2" fillId="0" borderId="22" xfId="0" applyNumberFormat="1" applyFont="1" applyBorder="1" applyAlignment="1"/>
    <xf numFmtId="1" fontId="2" fillId="0" borderId="25" xfId="0" applyNumberFormat="1" applyFont="1" applyBorder="1" applyAlignment="1"/>
    <xf numFmtId="1" fontId="2" fillId="0" borderId="5" xfId="0" applyNumberFormat="1" applyFont="1" applyBorder="1" applyAlignment="1">
      <alignment horizontal="right"/>
    </xf>
    <xf numFmtId="1" fontId="2" fillId="0" borderId="5" xfId="0" applyNumberFormat="1" applyFont="1" applyBorder="1" applyAlignment="1">
      <alignment horizontal="center"/>
    </xf>
    <xf numFmtId="165" fontId="17" fillId="0" borderId="5" xfId="0" applyNumberFormat="1" applyFont="1" applyBorder="1" applyAlignment="1"/>
    <xf numFmtId="1" fontId="13" fillId="0" borderId="20" xfId="0" applyNumberFormat="1" applyFont="1" applyBorder="1" applyAlignment="1"/>
    <xf numFmtId="1" fontId="13" fillId="0" borderId="10" xfId="0" applyNumberFormat="1" applyFont="1" applyBorder="1" applyAlignment="1"/>
    <xf numFmtId="49" fontId="2" fillId="0" borderId="7" xfId="0" applyNumberFormat="1" applyFont="1" applyBorder="1" applyAlignment="1"/>
    <xf numFmtId="1" fontId="2" fillId="0" borderId="7" xfId="0" applyNumberFormat="1" applyFont="1" applyBorder="1" applyAlignment="1"/>
    <xf numFmtId="1" fontId="13" fillId="0" borderId="5" xfId="0" applyNumberFormat="1" applyFont="1" applyBorder="1" applyAlignment="1"/>
    <xf numFmtId="1" fontId="2" fillId="0" borderId="26" xfId="0" applyNumberFormat="1" applyFont="1" applyBorder="1" applyAlignment="1"/>
    <xf numFmtId="49" fontId="2" fillId="0" borderId="19" xfId="0" applyNumberFormat="1" applyFont="1" applyBorder="1" applyAlignment="1">
      <alignment horizontal="center"/>
    </xf>
    <xf numFmtId="49" fontId="18" fillId="0" borderId="19" xfId="0" applyNumberFormat="1" applyFont="1" applyBorder="1" applyAlignment="1"/>
    <xf numFmtId="49" fontId="18" fillId="0" borderId="27" xfId="0" applyNumberFormat="1" applyFont="1" applyBorder="1" applyAlignment="1"/>
    <xf numFmtId="49" fontId="18" fillId="0" borderId="28" xfId="0" applyNumberFormat="1" applyFont="1" applyBorder="1" applyAlignment="1"/>
    <xf numFmtId="49" fontId="2" fillId="0" borderId="28" xfId="0" applyNumberFormat="1" applyFont="1" applyBorder="1" applyAlignment="1"/>
    <xf numFmtId="49" fontId="2" fillId="0" borderId="27" xfId="0" applyNumberFormat="1" applyFont="1" applyBorder="1" applyAlignment="1"/>
    <xf numFmtId="1" fontId="2" fillId="0" borderId="29" xfId="0" applyNumberFormat="1" applyFont="1" applyBorder="1" applyAlignment="1"/>
    <xf numFmtId="0" fontId="2" fillId="0" borderId="30" xfId="0" applyNumberFormat="1" applyFont="1" applyBorder="1" applyAlignment="1">
      <alignment horizontal="center"/>
    </xf>
    <xf numFmtId="166" fontId="2" fillId="3" borderId="31" xfId="0" applyNumberFormat="1" applyFont="1" applyFill="1" applyBorder="1" applyAlignment="1">
      <alignment horizontal="left"/>
    </xf>
    <xf numFmtId="167" fontId="2" fillId="0" borderId="30" xfId="0" applyNumberFormat="1" applyFont="1" applyBorder="1" applyAlignment="1">
      <alignment horizontal="left"/>
    </xf>
    <xf numFmtId="0" fontId="2" fillId="0" borderId="32" xfId="0" applyNumberFormat="1" applyFont="1" applyBorder="1" applyAlignment="1">
      <alignment horizontal="center"/>
    </xf>
    <xf numFmtId="166" fontId="2" fillId="3" borderId="29" xfId="0" applyNumberFormat="1" applyFont="1" applyFill="1" applyBorder="1" applyAlignment="1">
      <alignment horizontal="left"/>
    </xf>
    <xf numFmtId="167" fontId="2" fillId="0" borderId="32" xfId="0" applyNumberFormat="1" applyFont="1" applyBorder="1" applyAlignment="1">
      <alignment horizontal="left"/>
    </xf>
    <xf numFmtId="49" fontId="2" fillId="0" borderId="5" xfId="0" applyNumberFormat="1" applyFont="1" applyBorder="1" applyAlignment="1"/>
    <xf numFmtId="10" fontId="2" fillId="0" borderId="5" xfId="0" applyNumberFormat="1" applyFont="1" applyBorder="1" applyAlignment="1"/>
    <xf numFmtId="1" fontId="12" fillId="0" borderId="5" xfId="0" applyNumberFormat="1" applyFont="1" applyBorder="1" applyAlignment="1"/>
    <xf numFmtId="1" fontId="21" fillId="0" borderId="5" xfId="0" applyNumberFormat="1" applyFont="1" applyBorder="1" applyAlignment="1">
      <alignment horizontal="center"/>
    </xf>
    <xf numFmtId="1" fontId="22" fillId="0" borderId="6" xfId="0" applyNumberFormat="1" applyFont="1" applyBorder="1" applyAlignment="1">
      <alignment horizontal="center"/>
    </xf>
    <xf numFmtId="168" fontId="2" fillId="0" borderId="5" xfId="0" applyNumberFormat="1" applyFont="1" applyBorder="1" applyAlignment="1"/>
    <xf numFmtId="169" fontId="22" fillId="0" borderId="6" xfId="0" applyNumberFormat="1" applyFont="1" applyBorder="1" applyAlignment="1">
      <alignment horizontal="center"/>
    </xf>
    <xf numFmtId="1" fontId="12" fillId="0" borderId="20" xfId="0" applyNumberFormat="1" applyFont="1" applyBorder="1" applyAlignment="1"/>
    <xf numFmtId="1" fontId="3" fillId="0" borderId="33" xfId="0" applyNumberFormat="1" applyFont="1" applyBorder="1" applyAlignment="1"/>
    <xf numFmtId="0" fontId="2" fillId="0" borderId="5" xfId="0" applyNumberFormat="1" applyFont="1" applyBorder="1" applyAlignment="1">
      <alignment horizontal="center"/>
    </xf>
    <xf numFmtId="1" fontId="14" fillId="0" borderId="18" xfId="0" applyNumberFormat="1" applyFont="1" applyBorder="1" applyAlignment="1"/>
    <xf numFmtId="0" fontId="2" fillId="0" borderId="5" xfId="0" applyNumberFormat="1" applyFont="1" applyBorder="1" applyAlignment="1"/>
    <xf numFmtId="167" fontId="2" fillId="0" borderId="5" xfId="0" applyNumberFormat="1" applyFont="1" applyBorder="1" applyAlignment="1"/>
    <xf numFmtId="1" fontId="8" fillId="0" borderId="20" xfId="0" applyNumberFormat="1" applyFont="1" applyBorder="1" applyAlignment="1"/>
    <xf numFmtId="1" fontId="15" fillId="0" borderId="5" xfId="0" applyNumberFormat="1" applyFont="1" applyBorder="1" applyAlignment="1">
      <alignment horizontal="center"/>
    </xf>
    <xf numFmtId="1" fontId="14" fillId="0" borderId="4" xfId="0" applyNumberFormat="1" applyFont="1" applyBorder="1" applyAlignment="1"/>
    <xf numFmtId="1" fontId="14" fillId="0" borderId="33" xfId="0" applyNumberFormat="1" applyFont="1" applyBorder="1" applyAlignment="1">
      <alignment horizontal="left"/>
    </xf>
    <xf numFmtId="1" fontId="5" fillId="0" borderId="18" xfId="0" applyNumberFormat="1" applyFont="1" applyBorder="1" applyAlignment="1"/>
    <xf numFmtId="1" fontId="15" fillId="0" borderId="19" xfId="0" applyNumberFormat="1" applyFont="1" applyBorder="1" applyAlignment="1">
      <alignment horizontal="left"/>
    </xf>
    <xf numFmtId="1" fontId="23" fillId="0" borderId="5" xfId="0" applyNumberFormat="1" applyFont="1" applyBorder="1" applyAlignment="1">
      <alignment horizontal="center"/>
    </xf>
    <xf numFmtId="1" fontId="24" fillId="0" borderId="5" xfId="0" applyNumberFormat="1" applyFont="1" applyBorder="1" applyAlignment="1"/>
    <xf numFmtId="8" fontId="2" fillId="0" borderId="5" xfId="0" applyNumberFormat="1" applyFont="1" applyBorder="1" applyAlignment="1"/>
    <xf numFmtId="1" fontId="27" fillId="0" borderId="5" xfId="0" applyNumberFormat="1" applyFont="1" applyBorder="1" applyAlignment="1"/>
    <xf numFmtId="1" fontId="28" fillId="0" borderId="5" xfId="0" applyNumberFormat="1" applyFont="1" applyBorder="1" applyAlignment="1">
      <alignment horizontal="right"/>
    </xf>
    <xf numFmtId="4" fontId="26" fillId="0" borderId="5" xfId="0" applyNumberFormat="1" applyFont="1" applyBorder="1" applyAlignment="1"/>
    <xf numFmtId="168" fontId="13" fillId="0" borderId="5" xfId="0" applyNumberFormat="1" applyFont="1" applyBorder="1" applyAlignment="1">
      <alignment horizontal="center"/>
    </xf>
    <xf numFmtId="1" fontId="2" fillId="0" borderId="12" xfId="0" applyNumberFormat="1" applyFont="1" applyBorder="1" applyAlignment="1">
      <alignment horizontal="center"/>
    </xf>
    <xf numFmtId="0" fontId="1" fillId="0" borderId="0" xfId="0" applyNumberFormat="1" applyFont="1" applyAlignment="1">
      <alignment vertical="top" wrapText="1"/>
    </xf>
    <xf numFmtId="0" fontId="1" fillId="0" borderId="36" xfId="0" applyFont="1" applyBorder="1" applyAlignment="1">
      <alignment vertical="top" wrapText="1"/>
    </xf>
    <xf numFmtId="1" fontId="9" fillId="0" borderId="5" xfId="0" applyNumberFormat="1" applyFont="1" applyBorder="1" applyAlignment="1">
      <alignment horizontal="center"/>
    </xf>
    <xf numFmtId="1" fontId="9" fillId="0" borderId="4" xfId="0" applyNumberFormat="1" applyFont="1" applyBorder="1" applyAlignment="1">
      <alignment horizontal="center"/>
    </xf>
    <xf numFmtId="1" fontId="32" fillId="0" borderId="4" xfId="0" applyNumberFormat="1" applyFont="1" applyBorder="1" applyAlignment="1"/>
    <xf numFmtId="1" fontId="33" fillId="0" borderId="4" xfId="0" applyNumberFormat="1" applyFont="1" applyBorder="1" applyAlignment="1"/>
    <xf numFmtId="8" fontId="33" fillId="0" borderId="6" xfId="0" applyNumberFormat="1" applyFont="1" applyBorder="1" applyAlignment="1">
      <alignment horizontal="left"/>
    </xf>
    <xf numFmtId="1" fontId="18" fillId="0" borderId="5" xfId="0" applyNumberFormat="1" applyFont="1" applyBorder="1" applyAlignment="1"/>
    <xf numFmtId="1" fontId="33" fillId="0" borderId="4" xfId="0" applyNumberFormat="1" applyFont="1" applyBorder="1" applyAlignment="1">
      <alignment horizontal="center" vertical="center" wrapText="1"/>
    </xf>
    <xf numFmtId="1" fontId="33" fillId="0" borderId="5" xfId="0" applyNumberFormat="1" applyFont="1" applyBorder="1" applyAlignment="1">
      <alignment horizontal="center" vertical="center" wrapText="1"/>
    </xf>
    <xf numFmtId="1" fontId="14" fillId="0" borderId="5" xfId="0" applyNumberFormat="1" applyFont="1" applyBorder="1" applyAlignment="1">
      <alignment horizontal="center"/>
    </xf>
    <xf numFmtId="49" fontId="35" fillId="0" borderId="4" xfId="0" applyNumberFormat="1" applyFont="1" applyBorder="1" applyAlignment="1"/>
    <xf numFmtId="1" fontId="35" fillId="0" borderId="4" xfId="0" applyNumberFormat="1" applyFont="1" applyBorder="1" applyAlignment="1"/>
    <xf numFmtId="1" fontId="18" fillId="0" borderId="4" xfId="0" applyNumberFormat="1" applyFont="1" applyBorder="1" applyAlignment="1"/>
    <xf numFmtId="1" fontId="36" fillId="0" borderId="11" xfId="0" applyNumberFormat="1" applyFont="1" applyBorder="1" applyAlignment="1"/>
    <xf numFmtId="0" fontId="1" fillId="0" borderId="5" xfId="0" applyFont="1" applyBorder="1" applyAlignment="1">
      <alignment vertical="top" wrapText="1"/>
    </xf>
    <xf numFmtId="49" fontId="29" fillId="0" borderId="1" xfId="0" applyNumberFormat="1" applyFont="1" applyBorder="1" applyAlignment="1">
      <alignment horizontal="left" vertical="top" wrapText="1" readingOrder="1"/>
    </xf>
    <xf numFmtId="0" fontId="1" fillId="0" borderId="34" xfId="0" applyFont="1" applyBorder="1" applyAlignment="1">
      <alignment vertical="top" wrapText="1"/>
    </xf>
    <xf numFmtId="0" fontId="1" fillId="0" borderId="35" xfId="0" applyFont="1" applyBorder="1" applyAlignment="1">
      <alignment vertical="top" wrapText="1"/>
    </xf>
    <xf numFmtId="0" fontId="1" fillId="0" borderId="2" xfId="0" applyFont="1" applyBorder="1" applyAlignment="1">
      <alignment vertical="top" wrapText="1"/>
    </xf>
    <xf numFmtId="0" fontId="1" fillId="0" borderId="3" xfId="0" applyFont="1" applyBorder="1" applyAlignment="1">
      <alignment vertical="top" wrapText="1"/>
    </xf>
    <xf numFmtId="0" fontId="1" fillId="0" borderId="4" xfId="0" applyFont="1" applyBorder="1" applyAlignment="1">
      <alignment vertical="top" wrapText="1"/>
    </xf>
    <xf numFmtId="0" fontId="1" fillId="0" borderId="36" xfId="0" applyFont="1" applyBorder="1" applyAlignment="1">
      <alignment vertical="top" wrapText="1"/>
    </xf>
    <xf numFmtId="0" fontId="1" fillId="0" borderId="17" xfId="0" applyFont="1" applyBorder="1" applyAlignment="1">
      <alignment vertical="top" wrapText="1"/>
    </xf>
    <xf numFmtId="0" fontId="1" fillId="0" borderId="6" xfId="0" applyFont="1" applyBorder="1" applyAlignment="1">
      <alignment vertical="top" wrapText="1"/>
    </xf>
    <xf numFmtId="1" fontId="2" fillId="0" borderId="36" xfId="0" applyNumberFormat="1" applyFont="1" applyBorder="1" applyAlignment="1"/>
    <xf numFmtId="1" fontId="2" fillId="0" borderId="15" xfId="0" applyNumberFormat="1" applyFont="1" applyBorder="1" applyAlignment="1"/>
    <xf numFmtId="1" fontId="33" fillId="0" borderId="36" xfId="0" applyNumberFormat="1" applyFont="1" applyBorder="1" applyAlignment="1">
      <alignment horizontal="center"/>
    </xf>
    <xf numFmtId="49" fontId="10" fillId="0" borderId="36" xfId="0" applyNumberFormat="1" applyFont="1" applyBorder="1" applyAlignment="1">
      <alignment horizontal="left"/>
    </xf>
    <xf numFmtId="49" fontId="10" fillId="0" borderId="36" xfId="0" applyNumberFormat="1" applyFont="1" applyBorder="1" applyAlignment="1">
      <alignment horizontal="center"/>
    </xf>
    <xf numFmtId="1" fontId="4" fillId="0" borderId="36" xfId="0" applyNumberFormat="1" applyFont="1" applyBorder="1" applyAlignment="1">
      <alignment horizontal="left"/>
    </xf>
    <xf numFmtId="1" fontId="18" fillId="0" borderId="36" xfId="0" applyNumberFormat="1" applyFont="1" applyBorder="1" applyAlignment="1"/>
    <xf numFmtId="8" fontId="4" fillId="0" borderId="36" xfId="0" applyNumberFormat="1" applyFont="1" applyBorder="1" applyAlignment="1">
      <alignment horizontal="center"/>
    </xf>
    <xf numFmtId="8" fontId="2" fillId="0" borderId="36" xfId="0" applyNumberFormat="1" applyFont="1" applyBorder="1" applyAlignment="1"/>
    <xf numFmtId="49" fontId="4" fillId="0" borderId="36" xfId="0" applyNumberFormat="1" applyFont="1" applyBorder="1" applyAlignment="1">
      <alignment horizontal="left"/>
    </xf>
    <xf numFmtId="1" fontId="2" fillId="0" borderId="37" xfId="0" applyNumberFormat="1" applyFont="1" applyBorder="1" applyAlignment="1"/>
    <xf numFmtId="1" fontId="33" fillId="0" borderId="38" xfId="0" applyNumberFormat="1" applyFont="1" applyBorder="1" applyAlignment="1">
      <alignment horizontal="center"/>
    </xf>
    <xf numFmtId="1" fontId="2" fillId="0" borderId="40" xfId="0" applyNumberFormat="1" applyFont="1" applyBorder="1" applyAlignment="1"/>
    <xf numFmtId="1" fontId="2" fillId="0" borderId="41" xfId="0" applyNumberFormat="1" applyFont="1" applyBorder="1" applyAlignment="1"/>
    <xf numFmtId="8" fontId="2" fillId="0" borderId="41" xfId="0" applyNumberFormat="1" applyFont="1" applyBorder="1" applyAlignment="1"/>
    <xf numFmtId="49" fontId="2" fillId="0" borderId="40" xfId="0" applyNumberFormat="1" applyFont="1" applyBorder="1" applyAlignment="1"/>
    <xf numFmtId="1" fontId="2" fillId="0" borderId="40" xfId="0" applyNumberFormat="1" applyFont="1" applyBorder="1" applyAlignment="1">
      <alignment vertical="center"/>
    </xf>
    <xf numFmtId="1" fontId="2" fillId="0" borderId="42" xfId="0" applyNumberFormat="1" applyFont="1" applyBorder="1" applyAlignment="1">
      <alignment vertical="center"/>
    </xf>
    <xf numFmtId="49" fontId="37" fillId="0" borderId="5" xfId="0" applyNumberFormat="1" applyFont="1" applyBorder="1" applyAlignment="1"/>
    <xf numFmtId="0" fontId="2" fillId="0" borderId="35" xfId="0" applyFont="1" applyBorder="1" applyAlignment="1"/>
    <xf numFmtId="1" fontId="3" fillId="0" borderId="16" xfId="0" applyNumberFormat="1" applyFont="1" applyBorder="1" applyAlignment="1"/>
    <xf numFmtId="1" fontId="3" fillId="0" borderId="36" xfId="0" applyNumberFormat="1" applyFont="1" applyBorder="1" applyAlignment="1"/>
    <xf numFmtId="164" fontId="4" fillId="0" borderId="36" xfId="0" applyNumberFormat="1" applyFont="1" applyBorder="1" applyAlignment="1">
      <alignment horizontal="left"/>
    </xf>
    <xf numFmtId="1" fontId="4" fillId="0" borderId="36" xfId="0" applyNumberFormat="1" applyFont="1" applyBorder="1" applyAlignment="1"/>
    <xf numFmtId="49" fontId="4" fillId="0" borderId="36" xfId="0" applyNumberFormat="1" applyFont="1" applyBorder="1" applyAlignment="1"/>
    <xf numFmtId="1" fontId="5" fillId="0" borderId="36" xfId="0" applyNumberFormat="1" applyFont="1" applyBorder="1" applyAlignment="1"/>
    <xf numFmtId="49" fontId="37" fillId="0" borderId="36" xfId="0" applyNumberFormat="1" applyFont="1" applyBorder="1" applyAlignment="1"/>
    <xf numFmtId="49" fontId="5" fillId="0" borderId="36" xfId="0" applyNumberFormat="1" applyFont="1" applyBorder="1" applyAlignment="1">
      <alignment horizontal="left"/>
    </xf>
    <xf numFmtId="49" fontId="5" fillId="0" borderId="36" xfId="0" applyNumberFormat="1" applyFont="1" applyBorder="1" applyAlignment="1"/>
    <xf numFmtId="1" fontId="5" fillId="0" borderId="5" xfId="0" applyNumberFormat="1" applyFont="1" applyBorder="1" applyAlignment="1">
      <alignment horizontal="left"/>
    </xf>
    <xf numFmtId="49" fontId="37" fillId="0" borderId="5" xfId="0" applyNumberFormat="1" applyFont="1" applyBorder="1" applyAlignment="1">
      <alignment horizontal="left"/>
    </xf>
    <xf numFmtId="1" fontId="2" fillId="0" borderId="46" xfId="0" applyNumberFormat="1" applyFont="1" applyBorder="1" applyAlignment="1"/>
    <xf numFmtId="1" fontId="2" fillId="0" borderId="38" xfId="0" applyNumberFormat="1" applyFont="1" applyBorder="1" applyAlignment="1"/>
    <xf numFmtId="1" fontId="33" fillId="0" borderId="39" xfId="0" applyNumberFormat="1" applyFont="1" applyBorder="1" applyAlignment="1">
      <alignment horizontal="left"/>
    </xf>
    <xf numFmtId="1" fontId="2" fillId="0" borderId="44" xfId="0" applyNumberFormat="1" applyFont="1" applyBorder="1" applyAlignment="1"/>
    <xf numFmtId="1" fontId="15" fillId="3" borderId="19" xfId="0" applyNumberFormat="1" applyFont="1" applyFill="1" applyBorder="1" applyAlignment="1" applyProtection="1">
      <protection locked="0"/>
    </xf>
    <xf numFmtId="49" fontId="15" fillId="4" borderId="19" xfId="0" applyNumberFormat="1" applyFont="1" applyFill="1" applyBorder="1" applyAlignment="1" applyProtection="1">
      <protection locked="0"/>
    </xf>
    <xf numFmtId="0" fontId="15" fillId="4" borderId="19" xfId="0" applyNumberFormat="1" applyFont="1" applyFill="1" applyBorder="1" applyAlignment="1" applyProtection="1">
      <alignment horizontal="left"/>
      <protection locked="0"/>
    </xf>
    <xf numFmtId="8" fontId="15" fillId="4" borderId="19" xfId="0" applyNumberFormat="1" applyFont="1" applyFill="1" applyBorder="1" applyAlignment="1" applyProtection="1">
      <alignment horizontal="left"/>
      <protection locked="0"/>
    </xf>
    <xf numFmtId="49" fontId="15" fillId="3" borderId="19" xfId="0" applyNumberFormat="1" applyFont="1" applyFill="1" applyBorder="1" applyAlignment="1" applyProtection="1"/>
    <xf numFmtId="49" fontId="15" fillId="3" borderId="19" xfId="0" applyNumberFormat="1" applyFont="1" applyFill="1" applyBorder="1" applyAlignment="1" applyProtection="1">
      <alignment horizontal="left"/>
    </xf>
    <xf numFmtId="1" fontId="39" fillId="0" borderId="7" xfId="1" applyNumberFormat="1" applyBorder="1" applyAlignment="1">
      <alignment horizontal="left" vertical="top"/>
    </xf>
    <xf numFmtId="49" fontId="2" fillId="0" borderId="5" xfId="0" applyNumberFormat="1" applyFont="1" applyBorder="1" applyAlignment="1">
      <alignment horizontal="center"/>
    </xf>
    <xf numFmtId="1" fontId="2" fillId="0" borderId="5" xfId="0" applyNumberFormat="1" applyFont="1" applyBorder="1" applyAlignment="1">
      <alignment horizontal="center"/>
    </xf>
    <xf numFmtId="49" fontId="13" fillId="0" borderId="23" xfId="0" applyNumberFormat="1" applyFont="1" applyBorder="1" applyAlignment="1"/>
    <xf numFmtId="1" fontId="13" fillId="0" borderId="24" xfId="0" applyNumberFormat="1" applyFont="1" applyBorder="1" applyAlignment="1"/>
    <xf numFmtId="1" fontId="26" fillId="0" borderId="5" xfId="0" applyNumberFormat="1" applyFont="1" applyBorder="1" applyAlignment="1">
      <alignment horizontal="center"/>
    </xf>
    <xf numFmtId="49" fontId="25" fillId="0" borderId="4" xfId="0" applyNumberFormat="1" applyFont="1" applyBorder="1" applyAlignment="1"/>
    <xf numFmtId="1" fontId="2" fillId="0" borderId="5" xfId="0" applyNumberFormat="1" applyFont="1" applyBorder="1" applyAlignment="1"/>
    <xf numFmtId="1" fontId="2" fillId="0" borderId="4" xfId="0" applyNumberFormat="1" applyFont="1" applyBorder="1" applyAlignment="1"/>
    <xf numFmtId="49" fontId="8" fillId="0" borderId="20" xfId="0" applyNumberFormat="1" applyFont="1" applyBorder="1" applyAlignment="1">
      <alignment horizontal="left"/>
    </xf>
    <xf numFmtId="49" fontId="8" fillId="0" borderId="36" xfId="0" applyNumberFormat="1" applyFont="1" applyBorder="1" applyAlignment="1">
      <alignment horizontal="left"/>
    </xf>
    <xf numFmtId="1" fontId="17" fillId="0" borderId="5" xfId="0" applyNumberFormat="1" applyFont="1" applyBorder="1" applyAlignment="1">
      <alignment horizontal="center"/>
    </xf>
    <xf numFmtId="14" fontId="26" fillId="0" borderId="12" xfId="0" applyNumberFormat="1" applyFont="1" applyBorder="1" applyAlignment="1">
      <alignment horizontal="center"/>
    </xf>
    <xf numFmtId="49" fontId="38" fillId="0" borderId="36" xfId="0" applyNumberFormat="1" applyFont="1" applyBorder="1" applyAlignment="1">
      <alignment horizontal="center" vertical="center"/>
    </xf>
    <xf numFmtId="49" fontId="9" fillId="2" borderId="12" xfId="0" applyNumberFormat="1" applyFont="1" applyFill="1" applyBorder="1" applyAlignment="1">
      <alignment horizontal="center" vertical="center"/>
    </xf>
    <xf numFmtId="0" fontId="2" fillId="0" borderId="2" xfId="0" applyFont="1" applyBorder="1" applyAlignment="1"/>
    <xf numFmtId="0" fontId="1" fillId="0" borderId="5" xfId="0" applyFont="1" applyBorder="1" applyAlignment="1">
      <alignment vertical="top" wrapText="1"/>
    </xf>
    <xf numFmtId="1" fontId="6" fillId="0" borderId="10" xfId="0" applyNumberFormat="1" applyFont="1" applyBorder="1" applyAlignment="1">
      <alignment horizontal="center"/>
    </xf>
    <xf numFmtId="49" fontId="7" fillId="0" borderId="36" xfId="0" applyNumberFormat="1" applyFont="1" applyBorder="1" applyAlignment="1">
      <alignment horizontal="center" vertical="center"/>
    </xf>
    <xf numFmtId="49" fontId="8" fillId="0" borderId="36" xfId="0" applyNumberFormat="1" applyFont="1" applyBorder="1" applyAlignment="1">
      <alignment horizontal="center" vertical="center"/>
    </xf>
    <xf numFmtId="49" fontId="18" fillId="0" borderId="45" xfId="0" applyNumberFormat="1" applyFont="1" applyBorder="1" applyAlignment="1">
      <alignment horizontal="center"/>
    </xf>
    <xf numFmtId="49" fontId="18" fillId="0" borderId="43" xfId="0" applyNumberFormat="1" applyFont="1" applyBorder="1" applyAlignment="1">
      <alignment horizontal="center"/>
    </xf>
    <xf numFmtId="49" fontId="13" fillId="0" borderId="36" xfId="0" applyNumberFormat="1" applyFont="1" applyBorder="1" applyAlignment="1">
      <alignment horizontal="center"/>
    </xf>
    <xf numFmtId="49" fontId="18" fillId="0" borderId="15" xfId="0" applyNumberFormat="1" applyFont="1" applyBorder="1" applyAlignment="1">
      <alignment horizontal="center"/>
    </xf>
    <xf numFmtId="49" fontId="18" fillId="0" borderId="36" xfId="0" applyNumberFormat="1" applyFont="1" applyBorder="1" applyAlignment="1">
      <alignment horizontal="center"/>
    </xf>
    <xf numFmtId="1" fontId="33" fillId="0" borderId="15" xfId="0" applyNumberFormat="1" applyFont="1" applyBorder="1" applyAlignment="1">
      <alignment horizontal="center"/>
    </xf>
    <xf numFmtId="1" fontId="33" fillId="0" borderId="36" xfId="0" applyNumberFormat="1" applyFont="1" applyBorder="1" applyAlignment="1">
      <alignment horizontal="center"/>
    </xf>
    <xf numFmtId="0" fontId="39" fillId="0" borderId="15" xfId="1" applyBorder="1" applyAlignment="1">
      <alignment horizontal="left" vertical="top" wrapText="1"/>
    </xf>
    <xf numFmtId="0" fontId="39" fillId="0" borderId="36" xfId="1" applyBorder="1" applyAlignment="1">
      <alignment horizontal="left" vertical="top" wrapText="1"/>
    </xf>
    <xf numFmtId="49" fontId="34" fillId="0" borderId="43" xfId="0" applyNumberFormat="1" applyFont="1" applyBorder="1" applyAlignment="1">
      <alignment horizontal="left" vertical="center"/>
    </xf>
    <xf numFmtId="49" fontId="34" fillId="0" borderId="36" xfId="0" applyNumberFormat="1" applyFont="1" applyBorder="1" applyAlignment="1">
      <alignment horizontal="left" vertical="center"/>
    </xf>
    <xf numFmtId="49" fontId="14" fillId="0" borderId="15" xfId="0" applyNumberFormat="1" applyFont="1" applyBorder="1" applyAlignment="1">
      <alignment horizontal="center"/>
    </xf>
    <xf numFmtId="49" fontId="14" fillId="0" borderId="36" xfId="0" applyNumberFormat="1" applyFont="1" applyBorder="1" applyAlignment="1">
      <alignment horizontal="center"/>
    </xf>
    <xf numFmtId="49" fontId="30" fillId="0" borderId="15" xfId="0" applyNumberFormat="1" applyFont="1" applyBorder="1" applyAlignment="1">
      <alignment horizontal="center"/>
    </xf>
    <xf numFmtId="49" fontId="30" fillId="0" borderId="36" xfId="0" applyNumberFormat="1" applyFont="1" applyBorder="1" applyAlignment="1">
      <alignment horizontal="center"/>
    </xf>
    <xf numFmtId="49" fontId="30" fillId="0" borderId="6" xfId="0" applyNumberFormat="1" applyFont="1" applyBorder="1" applyAlignment="1">
      <alignment horizontal="center"/>
    </xf>
    <xf numFmtId="49" fontId="9" fillId="0" borderId="15" xfId="0" applyNumberFormat="1" applyFont="1" applyBorder="1" applyAlignment="1">
      <alignment horizontal="center"/>
    </xf>
    <xf numFmtId="49" fontId="9" fillId="0" borderId="36" xfId="0" applyNumberFormat="1" applyFont="1" applyBorder="1" applyAlignment="1">
      <alignment horizontal="center"/>
    </xf>
    <xf numFmtId="49" fontId="9" fillId="0" borderId="6" xfId="0" applyNumberFormat="1" applyFont="1" applyBorder="1" applyAlignment="1">
      <alignment horizontal="center"/>
    </xf>
    <xf numFmtId="49" fontId="31" fillId="0" borderId="15" xfId="0" applyNumberFormat="1" applyFont="1" applyBorder="1" applyAlignment="1">
      <alignment horizontal="center"/>
    </xf>
    <xf numFmtId="49" fontId="31" fillId="0" borderId="36" xfId="0" applyNumberFormat="1" applyFont="1" applyBorder="1" applyAlignment="1">
      <alignment horizontal="center"/>
    </xf>
    <xf numFmtId="49" fontId="31" fillId="0" borderId="6" xfId="0" applyNumberFormat="1" applyFont="1" applyBorder="1" applyAlignment="1">
      <alignment horizontal="center"/>
    </xf>
    <xf numFmtId="49" fontId="4" fillId="0" borderId="15" xfId="0" applyNumberFormat="1" applyFont="1" applyBorder="1" applyAlignment="1">
      <alignment horizontal="center"/>
    </xf>
    <xf numFmtId="49" fontId="4" fillId="0" borderId="36" xfId="0" applyNumberFormat="1" applyFont="1" applyBorder="1" applyAlignment="1">
      <alignment horizontal="center"/>
    </xf>
    <xf numFmtId="49" fontId="4" fillId="0" borderId="6" xfId="0" applyNumberFormat="1" applyFont="1" applyBorder="1" applyAlignment="1">
      <alignment horizontal="center"/>
    </xf>
    <xf numFmtId="49" fontId="10" fillId="0" borderId="15" xfId="0" applyNumberFormat="1" applyFont="1" applyBorder="1" applyAlignment="1">
      <alignment horizontal="center"/>
    </xf>
    <xf numFmtId="49" fontId="10" fillId="0" borderId="36" xfId="0" applyNumberFormat="1" applyFont="1" applyBorder="1" applyAlignment="1">
      <alignment horizontal="center"/>
    </xf>
    <xf numFmtId="49" fontId="10" fillId="0" borderId="6" xfId="0" applyNumberFormat="1" applyFont="1" applyBorder="1" applyAlignment="1">
      <alignment horizontal="center"/>
    </xf>
    <xf numFmtId="49" fontId="39" fillId="0" borderId="15" xfId="1" applyNumberFormat="1" applyBorder="1" applyAlignment="1">
      <alignment horizontal="center"/>
    </xf>
  </cellXfs>
  <cellStyles count="2">
    <cellStyle name="Hyperlink" xfId="1" builtinId="8"/>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AAAAAA"/>
      <rgbColor rgb="FF4F81BD"/>
      <rgbColor rgb="FF808080"/>
      <rgbColor rgb="FFFFFFFF"/>
      <rgbColor rgb="FF003366"/>
      <rgbColor rgb="FFFFFF99"/>
      <rgbColor rgb="FF0D69B2"/>
      <rgbColor rgb="FFFF0000"/>
      <rgbColor rgb="FFA5A5A5"/>
      <rgbColor rgb="FF009999"/>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51</xdr:col>
      <xdr:colOff>224306</xdr:colOff>
      <xdr:row>0</xdr:row>
      <xdr:rowOff>152400</xdr:rowOff>
    </xdr:from>
    <xdr:to>
      <xdr:col>59</xdr:col>
      <xdr:colOff>365924</xdr:colOff>
      <xdr:row>11</xdr:row>
      <xdr:rowOff>142875</xdr:rowOff>
    </xdr:to>
    <xdr:grpSp>
      <xdr:nvGrpSpPr>
        <xdr:cNvPr id="7" name="Group 7">
          <a:extLst>
            <a:ext uri="{FF2B5EF4-FFF2-40B4-BE49-F238E27FC236}">
              <a16:creationId xmlns:a16="http://schemas.microsoft.com/office/drawing/2014/main" id="{00000000-0008-0000-0200-000007000000}"/>
            </a:ext>
          </a:extLst>
        </xdr:cNvPr>
        <xdr:cNvGrpSpPr/>
      </xdr:nvGrpSpPr>
      <xdr:grpSpPr>
        <a:xfrm>
          <a:off x="40781756" y="152400"/>
          <a:ext cx="8828418" cy="2105025"/>
          <a:chOff x="8933" y="-3203213"/>
          <a:chExt cx="8281807" cy="3319872"/>
        </a:xfrm>
      </xdr:grpSpPr>
      <xdr:sp macro="" textlink="">
        <xdr:nvSpPr>
          <xdr:cNvPr id="5" name="Shape 5">
            <a:extLst>
              <a:ext uri="{FF2B5EF4-FFF2-40B4-BE49-F238E27FC236}">
                <a16:creationId xmlns:a16="http://schemas.microsoft.com/office/drawing/2014/main" id="{00000000-0008-0000-0200-000005000000}"/>
              </a:ext>
            </a:extLst>
          </xdr:cNvPr>
          <xdr:cNvSpPr/>
        </xdr:nvSpPr>
        <xdr:spPr>
          <a:xfrm>
            <a:off x="8933" y="-3113081"/>
            <a:ext cx="8197473" cy="3229740"/>
          </a:xfrm>
          <a:prstGeom prst="rect">
            <a:avLst/>
          </a:prstGeom>
          <a:solidFill>
            <a:srgbClr val="FFFFFF"/>
          </a:solidFill>
          <a:ln w="9525" cap="flat">
            <a:solidFill>
              <a:srgbClr val="000000"/>
            </a:solidFill>
            <a:prstDash val="solid"/>
            <a:miter lim="800000"/>
          </a:ln>
          <a:effectLst/>
        </xdr:spPr>
        <xdr:txBody>
          <a:bodyPr/>
          <a:lstStyle/>
          <a:p>
            <a:endParaRPr/>
          </a:p>
        </xdr:txBody>
      </xdr:sp>
      <xdr:sp macro="" textlink="">
        <xdr:nvSpPr>
          <xdr:cNvPr id="6" name="Shape 6">
            <a:extLst>
              <a:ext uri="{FF2B5EF4-FFF2-40B4-BE49-F238E27FC236}">
                <a16:creationId xmlns:a16="http://schemas.microsoft.com/office/drawing/2014/main" id="{00000000-0008-0000-0200-000006000000}"/>
              </a:ext>
            </a:extLst>
          </xdr:cNvPr>
          <xdr:cNvSpPr txBox="1"/>
        </xdr:nvSpPr>
        <xdr:spPr>
          <a:xfrm>
            <a:off x="16690" y="-3203213"/>
            <a:ext cx="8274050" cy="2989386"/>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0" tIns="0" rIns="0" bIns="0" numCol="1" anchor="t">
            <a:noAutofit/>
          </a:bodyPr>
          <a:lstStyle/>
          <a:p>
            <a:pPr marL="0" marR="0" indent="0" algn="ctr" defTabSz="91440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a:defRPr>
            </a:pPr>
            <a:endParaRPr sz="2400" b="0" i="0" u="none" strike="noStrike" cap="none" spc="0" baseline="0">
              <a:ln>
                <a:noFill/>
              </a:ln>
              <a:solidFill>
                <a:srgbClr val="000000"/>
              </a:solidFill>
              <a:uFill>
                <a:solidFill>
                  <a:srgbClr val="000000"/>
                </a:solidFill>
              </a:uFill>
              <a:latin typeface="Calibri"/>
              <a:ea typeface="Calibri"/>
              <a:cs typeface="Calibri"/>
              <a:sym typeface="Calibri"/>
            </a:endParaRPr>
          </a:p>
          <a:p>
            <a:pPr marL="0" marR="0" indent="0" algn="ctr" defTabSz="91440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a:defRPr>
            </a:pPr>
            <a:endParaRPr sz="2400" b="0" i="0" u="none" strike="noStrike" cap="none" spc="0" baseline="0">
              <a:ln>
                <a:noFill/>
              </a:ln>
              <a:solidFill>
                <a:srgbClr val="000000"/>
              </a:solidFill>
              <a:uFill>
                <a:solidFill>
                  <a:srgbClr val="000000"/>
                </a:solidFill>
              </a:uFill>
              <a:latin typeface="Geneva"/>
              <a:ea typeface="Geneva"/>
              <a:cs typeface="Geneva"/>
              <a:sym typeface="Geneva"/>
            </a:endParaRPr>
          </a:p>
          <a:p>
            <a:pPr marL="0" marR="0" indent="0" algn="ctr" defTabSz="91440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a:defRPr>
            </a:pPr>
            <a:endParaRPr sz="1200" b="0" i="0" u="none" strike="noStrike" cap="none" spc="0" baseline="0">
              <a:ln>
                <a:noFill/>
              </a:ln>
              <a:solidFill>
                <a:srgbClr val="000000"/>
              </a:solidFill>
              <a:uFill>
                <a:solidFill>
                  <a:srgbClr val="000000"/>
                </a:solidFill>
              </a:uFill>
              <a:latin typeface="Geneva"/>
              <a:ea typeface="Geneva"/>
              <a:cs typeface="Geneva"/>
              <a:sym typeface="Geneva"/>
            </a:endParaRPr>
          </a:p>
          <a:p>
            <a:pPr marL="0" marR="0" indent="0" algn="ctr" defTabSz="91440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a:defRPr>
            </a:pPr>
            <a:r>
              <a:rPr sz="2400" b="0" i="0" u="none" strike="noStrike" cap="none" spc="0" baseline="0">
                <a:ln>
                  <a:noFill/>
                </a:ln>
                <a:solidFill>
                  <a:srgbClr val="000000"/>
                </a:solidFill>
                <a:uFill>
                  <a:solidFill>
                    <a:srgbClr val="000000"/>
                  </a:solidFill>
                </a:uFill>
                <a:latin typeface="Geneva"/>
                <a:ea typeface="Geneva"/>
                <a:cs typeface="Geneva"/>
                <a:sym typeface="Geneva"/>
              </a:rPr>
              <a:t>FWC Version 02/07/08</a:t>
            </a:r>
          </a:p>
        </xdr:txBody>
      </xdr:sp>
    </xdr:grpSp>
    <xdr:clientData/>
  </xdr:twoCellAnchor>
  <xdr:twoCellAnchor>
    <xdr:from>
      <xdr:col>60</xdr:col>
      <xdr:colOff>287261</xdr:colOff>
      <xdr:row>0</xdr:row>
      <xdr:rowOff>184645</xdr:rowOff>
    </xdr:from>
    <xdr:to>
      <xdr:col>71</xdr:col>
      <xdr:colOff>201478</xdr:colOff>
      <xdr:row>30</xdr:row>
      <xdr:rowOff>104774</xdr:rowOff>
    </xdr:to>
    <xdr:grpSp>
      <xdr:nvGrpSpPr>
        <xdr:cNvPr id="10" name="Group 10">
          <a:extLst>
            <a:ext uri="{FF2B5EF4-FFF2-40B4-BE49-F238E27FC236}">
              <a16:creationId xmlns:a16="http://schemas.microsoft.com/office/drawing/2014/main" id="{00000000-0008-0000-0200-00000A000000}"/>
            </a:ext>
          </a:extLst>
        </xdr:cNvPr>
        <xdr:cNvGrpSpPr/>
      </xdr:nvGrpSpPr>
      <xdr:grpSpPr>
        <a:xfrm>
          <a:off x="50207786" y="184645"/>
          <a:ext cx="7886642" cy="4892179"/>
          <a:chOff x="-185908" y="-4591121"/>
          <a:chExt cx="9054682" cy="5483875"/>
        </a:xfrm>
      </xdr:grpSpPr>
      <xdr:sp macro="" textlink="">
        <xdr:nvSpPr>
          <xdr:cNvPr id="8" name="Shape 8">
            <a:extLst>
              <a:ext uri="{FF2B5EF4-FFF2-40B4-BE49-F238E27FC236}">
                <a16:creationId xmlns:a16="http://schemas.microsoft.com/office/drawing/2014/main" id="{00000000-0008-0000-0200-000008000000}"/>
              </a:ext>
            </a:extLst>
          </xdr:cNvPr>
          <xdr:cNvSpPr/>
        </xdr:nvSpPr>
        <xdr:spPr>
          <a:xfrm>
            <a:off x="-185908" y="-4591121"/>
            <a:ext cx="9054682" cy="5483875"/>
          </a:xfrm>
          <a:prstGeom prst="rect">
            <a:avLst/>
          </a:prstGeom>
          <a:solidFill>
            <a:srgbClr val="FFFFFF"/>
          </a:solidFill>
          <a:ln w="9525" cap="flat">
            <a:solidFill>
              <a:srgbClr val="000000"/>
            </a:solidFill>
            <a:prstDash val="solid"/>
            <a:miter lim="800000"/>
          </a:ln>
          <a:effectLst/>
        </xdr:spPr>
        <xdr:txBody>
          <a:bodyPr/>
          <a:lstStyle/>
          <a:p>
            <a:endParaRPr/>
          </a:p>
        </xdr:txBody>
      </xdr:sp>
      <xdr:sp macro="" textlink="">
        <xdr:nvSpPr>
          <xdr:cNvPr id="9" name="Shape 9">
            <a:extLst>
              <a:ext uri="{FF2B5EF4-FFF2-40B4-BE49-F238E27FC236}">
                <a16:creationId xmlns:a16="http://schemas.microsoft.com/office/drawing/2014/main" id="{00000000-0008-0000-0200-000009000000}"/>
              </a:ext>
            </a:extLst>
          </xdr:cNvPr>
          <xdr:cNvSpPr txBox="1"/>
        </xdr:nvSpPr>
        <xdr:spPr>
          <a:xfrm>
            <a:off x="232470" y="-3100452"/>
            <a:ext cx="8197209" cy="1563734"/>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0" tIns="0" rIns="0" bIns="0" numCol="1" anchor="t">
            <a:noAutofit/>
          </a:bodyPr>
          <a:lstStyle/>
          <a:p>
            <a:pPr marL="0" marR="0" indent="0" algn="ctr" defTabSz="91440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a:defRPr>
            </a:pPr>
            <a:endParaRPr sz="2400" b="0" i="0" u="none" strike="noStrike" cap="none" spc="0" baseline="0">
              <a:ln>
                <a:noFill/>
              </a:ln>
              <a:solidFill>
                <a:srgbClr val="000000"/>
              </a:solidFill>
              <a:uFill>
                <a:solidFill>
                  <a:srgbClr val="000000"/>
                </a:solidFill>
              </a:uFill>
              <a:latin typeface="Geneva"/>
              <a:ea typeface="Geneva"/>
              <a:cs typeface="Geneva"/>
              <a:sym typeface="Geneva"/>
            </a:endParaRPr>
          </a:p>
          <a:p>
            <a:pPr marL="0" marR="0" indent="0" algn="ctr" defTabSz="91440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a:defRPr>
            </a:pPr>
            <a:endParaRPr sz="2400" b="0" i="0" u="none" strike="noStrike" cap="none" spc="0" baseline="0">
              <a:ln>
                <a:noFill/>
              </a:ln>
              <a:solidFill>
                <a:srgbClr val="000000"/>
              </a:solidFill>
              <a:uFill>
                <a:solidFill>
                  <a:srgbClr val="000000"/>
                </a:solidFill>
              </a:uFill>
              <a:latin typeface="Geneva"/>
              <a:ea typeface="Geneva"/>
              <a:cs typeface="Geneva"/>
              <a:sym typeface="Geneva"/>
            </a:endParaRPr>
          </a:p>
          <a:p>
            <a:pPr marL="0" marR="0" indent="0" algn="ctr" defTabSz="91440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a:defRPr>
            </a:pPr>
            <a:r>
              <a:rPr sz="2400" b="0" i="0" u="none" strike="noStrike" cap="none" spc="0" baseline="0">
                <a:ln>
                  <a:noFill/>
                </a:ln>
                <a:solidFill>
                  <a:srgbClr val="000000"/>
                </a:solidFill>
                <a:uFill>
                  <a:solidFill>
                    <a:srgbClr val="000000"/>
                  </a:solidFill>
                </a:uFill>
                <a:latin typeface="Geneva"/>
                <a:ea typeface="Geneva"/>
                <a:cs typeface="Geneva"/>
                <a:sym typeface="Geneva"/>
              </a:rPr>
              <a:t>Don't change anything in this text box!</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19</xdr:row>
      <xdr:rowOff>19049</xdr:rowOff>
    </xdr:from>
    <xdr:to>
      <xdr:col>6</xdr:col>
      <xdr:colOff>600075</xdr:colOff>
      <xdr:row>36</xdr:row>
      <xdr:rowOff>69085</xdr:rowOff>
    </xdr:to>
    <xdr:sp macro="" textlink="">
      <xdr:nvSpPr>
        <xdr:cNvPr id="2" name="Shape 2">
          <a:extLst>
            <a:ext uri="{FF2B5EF4-FFF2-40B4-BE49-F238E27FC236}">
              <a16:creationId xmlns:a16="http://schemas.microsoft.com/office/drawing/2014/main" id="{00000000-0008-0000-0100-000002000000}"/>
            </a:ext>
          </a:extLst>
        </xdr:cNvPr>
        <xdr:cNvSpPr txBox="1"/>
      </xdr:nvSpPr>
      <xdr:spPr>
        <a:xfrm>
          <a:off x="257175" y="4819649"/>
          <a:ext cx="7734300" cy="4098161"/>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0" tIns="0" rIns="0" bIns="0" numCol="1" anchor="t">
          <a:noAutofit/>
        </a:bodyPr>
        <a:lstStyle/>
        <a:p>
          <a:pPr marL="0" marR="0" indent="0" algn="l" defTabSz="91440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a:defRPr>
          </a:pPr>
          <a:endParaRPr sz="1000" b="0" i="0" u="none" strike="noStrike" cap="none" spc="0" baseline="0">
            <a:ln>
              <a:noFill/>
            </a:ln>
            <a:solidFill>
              <a:srgbClr val="000000"/>
            </a:solidFill>
            <a:uFill>
              <a:solidFill>
                <a:srgbClr val="000000"/>
              </a:solidFill>
            </a:uFill>
            <a:latin typeface="Tahoma"/>
            <a:ea typeface="Tahoma"/>
            <a:cs typeface="Tahoma"/>
            <a:sym typeface="Tahoma"/>
          </a:endParaRPr>
        </a:p>
        <a:p>
          <a:pPr marL="0" marR="0" indent="0" algn="l" defTabSz="91440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a:defRPr>
          </a:pPr>
          <a:r>
            <a:rPr sz="1100" b="0" i="0" u="none" strike="noStrike" cap="none" spc="0" baseline="0">
              <a:ln>
                <a:noFill/>
              </a:ln>
              <a:solidFill>
                <a:srgbClr val="000000"/>
              </a:solidFill>
              <a:uFill>
                <a:solidFill>
                  <a:srgbClr val="000000"/>
                </a:solidFill>
              </a:uFill>
              <a:latin typeface="Tahoma"/>
              <a:ea typeface="Tahoma"/>
              <a:cs typeface="Tahoma"/>
              <a:sym typeface="Tahoma"/>
            </a:rPr>
            <a:t>Welcome to Northpoint Commercial Credit, LLC, a provider of competitive equipment financing solutions to industrial organizations throughout the U.S.  We look forward to assisting your organization with its Total Finishing Solutions equipment  acquisition.  Our flexible, low-payment financing options will help maximize the equipment ROI, while minimizing out-of-pocket expenses associated with this purchase.  As a trusted financing partner, we work hard to ensure that your investment in this Total Finishing Solutions equipment package is handled in a comprehensive and streamlined manner, saving both time and money.  Some additional benefits of financing your equipment with Northpoint are as follows:</a:t>
          </a:r>
          <a:endParaRPr sz="1000" b="0" i="0" u="none" strike="noStrike" cap="none" spc="0" baseline="0">
            <a:ln>
              <a:noFill/>
            </a:ln>
            <a:solidFill>
              <a:srgbClr val="000000"/>
            </a:solidFill>
            <a:uFill>
              <a:solidFill>
                <a:srgbClr val="000000"/>
              </a:solidFill>
            </a:uFill>
            <a:latin typeface="Trebuchet MS"/>
            <a:ea typeface="Trebuchet MS"/>
            <a:cs typeface="Trebuchet MS"/>
            <a:sym typeface="Trebuchet MS"/>
          </a:endParaRPr>
        </a:p>
        <a:p>
          <a:pPr marL="0" marR="0" indent="0" algn="l" defTabSz="91440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a:defRPr>
          </a:pPr>
          <a:endParaRPr sz="1000" b="0" i="0" u="none" strike="noStrike" cap="none" spc="0" baseline="0">
            <a:ln>
              <a:noFill/>
            </a:ln>
            <a:solidFill>
              <a:srgbClr val="000000"/>
            </a:solidFill>
            <a:uFill>
              <a:solidFill>
                <a:srgbClr val="000000"/>
              </a:solidFill>
            </a:uFill>
            <a:latin typeface="Tahoma"/>
            <a:ea typeface="Tahoma"/>
            <a:cs typeface="Tahoma"/>
            <a:sym typeface="Tahoma"/>
          </a:endParaRPr>
        </a:p>
        <a:p>
          <a:pPr marL="0" marR="0" indent="0" algn="l" defTabSz="91440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a:defRPr>
          </a:pPr>
          <a:endParaRPr sz="1000" b="0" i="0" u="none" strike="noStrike" cap="none" spc="0" baseline="0">
            <a:ln>
              <a:noFill/>
            </a:ln>
            <a:solidFill>
              <a:srgbClr val="000000"/>
            </a:solidFill>
            <a:uFill>
              <a:solidFill>
                <a:srgbClr val="000000"/>
              </a:solidFill>
            </a:uFill>
            <a:latin typeface="Tahoma"/>
            <a:ea typeface="Tahoma"/>
            <a:cs typeface="Tahoma"/>
            <a:sym typeface="Tahoma"/>
          </a:endParaRPr>
        </a:p>
        <a:p>
          <a:pPr marL="0" marR="0" indent="0" algn="l" defTabSz="91440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a:defRPr>
          </a:pPr>
          <a:r>
            <a:rPr sz="1100" b="1" i="0" u="none" strike="noStrike" cap="none" spc="0" baseline="0">
              <a:ln>
                <a:noFill/>
              </a:ln>
              <a:solidFill>
                <a:srgbClr val="000000"/>
              </a:solidFill>
              <a:uFill>
                <a:solidFill>
                  <a:srgbClr val="000000"/>
                </a:solidFill>
              </a:uFill>
              <a:latin typeface="Tahoma"/>
              <a:ea typeface="Tahoma"/>
              <a:cs typeface="Tahoma"/>
              <a:sym typeface="Tahoma"/>
            </a:rPr>
            <a:t>Grow Business Capital</a:t>
          </a:r>
          <a:r>
            <a:rPr sz="1100" b="0" i="0" u="none" strike="noStrike" cap="none" spc="0" baseline="0">
              <a:ln>
                <a:noFill/>
              </a:ln>
              <a:solidFill>
                <a:srgbClr val="000000"/>
              </a:solidFill>
              <a:uFill>
                <a:solidFill>
                  <a:srgbClr val="000000"/>
                </a:solidFill>
              </a:uFill>
              <a:latin typeface="Tahoma"/>
              <a:ea typeface="Tahoma"/>
              <a:cs typeface="Tahoma"/>
              <a:sym typeface="Tahoma"/>
            </a:rPr>
            <a:t>.  Financing allows for the purchase of equipment and technology you need today while spreading your payments over time.  This allows your business to retain excess cash, which builds business equity.</a:t>
          </a:r>
          <a:endParaRPr sz="1000" b="0" i="0" u="none" strike="noStrike" cap="none" spc="0" baseline="0">
            <a:ln>
              <a:noFill/>
            </a:ln>
            <a:solidFill>
              <a:srgbClr val="000000"/>
            </a:solidFill>
            <a:uFill>
              <a:solidFill>
                <a:srgbClr val="000000"/>
              </a:solidFill>
            </a:uFill>
            <a:latin typeface="Trebuchet MS"/>
            <a:ea typeface="Trebuchet MS"/>
            <a:cs typeface="Trebuchet MS"/>
            <a:sym typeface="Trebuchet MS"/>
          </a:endParaRPr>
        </a:p>
        <a:p>
          <a:pPr marL="0" marR="0" indent="0" algn="l" defTabSz="91440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a:defRPr>
          </a:pPr>
          <a:endParaRPr sz="1000" b="0" i="0" u="none" strike="noStrike" cap="none" spc="0" baseline="0">
            <a:ln>
              <a:noFill/>
            </a:ln>
            <a:solidFill>
              <a:srgbClr val="000000"/>
            </a:solidFill>
            <a:uFill>
              <a:solidFill>
                <a:srgbClr val="000000"/>
              </a:solidFill>
            </a:uFill>
            <a:latin typeface="Tahoma"/>
            <a:ea typeface="Tahoma"/>
            <a:cs typeface="Tahoma"/>
            <a:sym typeface="Tahoma"/>
          </a:endParaRPr>
        </a:p>
        <a:p>
          <a:pPr marL="0" marR="0" indent="0" algn="l" defTabSz="91440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a:defRPr>
          </a:pPr>
          <a:r>
            <a:rPr sz="1100" b="1" i="0" u="none" strike="noStrike" cap="none" spc="0" baseline="0">
              <a:ln>
                <a:noFill/>
              </a:ln>
              <a:solidFill>
                <a:srgbClr val="000000"/>
              </a:solidFill>
              <a:uFill>
                <a:solidFill>
                  <a:srgbClr val="000000"/>
                </a:solidFill>
              </a:uFill>
              <a:latin typeface="Tahoma"/>
              <a:ea typeface="Tahoma"/>
              <a:cs typeface="Tahoma"/>
              <a:sym typeface="Tahoma"/>
            </a:rPr>
            <a:t>Utilize the Best Technology</a:t>
          </a:r>
          <a:r>
            <a:rPr sz="1100" b="0" i="0" u="none" strike="noStrike" cap="none" spc="0" baseline="0">
              <a:ln>
                <a:noFill/>
              </a:ln>
              <a:solidFill>
                <a:srgbClr val="000000"/>
              </a:solidFill>
              <a:uFill>
                <a:solidFill>
                  <a:srgbClr val="000000"/>
                </a:solidFill>
              </a:uFill>
              <a:latin typeface="Tahoma"/>
              <a:ea typeface="Tahoma"/>
              <a:cs typeface="Tahoma"/>
              <a:sym typeface="Tahoma"/>
            </a:rPr>
            <a:t>.  A key to running a successful business requires talented personnel and high-performing technology.  To remain competitive in today's marketplace, businesses must take advantage of the best technology.</a:t>
          </a:r>
          <a:endParaRPr sz="1000" b="0" i="0" u="none" strike="noStrike" cap="none" spc="0" baseline="0">
            <a:ln>
              <a:noFill/>
            </a:ln>
            <a:solidFill>
              <a:srgbClr val="000000"/>
            </a:solidFill>
            <a:uFill>
              <a:solidFill>
                <a:srgbClr val="000000"/>
              </a:solidFill>
            </a:uFill>
            <a:latin typeface="Trebuchet MS"/>
            <a:ea typeface="Trebuchet MS"/>
            <a:cs typeface="Trebuchet MS"/>
            <a:sym typeface="Trebuchet MS"/>
          </a:endParaRPr>
        </a:p>
        <a:p>
          <a:pPr marL="0" marR="0" indent="0" algn="l" defTabSz="91440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a:defRPr>
          </a:pPr>
          <a:endParaRPr sz="1000" b="0" i="0" u="none" strike="noStrike" cap="none" spc="0" baseline="0">
            <a:ln>
              <a:noFill/>
            </a:ln>
            <a:solidFill>
              <a:srgbClr val="000000"/>
            </a:solidFill>
            <a:uFill>
              <a:solidFill>
                <a:srgbClr val="000000"/>
              </a:solidFill>
            </a:uFill>
            <a:latin typeface="Tahoma"/>
            <a:ea typeface="Tahoma"/>
            <a:cs typeface="Tahoma"/>
            <a:sym typeface="Tahoma"/>
          </a:endParaRPr>
        </a:p>
        <a:p>
          <a:pPr marL="0" marR="0" indent="0" algn="l" defTabSz="91440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a:defRPr>
          </a:pPr>
          <a:r>
            <a:rPr sz="1100" b="1" i="0" u="none" strike="noStrike" cap="none" spc="0" baseline="0">
              <a:ln>
                <a:noFill/>
              </a:ln>
              <a:solidFill>
                <a:srgbClr val="000000"/>
              </a:solidFill>
              <a:uFill>
                <a:solidFill>
                  <a:srgbClr val="000000"/>
                </a:solidFill>
              </a:uFill>
              <a:latin typeface="Tahoma"/>
              <a:ea typeface="Tahoma"/>
              <a:cs typeface="Tahoma"/>
              <a:sym typeface="Tahoma"/>
            </a:rPr>
            <a:t>Preserve Business Credit Lines</a:t>
          </a:r>
          <a:r>
            <a:rPr sz="1100" b="0" i="0" u="none" strike="noStrike" cap="none" spc="0" baseline="0">
              <a:ln>
                <a:noFill/>
              </a:ln>
              <a:solidFill>
                <a:srgbClr val="000000"/>
              </a:solidFill>
              <a:uFill>
                <a:solidFill>
                  <a:srgbClr val="000000"/>
                </a:solidFill>
              </a:uFill>
              <a:latin typeface="Tahoma"/>
              <a:ea typeface="Tahoma"/>
              <a:cs typeface="Tahoma"/>
              <a:sym typeface="Tahoma"/>
            </a:rPr>
            <a:t>.  Our Equipment Financing provides your business of division with a new source of credit for your needs today and tomorrow, while keeping bank lines open for other working capital needs.</a:t>
          </a:r>
          <a:endParaRPr sz="1000" b="0" i="0" u="none" strike="noStrike" cap="none" spc="0" baseline="0">
            <a:ln>
              <a:noFill/>
            </a:ln>
            <a:solidFill>
              <a:srgbClr val="000000"/>
            </a:solidFill>
            <a:uFill>
              <a:solidFill>
                <a:srgbClr val="000000"/>
              </a:solidFill>
            </a:uFill>
            <a:latin typeface="Trebuchet MS"/>
            <a:ea typeface="Trebuchet MS"/>
            <a:cs typeface="Trebuchet MS"/>
            <a:sym typeface="Trebuchet MS"/>
          </a:endParaRPr>
        </a:p>
        <a:p>
          <a:pPr marL="0" marR="0" indent="0" algn="l" defTabSz="91440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a:defRPr>
          </a:pPr>
          <a:endParaRPr sz="1000" b="0" i="0" u="none" strike="noStrike" cap="none" spc="0" baseline="0">
            <a:ln>
              <a:noFill/>
            </a:ln>
            <a:solidFill>
              <a:srgbClr val="000000"/>
            </a:solidFill>
            <a:uFill>
              <a:solidFill>
                <a:srgbClr val="000000"/>
              </a:solidFill>
            </a:uFill>
            <a:latin typeface="Tahoma"/>
            <a:ea typeface="Tahoma"/>
            <a:cs typeface="Tahoma"/>
            <a:sym typeface="Tahoma"/>
          </a:endParaRPr>
        </a:p>
        <a:p>
          <a:pPr marL="0" marR="0" indent="0" algn="l" defTabSz="91440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a:defRPr>
          </a:pPr>
          <a:r>
            <a:rPr sz="1100" b="1" i="0" u="none" strike="noStrike" cap="none" spc="0" baseline="0">
              <a:ln>
                <a:noFill/>
              </a:ln>
              <a:solidFill>
                <a:srgbClr val="000000"/>
              </a:solidFill>
              <a:uFill>
                <a:solidFill>
                  <a:srgbClr val="000000"/>
                </a:solidFill>
              </a:uFill>
              <a:latin typeface="Tahoma"/>
              <a:ea typeface="Tahoma"/>
              <a:cs typeface="Tahoma"/>
              <a:sym typeface="Tahoma"/>
            </a:rPr>
            <a:t>Improve Cash Flow</a:t>
          </a:r>
          <a:r>
            <a:rPr sz="1100" b="0" i="0" u="none" strike="noStrike" cap="none" spc="0" baseline="0">
              <a:ln>
                <a:noFill/>
              </a:ln>
              <a:solidFill>
                <a:srgbClr val="000000"/>
              </a:solidFill>
              <a:uFill>
                <a:solidFill>
                  <a:srgbClr val="000000"/>
                </a:solidFill>
              </a:uFill>
              <a:latin typeface="Tahoma"/>
              <a:ea typeface="Tahoma"/>
              <a:cs typeface="Tahoma"/>
              <a:sym typeface="Tahoma"/>
            </a:rPr>
            <a:t>.  The number one reason businesses finance equipment is to maximize monthly and annual cash flow.  Cash flow if vital to successful and profitable growth and our Rental options will help your business succeed.   </a:t>
          </a:r>
          <a:endParaRPr sz="1000" b="0" i="0" u="none" strike="noStrike" cap="none" spc="0" baseline="0">
            <a:ln>
              <a:noFill/>
            </a:ln>
            <a:solidFill>
              <a:srgbClr val="000000"/>
            </a:solidFill>
            <a:uFill>
              <a:solidFill>
                <a:srgbClr val="000000"/>
              </a:solidFill>
            </a:uFill>
            <a:latin typeface="Trebuchet MS"/>
            <a:ea typeface="Trebuchet MS"/>
            <a:cs typeface="Trebuchet MS"/>
            <a:sym typeface="Trebuchet MS"/>
          </a:endParaRPr>
        </a:p>
        <a:p>
          <a:pPr marL="0" marR="0" indent="0" algn="l" defTabSz="91440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a:defRPr>
          </a:pPr>
          <a:endParaRPr sz="1000" b="0" i="0" u="none" strike="noStrike" cap="none" spc="0" baseline="0">
            <a:ln>
              <a:noFill/>
            </a:ln>
            <a:solidFill>
              <a:srgbClr val="000000"/>
            </a:solidFill>
            <a:uFill>
              <a:solidFill>
                <a:srgbClr val="000000"/>
              </a:solidFill>
            </a:uFill>
            <a:latin typeface="Tahoma"/>
            <a:ea typeface="Tahoma"/>
            <a:cs typeface="Tahoma"/>
            <a:sym typeface="Tahoma"/>
          </a:endParaRPr>
        </a:p>
        <a:p>
          <a:pPr marL="0" marR="0" indent="0" algn="l" defTabSz="91440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a:defRPr>
          </a:pPr>
          <a:r>
            <a:rPr sz="1100" b="1" i="0" u="none" strike="noStrike" cap="none" spc="0" baseline="0">
              <a:ln>
                <a:noFill/>
              </a:ln>
              <a:solidFill>
                <a:srgbClr val="000000"/>
              </a:solidFill>
              <a:uFill>
                <a:solidFill>
                  <a:srgbClr val="000000"/>
                </a:solidFill>
              </a:uFill>
              <a:latin typeface="Tahoma"/>
              <a:ea typeface="Tahoma"/>
              <a:cs typeface="Tahoma"/>
              <a:sym typeface="Tahoma"/>
            </a:rPr>
            <a:t>Comprehensive Funding Solutions</a:t>
          </a:r>
          <a:r>
            <a:rPr sz="1100" b="0" i="0" u="none" strike="noStrike" cap="none" spc="0" baseline="0">
              <a:ln>
                <a:noFill/>
              </a:ln>
              <a:solidFill>
                <a:srgbClr val="000000"/>
              </a:solidFill>
              <a:uFill>
                <a:solidFill>
                  <a:srgbClr val="000000"/>
                </a:solidFill>
              </a:uFill>
              <a:latin typeface="Tahoma"/>
              <a:ea typeface="Tahoma"/>
              <a:cs typeface="Tahoma"/>
              <a:sym typeface="Tahoma"/>
            </a:rPr>
            <a:t>.  Beyond equipment financing, Northpoint is able to assist with working capital, debt consolidation loans, commercial real estate mortgages, and acquisition or expansion financing in amounts up to $5,000,000.  We are committed to making sure our customers have the capital and resources they need to succeed.</a:t>
          </a:r>
        </a:p>
      </xdr:txBody>
    </xdr:sp>
    <xdr:clientData/>
  </xdr:twoCellAnchor>
  <xdr:twoCellAnchor>
    <xdr:from>
      <xdr:col>3</xdr:col>
      <xdr:colOff>3276600</xdr:colOff>
      <xdr:row>0</xdr:row>
      <xdr:rowOff>228600</xdr:rowOff>
    </xdr:from>
    <xdr:to>
      <xdr:col>5</xdr:col>
      <xdr:colOff>690843</xdr:colOff>
      <xdr:row>3</xdr:row>
      <xdr:rowOff>156807</xdr:rowOff>
    </xdr:to>
    <xdr:pic>
      <xdr:nvPicPr>
        <xdr:cNvPr id="3" name="Description: FINAL_Northpoint_logo_hi-res" descr="Description: FINAL_Northpoint_logo_hi-res">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blip>
        <a:stretch>
          <a:fillRect/>
        </a:stretch>
      </xdr:blipFill>
      <xdr:spPr>
        <a:xfrm>
          <a:off x="5829300" y="228600"/>
          <a:ext cx="2506944" cy="669888"/>
        </a:xfrm>
        <a:prstGeom prst="rect">
          <a:avLst/>
        </a:prstGeom>
        <a:ln w="12700" cap="flat">
          <a:noFill/>
          <a:miter lim="400000"/>
        </a:ln>
        <a:effectLst/>
      </xdr:spPr>
    </xdr:pic>
    <xdr:clientData/>
  </xdr:twoCellAnchor>
  <xdr:twoCellAnchor editAs="oneCell">
    <xdr:from>
      <xdr:col>1</xdr:col>
      <xdr:colOff>1</xdr:colOff>
      <xdr:row>0</xdr:row>
      <xdr:rowOff>1</xdr:rowOff>
    </xdr:from>
    <xdr:to>
      <xdr:col>1</xdr:col>
      <xdr:colOff>1600200</xdr:colOff>
      <xdr:row>4</xdr:row>
      <xdr:rowOff>216025</xdr:rowOff>
    </xdr:to>
    <xdr:pic>
      <xdr:nvPicPr>
        <xdr:cNvPr id="5" name="Picture 4">
          <a:extLst>
            <a:ext uri="{FF2B5EF4-FFF2-40B4-BE49-F238E27FC236}">
              <a16:creationId xmlns:a16="http://schemas.microsoft.com/office/drawing/2014/main" id="{7033BBB4-6BDA-44F6-8C1D-555ADE95335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7651" y="1"/>
          <a:ext cx="1600199" cy="11875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3</xdr:col>
      <xdr:colOff>381000</xdr:colOff>
      <xdr:row>4</xdr:row>
      <xdr:rowOff>225549</xdr:rowOff>
    </xdr:to>
    <xdr:pic>
      <xdr:nvPicPr>
        <xdr:cNvPr id="3" name="Picture 2">
          <a:extLst>
            <a:ext uri="{FF2B5EF4-FFF2-40B4-BE49-F238E27FC236}">
              <a16:creationId xmlns:a16="http://schemas.microsoft.com/office/drawing/2014/main" id="{63D11E07-65E4-4AAC-BFF4-C7DBE1F29F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6" y="0"/>
          <a:ext cx="1600199" cy="1187574"/>
        </a:xfrm>
        <a:prstGeom prst="rect">
          <a:avLst/>
        </a:prstGeom>
      </xdr:spPr>
    </xdr:pic>
    <xdr:clientData/>
  </xdr:twoCellAnchor>
  <xdr:twoCellAnchor>
    <xdr:from>
      <xdr:col>1</xdr:col>
      <xdr:colOff>38100</xdr:colOff>
      <xdr:row>31</xdr:row>
      <xdr:rowOff>87572</xdr:rowOff>
    </xdr:from>
    <xdr:to>
      <xdr:col>10</xdr:col>
      <xdr:colOff>47625</xdr:colOff>
      <xdr:row>47</xdr:row>
      <xdr:rowOff>38101</xdr:rowOff>
    </xdr:to>
    <xdr:pic>
      <xdr:nvPicPr>
        <xdr:cNvPr id="13" name="image3.png">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2">
          <a:extLst/>
        </a:blip>
        <a:stretch>
          <a:fillRect/>
        </a:stretch>
      </xdr:blipFill>
      <xdr:spPr>
        <a:xfrm>
          <a:off x="352425" y="7574222"/>
          <a:ext cx="7153275" cy="3684329"/>
        </a:xfrm>
        <a:prstGeom prst="rect">
          <a:avLst/>
        </a:prstGeom>
        <a:ln w="12700" cap="flat">
          <a:noFill/>
          <a:miter lim="400000"/>
        </a:ln>
        <a:effectLst/>
      </xdr:spPr>
    </xdr:pic>
    <xdr:clientData/>
  </xdr:twoCellAnchor>
  <xdr:twoCellAnchor editAs="oneCell">
    <xdr:from>
      <xdr:col>7</xdr:col>
      <xdr:colOff>0</xdr:colOff>
      <xdr:row>0</xdr:row>
      <xdr:rowOff>171450</xdr:rowOff>
    </xdr:from>
    <xdr:to>
      <xdr:col>9</xdr:col>
      <xdr:colOff>415219</xdr:colOff>
      <xdr:row>5</xdr:row>
      <xdr:rowOff>76200</xdr:rowOff>
    </xdr:to>
    <xdr:pic>
      <xdr:nvPicPr>
        <xdr:cNvPr id="5" name="Picture 4">
          <a:extLst>
            <a:ext uri="{FF2B5EF4-FFF2-40B4-BE49-F238E27FC236}">
              <a16:creationId xmlns:a16="http://schemas.microsoft.com/office/drawing/2014/main" id="{7EAAB200-9B34-453C-BF35-D30C898A0ED2}"/>
            </a:ext>
          </a:extLst>
        </xdr:cNvPr>
        <xdr:cNvPicPr>
          <a:picLocks noChangeAspect="1"/>
        </xdr:cNvPicPr>
      </xdr:nvPicPr>
      <xdr:blipFill>
        <a:blip xmlns:r="http://schemas.openxmlformats.org/officeDocument/2006/relationships" r:embed="rId3"/>
        <a:stretch>
          <a:fillRect/>
        </a:stretch>
      </xdr:blipFill>
      <xdr:spPr>
        <a:xfrm>
          <a:off x="4905375" y="171450"/>
          <a:ext cx="2291644" cy="1104900"/>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angell@northpointcredit.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totalfinishingsolutions.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totalfinishingsolutions.com" TargetMode="External"/><Relationship Id="rId1" Type="http://schemas.openxmlformats.org/officeDocument/2006/relationships/hyperlink" Target="mailto:rangell@northpointcredit.com"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61"/>
  <sheetViews>
    <sheetView showGridLines="0" workbookViewId="0">
      <selection activeCell="D5" sqref="D5:E5"/>
    </sheetView>
  </sheetViews>
  <sheetFormatPr defaultColWidth="10.140625" defaultRowHeight="15"/>
  <cols>
    <col min="1" max="1" width="37.42578125" style="93" bestFit="1" customWidth="1"/>
    <col min="2" max="2" width="39" style="93" bestFit="1" customWidth="1"/>
    <col min="3" max="3" width="6.5703125" style="93" customWidth="1"/>
    <col min="4" max="4" width="23.7109375" style="93" bestFit="1" customWidth="1"/>
    <col min="5" max="5" width="19.7109375" style="93" customWidth="1"/>
    <col min="6" max="6" width="12.140625" style="93" customWidth="1"/>
    <col min="7" max="12" width="11.42578125" style="93" customWidth="1"/>
    <col min="13" max="52" width="10.28515625" style="93" customWidth="1"/>
    <col min="53" max="53" width="35.5703125" style="93" bestFit="1" customWidth="1"/>
    <col min="54" max="54" width="13.85546875" style="93" bestFit="1" customWidth="1"/>
    <col min="55" max="55" width="14.7109375" style="93" bestFit="1" customWidth="1"/>
    <col min="56" max="56" width="14.5703125" style="93" bestFit="1" customWidth="1"/>
    <col min="57" max="57" width="14.42578125" style="93" bestFit="1" customWidth="1"/>
    <col min="58" max="58" width="10.85546875" style="93" bestFit="1" customWidth="1"/>
    <col min="59" max="59" width="16" style="93" bestFit="1" customWidth="1"/>
    <col min="60" max="60" width="10.140625" style="93" customWidth="1"/>
    <col min="61" max="61" width="10.28515625" style="93" customWidth="1"/>
    <col min="62" max="62" width="16.7109375" style="93" bestFit="1" customWidth="1"/>
    <col min="63" max="73" width="10.28515625" style="93" customWidth="1"/>
    <col min="74" max="256" width="10.140625" style="93" customWidth="1"/>
  </cols>
  <sheetData>
    <row r="1" spans="1:73">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3"/>
    </row>
    <row r="2" spans="1:73">
      <c r="A2" s="25"/>
      <c r="B2" s="26"/>
      <c r="C2" s="5"/>
      <c r="D2" s="5"/>
      <c r="E2" s="27"/>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6"/>
    </row>
    <row r="3" spans="1:73">
      <c r="A3" s="28"/>
      <c r="B3" s="29"/>
      <c r="C3" s="30"/>
      <c r="D3" s="31"/>
      <c r="E3" s="32"/>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33"/>
      <c r="BB3" s="34"/>
      <c r="BC3" s="5"/>
      <c r="BD3" s="5"/>
      <c r="BE3" s="5"/>
      <c r="BF3" s="5"/>
      <c r="BG3" s="5"/>
      <c r="BH3" s="5"/>
      <c r="BI3" s="5"/>
      <c r="BJ3" s="35"/>
      <c r="BK3" s="5"/>
      <c r="BL3" s="5"/>
      <c r="BM3" s="5"/>
      <c r="BN3" s="5"/>
      <c r="BO3" s="5"/>
      <c r="BP3" s="5"/>
      <c r="BQ3" s="5"/>
      <c r="BR3" s="5"/>
      <c r="BS3" s="5"/>
      <c r="BT3" s="5"/>
      <c r="BU3" s="6"/>
    </row>
    <row r="4" spans="1:73">
      <c r="A4" s="36" t="s">
        <v>9</v>
      </c>
      <c r="B4" s="157" t="s">
        <v>2</v>
      </c>
      <c r="C4" s="37"/>
      <c r="D4" s="38" t="s">
        <v>10</v>
      </c>
      <c r="E4" s="39"/>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40" t="s">
        <v>11</v>
      </c>
      <c r="BB4" s="41">
        <v>0.5</v>
      </c>
      <c r="BC4" s="5"/>
      <c r="BD4" s="5"/>
      <c r="BE4" s="5"/>
      <c r="BF4" s="5"/>
      <c r="BG4" s="5"/>
      <c r="BH4" s="5"/>
      <c r="BI4" s="5"/>
      <c r="BJ4" s="35">
        <v>37711</v>
      </c>
      <c r="BK4" s="5"/>
      <c r="BL4" s="5"/>
      <c r="BM4" s="5"/>
      <c r="BN4" s="5"/>
      <c r="BO4" s="5"/>
      <c r="BP4" s="5"/>
      <c r="BQ4" s="5"/>
      <c r="BR4" s="5"/>
      <c r="BS4" s="5"/>
      <c r="BT4" s="5"/>
      <c r="BU4" s="6"/>
    </row>
    <row r="5" spans="1:73">
      <c r="A5" s="36" t="s">
        <v>12</v>
      </c>
      <c r="B5" s="157" t="s">
        <v>13</v>
      </c>
      <c r="C5" s="42"/>
      <c r="D5" s="162" t="s">
        <v>14</v>
      </c>
      <c r="E5" s="163"/>
      <c r="F5" s="43"/>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44"/>
      <c r="BB5" s="45"/>
      <c r="BC5" s="5"/>
      <c r="BD5" s="5"/>
      <c r="BE5" s="5"/>
      <c r="BF5" s="5"/>
      <c r="BG5" s="5"/>
      <c r="BH5" s="5"/>
      <c r="BI5" s="5"/>
      <c r="BJ5" s="46">
        <f ca="1">NOW()</f>
        <v>42068.86842013889</v>
      </c>
      <c r="BK5" s="5"/>
      <c r="BL5" s="5"/>
      <c r="BM5" s="5"/>
      <c r="BN5" s="5"/>
      <c r="BO5" s="5"/>
      <c r="BP5" s="5"/>
      <c r="BQ5" s="5"/>
      <c r="BR5" s="5"/>
      <c r="BS5" s="5"/>
      <c r="BT5" s="5"/>
      <c r="BU5" s="6"/>
    </row>
    <row r="6" spans="1:73">
      <c r="A6" s="36" t="s">
        <v>15</v>
      </c>
      <c r="B6" s="158" t="s">
        <v>16</v>
      </c>
      <c r="C6" s="47"/>
      <c r="D6" s="48"/>
      <c r="E6" s="48"/>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49" t="s">
        <v>17</v>
      </c>
      <c r="BB6" s="50"/>
      <c r="BC6" s="50"/>
      <c r="BD6" s="50"/>
      <c r="BE6" s="50"/>
      <c r="BF6" s="50"/>
      <c r="BG6" s="50"/>
      <c r="BH6" s="5"/>
      <c r="BI6" s="5"/>
      <c r="BJ6" s="5"/>
      <c r="BK6" s="5"/>
      <c r="BL6" s="5"/>
      <c r="BM6" s="5"/>
      <c r="BN6" s="5"/>
      <c r="BO6" s="5"/>
      <c r="BP6" s="5"/>
      <c r="BQ6" s="5"/>
      <c r="BR6" s="5"/>
      <c r="BS6" s="5"/>
      <c r="BT6" s="5"/>
      <c r="BU6" s="6"/>
    </row>
    <row r="7" spans="1:73" ht="16.5">
      <c r="A7" s="36" t="s">
        <v>18</v>
      </c>
      <c r="B7" s="158" t="s">
        <v>19</v>
      </c>
      <c r="C7" s="47"/>
      <c r="D7" s="51"/>
      <c r="E7" s="51"/>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2"/>
      <c r="BA7" s="53" t="s">
        <v>20</v>
      </c>
      <c r="BB7" s="54" t="s">
        <v>21</v>
      </c>
      <c r="BC7" s="55" t="s">
        <v>22</v>
      </c>
      <c r="BD7" s="56" t="s">
        <v>23</v>
      </c>
      <c r="BE7" s="55" t="s">
        <v>24</v>
      </c>
      <c r="BF7" s="57" t="s">
        <v>25</v>
      </c>
      <c r="BG7" s="58" t="s">
        <v>26</v>
      </c>
      <c r="BH7" s="59"/>
      <c r="BI7" s="5"/>
      <c r="BJ7" s="5"/>
      <c r="BK7" s="5"/>
      <c r="BL7" s="5"/>
      <c r="BM7" s="5"/>
      <c r="BN7" s="5"/>
      <c r="BO7" s="5"/>
      <c r="BP7" s="5"/>
      <c r="BQ7" s="5"/>
      <c r="BR7" s="5"/>
      <c r="BS7" s="5"/>
      <c r="BT7" s="5"/>
      <c r="BU7" s="6"/>
    </row>
    <row r="8" spans="1:73">
      <c r="A8" s="36" t="s">
        <v>27</v>
      </c>
      <c r="B8" s="154"/>
      <c r="C8" s="47"/>
      <c r="D8" s="51"/>
      <c r="E8" s="51"/>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60">
        <v>36</v>
      </c>
      <c r="BB8" s="61">
        <v>2.853E-2</v>
      </c>
      <c r="BC8" s="62">
        <v>2.8000000000000001E-2</v>
      </c>
      <c r="BD8" s="61">
        <v>3.1870000000000002E-2</v>
      </c>
      <c r="BE8" s="62">
        <v>3.092E-2</v>
      </c>
      <c r="BF8" s="61"/>
      <c r="BG8" s="62"/>
      <c r="BH8" s="59"/>
      <c r="BI8" s="5"/>
      <c r="BJ8" s="5"/>
      <c r="BK8" s="5"/>
      <c r="BL8" s="5"/>
      <c r="BM8" s="5"/>
      <c r="BN8" s="5"/>
      <c r="BO8" s="5"/>
      <c r="BP8" s="5"/>
      <c r="BQ8" s="5"/>
      <c r="BR8" s="5"/>
      <c r="BS8" s="5"/>
      <c r="BT8" s="5"/>
      <c r="BU8" s="6"/>
    </row>
    <row r="9" spans="1:73">
      <c r="A9" s="36" t="s">
        <v>28</v>
      </c>
      <c r="B9" s="154"/>
      <c r="C9" s="47"/>
      <c r="D9" s="51"/>
      <c r="E9" s="51"/>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63">
        <v>48</v>
      </c>
      <c r="BB9" s="64">
        <v>2.1999999999999999E-2</v>
      </c>
      <c r="BC9" s="65">
        <v>2.2599999999999999E-2</v>
      </c>
      <c r="BD9" s="64">
        <v>2.4930000000000001E-2</v>
      </c>
      <c r="BE9" s="65">
        <v>2.4109999999999999E-2</v>
      </c>
      <c r="BF9" s="64"/>
      <c r="BG9" s="65"/>
      <c r="BH9" s="59"/>
      <c r="BI9" s="5"/>
      <c r="BJ9" s="5"/>
      <c r="BK9" s="5"/>
      <c r="BL9" s="5"/>
      <c r="BM9" s="5"/>
      <c r="BN9" s="5"/>
      <c r="BO9" s="5"/>
      <c r="BP9" s="5"/>
      <c r="BQ9" s="5"/>
      <c r="BR9" s="5"/>
      <c r="BS9" s="5"/>
      <c r="BT9" s="5"/>
      <c r="BU9" s="6"/>
    </row>
    <row r="10" spans="1:73">
      <c r="A10" s="36" t="s">
        <v>29</v>
      </c>
      <c r="B10" s="154"/>
      <c r="C10" s="47"/>
      <c r="D10" s="51"/>
      <c r="E10" s="51"/>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63">
        <v>60</v>
      </c>
      <c r="BB10" s="64">
        <v>1.9789999999999999E-2</v>
      </c>
      <c r="BC10" s="65">
        <v>1.907E-2</v>
      </c>
      <c r="BD10" s="64">
        <v>2.0789999999999999E-2</v>
      </c>
      <c r="BE10" s="65">
        <v>2.009E-2</v>
      </c>
      <c r="BF10" s="64"/>
      <c r="BG10" s="65"/>
      <c r="BH10" s="59"/>
      <c r="BI10" s="5"/>
      <c r="BJ10" s="5"/>
      <c r="BK10" s="5"/>
      <c r="BL10" s="5"/>
      <c r="BM10" s="5"/>
      <c r="BN10" s="5"/>
      <c r="BO10" s="5"/>
      <c r="BP10" s="5"/>
      <c r="BQ10" s="5"/>
      <c r="BR10" s="5"/>
      <c r="BS10" s="5"/>
      <c r="BT10" s="5"/>
      <c r="BU10" s="6"/>
    </row>
    <row r="11" spans="1:73">
      <c r="A11" s="36" t="s">
        <v>30</v>
      </c>
      <c r="B11" s="154"/>
      <c r="C11" s="47"/>
      <c r="D11" s="51"/>
      <c r="E11" s="51"/>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66" t="s">
        <v>0</v>
      </c>
      <c r="BB11" s="5"/>
      <c r="BC11" s="5"/>
      <c r="BD11" s="5"/>
      <c r="BE11" s="5"/>
      <c r="BF11" s="5"/>
      <c r="BG11" s="5"/>
      <c r="BH11" s="5"/>
      <c r="BI11" s="5"/>
      <c r="BJ11" s="5"/>
      <c r="BK11" s="5"/>
      <c r="BL11" s="5"/>
      <c r="BM11" s="5"/>
      <c r="BN11" s="5"/>
      <c r="BO11" s="5"/>
      <c r="BP11" s="5"/>
      <c r="BQ11" s="5"/>
      <c r="BR11" s="5"/>
      <c r="BS11" s="67"/>
      <c r="BT11" s="5"/>
      <c r="BU11" s="6"/>
    </row>
    <row r="12" spans="1:73">
      <c r="A12" s="36" t="s">
        <v>31</v>
      </c>
      <c r="B12" s="154"/>
      <c r="C12" s="47"/>
      <c r="D12" s="51"/>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68"/>
      <c r="BK12" s="51"/>
      <c r="BL12" s="5"/>
      <c r="BM12" s="5"/>
      <c r="BN12" s="5"/>
      <c r="BO12" s="5"/>
      <c r="BP12" s="5"/>
      <c r="BQ12" s="5"/>
      <c r="BR12" s="5"/>
      <c r="BS12" s="5"/>
      <c r="BT12" s="5"/>
      <c r="BU12" s="6"/>
    </row>
    <row r="13" spans="1:73">
      <c r="A13" s="36" t="s">
        <v>32</v>
      </c>
      <c r="B13" s="154"/>
      <c r="C13" s="47"/>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1"/>
      <c r="BK13" s="69"/>
      <c r="BL13" s="5"/>
      <c r="BM13" s="5"/>
      <c r="BN13" s="5"/>
      <c r="BO13" s="5"/>
      <c r="BP13" s="5"/>
      <c r="BQ13" s="5"/>
      <c r="BR13" s="5"/>
      <c r="BS13" s="5"/>
      <c r="BT13" s="5"/>
      <c r="BU13" s="70"/>
    </row>
    <row r="14" spans="1:73">
      <c r="A14" s="36" t="s">
        <v>33</v>
      </c>
      <c r="B14" s="154"/>
      <c r="C14" s="47"/>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1"/>
      <c r="BK14" s="69"/>
      <c r="BL14" s="5"/>
      <c r="BM14" s="5"/>
      <c r="BN14" s="5"/>
      <c r="BO14" s="5"/>
      <c r="BP14" s="5"/>
      <c r="BQ14" s="5"/>
      <c r="BR14" s="5"/>
      <c r="BS14" s="71"/>
      <c r="BT14" s="71"/>
      <c r="BU14" s="72"/>
    </row>
    <row r="15" spans="1:73">
      <c r="A15" s="36" t="s">
        <v>34</v>
      </c>
      <c r="B15" s="155"/>
      <c r="C15" s="47"/>
      <c r="D15" s="5"/>
      <c r="E15" s="68"/>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71"/>
      <c r="BT15" s="71"/>
      <c r="BU15" s="72"/>
    </row>
    <row r="16" spans="1:73">
      <c r="A16" s="36" t="s">
        <v>35</v>
      </c>
      <c r="B16" s="157" t="s">
        <v>5</v>
      </c>
      <c r="C16" s="73"/>
      <c r="D16" s="68"/>
      <c r="E16" s="68"/>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71"/>
      <c r="BT16" s="71"/>
      <c r="BU16" s="72"/>
    </row>
    <row r="17" spans="1:73">
      <c r="A17" s="36" t="s">
        <v>36</v>
      </c>
      <c r="B17" s="157" t="s">
        <v>3</v>
      </c>
      <c r="C17" s="73"/>
      <c r="D17" s="68"/>
      <c r="E17" s="68"/>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66" t="s">
        <v>37</v>
      </c>
      <c r="BK17" s="160" t="s">
        <v>38</v>
      </c>
      <c r="BL17" s="161"/>
      <c r="BM17" s="161"/>
      <c r="BN17" s="160" t="s">
        <v>39</v>
      </c>
      <c r="BO17" s="161"/>
      <c r="BP17" s="161"/>
      <c r="BQ17" s="160" t="s">
        <v>40</v>
      </c>
      <c r="BR17" s="161"/>
      <c r="BS17" s="161"/>
      <c r="BT17" s="5"/>
      <c r="BU17" s="6"/>
    </row>
    <row r="18" spans="1:73">
      <c r="A18" s="10"/>
      <c r="B18" s="74"/>
      <c r="C18" s="68"/>
      <c r="D18" s="68"/>
      <c r="E18" s="68"/>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66" t="s">
        <v>41</v>
      </c>
      <c r="BK18" s="75">
        <v>36</v>
      </c>
      <c r="BL18" s="75">
        <v>48</v>
      </c>
      <c r="BM18" s="75">
        <v>60</v>
      </c>
      <c r="BN18" s="75">
        <v>36</v>
      </c>
      <c r="BO18" s="75">
        <v>48</v>
      </c>
      <c r="BP18" s="75">
        <v>60</v>
      </c>
      <c r="BQ18" s="75">
        <v>36</v>
      </c>
      <c r="BR18" s="75">
        <v>48</v>
      </c>
      <c r="BS18" s="75">
        <v>60</v>
      </c>
      <c r="BT18" s="5"/>
      <c r="BU18" s="6"/>
    </row>
    <row r="19" spans="1:73" hidden="1">
      <c r="A19" s="76"/>
      <c r="B19" s="153"/>
      <c r="C19" s="73"/>
      <c r="D19" s="68"/>
      <c r="E19" s="68"/>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75">
        <v>0</v>
      </c>
      <c r="BK19" s="77">
        <v>2.316E-2</v>
      </c>
      <c r="BL19" s="77">
        <v>1.9609999999999999E-2</v>
      </c>
      <c r="BM19" s="77">
        <v>1.7430000000000001E-2</v>
      </c>
      <c r="BN19" s="77">
        <v>3.1539999999999999E-2</v>
      </c>
      <c r="BO19" s="77">
        <v>2.4729999999999999E-2</v>
      </c>
      <c r="BP19" s="77">
        <v>2.068E-2</v>
      </c>
      <c r="BQ19" s="77">
        <v>2.9149999999999999E-2</v>
      </c>
      <c r="BR19" s="77">
        <v>2.3029999999999998E-2</v>
      </c>
      <c r="BS19" s="77">
        <v>1.9380000000000001E-2</v>
      </c>
      <c r="BT19" s="5"/>
      <c r="BU19" s="6"/>
    </row>
    <row r="20" spans="1:73" ht="14.25" customHeight="1">
      <c r="A20" s="36" t="s">
        <v>42</v>
      </c>
      <c r="B20" s="156"/>
      <c r="C20" s="168" t="s">
        <v>43</v>
      </c>
      <c r="D20" s="169"/>
      <c r="E20" s="169"/>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75">
        <v>1</v>
      </c>
      <c r="BK20" s="78">
        <f>BC8</f>
        <v>2.8000000000000001E-2</v>
      </c>
      <c r="BL20" s="78">
        <f>BC9</f>
        <v>2.2599999999999999E-2</v>
      </c>
      <c r="BM20" s="78">
        <f>BC10</f>
        <v>1.907E-2</v>
      </c>
      <c r="BN20" s="78">
        <f>BE8</f>
        <v>3.092E-2</v>
      </c>
      <c r="BO20" s="78">
        <f>BE9</f>
        <v>2.4109999999999999E-2</v>
      </c>
      <c r="BP20" s="78">
        <f>BE10</f>
        <v>2.009E-2</v>
      </c>
      <c r="BQ20" s="78">
        <f>BG8</f>
        <v>0</v>
      </c>
      <c r="BR20" s="78">
        <f>BG9</f>
        <v>0</v>
      </c>
      <c r="BS20" s="78">
        <f>BG10</f>
        <v>0</v>
      </c>
      <c r="BT20" s="5"/>
      <c r="BU20" s="6"/>
    </row>
    <row r="21" spans="1:73" hidden="1">
      <c r="A21" s="76"/>
      <c r="B21" s="156"/>
      <c r="C21" s="79"/>
      <c r="D21" s="68"/>
      <c r="E21" s="68"/>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75">
        <v>2</v>
      </c>
      <c r="BK21" s="77">
        <v>2.3789999999999999E-2</v>
      </c>
      <c r="BL21" s="77">
        <v>2.0109999999999999E-2</v>
      </c>
      <c r="BM21" s="77">
        <v>1.7840000000000002E-2</v>
      </c>
      <c r="BN21" s="77">
        <v>3.2169999999999997E-2</v>
      </c>
      <c r="BO21" s="77">
        <v>2.5229999999999999E-2</v>
      </c>
      <c r="BP21" s="77">
        <v>2.1090000000000001E-2</v>
      </c>
      <c r="BQ21" s="77">
        <v>2.9780000000000001E-2</v>
      </c>
      <c r="BR21" s="77">
        <v>2.3519999999999999E-2</v>
      </c>
      <c r="BS21" s="77">
        <v>1.9789999999999999E-2</v>
      </c>
      <c r="BT21" s="5"/>
      <c r="BU21" s="6"/>
    </row>
    <row r="22" spans="1:73" hidden="1">
      <c r="A22" s="76"/>
      <c r="B22" s="156"/>
      <c r="C22" s="79"/>
      <c r="D22" s="68"/>
      <c r="E22" s="68"/>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75">
        <v>3</v>
      </c>
      <c r="BK22" s="77">
        <v>2.4109999999999999E-2</v>
      </c>
      <c r="BL22" s="77">
        <v>2.035E-2</v>
      </c>
      <c r="BM22" s="77">
        <v>1.805E-2</v>
      </c>
      <c r="BN22" s="77">
        <v>3.2489999999999998E-2</v>
      </c>
      <c r="BO22" s="77">
        <v>2.5479999999999999E-2</v>
      </c>
      <c r="BP22" s="77">
        <v>2.1299999999999999E-2</v>
      </c>
      <c r="BQ22" s="77">
        <v>3.0089999999999999E-2</v>
      </c>
      <c r="BR22" s="77">
        <v>2.3769999999999999E-2</v>
      </c>
      <c r="BS22" s="77">
        <v>0.02</v>
      </c>
      <c r="BT22" s="5"/>
      <c r="BU22" s="6"/>
    </row>
    <row r="23" spans="1:73">
      <c r="A23" s="36" t="s">
        <v>44</v>
      </c>
      <c r="B23" s="156"/>
      <c r="C23" s="168" t="s">
        <v>45</v>
      </c>
      <c r="D23" s="169"/>
      <c r="E23" s="169"/>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78">
        <f>BC8</f>
        <v>2.8000000000000001E-2</v>
      </c>
      <c r="BL23" s="78">
        <f>BC9</f>
        <v>2.2599999999999999E-2</v>
      </c>
      <c r="BM23" s="78">
        <f>BC10</f>
        <v>1.907E-2</v>
      </c>
      <c r="BN23" s="78">
        <f>BE8</f>
        <v>3.092E-2</v>
      </c>
      <c r="BO23" s="78">
        <f>BE9</f>
        <v>2.4109999999999999E-2</v>
      </c>
      <c r="BP23" s="78">
        <f>BE10</f>
        <v>2.009E-2</v>
      </c>
      <c r="BQ23" s="78">
        <f>BG8</f>
        <v>0</v>
      </c>
      <c r="BR23" s="78">
        <f>BG9</f>
        <v>0</v>
      </c>
      <c r="BS23" s="78">
        <f>BG10</f>
        <v>0</v>
      </c>
      <c r="BT23" s="5"/>
      <c r="BU23" s="6"/>
    </row>
    <row r="24" spans="1:73">
      <c r="A24" s="36" t="s">
        <v>46</v>
      </c>
      <c r="B24" s="154"/>
      <c r="C24" s="73"/>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6"/>
    </row>
    <row r="25" spans="1:73">
      <c r="A25" s="81"/>
      <c r="B25" s="82"/>
      <c r="C25" s="68"/>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6"/>
    </row>
    <row r="26" spans="1:73" hidden="1">
      <c r="A26" s="83"/>
      <c r="B26" s="84"/>
      <c r="C26" s="73"/>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6"/>
    </row>
    <row r="27" spans="1:73" ht="15.75">
      <c r="A27" s="10"/>
      <c r="B27" s="8"/>
      <c r="C27" s="8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6"/>
    </row>
    <row r="28" spans="1:73">
      <c r="A28" s="4"/>
      <c r="B28" s="5"/>
      <c r="C28" s="86"/>
      <c r="D28" s="5"/>
      <c r="E28" s="5"/>
      <c r="F28" s="5"/>
      <c r="G28" s="87"/>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6"/>
    </row>
    <row r="29" spans="1:73">
      <c r="A29" s="165" t="s">
        <v>47</v>
      </c>
      <c r="B29" s="166"/>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6"/>
    </row>
    <row r="30" spans="1:73">
      <c r="A30" s="167"/>
      <c r="B30" s="166"/>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6"/>
    </row>
    <row r="31" spans="1:73">
      <c r="A31" s="4"/>
      <c r="B31" s="5"/>
      <c r="C31" s="45"/>
      <c r="D31" s="45"/>
      <c r="E31" s="4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6"/>
    </row>
    <row r="32" spans="1:73">
      <c r="A32" s="4"/>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6"/>
    </row>
    <row r="33" spans="1:73">
      <c r="A33" s="4"/>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6"/>
    </row>
    <row r="34" spans="1:73">
      <c r="A34" s="4"/>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6"/>
    </row>
    <row r="35" spans="1:73">
      <c r="A35" s="4"/>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6"/>
    </row>
    <row r="36" spans="1:73">
      <c r="A36" s="4"/>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6"/>
    </row>
    <row r="37" spans="1:73">
      <c r="A37" s="4"/>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6"/>
    </row>
    <row r="38" spans="1:73">
      <c r="A38" s="4"/>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6"/>
    </row>
    <row r="39" spans="1:73">
      <c r="A39" s="4"/>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6"/>
    </row>
    <row r="40" spans="1:73">
      <c r="A40" s="4"/>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6"/>
    </row>
    <row r="41" spans="1:73">
      <c r="A41" s="4"/>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6"/>
    </row>
    <row r="42" spans="1:73">
      <c r="A42" s="4"/>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6"/>
    </row>
    <row r="43" spans="1:73">
      <c r="A43" s="4"/>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6"/>
    </row>
    <row r="44" spans="1:73">
      <c r="A44" s="4"/>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68"/>
      <c r="BK44" s="80"/>
      <c r="BL44" s="21"/>
      <c r="BM44" s="5"/>
      <c r="BN44" s="5"/>
      <c r="BO44" s="5"/>
      <c r="BP44" s="5"/>
      <c r="BQ44" s="5"/>
      <c r="BR44" s="5"/>
      <c r="BS44" s="5"/>
      <c r="BT44" s="5"/>
      <c r="BU44" s="6"/>
    </row>
    <row r="45" spans="1:73">
      <c r="A45" s="4"/>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68"/>
      <c r="BK45" s="80"/>
      <c r="BL45" s="21"/>
      <c r="BM45" s="5"/>
      <c r="BN45" s="5"/>
      <c r="BO45" s="5"/>
      <c r="BP45" s="5"/>
      <c r="BQ45" s="5"/>
      <c r="BR45" s="5"/>
      <c r="BS45" s="5"/>
      <c r="BT45" s="5"/>
      <c r="BU45" s="6"/>
    </row>
    <row r="46" spans="1:73">
      <c r="A46" s="4"/>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68"/>
      <c r="BK46" s="5"/>
      <c r="BL46" s="21"/>
      <c r="BM46" s="5"/>
      <c r="BN46" s="5"/>
      <c r="BO46" s="5"/>
      <c r="BP46" s="5"/>
      <c r="BQ46" s="5"/>
      <c r="BR46" s="5"/>
      <c r="BS46" s="5"/>
      <c r="BT46" s="5"/>
      <c r="BU46" s="6"/>
    </row>
    <row r="47" spans="1:73">
      <c r="A47" s="4"/>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68"/>
      <c r="BK47" s="5"/>
      <c r="BL47" s="21"/>
      <c r="BM47" s="5"/>
      <c r="BN47" s="5"/>
      <c r="BO47" s="5"/>
      <c r="BP47" s="5"/>
      <c r="BQ47" s="5"/>
      <c r="BR47" s="5"/>
      <c r="BS47" s="5"/>
      <c r="BT47" s="5"/>
      <c r="BU47" s="6"/>
    </row>
    <row r="48" spans="1:73">
      <c r="A48" s="4"/>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68"/>
      <c r="BK48" s="80"/>
      <c r="BL48" s="21"/>
      <c r="BM48" s="5"/>
      <c r="BN48" s="5"/>
      <c r="BO48" s="5"/>
      <c r="BP48" s="5"/>
      <c r="BQ48" s="5"/>
      <c r="BR48" s="5"/>
      <c r="BS48" s="5"/>
      <c r="BT48" s="5"/>
      <c r="BU48" s="6"/>
    </row>
    <row r="49" spans="1:73">
      <c r="A49" s="4"/>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6"/>
    </row>
    <row r="50" spans="1:73">
      <c r="A50" s="4"/>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6"/>
    </row>
    <row r="51" spans="1:73">
      <c r="A51" s="4"/>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6"/>
    </row>
    <row r="52" spans="1:73">
      <c r="A52" s="4"/>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6"/>
    </row>
    <row r="53" spans="1:73">
      <c r="A53" s="4"/>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6"/>
    </row>
    <row r="54" spans="1:73">
      <c r="A54" s="4"/>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6"/>
    </row>
    <row r="55" spans="1:73">
      <c r="A55" s="4"/>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164"/>
      <c r="BL55" s="164"/>
      <c r="BM55" s="164"/>
      <c r="BN55" s="164"/>
      <c r="BO55" s="5"/>
      <c r="BP55" s="88"/>
      <c r="BQ55" s="5"/>
      <c r="BR55" s="5"/>
      <c r="BS55" s="5"/>
      <c r="BT55" s="5"/>
      <c r="BU55" s="6"/>
    </row>
    <row r="56" spans="1:73">
      <c r="A56" s="4"/>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164"/>
      <c r="BL56" s="164"/>
      <c r="BM56" s="164"/>
      <c r="BN56" s="164"/>
      <c r="BO56" s="5"/>
      <c r="BP56" s="5"/>
      <c r="BQ56" s="45"/>
      <c r="BR56" s="5"/>
      <c r="BS56" s="89"/>
      <c r="BT56" s="5"/>
      <c r="BU56" s="6"/>
    </row>
    <row r="57" spans="1:73">
      <c r="A57" s="4"/>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170"/>
      <c r="BL57" s="164"/>
      <c r="BM57" s="164"/>
      <c r="BN57" s="164"/>
      <c r="BO57" s="5"/>
      <c r="BP57" s="5"/>
      <c r="BQ57" s="45"/>
      <c r="BR57" s="5"/>
      <c r="BS57" s="90"/>
      <c r="BT57" s="5"/>
      <c r="BU57" s="6"/>
    </row>
    <row r="58" spans="1:73">
      <c r="A58" s="4"/>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45"/>
      <c r="BL58" s="5"/>
      <c r="BM58" s="5"/>
      <c r="BN58" s="5"/>
      <c r="BO58" s="5"/>
      <c r="BP58" s="5"/>
      <c r="BQ58" s="45"/>
      <c r="BR58" s="5"/>
      <c r="BS58" s="90"/>
      <c r="BT58" s="5"/>
      <c r="BU58" s="6"/>
    </row>
    <row r="59" spans="1:73">
      <c r="A59" s="4"/>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164"/>
      <c r="BL59" s="164"/>
      <c r="BM59" s="164"/>
      <c r="BN59" s="164"/>
      <c r="BO59" s="5"/>
      <c r="BP59" s="5"/>
      <c r="BQ59" s="45"/>
      <c r="BR59" s="5"/>
      <c r="BS59" s="91"/>
      <c r="BT59" s="5"/>
      <c r="BU59" s="6"/>
    </row>
    <row r="60" spans="1:73">
      <c r="A60" s="4"/>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45"/>
      <c r="BL60" s="5"/>
      <c r="BM60" s="5"/>
      <c r="BN60" s="5"/>
      <c r="BO60" s="5"/>
      <c r="BP60" s="5"/>
      <c r="BQ60" s="45"/>
      <c r="BR60" s="45"/>
      <c r="BS60" s="5"/>
      <c r="BT60" s="5"/>
      <c r="BU60" s="6"/>
    </row>
    <row r="61" spans="1:73">
      <c r="A61" s="22"/>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171"/>
      <c r="BL61" s="171"/>
      <c r="BM61" s="171"/>
      <c r="BN61" s="171"/>
      <c r="BO61" s="23"/>
      <c r="BP61" s="23"/>
      <c r="BQ61" s="92"/>
      <c r="BR61" s="92"/>
      <c r="BS61" s="23"/>
      <c r="BT61" s="23"/>
      <c r="BU61" s="24"/>
    </row>
  </sheetData>
  <sheetProtection sheet="1" objects="1" scenarios="1"/>
  <mergeCells count="12">
    <mergeCell ref="BK57:BN57"/>
    <mergeCell ref="BK61:BN61"/>
    <mergeCell ref="BK17:BM17"/>
    <mergeCell ref="BK59:BN59"/>
    <mergeCell ref="BN17:BP17"/>
    <mergeCell ref="BQ17:BS17"/>
    <mergeCell ref="D5:E5"/>
    <mergeCell ref="BK55:BN55"/>
    <mergeCell ref="A29:B30"/>
    <mergeCell ref="BK56:BN56"/>
    <mergeCell ref="C20:E20"/>
    <mergeCell ref="C23:E23"/>
  </mergeCells>
  <hyperlinks>
    <hyperlink ref="D5" r:id="rId1" xr:uid="{00000000-0004-0000-0200-000000000000}"/>
  </hyperlinks>
  <pageMargins left="1" right="1" top="1" bottom="1" header="0.25" footer="0.25"/>
  <pageSetup orientation="portrait" r:id="rId2"/>
  <headerFooter>
    <oddFooter>&amp;L&amp;"Helvetica,Regular"&amp;12&amp;K000000&amp;P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53"/>
  <sheetViews>
    <sheetView showGridLines="0" workbookViewId="0">
      <selection activeCell="D13" sqref="D13"/>
    </sheetView>
  </sheetViews>
  <sheetFormatPr defaultColWidth="10.140625" defaultRowHeight="15" customHeight="1"/>
  <cols>
    <col min="1" max="1" width="3.7109375" style="93" customWidth="1"/>
    <col min="2" max="2" width="30.140625" style="93" customWidth="1"/>
    <col min="3" max="3" width="10.28515625" style="93" customWidth="1"/>
    <col min="4" max="4" width="46.140625" style="93" customWidth="1"/>
    <col min="5" max="7" width="10.28515625" style="93" customWidth="1"/>
    <col min="8" max="8" width="3.7109375" style="93" customWidth="1"/>
    <col min="9" max="256" width="10.140625" style="93" customWidth="1"/>
  </cols>
  <sheetData>
    <row r="1" spans="1:8" ht="19.5" customHeight="1">
      <c r="A1" s="1"/>
      <c r="B1" s="174"/>
      <c r="C1" s="137"/>
      <c r="D1" s="2"/>
      <c r="E1" s="2"/>
      <c r="F1" s="2"/>
      <c r="G1" s="2"/>
      <c r="H1" s="3"/>
    </row>
    <row r="2" spans="1:8" ht="18.95" customHeight="1">
      <c r="A2" s="4"/>
      <c r="B2" s="175"/>
      <c r="C2" s="94"/>
      <c r="D2" s="5"/>
      <c r="E2" s="5"/>
      <c r="F2" s="5"/>
      <c r="G2" s="5"/>
      <c r="H2" s="6"/>
    </row>
    <row r="3" spans="1:8" ht="20.100000000000001" customHeight="1">
      <c r="A3" s="4"/>
      <c r="B3" s="175"/>
      <c r="C3" s="94"/>
      <c r="D3" s="5"/>
      <c r="E3" s="5"/>
      <c r="F3" s="5"/>
      <c r="G3" s="5"/>
      <c r="H3" s="6"/>
    </row>
    <row r="4" spans="1:8" ht="18.95" customHeight="1">
      <c r="A4" s="4"/>
      <c r="B4" s="175"/>
      <c r="C4" s="94"/>
      <c r="D4" s="5"/>
      <c r="E4" s="5"/>
      <c r="F4" s="5"/>
      <c r="G4" s="5"/>
      <c r="H4" s="6"/>
    </row>
    <row r="5" spans="1:8" ht="18.95" customHeight="1">
      <c r="A5" s="4"/>
      <c r="B5" s="5"/>
      <c r="C5" s="118"/>
      <c r="D5" s="5"/>
      <c r="E5" s="5"/>
      <c r="F5" s="5"/>
      <c r="G5" s="5"/>
      <c r="H5" s="6"/>
    </row>
    <row r="6" spans="1:8" ht="19.5" customHeight="1">
      <c r="A6" s="4"/>
      <c r="B6" s="159" t="s">
        <v>62</v>
      </c>
      <c r="C6" s="138"/>
      <c r="D6" s="7"/>
      <c r="E6" s="7"/>
      <c r="F6" s="7"/>
      <c r="G6" s="5"/>
      <c r="H6" s="6"/>
    </row>
    <row r="7" spans="1:8" ht="19.5" customHeight="1">
      <c r="A7" s="4"/>
      <c r="B7" s="8"/>
      <c r="C7" s="8"/>
      <c r="D7" s="8"/>
      <c r="E7" s="8"/>
      <c r="F7" s="8"/>
      <c r="G7" s="5"/>
      <c r="H7" s="6"/>
    </row>
    <row r="8" spans="1:8" ht="18.95" customHeight="1">
      <c r="A8" s="4"/>
      <c r="B8" s="5"/>
      <c r="C8" s="118"/>
      <c r="D8" s="9"/>
      <c r="E8" s="9"/>
      <c r="F8" s="9"/>
      <c r="G8" s="5"/>
      <c r="H8" s="6"/>
    </row>
    <row r="9" spans="1:8" ht="18.95" customHeight="1">
      <c r="A9" s="4"/>
      <c r="B9" s="5"/>
      <c r="C9" s="118"/>
      <c r="D9" s="5"/>
      <c r="E9" s="5"/>
      <c r="F9" s="5"/>
      <c r="G9" s="5"/>
      <c r="H9" s="6"/>
    </row>
    <row r="10" spans="1:8" ht="18" customHeight="1">
      <c r="A10" s="10"/>
      <c r="B10" s="11">
        <f ca="1">NOW()</f>
        <v>42068.86842013889</v>
      </c>
      <c r="C10" s="140"/>
      <c r="D10" s="12"/>
      <c r="E10" s="9"/>
      <c r="F10" s="9"/>
      <c r="G10" s="9"/>
      <c r="H10" s="13"/>
    </row>
    <row r="11" spans="1:8" ht="18" customHeight="1">
      <c r="A11" s="10"/>
      <c r="B11" s="12"/>
      <c r="C11" s="141"/>
      <c r="D11" s="14" t="s">
        <v>0</v>
      </c>
      <c r="E11" s="9"/>
      <c r="F11" s="9"/>
      <c r="G11" s="9"/>
      <c r="H11" s="13"/>
    </row>
    <row r="12" spans="1:8" ht="18.95" customHeight="1">
      <c r="A12" s="4"/>
      <c r="B12" s="12"/>
      <c r="C12" s="141"/>
      <c r="D12" s="12"/>
      <c r="E12" s="9"/>
      <c r="F12" s="9"/>
      <c r="G12" s="9"/>
      <c r="H12" s="13"/>
    </row>
    <row r="13" spans="1:8" ht="18.95" customHeight="1">
      <c r="A13" s="4"/>
      <c r="B13" s="14" t="str">
        <f>(Inputs!$B$8&amp;""&amp;Inputs!$B$9&amp;""&amp;Inputs!$B$10&amp;" ")</f>
        <v xml:space="preserve"> </v>
      </c>
      <c r="C13" s="142"/>
      <c r="D13" s="12"/>
      <c r="E13" s="9"/>
      <c r="F13" s="9"/>
      <c r="G13" s="9"/>
      <c r="H13" s="13"/>
    </row>
    <row r="14" spans="1:8" ht="18.95" customHeight="1">
      <c r="A14" s="4"/>
      <c r="B14" s="14">
        <f>Inputs!B11</f>
        <v>0</v>
      </c>
      <c r="C14" s="142"/>
      <c r="D14" s="12"/>
      <c r="E14" s="9"/>
      <c r="F14" s="9"/>
      <c r="G14" s="9"/>
      <c r="H14" s="13"/>
    </row>
    <row r="15" spans="1:8" ht="20.100000000000001" customHeight="1">
      <c r="A15" s="4"/>
      <c r="B15" s="14">
        <f>(Inputs!B12)</f>
        <v>0</v>
      </c>
      <c r="C15" s="142"/>
      <c r="D15" s="12"/>
      <c r="E15" s="5"/>
      <c r="F15" s="5"/>
      <c r="G15" s="5"/>
      <c r="H15" s="6"/>
    </row>
    <row r="16" spans="1:8" ht="20.100000000000001" customHeight="1">
      <c r="A16" s="4"/>
      <c r="B16" s="14" t="str">
        <f>(Inputs!B13)&amp;", "&amp;UPPER(Inputs!B14)&amp;" "&amp;Inputs!B15</f>
        <v xml:space="preserve">,  </v>
      </c>
      <c r="C16" s="142"/>
      <c r="D16" s="12"/>
      <c r="E16" s="5"/>
      <c r="F16" s="5"/>
      <c r="G16" s="5"/>
      <c r="H16" s="6"/>
    </row>
    <row r="17" spans="1:8" ht="18.95" customHeight="1">
      <c r="A17" s="4"/>
      <c r="B17" s="12"/>
      <c r="C17" s="141"/>
      <c r="D17" s="12"/>
      <c r="E17" s="5"/>
      <c r="F17" s="5"/>
      <c r="G17" s="5"/>
      <c r="H17" s="6"/>
    </row>
    <row r="18" spans="1:8" ht="18.95" customHeight="1">
      <c r="A18" s="4"/>
      <c r="B18" s="9"/>
      <c r="C18" s="139"/>
      <c r="D18" s="12"/>
      <c r="E18" s="5"/>
      <c r="F18" s="5"/>
      <c r="G18" s="5"/>
      <c r="H18" s="6"/>
    </row>
    <row r="19" spans="1:8" ht="18.95" customHeight="1">
      <c r="A19" s="4"/>
      <c r="B19" s="15" t="str">
        <f>"Dear Mr. "&amp;(Inputs!B10)&amp;":"</f>
        <v>Dear Mr. :</v>
      </c>
      <c r="C19" s="127"/>
      <c r="D19" s="14" t="s">
        <v>0</v>
      </c>
      <c r="E19" s="5"/>
      <c r="F19" s="5"/>
      <c r="G19" s="5"/>
      <c r="H19" s="6"/>
    </row>
    <row r="20" spans="1:8" ht="18.95" customHeight="1">
      <c r="A20" s="4"/>
      <c r="B20" s="9"/>
      <c r="C20" s="139"/>
      <c r="D20" s="12"/>
      <c r="E20" s="5"/>
      <c r="F20" s="5"/>
      <c r="G20" s="5"/>
      <c r="H20" s="6"/>
    </row>
    <row r="21" spans="1:8" ht="18.95" customHeight="1">
      <c r="A21" s="4"/>
      <c r="B21" s="12"/>
      <c r="C21" s="141"/>
      <c r="D21" s="12"/>
      <c r="E21" s="5"/>
      <c r="F21" s="5"/>
      <c r="G21" s="5"/>
      <c r="H21" s="6"/>
    </row>
    <row r="22" spans="1:8" ht="18.95" customHeight="1">
      <c r="A22" s="4"/>
      <c r="B22" s="12"/>
      <c r="C22" s="141"/>
      <c r="D22" s="12"/>
      <c r="E22" s="5"/>
      <c r="F22" s="5"/>
      <c r="G22" s="5"/>
      <c r="H22" s="6"/>
    </row>
    <row r="23" spans="1:8" ht="18.95" customHeight="1">
      <c r="A23" s="4"/>
      <c r="B23" s="12"/>
      <c r="C23" s="141"/>
      <c r="D23" s="12"/>
      <c r="E23" s="5"/>
      <c r="F23" s="5"/>
      <c r="G23" s="5"/>
      <c r="H23" s="6"/>
    </row>
    <row r="24" spans="1:8" ht="18.95" customHeight="1">
      <c r="A24" s="4"/>
      <c r="B24" s="12"/>
      <c r="C24" s="141"/>
      <c r="D24" s="12"/>
      <c r="E24" s="5"/>
      <c r="F24" s="5"/>
      <c r="G24" s="5"/>
      <c r="H24" s="6"/>
    </row>
    <row r="25" spans="1:8" ht="18.95" customHeight="1">
      <c r="A25" s="4"/>
      <c r="B25" s="12"/>
      <c r="C25" s="141"/>
      <c r="D25" s="12"/>
      <c r="E25" s="5"/>
      <c r="F25" s="5"/>
      <c r="G25" s="5"/>
      <c r="H25" s="6"/>
    </row>
    <row r="26" spans="1:8" ht="18.95" customHeight="1">
      <c r="A26" s="4"/>
      <c r="B26" s="12"/>
      <c r="C26" s="141"/>
      <c r="D26" s="12"/>
      <c r="E26" s="5"/>
      <c r="F26" s="5"/>
      <c r="G26" s="5"/>
      <c r="H26" s="6"/>
    </row>
    <row r="27" spans="1:8" ht="18.95" customHeight="1">
      <c r="A27" s="4"/>
      <c r="B27" s="12"/>
      <c r="C27" s="141"/>
      <c r="D27" s="12"/>
      <c r="E27" s="5"/>
      <c r="F27" s="5"/>
      <c r="G27" s="5"/>
      <c r="H27" s="6"/>
    </row>
    <row r="28" spans="1:8" ht="18.95" customHeight="1">
      <c r="A28" s="4"/>
      <c r="B28" s="12"/>
      <c r="C28" s="141"/>
      <c r="D28" s="12"/>
      <c r="E28" s="5"/>
      <c r="F28" s="5"/>
      <c r="G28" s="5"/>
      <c r="H28" s="6"/>
    </row>
    <row r="29" spans="1:8" ht="18.95" customHeight="1">
      <c r="A29" s="4"/>
      <c r="B29" s="12"/>
      <c r="C29" s="141"/>
      <c r="D29" s="12"/>
      <c r="E29" s="5"/>
      <c r="F29" s="5"/>
      <c r="G29" s="5"/>
      <c r="H29" s="6"/>
    </row>
    <row r="30" spans="1:8" ht="18.95" customHeight="1">
      <c r="A30" s="4"/>
      <c r="B30" s="12"/>
      <c r="C30" s="141"/>
      <c r="D30" s="12"/>
      <c r="E30" s="5"/>
      <c r="F30" s="5"/>
      <c r="G30" s="5"/>
      <c r="H30" s="6"/>
    </row>
    <row r="31" spans="1:8" ht="18.95" customHeight="1">
      <c r="A31" s="4"/>
      <c r="B31" s="12"/>
      <c r="C31" s="141"/>
      <c r="D31" s="12"/>
      <c r="E31" s="5"/>
      <c r="F31" s="5"/>
      <c r="G31" s="5"/>
      <c r="H31" s="6"/>
    </row>
    <row r="32" spans="1:8" ht="18.95" customHeight="1">
      <c r="A32" s="4"/>
      <c r="B32" s="12"/>
      <c r="C32" s="141"/>
      <c r="D32" s="5"/>
      <c r="E32" s="5"/>
      <c r="F32" s="5"/>
      <c r="G32" s="5"/>
      <c r="H32" s="6"/>
    </row>
    <row r="33" spans="1:8" ht="18.95" customHeight="1">
      <c r="A33" s="4"/>
      <c r="B33" s="12"/>
      <c r="C33" s="141"/>
      <c r="D33" s="12"/>
      <c r="E33" s="5"/>
      <c r="F33" s="5"/>
      <c r="G33" s="5"/>
      <c r="H33" s="6"/>
    </row>
    <row r="34" spans="1:8" ht="18.95" customHeight="1">
      <c r="A34" s="4"/>
      <c r="B34" s="12"/>
      <c r="C34" s="141"/>
      <c r="D34" s="12"/>
      <c r="E34" s="5"/>
      <c r="F34" s="5"/>
      <c r="G34" s="5"/>
      <c r="H34" s="6"/>
    </row>
    <row r="35" spans="1:8" ht="18.95" customHeight="1">
      <c r="A35" s="4"/>
      <c r="B35" s="5"/>
      <c r="C35" s="118"/>
      <c r="D35" s="12"/>
      <c r="E35" s="5"/>
      <c r="F35" s="5"/>
      <c r="G35" s="5"/>
      <c r="H35" s="6"/>
    </row>
    <row r="36" spans="1:8" ht="18.95" customHeight="1">
      <c r="A36" s="4"/>
      <c r="B36" s="5"/>
      <c r="C36" s="118"/>
      <c r="D36" s="12"/>
      <c r="E36" s="5"/>
      <c r="F36" s="5"/>
      <c r="G36" s="5"/>
      <c r="H36" s="6"/>
    </row>
    <row r="37" spans="1:8" ht="18.95" customHeight="1">
      <c r="A37" s="4"/>
      <c r="B37" s="16"/>
      <c r="C37" s="143"/>
      <c r="D37" s="16"/>
      <c r="E37" s="5"/>
      <c r="F37" s="5"/>
      <c r="G37" s="5"/>
      <c r="H37" s="6"/>
    </row>
    <row r="38" spans="1:8" ht="18.95" customHeight="1">
      <c r="A38" s="4"/>
      <c r="B38" s="14" t="s">
        <v>1</v>
      </c>
      <c r="C38" s="142"/>
      <c r="D38" s="5"/>
      <c r="E38" s="5"/>
      <c r="F38" s="5"/>
      <c r="G38" s="5"/>
      <c r="H38" s="6"/>
    </row>
    <row r="39" spans="1:8" ht="18.95" customHeight="1">
      <c r="A39" s="4"/>
      <c r="B39" s="12"/>
      <c r="C39" s="141"/>
      <c r="D39" s="5"/>
      <c r="E39" s="5"/>
      <c r="F39" s="5"/>
      <c r="G39" s="5"/>
      <c r="H39" s="6"/>
    </row>
    <row r="40" spans="1:8" ht="32.25">
      <c r="A40" s="4"/>
      <c r="B40" s="136" t="str">
        <f>B41</f>
        <v xml:space="preserve">Ron Angel </v>
      </c>
      <c r="C40" s="144"/>
      <c r="D40" s="148" t="str">
        <f>Inputs!$B$17</f>
        <v>Ty Crowder</v>
      </c>
      <c r="E40" s="5"/>
      <c r="F40" s="5"/>
      <c r="G40" s="5"/>
      <c r="H40" s="6"/>
    </row>
    <row r="41" spans="1:8" ht="18.95" customHeight="1">
      <c r="A41" s="4"/>
      <c r="B41" s="17" t="str">
        <f>(Inputs!B4)</f>
        <v xml:space="preserve">Ron Angel </v>
      </c>
      <c r="C41" s="145"/>
      <c r="D41" s="17" t="str">
        <f>Inputs!$B$17</f>
        <v>Ty Crowder</v>
      </c>
      <c r="E41" s="18" t="s">
        <v>0</v>
      </c>
      <c r="F41" s="5"/>
      <c r="G41" s="5"/>
      <c r="H41" s="6"/>
    </row>
    <row r="42" spans="1:8" ht="15" hidden="1" customHeight="1">
      <c r="A42" s="4"/>
      <c r="B42" s="16"/>
      <c r="C42" s="143"/>
      <c r="D42" s="147"/>
      <c r="E42" s="18" t="s">
        <v>0</v>
      </c>
      <c r="F42" s="9"/>
      <c r="G42" s="5"/>
      <c r="H42" s="6"/>
    </row>
    <row r="43" spans="1:8" ht="18.95" customHeight="1">
      <c r="A43" s="4"/>
      <c r="B43" s="18" t="s">
        <v>4</v>
      </c>
      <c r="C43" s="146"/>
      <c r="D43" s="17" t="str">
        <f>Inputs!$B$16</f>
        <v>Total Finishing Solutions, LLC</v>
      </c>
      <c r="E43" s="5"/>
      <c r="F43" s="5"/>
      <c r="G43" s="5"/>
      <c r="H43" s="6"/>
    </row>
    <row r="44" spans="1:8" ht="18.95" customHeight="1">
      <c r="A44" s="4"/>
      <c r="B44" s="16"/>
      <c r="C44" s="143"/>
      <c r="D44" s="19"/>
      <c r="E44" s="5"/>
      <c r="F44" s="5"/>
      <c r="G44" s="5"/>
      <c r="H44" s="6"/>
    </row>
    <row r="45" spans="1:8" ht="18.95" customHeight="1">
      <c r="A45" s="4"/>
      <c r="B45" s="16"/>
      <c r="C45" s="143"/>
      <c r="D45" s="19"/>
      <c r="E45" s="5"/>
      <c r="F45" s="5"/>
      <c r="G45" s="5"/>
      <c r="H45" s="6"/>
    </row>
    <row r="46" spans="1:8" ht="18.95" customHeight="1">
      <c r="A46" s="4"/>
      <c r="B46" s="16"/>
      <c r="C46" s="143"/>
      <c r="D46" s="19"/>
      <c r="E46" s="5"/>
      <c r="F46" s="5"/>
      <c r="G46" s="5"/>
      <c r="H46" s="6"/>
    </row>
    <row r="47" spans="1:8" ht="18.95" customHeight="1">
      <c r="A47" s="4"/>
      <c r="B47" s="16"/>
      <c r="C47" s="143"/>
      <c r="D47" s="19"/>
      <c r="E47" s="5"/>
      <c r="F47" s="5"/>
      <c r="G47" s="5"/>
      <c r="H47" s="6"/>
    </row>
    <row r="48" spans="1:8" ht="15.75" customHeight="1" thickBot="1">
      <c r="A48" s="4"/>
      <c r="B48" s="20"/>
      <c r="C48" s="20"/>
      <c r="D48" s="20"/>
      <c r="E48" s="20"/>
      <c r="F48" s="20"/>
      <c r="G48" s="5"/>
      <c r="H48" s="6"/>
    </row>
    <row r="49" spans="1:8" ht="19.5" customHeight="1">
      <c r="A49" s="4"/>
      <c r="B49" s="176"/>
      <c r="C49" s="176"/>
      <c r="D49" s="176"/>
      <c r="E49" s="176"/>
      <c r="F49" s="176"/>
      <c r="G49" s="5"/>
      <c r="H49" s="6"/>
    </row>
    <row r="50" spans="1:8" ht="20.100000000000001" customHeight="1">
      <c r="A50" s="4"/>
      <c r="B50" s="177" t="s">
        <v>4</v>
      </c>
      <c r="C50" s="177"/>
      <c r="D50" s="177"/>
      <c r="E50" s="177"/>
      <c r="F50" s="177"/>
      <c r="G50" s="5"/>
      <c r="H50" s="6"/>
    </row>
    <row r="51" spans="1:8" ht="18.95" customHeight="1">
      <c r="A51" s="4"/>
      <c r="B51" s="178" t="s">
        <v>6</v>
      </c>
      <c r="C51" s="178"/>
      <c r="D51" s="178"/>
      <c r="E51" s="178"/>
      <c r="F51" s="178"/>
      <c r="G51" s="5"/>
      <c r="H51" s="6"/>
    </row>
    <row r="52" spans="1:8" ht="18.95" customHeight="1">
      <c r="A52" s="4"/>
      <c r="B52" s="172" t="s">
        <v>7</v>
      </c>
      <c r="C52" s="172"/>
      <c r="D52" s="172"/>
      <c r="E52" s="172"/>
      <c r="F52" s="172"/>
      <c r="G52" s="5"/>
      <c r="H52" s="6"/>
    </row>
    <row r="53" spans="1:8" ht="19.5" customHeight="1">
      <c r="A53" s="22"/>
      <c r="B53" s="173" t="s">
        <v>8</v>
      </c>
      <c r="C53" s="173"/>
      <c r="D53" s="173"/>
      <c r="E53" s="173"/>
      <c r="F53" s="173"/>
      <c r="G53" s="23"/>
      <c r="H53" s="24"/>
    </row>
  </sheetData>
  <sheetProtection sheet="1" objects="1" scenarios="1"/>
  <mergeCells count="6">
    <mergeCell ref="B52:F52"/>
    <mergeCell ref="B53:F53"/>
    <mergeCell ref="B1:B4"/>
    <mergeCell ref="B49:F49"/>
    <mergeCell ref="B50:F50"/>
    <mergeCell ref="B51:F51"/>
  </mergeCells>
  <hyperlinks>
    <hyperlink ref="B6" r:id="rId1" xr:uid="{E05BAB69-3680-4F2C-9D27-8332FE40C77A}"/>
  </hyperlinks>
  <pageMargins left="1" right="1" top="1" bottom="1" header="0.25" footer="0.25"/>
  <pageSetup scale="66" orientation="portrait" r:id="rId2"/>
  <headerFooter>
    <oddFooter>&amp;L&amp;"Helvetica,Regular"&amp;12&amp;K000000&amp;P</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W56"/>
  <sheetViews>
    <sheetView showGridLines="0" tabSelected="1" workbookViewId="0">
      <selection activeCell="K52" sqref="K52"/>
    </sheetView>
  </sheetViews>
  <sheetFormatPr defaultColWidth="10.140625" defaultRowHeight="15" customHeight="1"/>
  <cols>
    <col min="1" max="1" width="4.7109375" customWidth="1"/>
    <col min="2" max="2" width="11.42578125" style="93" customWidth="1"/>
    <col min="3" max="3" width="6.85546875" style="93" customWidth="1"/>
    <col min="4" max="5" width="11.42578125" style="93" customWidth="1"/>
    <col min="6" max="8" width="13.85546875" style="93" customWidth="1"/>
    <col min="9" max="9" width="14.28515625" style="93" customWidth="1"/>
    <col min="10" max="10" width="10.140625" style="93" customWidth="1"/>
    <col min="11" max="11" width="4.7109375" style="93" customWidth="1"/>
    <col min="12" max="257" width="10.140625" style="93" customWidth="1"/>
  </cols>
  <sheetData>
    <row r="1" spans="2:11" ht="19.5" customHeight="1">
      <c r="B1" s="109" t="s">
        <v>48</v>
      </c>
      <c r="C1" s="110"/>
      <c r="D1" s="111"/>
      <c r="E1" s="112"/>
      <c r="F1" s="112"/>
      <c r="G1" s="112"/>
      <c r="H1" s="112"/>
      <c r="I1" s="112"/>
      <c r="J1" s="112"/>
      <c r="K1" s="113"/>
    </row>
    <row r="2" spans="2:11" ht="18.95" customHeight="1">
      <c r="B2" s="114"/>
      <c r="C2" s="115"/>
      <c r="D2" s="116"/>
      <c r="E2" s="108"/>
      <c r="F2" s="108"/>
      <c r="G2" s="108"/>
      <c r="H2" s="108"/>
      <c r="I2" s="108"/>
      <c r="J2" s="108"/>
      <c r="K2" s="117"/>
    </row>
    <row r="3" spans="2:11" ht="18.95" customHeight="1">
      <c r="B3" s="114"/>
      <c r="C3" s="115"/>
      <c r="D3" s="116"/>
      <c r="E3" s="108"/>
      <c r="F3" s="108"/>
      <c r="G3" s="108"/>
      <c r="H3" s="108"/>
      <c r="I3" s="108"/>
      <c r="J3" s="108"/>
      <c r="K3" s="117"/>
    </row>
    <row r="4" spans="2:11" ht="18.95" customHeight="1">
      <c r="B4" s="114"/>
      <c r="C4" s="115"/>
      <c r="D4" s="116"/>
      <c r="E4" s="108"/>
      <c r="F4" s="108"/>
      <c r="G4" s="108"/>
      <c r="H4" s="108"/>
      <c r="I4" s="108"/>
      <c r="J4" s="108"/>
      <c r="K4" s="117"/>
    </row>
    <row r="5" spans="2:11" ht="18.95" customHeight="1">
      <c r="B5" s="114"/>
      <c r="C5" s="115"/>
      <c r="D5" s="116"/>
      <c r="E5" s="108"/>
      <c r="F5" s="108"/>
      <c r="G5" s="108"/>
      <c r="H5" s="108"/>
      <c r="I5" s="108"/>
      <c r="J5" s="108"/>
      <c r="K5" s="117"/>
    </row>
    <row r="6" spans="2:11" ht="18.95" customHeight="1">
      <c r="B6" s="186" t="s">
        <v>62</v>
      </c>
      <c r="C6" s="187"/>
      <c r="D6" s="187"/>
      <c r="E6" s="187"/>
      <c r="F6" s="108"/>
      <c r="G6" s="108"/>
      <c r="H6" s="108"/>
      <c r="I6" s="108"/>
      <c r="J6" s="108"/>
      <c r="K6" s="117"/>
    </row>
    <row r="7" spans="2:11" ht="18.95" customHeight="1">
      <c r="B7" s="4"/>
      <c r="C7" s="5"/>
      <c r="D7" s="5"/>
      <c r="E7" s="5"/>
      <c r="F7" s="5"/>
      <c r="G7" s="5"/>
      <c r="H7" s="5"/>
      <c r="I7" s="5"/>
      <c r="J7" s="5"/>
      <c r="K7" s="6"/>
    </row>
    <row r="8" spans="2:11" ht="18.95" customHeight="1">
      <c r="B8" s="192" t="s">
        <v>49</v>
      </c>
      <c r="C8" s="193"/>
      <c r="D8" s="193"/>
      <c r="E8" s="193"/>
      <c r="F8" s="193"/>
      <c r="G8" s="193"/>
      <c r="H8" s="193"/>
      <c r="I8" s="193"/>
      <c r="J8" s="193"/>
      <c r="K8" s="194"/>
    </row>
    <row r="9" spans="2:11" ht="18" customHeight="1">
      <c r="B9" s="195" t="s">
        <v>50</v>
      </c>
      <c r="C9" s="196"/>
      <c r="D9" s="196"/>
      <c r="E9" s="196"/>
      <c r="F9" s="196"/>
      <c r="G9" s="196"/>
      <c r="H9" s="196"/>
      <c r="I9" s="196"/>
      <c r="J9" s="196"/>
      <c r="K9" s="197"/>
    </row>
    <row r="10" spans="2:11" ht="18.95" customHeight="1">
      <c r="B10" s="96"/>
      <c r="C10" s="95"/>
      <c r="D10" s="95"/>
      <c r="E10" s="95"/>
      <c r="F10" s="95"/>
      <c r="G10" s="95"/>
      <c r="H10" s="95"/>
      <c r="I10" s="95"/>
      <c r="J10" s="5"/>
      <c r="K10" s="6"/>
    </row>
    <row r="11" spans="2:11" ht="18.95" customHeight="1">
      <c r="B11" s="201" t="str">
        <f>(Inputs!$B$8&amp;" "&amp;Inputs!$B$9&amp;""&amp;Inputs!$B$10&amp;" ")</f>
        <v xml:space="preserve">  </v>
      </c>
      <c r="C11" s="202"/>
      <c r="D11" s="202"/>
      <c r="E11" s="202"/>
      <c r="F11" s="202"/>
      <c r="G11" s="202"/>
      <c r="H11" s="202"/>
      <c r="I11" s="202"/>
      <c r="J11" s="202"/>
      <c r="K11" s="203"/>
    </row>
    <row r="12" spans="2:11" ht="18.95" customHeight="1">
      <c r="B12" s="198">
        <f>Inputs!B11</f>
        <v>0</v>
      </c>
      <c r="C12" s="199"/>
      <c r="D12" s="199"/>
      <c r="E12" s="199"/>
      <c r="F12" s="199"/>
      <c r="G12" s="199"/>
      <c r="H12" s="199"/>
      <c r="I12" s="199"/>
      <c r="J12" s="199"/>
      <c r="K12" s="200"/>
    </row>
    <row r="13" spans="2:11" ht="18.95" customHeight="1">
      <c r="B13" s="201">
        <f>(Inputs!$B$12)</f>
        <v>0</v>
      </c>
      <c r="C13" s="202"/>
      <c r="D13" s="202"/>
      <c r="E13" s="202"/>
      <c r="F13" s="202"/>
      <c r="G13" s="202"/>
      <c r="H13" s="202"/>
      <c r="I13" s="202"/>
      <c r="J13" s="202"/>
      <c r="K13" s="203"/>
    </row>
    <row r="14" spans="2:11" ht="18.95" customHeight="1">
      <c r="B14" s="201" t="str">
        <f>(Inputs!$B$13)&amp;", "&amp;UPPER(Inputs!$B$14)&amp;" "&amp;Inputs!$B$15</f>
        <v xml:space="preserve">,  </v>
      </c>
      <c r="C14" s="202"/>
      <c r="D14" s="202"/>
      <c r="E14" s="202"/>
      <c r="F14" s="202"/>
      <c r="G14" s="202"/>
      <c r="H14" s="202"/>
      <c r="I14" s="202"/>
      <c r="J14" s="202"/>
      <c r="K14" s="203"/>
    </row>
    <row r="15" spans="2:11" ht="18.95" customHeight="1">
      <c r="B15" s="97"/>
      <c r="C15" s="5"/>
      <c r="D15" s="5"/>
      <c r="E15" s="5"/>
      <c r="F15" s="5"/>
      <c r="G15" s="5"/>
      <c r="H15" s="5"/>
      <c r="I15" s="5"/>
      <c r="J15" s="5"/>
      <c r="K15" s="6"/>
    </row>
    <row r="16" spans="2:11" ht="20.100000000000001" customHeight="1">
      <c r="B16" s="98"/>
      <c r="C16" s="5"/>
      <c r="D16" s="5"/>
      <c r="E16" s="5"/>
      <c r="F16" s="5"/>
      <c r="G16" s="5"/>
      <c r="H16" s="5"/>
      <c r="I16" s="5"/>
      <c r="J16" s="5"/>
      <c r="K16" s="6"/>
    </row>
    <row r="17" spans="2:11" ht="18.95" customHeight="1">
      <c r="B17" s="204" t="str">
        <f>" EQUIPMENT VALUE:   "&amp;DOLLAR(Inputs!B23+Inputs!B20)</f>
        <v xml:space="preserve"> EQUIPMENT VALUE:   $0.00</v>
      </c>
      <c r="C17" s="205"/>
      <c r="D17" s="205"/>
      <c r="E17" s="205"/>
      <c r="F17" s="205"/>
      <c r="G17" s="205"/>
      <c r="H17" s="205"/>
      <c r="I17" s="205"/>
      <c r="J17" s="205"/>
      <c r="K17" s="206"/>
    </row>
    <row r="18" spans="2:11" ht="20.100000000000001" customHeight="1">
      <c r="B18" s="201">
        <f>Inputs!$B$24</f>
        <v>0</v>
      </c>
      <c r="C18" s="202"/>
      <c r="D18" s="202"/>
      <c r="E18" s="202"/>
      <c r="F18" s="202"/>
      <c r="G18" s="202"/>
      <c r="H18" s="202"/>
      <c r="I18" s="202"/>
      <c r="J18" s="202"/>
      <c r="K18" s="203"/>
    </row>
    <row r="19" spans="2:11" ht="20.100000000000001" customHeight="1">
      <c r="B19" s="201" t="str">
        <f>"Provided by "&amp;Inputs!$B$16</f>
        <v>Provided by Total Finishing Solutions, LLC</v>
      </c>
      <c r="C19" s="202"/>
      <c r="D19" s="202"/>
      <c r="E19" s="202"/>
      <c r="F19" s="202"/>
      <c r="G19" s="202"/>
      <c r="H19" s="202"/>
      <c r="I19" s="202"/>
      <c r="J19" s="202"/>
      <c r="K19" s="203"/>
    </row>
    <row r="20" spans="2:11" ht="20.100000000000001" customHeight="1" thickBot="1">
      <c r="B20" s="184"/>
      <c r="C20" s="185"/>
      <c r="D20" s="185"/>
      <c r="E20" s="185"/>
      <c r="F20" s="185"/>
      <c r="G20" s="185"/>
      <c r="H20" s="185"/>
      <c r="I20" s="185"/>
      <c r="J20" s="118"/>
      <c r="K20" s="99"/>
    </row>
    <row r="21" spans="2:11" ht="20.100000000000001" customHeight="1">
      <c r="B21" s="128"/>
      <c r="C21" s="129"/>
      <c r="D21" s="129"/>
      <c r="E21" s="129"/>
      <c r="F21" s="129"/>
      <c r="G21" s="129"/>
      <c r="H21" s="129"/>
      <c r="I21" s="129"/>
      <c r="J21" s="150"/>
      <c r="K21" s="151"/>
    </row>
    <row r="22" spans="2:11">
      <c r="B22" s="130"/>
      <c r="C22" s="121" t="s">
        <v>51</v>
      </c>
      <c r="D22" s="118"/>
      <c r="E22" s="118"/>
      <c r="F22" s="122" t="s">
        <v>52</v>
      </c>
      <c r="G22" s="122" t="s">
        <v>53</v>
      </c>
      <c r="H22" s="122" t="s">
        <v>54</v>
      </c>
      <c r="I22" s="120"/>
      <c r="J22" s="118"/>
      <c r="K22" s="132"/>
    </row>
    <row r="23" spans="2:11" ht="5.0999999999999996" customHeight="1">
      <c r="B23" s="130"/>
      <c r="C23" s="123"/>
      <c r="D23" s="124"/>
      <c r="E23" s="124"/>
      <c r="F23" s="125"/>
      <c r="G23" s="125"/>
      <c r="H23" s="125"/>
      <c r="I23" s="118"/>
      <c r="J23" s="126"/>
      <c r="K23" s="131"/>
    </row>
    <row r="24" spans="2:11" ht="20.100000000000001" customHeight="1">
      <c r="B24" s="133" t="s">
        <v>0</v>
      </c>
      <c r="C24" s="127" t="s">
        <v>55</v>
      </c>
      <c r="D24" s="124"/>
      <c r="E24" s="124"/>
      <c r="F24" s="125">
        <f>((Inputs!$B$20)*Inputs!BB8)+Inputs!B23*Inputs!BC8</f>
        <v>0</v>
      </c>
      <c r="G24" s="125">
        <f>((Inputs!BB9)*(Inputs!$B$20))+Inputs!B23*Inputs!BC9</f>
        <v>0</v>
      </c>
      <c r="H24" s="125">
        <f>((Inputs!BB10)*(Inputs!$B$20))+Inputs!B23*Inputs!BC10</f>
        <v>0</v>
      </c>
      <c r="I24" s="118"/>
      <c r="J24" s="118"/>
      <c r="K24" s="131"/>
    </row>
    <row r="25" spans="2:11" ht="20.100000000000001" customHeight="1">
      <c r="B25" s="133" t="s">
        <v>0</v>
      </c>
      <c r="C25" s="127" t="s">
        <v>56</v>
      </c>
      <c r="D25" s="124"/>
      <c r="E25" s="124"/>
      <c r="F25" s="125">
        <f>((Inputs!BD8)*(Inputs!$B$20))+Inputs!B23*Inputs!BE8</f>
        <v>0</v>
      </c>
      <c r="G25" s="125">
        <f>((Inputs!BD9)*(Inputs!$B$20))+Inputs!B23*Inputs!BE9</f>
        <v>0</v>
      </c>
      <c r="H25" s="125">
        <f>((Inputs!BD10)*(Inputs!$B$20))+Inputs!B23*Inputs!BE10</f>
        <v>0</v>
      </c>
      <c r="I25" s="118"/>
      <c r="J25" s="118"/>
      <c r="K25" s="131"/>
    </row>
    <row r="26" spans="2:11" ht="20.100000000000001" customHeight="1">
      <c r="B26" s="130"/>
      <c r="C26" s="118"/>
      <c r="D26" s="118"/>
      <c r="E26" s="118"/>
      <c r="F26" s="118"/>
      <c r="G26" s="118"/>
      <c r="H26" s="118"/>
      <c r="I26" s="118"/>
      <c r="J26" s="118"/>
      <c r="K26" s="131"/>
    </row>
    <row r="27" spans="2:11" ht="20.100000000000001" customHeight="1">
      <c r="B27" s="134"/>
      <c r="C27" s="189" t="s">
        <v>57</v>
      </c>
      <c r="D27" s="189"/>
      <c r="E27" s="189"/>
      <c r="F27" s="189"/>
      <c r="G27" s="189"/>
      <c r="H27" s="189"/>
      <c r="I27" s="189"/>
      <c r="J27" s="189"/>
      <c r="K27" s="131"/>
    </row>
    <row r="28" spans="2:11" ht="20.100000000000001" customHeight="1">
      <c r="B28" s="134"/>
      <c r="C28" s="189" t="s">
        <v>58</v>
      </c>
      <c r="D28" s="189"/>
      <c r="E28" s="189"/>
      <c r="F28" s="189"/>
      <c r="G28" s="189"/>
      <c r="H28" s="189"/>
      <c r="I28" s="189"/>
      <c r="J28" s="189"/>
      <c r="K28" s="131"/>
    </row>
    <row r="29" spans="2:11" ht="20.100000000000001" customHeight="1" thickBot="1">
      <c r="B29" s="135"/>
      <c r="C29" s="188" t="s">
        <v>59</v>
      </c>
      <c r="D29" s="188"/>
      <c r="E29" s="188"/>
      <c r="F29" s="188"/>
      <c r="G29" s="188"/>
      <c r="H29" s="188"/>
      <c r="I29" s="188"/>
      <c r="J29" s="188"/>
      <c r="K29" s="152"/>
    </row>
    <row r="30" spans="2:11" ht="15.75" customHeight="1">
      <c r="B30" s="190" t="s">
        <v>60</v>
      </c>
      <c r="C30" s="191"/>
      <c r="D30" s="191"/>
      <c r="E30" s="191"/>
      <c r="F30" s="191"/>
      <c r="G30" s="191"/>
      <c r="H30" s="191"/>
      <c r="I30" s="191"/>
      <c r="J30" s="191"/>
      <c r="K30" s="6"/>
    </row>
    <row r="31" spans="2:11" ht="21" customHeight="1">
      <c r="B31" s="104" t="s">
        <v>61</v>
      </c>
      <c r="C31" s="102"/>
      <c r="D31" s="102"/>
      <c r="E31" s="102"/>
      <c r="F31" s="102"/>
      <c r="G31" s="102"/>
      <c r="H31" s="102"/>
      <c r="I31" s="102"/>
      <c r="J31" s="5"/>
      <c r="K31" s="6"/>
    </row>
    <row r="32" spans="2:11" ht="18.95" customHeight="1">
      <c r="B32" s="101"/>
      <c r="C32" s="102"/>
      <c r="D32" s="102"/>
      <c r="E32" s="102"/>
      <c r="F32" s="102"/>
      <c r="G32" s="102"/>
      <c r="H32" s="102"/>
      <c r="I32" s="102"/>
      <c r="J32" s="5"/>
      <c r="K32" s="6"/>
    </row>
    <row r="33" spans="2:11" ht="18.95" customHeight="1">
      <c r="B33" s="105"/>
      <c r="J33" s="5"/>
      <c r="K33" s="6"/>
    </row>
    <row r="34" spans="2:11" ht="18.95" customHeight="1">
      <c r="B34" s="105"/>
      <c r="C34" s="103"/>
      <c r="D34" s="103"/>
      <c r="E34" s="103"/>
      <c r="F34" s="103"/>
      <c r="G34" s="103"/>
      <c r="H34" s="103"/>
      <c r="I34" s="103"/>
      <c r="J34" s="5"/>
      <c r="K34" s="6"/>
    </row>
    <row r="35" spans="2:11" ht="18.95" customHeight="1">
      <c r="B35" s="105"/>
      <c r="C35" s="5"/>
      <c r="D35" s="5"/>
      <c r="E35" s="5"/>
      <c r="F35" s="5"/>
      <c r="G35" s="5"/>
      <c r="H35" s="5"/>
      <c r="I35" s="5"/>
      <c r="J35" s="5"/>
      <c r="K35" s="6"/>
    </row>
    <row r="36" spans="2:11" ht="15.75" customHeight="1">
      <c r="B36" s="105"/>
      <c r="C36" s="5"/>
      <c r="D36" s="5"/>
      <c r="E36" s="5"/>
      <c r="F36" s="5"/>
      <c r="G36" s="5"/>
      <c r="H36" s="5"/>
      <c r="I36" s="5"/>
      <c r="J36" s="5"/>
      <c r="K36" s="6"/>
    </row>
    <row r="37" spans="2:11" ht="15.75" customHeight="1">
      <c r="B37" s="4"/>
      <c r="C37" s="5"/>
      <c r="D37" s="5"/>
      <c r="E37" s="5"/>
      <c r="F37" s="5"/>
      <c r="G37" s="5"/>
      <c r="H37" s="5"/>
      <c r="I37" s="5"/>
      <c r="J37" s="5"/>
      <c r="K37" s="6"/>
    </row>
    <row r="38" spans="2:11" ht="18.95" customHeight="1">
      <c r="B38" s="4"/>
      <c r="C38" s="5"/>
      <c r="D38" s="5"/>
      <c r="E38" s="5"/>
      <c r="F38" s="5"/>
      <c r="G38" s="5"/>
      <c r="H38" s="5"/>
      <c r="I38" s="5"/>
      <c r="J38" s="5"/>
      <c r="K38" s="6"/>
    </row>
    <row r="39" spans="2:11" ht="18.95" customHeight="1">
      <c r="B39" s="4"/>
      <c r="C39" s="5"/>
      <c r="D39" s="5"/>
      <c r="E39" s="5"/>
      <c r="F39" s="5"/>
      <c r="G39" s="5"/>
      <c r="H39" s="5"/>
      <c r="I39" s="5"/>
      <c r="J39" s="5"/>
      <c r="K39" s="6"/>
    </row>
    <row r="40" spans="2:11" ht="18.95" customHeight="1">
      <c r="B40" s="4"/>
      <c r="C40" s="5"/>
      <c r="D40" s="5"/>
      <c r="E40" s="5"/>
      <c r="F40" s="5"/>
      <c r="G40" s="5"/>
      <c r="H40" s="5"/>
      <c r="I40" s="5"/>
      <c r="J40" s="5"/>
      <c r="K40" s="6"/>
    </row>
    <row r="41" spans="2:11" ht="18.95" customHeight="1">
      <c r="B41" s="4"/>
      <c r="C41" s="5"/>
      <c r="D41" s="5"/>
      <c r="E41" s="5"/>
      <c r="F41" s="5"/>
      <c r="G41" s="5"/>
      <c r="H41" s="5"/>
      <c r="I41" s="5"/>
      <c r="J41" s="5"/>
      <c r="K41" s="6"/>
    </row>
    <row r="42" spans="2:11" ht="18.95" customHeight="1">
      <c r="B42" s="119"/>
      <c r="C42" s="118"/>
      <c r="D42" s="118"/>
      <c r="E42" s="118"/>
      <c r="F42" s="118"/>
      <c r="G42" s="118"/>
      <c r="H42" s="118"/>
      <c r="I42" s="118"/>
      <c r="J42" s="118"/>
      <c r="K42" s="6"/>
    </row>
    <row r="43" spans="2:11" ht="18.95" customHeight="1">
      <c r="B43" s="119"/>
      <c r="C43" s="118"/>
      <c r="D43" s="118"/>
      <c r="E43" s="118"/>
      <c r="F43" s="118"/>
      <c r="G43" s="118"/>
      <c r="H43" s="118"/>
      <c r="I43" s="118"/>
      <c r="J43" s="118"/>
      <c r="K43" s="6"/>
    </row>
    <row r="44" spans="2:11" ht="18.95" customHeight="1">
      <c r="B44" s="119"/>
      <c r="C44" s="118"/>
      <c r="D44" s="118"/>
      <c r="E44" s="118"/>
      <c r="F44" s="118"/>
      <c r="G44" s="118"/>
      <c r="H44" s="118"/>
      <c r="I44" s="118"/>
      <c r="J44" s="118"/>
      <c r="K44" s="6"/>
    </row>
    <row r="45" spans="2:11" ht="18.95" customHeight="1">
      <c r="B45" s="119"/>
      <c r="C45" s="118"/>
      <c r="D45" s="118"/>
      <c r="E45" s="118"/>
      <c r="F45" s="118"/>
      <c r="G45" s="118"/>
      <c r="H45" s="118"/>
      <c r="I45" s="118"/>
      <c r="J45" s="118"/>
      <c r="K45" s="6"/>
    </row>
    <row r="46" spans="2:11" ht="18.95" customHeight="1">
      <c r="B46" s="119"/>
      <c r="C46" s="118"/>
      <c r="D46" s="118"/>
      <c r="E46" s="118"/>
      <c r="F46" s="118"/>
      <c r="G46" s="118"/>
      <c r="H46" s="118"/>
      <c r="I46" s="118"/>
      <c r="J46" s="118"/>
      <c r="K46" s="6"/>
    </row>
    <row r="47" spans="2:11" ht="18.75" customHeight="1">
      <c r="B47" s="4"/>
      <c r="C47" s="5"/>
      <c r="D47" s="5"/>
      <c r="E47" s="5"/>
      <c r="F47" s="5"/>
      <c r="G47" s="5"/>
      <c r="H47" s="5"/>
      <c r="I47" s="5"/>
      <c r="J47" s="5"/>
      <c r="K47" s="6"/>
    </row>
    <row r="48" spans="2:11" ht="18.75" customHeight="1">
      <c r="B48" s="4"/>
      <c r="C48" s="5"/>
      <c r="D48" s="5"/>
      <c r="E48" s="5"/>
      <c r="F48" s="5"/>
      <c r="G48" s="5"/>
      <c r="H48" s="5"/>
      <c r="I48" s="5"/>
      <c r="J48" s="5"/>
      <c r="K48" s="6"/>
    </row>
    <row r="49" spans="2:11" ht="18.75" customHeight="1">
      <c r="B49" s="182" t="str">
        <f>"Please Fax to "&amp;Inputs!$B$7</f>
        <v>Please Fax to (888) 678-1249</v>
      </c>
      <c r="C49" s="183"/>
      <c r="D49" s="183"/>
      <c r="E49" s="183"/>
      <c r="F49" s="183"/>
      <c r="G49" s="183"/>
      <c r="H49" s="183"/>
      <c r="I49" s="183"/>
      <c r="J49" s="183"/>
      <c r="K49" s="6"/>
    </row>
    <row r="50" spans="2:11" ht="18.75" customHeight="1">
      <c r="B50" s="182" t="str">
        <f>"Call us at "&amp;Inputs!$B$6</f>
        <v>Call us at (877) 227-6842 or 515-608-8519 Direct</v>
      </c>
      <c r="C50" s="183"/>
      <c r="D50" s="183"/>
      <c r="E50" s="183"/>
      <c r="F50" s="183"/>
      <c r="G50" s="183"/>
      <c r="H50" s="183"/>
      <c r="I50" s="183"/>
      <c r="J50" s="183"/>
      <c r="K50" s="6"/>
    </row>
    <row r="51" spans="2:11" ht="18.75" customHeight="1" thickBot="1">
      <c r="B51" s="179" t="s">
        <v>0</v>
      </c>
      <c r="C51" s="180"/>
      <c r="D51" s="180"/>
      <c r="E51" s="180"/>
      <c r="F51" s="180"/>
      <c r="G51" s="180"/>
      <c r="H51" s="180"/>
      <c r="I51" s="180"/>
      <c r="J51" s="180"/>
      <c r="K51" s="149"/>
    </row>
    <row r="52" spans="2:11" ht="18.75" customHeight="1">
      <c r="B52" s="207" t="s">
        <v>63</v>
      </c>
      <c r="C52" s="181"/>
      <c r="D52" s="181"/>
      <c r="E52" s="181"/>
      <c r="F52" s="181"/>
      <c r="G52" s="181"/>
      <c r="H52" s="181"/>
      <c r="I52" s="181"/>
      <c r="J52" s="181"/>
      <c r="K52" s="6"/>
    </row>
    <row r="53" spans="2:11" ht="18.75" customHeight="1">
      <c r="B53" s="106"/>
      <c r="C53" s="100"/>
      <c r="D53" s="100"/>
      <c r="E53" s="100"/>
      <c r="F53" s="100"/>
      <c r="G53" s="100"/>
      <c r="H53" s="100"/>
      <c r="I53" s="100"/>
      <c r="J53" s="5"/>
      <c r="K53" s="6"/>
    </row>
    <row r="54" spans="2:11" ht="18.75" customHeight="1">
      <c r="B54" s="182" t="str">
        <f ca="1">"Expires: "&amp;MONTH(NOW()+30)&amp;"/"&amp;DAY(NOW()+30)&amp;"/"&amp;YEAR(NOW()+30)&amp;"     "</f>
        <v xml:space="preserve">Expires: 4/5/2019     </v>
      </c>
      <c r="C54" s="183"/>
      <c r="D54" s="183"/>
      <c r="E54" s="183"/>
      <c r="F54" s="183"/>
      <c r="G54" s="183"/>
      <c r="H54" s="183"/>
      <c r="I54" s="183"/>
      <c r="J54" s="183"/>
      <c r="K54" s="6"/>
    </row>
    <row r="55" spans="2:11" ht="18.95" customHeight="1">
      <c r="B55" s="107"/>
      <c r="C55" s="23"/>
      <c r="D55" s="23"/>
      <c r="E55" s="23"/>
      <c r="F55" s="23"/>
      <c r="G55" s="23"/>
      <c r="H55" s="23"/>
      <c r="I55" s="23"/>
      <c r="J55" s="23"/>
      <c r="K55" s="24"/>
    </row>
    <row r="56" spans="2:11" ht="15.75" customHeight="1"/>
  </sheetData>
  <sheetProtection sheet="1" objects="1" scenarios="1"/>
  <mergeCells count="20">
    <mergeCell ref="B14:K14"/>
    <mergeCell ref="B17:K17"/>
    <mergeCell ref="B18:K18"/>
    <mergeCell ref="B19:K19"/>
    <mergeCell ref="B51:J51"/>
    <mergeCell ref="B52:J52"/>
    <mergeCell ref="B54:J54"/>
    <mergeCell ref="B20:I20"/>
    <mergeCell ref="B6:E6"/>
    <mergeCell ref="C29:J29"/>
    <mergeCell ref="C28:J28"/>
    <mergeCell ref="C27:J27"/>
    <mergeCell ref="B30:J30"/>
    <mergeCell ref="B8:K8"/>
    <mergeCell ref="B9:K9"/>
    <mergeCell ref="B49:J49"/>
    <mergeCell ref="B50:J50"/>
    <mergeCell ref="B12:K12"/>
    <mergeCell ref="B11:K11"/>
    <mergeCell ref="B13:K13"/>
  </mergeCells>
  <hyperlinks>
    <hyperlink ref="B52" r:id="rId1" xr:uid="{00000000-0004-0000-0300-000000000000}"/>
    <hyperlink ref="B6:E6" r:id="rId2" display="TotalFinishingSolutions.com" xr:uid="{9CF80F56-488B-4BA7-8DFB-FD3D29E0F5DE}"/>
  </hyperlinks>
  <pageMargins left="1" right="1" top="1" bottom="1" header="0.25" footer="0.25"/>
  <pageSetup scale="65" orientation="portrait" r:id="rId3"/>
  <headerFooter>
    <oddFooter>&amp;L&amp;"Helvetica,Regular"&amp;12&amp;K000000&amp;P</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Inputs</vt:lpstr>
      <vt:lpstr>Cover Letter</vt:lpstr>
      <vt:lpstr>Proposal App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Jadd</dc:creator>
  <cp:lastModifiedBy>Jadd</cp:lastModifiedBy>
  <cp:lastPrinted>2019-03-05T05:40:13Z</cp:lastPrinted>
  <dcterms:created xsi:type="dcterms:W3CDTF">2019-03-05T05:42:53Z</dcterms:created>
  <dcterms:modified xsi:type="dcterms:W3CDTF">2019-03-07T04:51:12Z</dcterms:modified>
</cp:coreProperties>
</file>