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2508CABC-C184-465C-8414-37D4D0438473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Delivery Date" sheetId="2" r:id="rId1"/>
    <sheet name="Construction Start Date" sheetId="5" r:id="rId2"/>
    <sheet name="Accrued Vacation" sheetId="6" r:id="rId3"/>
  </sheets>
  <definedNames>
    <definedName name="Holidays" localSheetId="1">'Construction Start Date'!$A$2:$A$11</definedName>
    <definedName name="Holidays">'Delivery Date'!$A$2:$A$11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6" l="1"/>
  <c r="F3" i="6"/>
  <c r="F7" i="5"/>
  <c r="I5" i="5" s="1"/>
  <c r="I6" i="2"/>
  <c r="I5" i="2" l="1"/>
  <c r="F6" i="6"/>
</calcChain>
</file>

<file path=xl/sharedStrings.xml><?xml version="1.0" encoding="utf-8"?>
<sst xmlns="http://schemas.openxmlformats.org/spreadsheetml/2006/main" count="41" uniqueCount="30">
  <si>
    <t>New Year's Day</t>
  </si>
  <si>
    <t>Birthday of Martin Luther King, Jr.</t>
  </si>
  <si>
    <t>Memorial Day</t>
  </si>
  <si>
    <t>Independence Day</t>
  </si>
  <si>
    <t>Labor Day</t>
  </si>
  <si>
    <t>Columbus Day</t>
  </si>
  <si>
    <t>Veterans Day</t>
  </si>
  <si>
    <t>Thanksgiving Day</t>
  </si>
  <si>
    <t>Christmas Day</t>
  </si>
  <si>
    <t>HOLIDAY TABLE</t>
  </si>
  <si>
    <t>Today's Date</t>
  </si>
  <si>
    <t>Production Days</t>
  </si>
  <si>
    <t>Transit Days</t>
  </si>
  <si>
    <t>Shipping Date</t>
  </si>
  <si>
    <t>Delivery Date</t>
  </si>
  <si>
    <t>Estimated Delivery Date Calculator</t>
  </si>
  <si>
    <t>Completion Date</t>
  </si>
  <si>
    <t>Bad Weather Days</t>
  </si>
  <si>
    <t>Slack Days</t>
  </si>
  <si>
    <t>Start Construction</t>
  </si>
  <si>
    <t>Construction Days</t>
  </si>
  <si>
    <t>Quarter Start Date</t>
  </si>
  <si>
    <t>Quarter End Date</t>
  </si>
  <si>
    <t>Accrued Days</t>
  </si>
  <si>
    <t>Accrual Factor</t>
  </si>
  <si>
    <t>Total Accrued Vacation Days</t>
  </si>
  <si>
    <t>FTE</t>
  </si>
  <si>
    <t>Total Vacation Days Accrued</t>
  </si>
  <si>
    <t>Construction Start Date Calculator</t>
  </si>
  <si>
    <t>President's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</si>
</sst>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0" fillId="0" borderId="0" xfId="0" applyFill="1"/>
    <xf numFmtId="43" fontId="2" fillId="0" borderId="0" xfId="1" applyFont="1" applyAlignment="1">
      <alignment horizontal="right"/>
    </xf>
    <xf numFmtId="0" fontId="0" fillId="0" borderId="0" xfId="1" applyNumberFormat="1" applyFont="1" applyFill="1" applyBorder="1"/>
    <xf numFmtId="164" fontId="0" fillId="2" borderId="0" xfId="0" applyNumberFormat="1" applyFill="1" applyBorder="1"/>
    <xf numFmtId="2" fontId="0" fillId="2" borderId="0" xfId="0" applyNumberFormat="1" applyFill="1" applyBorder="1"/>
    <xf numFmtId="14" fontId="0" fillId="2" borderId="0" xfId="0" applyNumberFormat="1" applyFill="1" applyBorder="1"/>
    <xf numFmtId="43" fontId="0" fillId="2" borderId="0" xfId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2" fillId="0" borderId="0" xfId="1" applyFont="1" applyAlignment="1">
      <alignment horizontal="right"/>
    </xf>
    <xf numFmtId="0" fontId="4" fillId="0" borderId="0" xfId="2" applyAlignment="1">
      <alignment horizontal="center"/>
    </xf>
  </cellXfs>
  <cellStyles count="3">
    <cellStyle name="Comma" xfId="1" builtinId="3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14</xdr:row>
      <xdr:rowOff>19049</xdr:rowOff>
    </xdr:from>
    <xdr:to>
      <xdr:col>8</xdr:col>
      <xdr:colOff>466725</xdr:colOff>
      <xdr:row>21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76650" y="2781299"/>
          <a:ext cx="3305175" cy="1457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Today's Date is entered as "4/6/2012". Replace it with NOW() to get a real-time calculation based on the current</a:t>
          </a:r>
          <a:r>
            <a:rPr lang="en-US" sz="1100" baseline="0"/>
            <a:t> Windows data. Enter estimated production and transit days, and the formulas will calculate the shipping and delivery dates excluding weekends and holidays.</a:t>
          </a:r>
        </a:p>
        <a:p>
          <a:endParaRPr lang="en-US" sz="1100" baseline="0"/>
        </a:p>
        <a:p>
          <a:r>
            <a:rPr lang="en-US" sz="1100" baseline="0"/>
            <a:t>The range A2:A11 is a defined name, </a:t>
          </a:r>
          <a:r>
            <a:rPr lang="en-US" sz="1100" b="1" baseline="0"/>
            <a:t>Holidays</a:t>
          </a:r>
          <a:r>
            <a:rPr lang="en-US" sz="1100" baseline="0"/>
            <a:t>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15</xdr:row>
      <xdr:rowOff>104776</xdr:rowOff>
    </xdr:from>
    <xdr:to>
      <xdr:col>8</xdr:col>
      <xdr:colOff>400049</xdr:colOff>
      <xdr:row>22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29025" y="3057526"/>
          <a:ext cx="3505199" cy="13239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Enter a contracted completion date, and estimated construction and bad weather days, and the formula will calculate the construction start date, excluding weekends and holidays. Slack days are computed at 5% of estimated construction days.</a:t>
          </a:r>
        </a:p>
        <a:p>
          <a:endParaRPr lang="en-US" sz="1100" baseline="0"/>
        </a:p>
        <a:p>
          <a:r>
            <a:rPr lang="en-US" sz="1100" baseline="0"/>
            <a:t>The range A2:A21 is a defined name, </a:t>
          </a:r>
          <a:r>
            <a:rPr lang="en-US" sz="1100" b="1" baseline="0"/>
            <a:t>Holidays</a:t>
          </a:r>
          <a:r>
            <a:rPr lang="en-US" sz="1100" baseline="0"/>
            <a:t>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</xdr:rowOff>
    </xdr:from>
    <xdr:to>
      <xdr:col>5</xdr:col>
      <xdr:colOff>695324</xdr:colOff>
      <xdr:row>19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5325" y="1524001"/>
          <a:ext cx="3505199" cy="217169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In this example, we are estimating total vacation days accrued over a fiscal quarter. Our employees accrue vacation time at a rate of 0.3076923 days per workday, </a:t>
          </a:r>
          <a:r>
            <a:rPr lang="en-US" sz="1100" i="1" u="sng" baseline="0"/>
            <a:t>including</a:t>
          </a:r>
          <a:r>
            <a:rPr lang="en-US" sz="1100" i="0" u="none" baseline="0"/>
            <a:t> holidays but not weekends.</a:t>
          </a:r>
          <a:r>
            <a:rPr lang="en-US" sz="1100" baseline="0"/>
            <a:t> NETWORKDAYS is used to estimate the days in the period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 cell F3 </a:t>
          </a:r>
          <a:r>
            <a:rPr lang="en-US" sz="1100" baseline="0"/>
            <a:t>without reference to holidays .</a:t>
          </a:r>
        </a:p>
        <a:p>
          <a:endParaRPr lang="en-US" sz="1100" baseline="0"/>
        </a:p>
        <a:p>
          <a:r>
            <a:rPr lang="en-US" sz="1100" baseline="0"/>
            <a:t>We could easily accrue the vacation for individual employees. Simply create a table that includes employee names, hire dates, beginning vacation balance, vacation days used during the period, accrued days (from our calculation),  and calculate ending vacation balances.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workbookViewId="0">
      <selection sqref="A1:B11"/>
    </sheetView>
  </sheetViews>
  <sheetFormatPr defaultRowHeight="15" x14ac:dyDescent="0.25"/>
  <cols>
    <col min="1" max="1" width="12.28515625" customWidth="1"/>
    <col min="2" max="2" width="32.28515625" customWidth="1"/>
    <col min="3" max="3" width="3.7109375" customWidth="1"/>
    <col min="4" max="4" width="10.42578125" customWidth="1"/>
    <col min="5" max="5" width="9.7109375" bestFit="1" customWidth="1"/>
    <col min="6" max="6" width="11" customWidth="1"/>
    <col min="9" max="9" width="10.5703125" customWidth="1"/>
  </cols>
  <sheetData>
    <row r="1" spans="1:9" ht="22.5" x14ac:dyDescent="0.3">
      <c r="A1" s="12" t="s">
        <v>9</v>
      </c>
      <c r="B1" s="13"/>
      <c r="D1" s="15" t="s">
        <v>15</v>
      </c>
      <c r="E1" s="15"/>
      <c r="F1" s="15"/>
      <c r="G1" s="15"/>
      <c r="H1" s="15"/>
      <c r="I1" s="15"/>
    </row>
    <row r="2" spans="1:9" x14ac:dyDescent="0.25">
      <c r="A2" s="10">
        <v>40909</v>
      </c>
      <c r="B2" s="11" t="s">
        <v>0</v>
      </c>
    </row>
    <row r="3" spans="1:9" x14ac:dyDescent="0.25">
      <c r="A3" s="10">
        <v>40924</v>
      </c>
      <c r="B3" s="11" t="s">
        <v>1</v>
      </c>
      <c r="D3" s="14" t="s">
        <v>10</v>
      </c>
      <c r="E3" s="14"/>
      <c r="F3" s="1">
        <v>41005</v>
      </c>
    </row>
    <row r="4" spans="1:9" x14ac:dyDescent="0.25">
      <c r="A4" s="10">
        <v>40959</v>
      </c>
      <c r="B4" s="11" t="s">
        <v>29</v>
      </c>
      <c r="D4" s="3"/>
      <c r="E4" s="4"/>
    </row>
    <row r="5" spans="1:9" x14ac:dyDescent="0.25">
      <c r="A5" s="10">
        <v>41057</v>
      </c>
      <c r="B5" s="11" t="s">
        <v>2</v>
      </c>
      <c r="D5" s="14" t="s">
        <v>11</v>
      </c>
      <c r="E5" s="14"/>
      <c r="F5">
        <v>11</v>
      </c>
      <c r="G5" s="14" t="s">
        <v>13</v>
      </c>
      <c r="H5" s="14"/>
      <c r="I5" s="2">
        <f>WORKDAY(F3,F5,Holidays)</f>
        <v>41022</v>
      </c>
    </row>
    <row r="6" spans="1:9" x14ac:dyDescent="0.25">
      <c r="A6" s="10">
        <v>41094</v>
      </c>
      <c r="B6" s="11" t="s">
        <v>3</v>
      </c>
      <c r="D6" s="14" t="s">
        <v>12</v>
      </c>
      <c r="E6" s="14"/>
      <c r="F6">
        <v>5</v>
      </c>
      <c r="G6" s="14" t="s">
        <v>14</v>
      </c>
      <c r="H6" s="14"/>
      <c r="I6" s="8">
        <f>WORKDAY(F3,F5+F6,Holidays)</f>
        <v>41029</v>
      </c>
    </row>
    <row r="7" spans="1:9" x14ac:dyDescent="0.25">
      <c r="A7" s="10">
        <v>41155</v>
      </c>
      <c r="B7" s="11" t="s">
        <v>4</v>
      </c>
    </row>
    <row r="8" spans="1:9" x14ac:dyDescent="0.25">
      <c r="A8" s="10">
        <v>41190</v>
      </c>
      <c r="B8" s="11" t="s">
        <v>5</v>
      </c>
    </row>
    <row r="9" spans="1:9" x14ac:dyDescent="0.25">
      <c r="A9" s="10">
        <v>41224</v>
      </c>
      <c r="B9" s="11" t="s">
        <v>6</v>
      </c>
    </row>
    <row r="10" spans="1:9" x14ac:dyDescent="0.25">
      <c r="A10" s="10">
        <v>41235</v>
      </c>
      <c r="B10" s="11" t="s">
        <v>7</v>
      </c>
    </row>
    <row r="11" spans="1:9" x14ac:dyDescent="0.25">
      <c r="A11" s="10">
        <v>41268</v>
      </c>
      <c r="B11" s="11" t="s">
        <v>8</v>
      </c>
    </row>
  </sheetData>
  <sortState xmlns:xlrd2="http://schemas.microsoft.com/office/spreadsheetml/2017/richdata2" ref="A2:B26">
    <sortCondition ref="A2"/>
  </sortState>
  <mergeCells count="7">
    <mergeCell ref="A1:B1"/>
    <mergeCell ref="D5:E5"/>
    <mergeCell ref="D6:E6"/>
    <mergeCell ref="G5:H5"/>
    <mergeCell ref="G6:H6"/>
    <mergeCell ref="D3:E3"/>
    <mergeCell ref="D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M20" sqref="M20"/>
    </sheetView>
  </sheetViews>
  <sheetFormatPr defaultRowHeight="15" x14ac:dyDescent="0.25"/>
  <cols>
    <col min="1" max="1" width="12.28515625" customWidth="1"/>
    <col min="2" max="2" width="32.28515625" customWidth="1"/>
    <col min="3" max="3" width="3.85546875" customWidth="1"/>
    <col min="4" max="4" width="10.42578125" customWidth="1"/>
    <col min="5" max="5" width="9.7109375" bestFit="1" customWidth="1"/>
    <col min="6" max="6" width="11" customWidth="1"/>
    <col min="7" max="8" width="10.7109375" customWidth="1"/>
    <col min="9" max="9" width="10.5703125" customWidth="1"/>
  </cols>
  <sheetData>
    <row r="1" spans="1:9" ht="22.5" x14ac:dyDescent="0.3">
      <c r="A1" s="12" t="s">
        <v>9</v>
      </c>
      <c r="B1" s="13"/>
      <c r="D1" s="15" t="s">
        <v>28</v>
      </c>
      <c r="E1" s="15"/>
      <c r="F1" s="15"/>
      <c r="G1" s="15"/>
      <c r="H1" s="15"/>
      <c r="I1" s="15"/>
    </row>
    <row r="2" spans="1:9" x14ac:dyDescent="0.25">
      <c r="A2" s="10">
        <v>40909</v>
      </c>
      <c r="B2" s="11" t="s">
        <v>0</v>
      </c>
    </row>
    <row r="3" spans="1:9" x14ac:dyDescent="0.25">
      <c r="A3" s="10">
        <v>40924</v>
      </c>
      <c r="B3" s="11" t="s">
        <v>1</v>
      </c>
      <c r="D3" s="14" t="s">
        <v>16</v>
      </c>
      <c r="E3" s="14"/>
      <c r="F3" s="1">
        <v>41197</v>
      </c>
    </row>
    <row r="4" spans="1:9" x14ac:dyDescent="0.25">
      <c r="A4" s="10">
        <v>40959</v>
      </c>
      <c r="B4" s="11" t="s">
        <v>29</v>
      </c>
      <c r="D4" s="3"/>
      <c r="E4" s="4"/>
    </row>
    <row r="5" spans="1:9" x14ac:dyDescent="0.25">
      <c r="A5" s="10">
        <v>41057</v>
      </c>
      <c r="B5" s="11" t="s">
        <v>2</v>
      </c>
      <c r="D5" s="14" t="s">
        <v>20</v>
      </c>
      <c r="E5" s="14"/>
      <c r="F5">
        <v>93</v>
      </c>
      <c r="G5" s="14" t="s">
        <v>19</v>
      </c>
      <c r="H5" s="14"/>
      <c r="I5" s="8">
        <f>WORKDAY(F3,-(F5+F6+F7),Holidays)</f>
        <v>41039</v>
      </c>
    </row>
    <row r="6" spans="1:9" x14ac:dyDescent="0.25">
      <c r="A6" s="10">
        <v>41094</v>
      </c>
      <c r="B6" s="11" t="s">
        <v>3</v>
      </c>
      <c r="D6" s="14" t="s">
        <v>17</v>
      </c>
      <c r="E6" s="14"/>
      <c r="F6">
        <v>10</v>
      </c>
      <c r="G6" s="14"/>
      <c r="H6" s="14"/>
      <c r="I6" s="2"/>
    </row>
    <row r="7" spans="1:9" x14ac:dyDescent="0.25">
      <c r="A7" s="10">
        <v>41155</v>
      </c>
      <c r="B7" s="11" t="s">
        <v>4</v>
      </c>
      <c r="D7" s="14" t="s">
        <v>18</v>
      </c>
      <c r="E7" s="14"/>
      <c r="F7">
        <f>ROUND(F5*0.05,0)</f>
        <v>5</v>
      </c>
    </row>
    <row r="8" spans="1:9" x14ac:dyDescent="0.25">
      <c r="A8" s="10">
        <v>41190</v>
      </c>
      <c r="B8" s="11" t="s">
        <v>5</v>
      </c>
    </row>
    <row r="9" spans="1:9" x14ac:dyDescent="0.25">
      <c r="A9" s="10">
        <v>41224</v>
      </c>
      <c r="B9" s="11" t="s">
        <v>6</v>
      </c>
    </row>
    <row r="10" spans="1:9" x14ac:dyDescent="0.25">
      <c r="A10" s="10">
        <v>41235</v>
      </c>
      <c r="B10" s="11" t="s">
        <v>7</v>
      </c>
    </row>
    <row r="11" spans="1:9" x14ac:dyDescent="0.25">
      <c r="A11" s="10">
        <v>41268</v>
      </c>
      <c r="B11" s="11" t="s">
        <v>8</v>
      </c>
    </row>
    <row r="22" spans="3:4" x14ac:dyDescent="0.25">
      <c r="C22" s="5"/>
      <c r="D22" s="5"/>
    </row>
    <row r="23" spans="3:4" x14ac:dyDescent="0.25">
      <c r="C23" s="5"/>
      <c r="D23" s="5"/>
    </row>
    <row r="24" spans="3:4" x14ac:dyDescent="0.25">
      <c r="C24" s="5"/>
      <c r="D24" s="5"/>
    </row>
    <row r="25" spans="3:4" x14ac:dyDescent="0.25">
      <c r="C25" s="5"/>
      <c r="D25" s="5"/>
    </row>
    <row r="26" spans="3:4" x14ac:dyDescent="0.25">
      <c r="C26" s="5"/>
      <c r="D26" s="5"/>
    </row>
  </sheetData>
  <mergeCells count="8">
    <mergeCell ref="D7:E7"/>
    <mergeCell ref="A1:B1"/>
    <mergeCell ref="D1:I1"/>
    <mergeCell ref="D3:E3"/>
    <mergeCell ref="D5:E5"/>
    <mergeCell ref="G5:H5"/>
    <mergeCell ref="D6:E6"/>
    <mergeCell ref="G6:H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tabSelected="1" workbookViewId="0">
      <selection activeCell="F3" sqref="F3"/>
    </sheetView>
  </sheetViews>
  <sheetFormatPr defaultRowHeight="15" x14ac:dyDescent="0.25"/>
  <cols>
    <col min="1" max="1" width="10.42578125" customWidth="1"/>
    <col min="2" max="2" width="9.7109375" bestFit="1" customWidth="1"/>
    <col min="3" max="3" width="11" customWidth="1"/>
    <col min="4" max="5" width="10.7109375" customWidth="1"/>
    <col min="6" max="6" width="10.5703125" customWidth="1"/>
  </cols>
  <sheetData>
    <row r="1" spans="1:6" ht="22.5" x14ac:dyDescent="0.3">
      <c r="A1" s="15" t="s">
        <v>27</v>
      </c>
      <c r="B1" s="15"/>
      <c r="C1" s="15"/>
      <c r="D1" s="15"/>
      <c r="E1" s="15"/>
      <c r="F1" s="15"/>
    </row>
    <row r="3" spans="1:6" x14ac:dyDescent="0.25">
      <c r="A3" s="14" t="s">
        <v>21</v>
      </c>
      <c r="B3" s="14"/>
      <c r="C3" s="1">
        <v>40848</v>
      </c>
      <c r="D3" s="14" t="s">
        <v>23</v>
      </c>
      <c r="E3" s="14"/>
      <c r="F3">
        <f>NETWORKDAYS(C3,C4)</f>
        <v>66</v>
      </c>
    </row>
    <row r="4" spans="1:6" x14ac:dyDescent="0.25">
      <c r="A4" s="14" t="s">
        <v>22</v>
      </c>
      <c r="B4" s="14"/>
      <c r="C4" s="1">
        <v>40939</v>
      </c>
      <c r="D4" s="14" t="s">
        <v>24</v>
      </c>
      <c r="E4" s="14"/>
      <c r="F4">
        <f>(80/2080)*8</f>
        <v>0.30769230769230771</v>
      </c>
    </row>
    <row r="5" spans="1:6" x14ac:dyDescent="0.25">
      <c r="A5" s="6"/>
      <c r="B5" s="6"/>
      <c r="D5" s="6"/>
      <c r="E5" s="6" t="s">
        <v>26</v>
      </c>
      <c r="F5" s="7">
        <v>13</v>
      </c>
    </row>
    <row r="6" spans="1:6" x14ac:dyDescent="0.25">
      <c r="A6" s="6"/>
      <c r="B6" s="6"/>
      <c r="C6" s="14" t="s">
        <v>25</v>
      </c>
      <c r="D6" s="14"/>
      <c r="E6" s="14"/>
      <c r="F6" s="9">
        <f>F3*F4*F5</f>
        <v>264.00000000000006</v>
      </c>
    </row>
    <row r="7" spans="1:6" x14ac:dyDescent="0.25">
      <c r="A7" s="6"/>
      <c r="B7" s="6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</sheetData>
  <mergeCells count="6">
    <mergeCell ref="A4:B4"/>
    <mergeCell ref="D3:E3"/>
    <mergeCell ref="D4:E4"/>
    <mergeCell ref="C6:E6"/>
    <mergeCell ref="A1:F1"/>
    <mergeCell ref="A3:B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Delivery Date</vt:lpstr>
      <vt:lpstr>Construction Start Date</vt:lpstr>
      <vt:lpstr>Accrued Vacation</vt:lpstr>
      <vt:lpstr>'Construction Start Date'!Holidays</vt:lpstr>
      <vt:lpstr>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2010-05-24T00:33:39Z</dcterms:created>
  <dcterms:modified xsi:type="dcterms:W3CDTF">2020-05-12T14:19:02Z</dcterms:modified>
</cp:coreProperties>
</file>